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ATALIA\CONSOLIDADOS AÑO 2020\REM A\"/>
    </mc:Choice>
  </mc:AlternateContent>
  <bookViews>
    <workbookView xWindow="0" yWindow="0" windowWidth="24000" windowHeight="9135" tabRatio="894" activeTab="14"/>
  </bookViews>
  <sheets>
    <sheet name="RESUMEN" sheetId="1" r:id="rId1"/>
    <sheet name="Pertinencia" sheetId="15" r:id="rId2"/>
    <sheet name="Altas por especialidad" sheetId="14" r:id="rId3"/>
    <sheet name="ENERO" sheetId="2" r:id="rId4"/>
    <sheet name="FEBRERO" sheetId="3" r:id="rId5"/>
    <sheet name="MARZO" sheetId="4" r:id="rId6"/>
    <sheet name="ABRIL" sheetId="5" r:id="rId7"/>
    <sheet name="MAYO" sheetId="6" r:id="rId8"/>
    <sheet name="JUNIO" sheetId="7" r:id="rId9"/>
    <sheet name="JULIO" sheetId="8" r:id="rId10"/>
    <sheet name="AGOSTO" sheetId="9" r:id="rId11"/>
    <sheet name="SEPTIEMBRE" sheetId="10" r:id="rId12"/>
    <sheet name="OCTUBRE" sheetId="11" r:id="rId13"/>
    <sheet name="NOVIEMBRE" sheetId="12" r:id="rId14"/>
    <sheet name="DICIEMBRE" sheetId="13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calcPr calcId="152511"/>
</workbook>
</file>

<file path=xl/calcChain.xml><?xml version="1.0" encoding="utf-8"?>
<calcChain xmlns="http://schemas.openxmlformats.org/spreadsheetml/2006/main">
  <c r="E117" i="13" l="1"/>
  <c r="D117" i="13"/>
  <c r="E116" i="13"/>
  <c r="D116" i="13"/>
  <c r="CL115" i="13"/>
  <c r="CF115" i="13" s="1"/>
  <c r="E115" i="13"/>
  <c r="D115" i="13"/>
  <c r="C115" i="13" s="1"/>
  <c r="CG114" i="13"/>
  <c r="CA114" i="13" s="1"/>
  <c r="E114" i="13"/>
  <c r="D114" i="13"/>
  <c r="C114" i="13" s="1"/>
  <c r="E113" i="13"/>
  <c r="D113" i="13"/>
  <c r="E112" i="13"/>
  <c r="D112" i="13"/>
  <c r="CK111" i="13"/>
  <c r="CE111" i="13" s="1"/>
  <c r="E111" i="13"/>
  <c r="D111" i="13"/>
  <c r="C111" i="13" s="1"/>
  <c r="E110" i="13"/>
  <c r="D110" i="13"/>
  <c r="E109" i="13"/>
  <c r="D109" i="13"/>
  <c r="E108" i="13"/>
  <c r="D108" i="13"/>
  <c r="CL107" i="13"/>
  <c r="CF107" i="13" s="1"/>
  <c r="E107" i="13"/>
  <c r="D107" i="13"/>
  <c r="C107" i="13" s="1"/>
  <c r="AQ102" i="13"/>
  <c r="AP102" i="13"/>
  <c r="AO102" i="13"/>
  <c r="AN102" i="13"/>
  <c r="AM102" i="13"/>
  <c r="AL102" i="13"/>
  <c r="AK102" i="13"/>
  <c r="AJ102" i="13"/>
  <c r="AI102" i="13"/>
  <c r="AH102" i="13"/>
  <c r="AG102" i="13"/>
  <c r="AF102" i="13"/>
  <c r="AE102" i="13"/>
  <c r="AD102" i="13"/>
  <c r="AC102" i="13"/>
  <c r="AB102" i="13"/>
  <c r="AA102" i="13"/>
  <c r="Z102" i="13"/>
  <c r="Y102" i="13"/>
  <c r="X102" i="13"/>
  <c r="W102" i="13"/>
  <c r="V102" i="13"/>
  <c r="U102" i="13"/>
  <c r="T102" i="13"/>
  <c r="S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CJ101" i="13"/>
  <c r="CD101" i="13" s="1"/>
  <c r="CG101" i="13"/>
  <c r="CA101" i="13" s="1"/>
  <c r="E101" i="13"/>
  <c r="D101" i="13"/>
  <c r="C101" i="13"/>
  <c r="CJ100" i="13"/>
  <c r="CD100" i="13" s="1"/>
  <c r="CG100" i="13"/>
  <c r="CA100" i="13" s="1"/>
  <c r="E100" i="13"/>
  <c r="D100" i="13"/>
  <c r="C100" i="13"/>
  <c r="CJ99" i="13"/>
  <c r="CD99" i="13" s="1"/>
  <c r="CG99" i="13"/>
  <c r="CA99" i="13" s="1"/>
  <c r="E99" i="13"/>
  <c r="D99" i="13"/>
  <c r="C99" i="13"/>
  <c r="CJ98" i="13"/>
  <c r="CD98" i="13" s="1"/>
  <c r="CG98" i="13"/>
  <c r="CA98" i="13" s="1"/>
  <c r="E98" i="13"/>
  <c r="D98" i="13"/>
  <c r="C98" i="13"/>
  <c r="CJ97" i="13"/>
  <c r="CD97" i="13" s="1"/>
  <c r="CG97" i="13"/>
  <c r="CA97" i="13" s="1"/>
  <c r="E97" i="13"/>
  <c r="D97" i="13"/>
  <c r="C97" i="13"/>
  <c r="CJ96" i="13"/>
  <c r="CD96" i="13" s="1"/>
  <c r="CG96" i="13"/>
  <c r="CA96" i="13" s="1"/>
  <c r="E96" i="13"/>
  <c r="D96" i="13"/>
  <c r="C96" i="13"/>
  <c r="CJ95" i="13"/>
  <c r="CD95" i="13" s="1"/>
  <c r="CG95" i="13"/>
  <c r="CA95" i="13" s="1"/>
  <c r="E95" i="13"/>
  <c r="D95" i="13"/>
  <c r="C95" i="13"/>
  <c r="CJ94" i="13"/>
  <c r="CD94" i="13" s="1"/>
  <c r="CG94" i="13"/>
  <c r="CA94" i="13" s="1"/>
  <c r="E94" i="13"/>
  <c r="CI94" i="13" s="1"/>
  <c r="CC94" i="13" s="1"/>
  <c r="E93" i="13"/>
  <c r="E102" i="13" s="1"/>
  <c r="D93" i="13"/>
  <c r="D102" i="13" s="1"/>
  <c r="S88" i="13"/>
  <c r="R88" i="13"/>
  <c r="Q88" i="13"/>
  <c r="P88" i="13"/>
  <c r="O88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88" i="13" s="1"/>
  <c r="B75" i="13"/>
  <c r="B74" i="13"/>
  <c r="AX71" i="13"/>
  <c r="AW71" i="13"/>
  <c r="AV71" i="13"/>
  <c r="AU71" i="13"/>
  <c r="AT71" i="13"/>
  <c r="AS71" i="13"/>
  <c r="AR71" i="13"/>
  <c r="AQ71" i="13"/>
  <c r="AP71" i="13"/>
  <c r="AO71" i="13"/>
  <c r="AN71" i="13"/>
  <c r="AM71" i="13"/>
  <c r="AL71" i="13"/>
  <c r="AK71" i="13"/>
  <c r="AJ71" i="13"/>
  <c r="AI71" i="13"/>
  <c r="AH71" i="13"/>
  <c r="AG71" i="13"/>
  <c r="AF71" i="13"/>
  <c r="AE71" i="13"/>
  <c r="AD71" i="13"/>
  <c r="AC71" i="13"/>
  <c r="AB71" i="13"/>
  <c r="Z71" i="13"/>
  <c r="Y71" i="13"/>
  <c r="X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C71" i="13"/>
  <c r="CK70" i="13"/>
  <c r="CE70" i="13" s="1"/>
  <c r="CH70" i="13"/>
  <c r="CG70" i="13"/>
  <c r="CA70" i="13" s="1"/>
  <c r="CB70" i="13"/>
  <c r="AA70" i="13"/>
  <c r="W70" i="13"/>
  <c r="B70" i="13"/>
  <c r="CK69" i="13"/>
  <c r="CJ69" i="13"/>
  <c r="CD69" i="13" s="1"/>
  <c r="CE69" i="13"/>
  <c r="AA69" i="13"/>
  <c r="W69" i="13"/>
  <c r="B69" i="13"/>
  <c r="CK68" i="13"/>
  <c r="CE68" i="13" s="1"/>
  <c r="CI68" i="13"/>
  <c r="CH68" i="13"/>
  <c r="CB68" i="13" s="1"/>
  <c r="CG68" i="13"/>
  <c r="CA68" i="13" s="1"/>
  <c r="CC68" i="13"/>
  <c r="AA68" i="13"/>
  <c r="W68" i="13"/>
  <c r="B68" i="13"/>
  <c r="CK67" i="13"/>
  <c r="CJ67" i="13"/>
  <c r="CD67" i="13" s="1"/>
  <c r="CE67" i="13"/>
  <c r="AA67" i="13"/>
  <c r="W67" i="13"/>
  <c r="B67" i="13"/>
  <c r="CK66" i="13"/>
  <c r="CE66" i="13" s="1"/>
  <c r="CI66" i="13"/>
  <c r="CH66" i="13"/>
  <c r="CG66" i="13"/>
  <c r="CA66" i="13" s="1"/>
  <c r="CC66" i="13"/>
  <c r="CB66" i="13"/>
  <c r="AA66" i="13"/>
  <c r="W66" i="13"/>
  <c r="B66" i="13"/>
  <c r="CJ66" i="13" s="1"/>
  <c r="CD66" i="13" s="1"/>
  <c r="CK65" i="13"/>
  <c r="CI65" i="13"/>
  <c r="CC65" i="13" s="1"/>
  <c r="CE65" i="13"/>
  <c r="AA65" i="13"/>
  <c r="W65" i="13"/>
  <c r="B65" i="13"/>
  <c r="CK64" i="13"/>
  <c r="CE64" i="13" s="1"/>
  <c r="CI64" i="13"/>
  <c r="CH64" i="13"/>
  <c r="CG64" i="13"/>
  <c r="CA64" i="13" s="1"/>
  <c r="CC64" i="13"/>
  <c r="CB64" i="13"/>
  <c r="AA64" i="13"/>
  <c r="W64" i="13"/>
  <c r="B64" i="13"/>
  <c r="CJ64" i="13" s="1"/>
  <c r="CD64" i="13" s="1"/>
  <c r="CK63" i="13"/>
  <c r="CE63" i="13"/>
  <c r="AA63" i="13"/>
  <c r="W63" i="13"/>
  <c r="B63" i="13"/>
  <c r="CI63" i="13" s="1"/>
  <c r="CC63" i="13" s="1"/>
  <c r="CK62" i="13"/>
  <c r="CE62" i="13" s="1"/>
  <c r="CI62" i="13"/>
  <c r="CC62" i="13" s="1"/>
  <c r="CH62" i="13"/>
  <c r="CG62" i="13"/>
  <c r="CA62" i="13" s="1"/>
  <c r="CB62" i="13"/>
  <c r="AA62" i="13"/>
  <c r="W62" i="13"/>
  <c r="B62" i="13"/>
  <c r="CJ62" i="13" s="1"/>
  <c r="CD62" i="13" s="1"/>
  <c r="CK61" i="13"/>
  <c r="CE61" i="13"/>
  <c r="AA61" i="13"/>
  <c r="W61" i="13"/>
  <c r="B61" i="13"/>
  <c r="CK60" i="13"/>
  <c r="CE60" i="13" s="1"/>
  <c r="AA60" i="13"/>
  <c r="W60" i="13"/>
  <c r="B60" i="13"/>
  <c r="CK59" i="13"/>
  <c r="CE59" i="13" s="1"/>
  <c r="CI59" i="13"/>
  <c r="CH59" i="13"/>
  <c r="CB59" i="13" s="1"/>
  <c r="CG59" i="13"/>
  <c r="CA59" i="13" s="1"/>
  <c r="CC59" i="13"/>
  <c r="AA59" i="13"/>
  <c r="W59" i="13"/>
  <c r="B59" i="13"/>
  <c r="CK58" i="13"/>
  <c r="CE58" i="13" s="1"/>
  <c r="CJ58" i="13"/>
  <c r="CD58" i="13" s="1"/>
  <c r="AA58" i="13"/>
  <c r="W58" i="13"/>
  <c r="B58" i="13"/>
  <c r="CK57" i="13"/>
  <c r="CE57" i="13" s="1"/>
  <c r="CI57" i="13"/>
  <c r="CH57" i="13"/>
  <c r="CB57" i="13" s="1"/>
  <c r="CG57" i="13"/>
  <c r="CA57" i="13" s="1"/>
  <c r="CC57" i="13"/>
  <c r="AA57" i="13"/>
  <c r="W57" i="13"/>
  <c r="B57" i="13"/>
  <c r="CK56" i="13"/>
  <c r="CJ56" i="13"/>
  <c r="CD56" i="13" s="1"/>
  <c r="CG56" i="13"/>
  <c r="CE56" i="13"/>
  <c r="CA56" i="13"/>
  <c r="AA56" i="13"/>
  <c r="W56" i="13"/>
  <c r="B56" i="13"/>
  <c r="CK55" i="13"/>
  <c r="CE55" i="13" s="1"/>
  <c r="CI55" i="13"/>
  <c r="CH55" i="13"/>
  <c r="CB55" i="13" s="1"/>
  <c r="CG55" i="13"/>
  <c r="CA55" i="13" s="1"/>
  <c r="CC55" i="13"/>
  <c r="AA55" i="13"/>
  <c r="W55" i="13"/>
  <c r="B55" i="13"/>
  <c r="CJ55" i="13" s="1"/>
  <c r="CD55" i="13" s="1"/>
  <c r="CK54" i="13"/>
  <c r="CG54" i="13"/>
  <c r="CA54" i="13" s="1"/>
  <c r="CE54" i="13"/>
  <c r="AA54" i="13"/>
  <c r="W54" i="13"/>
  <c r="B54" i="13"/>
  <c r="CK53" i="13"/>
  <c r="CE53" i="13" s="1"/>
  <c r="CI53" i="13"/>
  <c r="CC53" i="13" s="1"/>
  <c r="CH53" i="13"/>
  <c r="CB53" i="13" s="1"/>
  <c r="AY53" i="13" s="1"/>
  <c r="CG53" i="13"/>
  <c r="CA53" i="13" s="1"/>
  <c r="AA53" i="13"/>
  <c r="W53" i="13"/>
  <c r="B53" i="13"/>
  <c r="CJ53" i="13" s="1"/>
  <c r="CD53" i="13" s="1"/>
  <c r="CK52" i="13"/>
  <c r="CE52" i="13"/>
  <c r="AA52" i="13"/>
  <c r="W52" i="13"/>
  <c r="B52" i="13"/>
  <c r="CK51" i="13"/>
  <c r="CE51" i="13" s="1"/>
  <c r="CI51" i="13"/>
  <c r="CH51" i="13"/>
  <c r="CB51" i="13" s="1"/>
  <c r="CG51" i="13"/>
  <c r="CA51" i="13" s="1"/>
  <c r="CC51" i="13"/>
  <c r="AA51" i="13"/>
  <c r="W51" i="13"/>
  <c r="B51" i="13"/>
  <c r="CK50" i="13"/>
  <c r="CE50" i="13" s="1"/>
  <c r="AA50" i="13"/>
  <c r="W50" i="13"/>
  <c r="B50" i="13"/>
  <c r="CK49" i="13"/>
  <c r="CE49" i="13" s="1"/>
  <c r="CI49" i="13"/>
  <c r="CH49" i="13"/>
  <c r="CB49" i="13" s="1"/>
  <c r="CG49" i="13"/>
  <c r="CA49" i="13" s="1"/>
  <c r="CC49" i="13"/>
  <c r="AA49" i="13"/>
  <c r="W49" i="13"/>
  <c r="B49" i="13"/>
  <c r="CK48" i="13"/>
  <c r="CJ48" i="13"/>
  <c r="CD48" i="13" s="1"/>
  <c r="CG48" i="13"/>
  <c r="CA48" i="13" s="1"/>
  <c r="CE48" i="13"/>
  <c r="AA48" i="13"/>
  <c r="W48" i="13"/>
  <c r="B48" i="13"/>
  <c r="CK47" i="13"/>
  <c r="CE47" i="13" s="1"/>
  <c r="CI47" i="13"/>
  <c r="CH47" i="13"/>
  <c r="CB47" i="13" s="1"/>
  <c r="CG47" i="13"/>
  <c r="CA47" i="13" s="1"/>
  <c r="CC47" i="13"/>
  <c r="AA47" i="13"/>
  <c r="W47" i="13"/>
  <c r="B47" i="13"/>
  <c r="CJ47" i="13" s="1"/>
  <c r="CD47" i="13" s="1"/>
  <c r="CK46" i="13"/>
  <c r="CG46" i="13"/>
  <c r="CA46" i="13" s="1"/>
  <c r="CE46" i="13"/>
  <c r="AA46" i="13"/>
  <c r="W46" i="13"/>
  <c r="B46" i="13"/>
  <c r="CK45" i="13"/>
  <c r="CE45" i="13" s="1"/>
  <c r="CI45" i="13"/>
  <c r="CC45" i="13" s="1"/>
  <c r="CH45" i="13"/>
  <c r="CB45" i="13" s="1"/>
  <c r="AY45" i="13" s="1"/>
  <c r="CG45" i="13"/>
  <c r="CA45" i="13" s="1"/>
  <c r="AA45" i="13"/>
  <c r="W45" i="13"/>
  <c r="B45" i="13"/>
  <c r="CJ45" i="13" s="1"/>
  <c r="CD45" i="13" s="1"/>
  <c r="CK44" i="13"/>
  <c r="CE44" i="13"/>
  <c r="AA44" i="13"/>
  <c r="W44" i="13"/>
  <c r="B44" i="13"/>
  <c r="CK43" i="13"/>
  <c r="CE43" i="13" s="1"/>
  <c r="CI43" i="13"/>
  <c r="CH43" i="13"/>
  <c r="CB43" i="13" s="1"/>
  <c r="CG43" i="13"/>
  <c r="CA43" i="13" s="1"/>
  <c r="CC43" i="13"/>
  <c r="AA43" i="13"/>
  <c r="W43" i="13"/>
  <c r="B43" i="13"/>
  <c r="CK42" i="13"/>
  <c r="CE42" i="13" s="1"/>
  <c r="AA42" i="13"/>
  <c r="W42" i="13"/>
  <c r="B42" i="13"/>
  <c r="CK41" i="13"/>
  <c r="CE41" i="13" s="1"/>
  <c r="CI41" i="13"/>
  <c r="CH41" i="13"/>
  <c r="CB41" i="13" s="1"/>
  <c r="CG41" i="13"/>
  <c r="CA41" i="13" s="1"/>
  <c r="CC41" i="13"/>
  <c r="AA41" i="13"/>
  <c r="W41" i="13"/>
  <c r="B41" i="13"/>
  <c r="CK40" i="13"/>
  <c r="CJ40" i="13"/>
  <c r="CD40" i="13" s="1"/>
  <c r="CG40" i="13"/>
  <c r="CA40" i="13" s="1"/>
  <c r="CE40" i="13"/>
  <c r="AA40" i="13"/>
  <c r="W40" i="13"/>
  <c r="B40" i="13"/>
  <c r="CK39" i="13"/>
  <c r="CE39" i="13" s="1"/>
  <c r="CI39" i="13"/>
  <c r="CH39" i="13"/>
  <c r="CB39" i="13" s="1"/>
  <c r="CG39" i="13"/>
  <c r="CA39" i="13" s="1"/>
  <c r="CC39" i="13"/>
  <c r="AA39" i="13"/>
  <c r="W39" i="13"/>
  <c r="B39" i="13"/>
  <c r="CK38" i="13"/>
  <c r="CI38" i="13"/>
  <c r="CC38" i="13" s="1"/>
  <c r="CG38" i="13"/>
  <c r="CA38" i="13" s="1"/>
  <c r="CE38" i="13"/>
  <c r="AA38" i="13"/>
  <c r="W38" i="13"/>
  <c r="B38" i="13"/>
  <c r="CK37" i="13"/>
  <c r="CE37" i="13" s="1"/>
  <c r="CI37" i="13"/>
  <c r="CH37" i="13"/>
  <c r="CG37" i="13"/>
  <c r="CA37" i="13" s="1"/>
  <c r="AY37" i="13" s="1"/>
  <c r="CC37" i="13"/>
  <c r="CB37" i="13"/>
  <c r="AA37" i="13"/>
  <c r="W37" i="13"/>
  <c r="B37" i="13"/>
  <c r="CJ37" i="13" s="1"/>
  <c r="CD37" i="13" s="1"/>
  <c r="CK36" i="13"/>
  <c r="CE36" i="13"/>
  <c r="AA36" i="13"/>
  <c r="W36" i="13"/>
  <c r="B36" i="13"/>
  <c r="CK35" i="13"/>
  <c r="CE35" i="13" s="1"/>
  <c r="CI35" i="13"/>
  <c r="CH35" i="13"/>
  <c r="CG35" i="13"/>
  <c r="CA35" i="13" s="1"/>
  <c r="CC35" i="13"/>
  <c r="CB35" i="13"/>
  <c r="AA35" i="13"/>
  <c r="W35" i="13"/>
  <c r="B35" i="13"/>
  <c r="CK34" i="13"/>
  <c r="CE34" i="13" s="1"/>
  <c r="CJ34" i="13"/>
  <c r="CI34" i="13"/>
  <c r="CC34" i="13" s="1"/>
  <c r="CD34" i="13"/>
  <c r="CB34" i="13"/>
  <c r="AA34" i="13"/>
  <c r="W34" i="13"/>
  <c r="B34" i="13"/>
  <c r="CH34" i="13" s="1"/>
  <c r="CK33" i="13"/>
  <c r="CE33" i="13" s="1"/>
  <c r="CI33" i="13"/>
  <c r="CC33" i="13" s="1"/>
  <c r="CH33" i="13"/>
  <c r="CG33" i="13"/>
  <c r="CA33" i="13" s="1"/>
  <c r="CB33" i="13"/>
  <c r="AA33" i="13"/>
  <c r="W33" i="13"/>
  <c r="B33" i="13"/>
  <c r="CK32" i="13"/>
  <c r="CI32" i="13"/>
  <c r="CC32" i="13" s="1"/>
  <c r="CE32" i="13"/>
  <c r="CB32" i="13"/>
  <c r="AA32" i="13"/>
  <c r="W32" i="13"/>
  <c r="CJ32" i="13" s="1"/>
  <c r="CD32" i="13" s="1"/>
  <c r="B32" i="13"/>
  <c r="CH32" i="13" s="1"/>
  <c r="CK31" i="13"/>
  <c r="CI31" i="13"/>
  <c r="CC31" i="13" s="1"/>
  <c r="CE31" i="13"/>
  <c r="AA31" i="13"/>
  <c r="W31" i="13"/>
  <c r="B31" i="13"/>
  <c r="CK30" i="13"/>
  <c r="CE30" i="13" s="1"/>
  <c r="CH30" i="13"/>
  <c r="CB30" i="13" s="1"/>
  <c r="CG30" i="13"/>
  <c r="CA30" i="13" s="1"/>
  <c r="AA30" i="13"/>
  <c r="W30" i="13"/>
  <c r="B30" i="13"/>
  <c r="CI30" i="13" s="1"/>
  <c r="CC30" i="13" s="1"/>
  <c r="CK29" i="13"/>
  <c r="CE29" i="13"/>
  <c r="AA29" i="13"/>
  <c r="W29" i="13"/>
  <c r="B29" i="13"/>
  <c r="CK28" i="13"/>
  <c r="CE28" i="13" s="1"/>
  <c r="CH28" i="13"/>
  <c r="CB28" i="13" s="1"/>
  <c r="CG28" i="13"/>
  <c r="CA28" i="13" s="1"/>
  <c r="AA28" i="13"/>
  <c r="W28" i="13"/>
  <c r="B28" i="13"/>
  <c r="CI28" i="13" s="1"/>
  <c r="CC28" i="13" s="1"/>
  <c r="CK27" i="13"/>
  <c r="CI27" i="13"/>
  <c r="CC27" i="13" s="1"/>
  <c r="CE27" i="13"/>
  <c r="AA27" i="13"/>
  <c r="W27" i="13"/>
  <c r="B27" i="13"/>
  <c r="CK26" i="13"/>
  <c r="CE26" i="13" s="1"/>
  <c r="CH26" i="13"/>
  <c r="CB26" i="13" s="1"/>
  <c r="CG26" i="13"/>
  <c r="CA26" i="13" s="1"/>
  <c r="AA26" i="13"/>
  <c r="W26" i="13"/>
  <c r="B26" i="13"/>
  <c r="CI26" i="13" s="1"/>
  <c r="CC26" i="13" s="1"/>
  <c r="CK25" i="13"/>
  <c r="CE25" i="13"/>
  <c r="AA25" i="13"/>
  <c r="W25" i="13"/>
  <c r="B25" i="13"/>
  <c r="CK24" i="13"/>
  <c r="CE24" i="13" s="1"/>
  <c r="CH24" i="13"/>
  <c r="CB24" i="13" s="1"/>
  <c r="CG24" i="13"/>
  <c r="CA24" i="13" s="1"/>
  <c r="AA24" i="13"/>
  <c r="W24" i="13"/>
  <c r="B24" i="13"/>
  <c r="CI24" i="13" s="1"/>
  <c r="CC24" i="13" s="1"/>
  <c r="CK23" i="13"/>
  <c r="CI23" i="13"/>
  <c r="CC23" i="13" s="1"/>
  <c r="CE23" i="13"/>
  <c r="AA23" i="13"/>
  <c r="W23" i="13"/>
  <c r="B23" i="13"/>
  <c r="CK22" i="13"/>
  <c r="CE22" i="13" s="1"/>
  <c r="CH22" i="13"/>
  <c r="CB22" i="13" s="1"/>
  <c r="CG22" i="13"/>
  <c r="CA22" i="13" s="1"/>
  <c r="AA22" i="13"/>
  <c r="W22" i="13"/>
  <c r="B22" i="13"/>
  <c r="CI22" i="13" s="1"/>
  <c r="CC22" i="13" s="1"/>
  <c r="CK21" i="13"/>
  <c r="CE21" i="13"/>
  <c r="AA21" i="13"/>
  <c r="W21" i="13"/>
  <c r="B21" i="13"/>
  <c r="CK20" i="13"/>
  <c r="CE20" i="13" s="1"/>
  <c r="CH20" i="13"/>
  <c r="CB20" i="13" s="1"/>
  <c r="CG20" i="13"/>
  <c r="CA20" i="13" s="1"/>
  <c r="AA20" i="13"/>
  <c r="W20" i="13"/>
  <c r="B20" i="13"/>
  <c r="CI20" i="13" s="1"/>
  <c r="CC20" i="13" s="1"/>
  <c r="CK19" i="13"/>
  <c r="CI19" i="13"/>
  <c r="CC19" i="13" s="1"/>
  <c r="CE19" i="13"/>
  <c r="AA19" i="13"/>
  <c r="W19" i="13"/>
  <c r="B19" i="13"/>
  <c r="CK18" i="13"/>
  <c r="CE18" i="13" s="1"/>
  <c r="CH18" i="13"/>
  <c r="CB18" i="13" s="1"/>
  <c r="CG18" i="13"/>
  <c r="CA18" i="13" s="1"/>
  <c r="AA18" i="13"/>
  <c r="W18" i="13"/>
  <c r="B18" i="13"/>
  <c r="CI18" i="13" s="1"/>
  <c r="CC18" i="13" s="1"/>
  <c r="CK17" i="13"/>
  <c r="CE17" i="13"/>
  <c r="AA17" i="13"/>
  <c r="W17" i="13"/>
  <c r="B17" i="13"/>
  <c r="CK16" i="13"/>
  <c r="CE16" i="13" s="1"/>
  <c r="CH16" i="13"/>
  <c r="CB16" i="13" s="1"/>
  <c r="CG16" i="13"/>
  <c r="CA16" i="13" s="1"/>
  <c r="AA16" i="13"/>
  <c r="W16" i="13"/>
  <c r="B16" i="13"/>
  <c r="CI16" i="13" s="1"/>
  <c r="CC16" i="13" s="1"/>
  <c r="CK15" i="13"/>
  <c r="CI15" i="13"/>
  <c r="CC15" i="13" s="1"/>
  <c r="CE15" i="13"/>
  <c r="AA15" i="13"/>
  <c r="W15" i="13"/>
  <c r="B15" i="13"/>
  <c r="CK14" i="13"/>
  <c r="CE14" i="13" s="1"/>
  <c r="AA14" i="13"/>
  <c r="W14" i="13"/>
  <c r="B14" i="13"/>
  <c r="CK13" i="13"/>
  <c r="CE13" i="13"/>
  <c r="AA13" i="13"/>
  <c r="W13" i="13"/>
  <c r="B13" i="13"/>
  <c r="CG13" i="13" s="1"/>
  <c r="CA13" i="13" s="1"/>
  <c r="CK12" i="13"/>
  <c r="CG12" i="13"/>
  <c r="CE12" i="13"/>
  <c r="CA12" i="13"/>
  <c r="AA12" i="13"/>
  <c r="W12" i="13"/>
  <c r="B12" i="13"/>
  <c r="CI12" i="13" s="1"/>
  <c r="CC12" i="13" s="1"/>
  <c r="CK11" i="13"/>
  <c r="CE11" i="13"/>
  <c r="AA11" i="13"/>
  <c r="W11" i="13"/>
  <c r="B11" i="13"/>
  <c r="A5" i="13"/>
  <c r="A4" i="13"/>
  <c r="A3" i="13"/>
  <c r="A2" i="13"/>
  <c r="AY35" i="13" l="1"/>
  <c r="AY51" i="13"/>
  <c r="AY12" i="13"/>
  <c r="CI14" i="13"/>
  <c r="CC14" i="13" s="1"/>
  <c r="CJ14" i="13"/>
  <c r="CD14" i="13" s="1"/>
  <c r="CH14" i="13"/>
  <c r="CB14" i="13" s="1"/>
  <c r="CG17" i="13"/>
  <c r="CA17" i="13" s="1"/>
  <c r="AY17" i="13" s="1"/>
  <c r="CH17" i="13"/>
  <c r="CB17" i="13" s="1"/>
  <c r="CJ17" i="13"/>
  <c r="CD17" i="13" s="1"/>
  <c r="CG21" i="13"/>
  <c r="CA21" i="13" s="1"/>
  <c r="CH21" i="13"/>
  <c r="CB21" i="13" s="1"/>
  <c r="CH13" i="13"/>
  <c r="CB13" i="13" s="1"/>
  <c r="AY13" i="13" s="1"/>
  <c r="CJ21" i="13"/>
  <c r="CD21" i="13" s="1"/>
  <c r="CG25" i="13"/>
  <c r="CA25" i="13" s="1"/>
  <c r="AY25" i="13" s="1"/>
  <c r="CH25" i="13"/>
  <c r="CB25" i="13" s="1"/>
  <c r="CJ25" i="13"/>
  <c r="CD25" i="13" s="1"/>
  <c r="CG29" i="13"/>
  <c r="CA29" i="13" s="1"/>
  <c r="CH29" i="13"/>
  <c r="CB29" i="13" s="1"/>
  <c r="CJ29" i="13"/>
  <c r="CD29" i="13" s="1"/>
  <c r="CH36" i="13"/>
  <c r="CB36" i="13" s="1"/>
  <c r="CI36" i="13"/>
  <c r="CC36" i="13" s="1"/>
  <c r="CJ36" i="13"/>
  <c r="CD36" i="13" s="1"/>
  <c r="CI50" i="13"/>
  <c r="CC50" i="13" s="1"/>
  <c r="CH50" i="13"/>
  <c r="CB50" i="13" s="1"/>
  <c r="CG50" i="13"/>
  <c r="CA50" i="13" s="1"/>
  <c r="CI52" i="13"/>
  <c r="CC52" i="13" s="1"/>
  <c r="CH52" i="13"/>
  <c r="CB52" i="13" s="1"/>
  <c r="CG52" i="13"/>
  <c r="CA52" i="13" s="1"/>
  <c r="AY52" i="13" s="1"/>
  <c r="CJ52" i="13"/>
  <c r="CD52" i="13" s="1"/>
  <c r="AY55" i="13"/>
  <c r="B71" i="13"/>
  <c r="CG11" i="13"/>
  <c r="CH11" i="13"/>
  <c r="CB11" i="13" s="1"/>
  <c r="CH12" i="13"/>
  <c r="CB12" i="13" s="1"/>
  <c r="CI13" i="13"/>
  <c r="CC13" i="13" s="1"/>
  <c r="AY24" i="13"/>
  <c r="CI42" i="13"/>
  <c r="CC42" i="13" s="1"/>
  <c r="CH42" i="13"/>
  <c r="CB42" i="13" s="1"/>
  <c r="CG42" i="13"/>
  <c r="CA42" i="13" s="1"/>
  <c r="CI44" i="13"/>
  <c r="CC44" i="13" s="1"/>
  <c r="CH44" i="13"/>
  <c r="CB44" i="13" s="1"/>
  <c r="CG44" i="13"/>
  <c r="CA44" i="13" s="1"/>
  <c r="CJ44" i="13"/>
  <c r="CD44" i="13" s="1"/>
  <c r="AY47" i="13"/>
  <c r="CJ50" i="13"/>
  <c r="CD50" i="13" s="1"/>
  <c r="CH61" i="13"/>
  <c r="CB61" i="13" s="1"/>
  <c r="CJ61" i="13"/>
  <c r="CD61" i="13" s="1"/>
  <c r="CG61" i="13"/>
  <c r="CA61" i="13" s="1"/>
  <c r="CI61" i="13"/>
  <c r="CC61" i="13" s="1"/>
  <c r="CI11" i="13"/>
  <c r="CC11" i="13" s="1"/>
  <c r="CJ12" i="13"/>
  <c r="CD12" i="13" s="1"/>
  <c r="CJ13" i="13"/>
  <c r="CD13" i="13" s="1"/>
  <c r="CG15" i="13"/>
  <c r="CA15" i="13" s="1"/>
  <c r="CH15" i="13"/>
  <c r="CB15" i="13" s="1"/>
  <c r="CJ15" i="13"/>
  <c r="CD15" i="13" s="1"/>
  <c r="CG19" i="13"/>
  <c r="CA19" i="13" s="1"/>
  <c r="AY19" i="13" s="1"/>
  <c r="CH19" i="13"/>
  <c r="CB19" i="13" s="1"/>
  <c r="CJ19" i="13"/>
  <c r="CD19" i="13" s="1"/>
  <c r="CG23" i="13"/>
  <c r="CA23" i="13" s="1"/>
  <c r="CH23" i="13"/>
  <c r="CB23" i="13" s="1"/>
  <c r="CJ23" i="13"/>
  <c r="CD23" i="13" s="1"/>
  <c r="CG27" i="13"/>
  <c r="CA27" i="13" s="1"/>
  <c r="CH27" i="13"/>
  <c r="CB27" i="13" s="1"/>
  <c r="CJ27" i="13"/>
  <c r="CD27" i="13" s="1"/>
  <c r="CG31" i="13"/>
  <c r="CA31" i="13" s="1"/>
  <c r="CH31" i="13"/>
  <c r="CB31" i="13" s="1"/>
  <c r="CJ31" i="13"/>
  <c r="CD31" i="13" s="1"/>
  <c r="CG36" i="13"/>
  <c r="CA36" i="13" s="1"/>
  <c r="AY36" i="13" s="1"/>
  <c r="CH38" i="13"/>
  <c r="CB38" i="13" s="1"/>
  <c r="CJ38" i="13"/>
  <c r="CD38" i="13" s="1"/>
  <c r="AY38" i="13" s="1"/>
  <c r="CJ42" i="13"/>
  <c r="CD42" i="13" s="1"/>
  <c r="AY62" i="13"/>
  <c r="CJ111" i="13"/>
  <c r="CD111" i="13" s="1"/>
  <c r="CI111" i="13"/>
  <c r="CC111" i="13" s="1"/>
  <c r="CH111" i="13"/>
  <c r="CB111" i="13" s="1"/>
  <c r="CG111" i="13"/>
  <c r="CA111" i="13" s="1"/>
  <c r="CL111" i="13"/>
  <c r="CF111" i="13" s="1"/>
  <c r="AA71" i="13"/>
  <c r="CJ11" i="13"/>
  <c r="CD11" i="13" s="1"/>
  <c r="CG14" i="13"/>
  <c r="CA14" i="13" s="1"/>
  <c r="CI17" i="13"/>
  <c r="CC17" i="13" s="1"/>
  <c r="AY18" i="13"/>
  <c r="CI21" i="13"/>
  <c r="CC21" i="13" s="1"/>
  <c r="AY22" i="13"/>
  <c r="CI25" i="13"/>
  <c r="CC25" i="13" s="1"/>
  <c r="AY26" i="13"/>
  <c r="CI29" i="13"/>
  <c r="CC29" i="13" s="1"/>
  <c r="AY30" i="13"/>
  <c r="CJ39" i="13"/>
  <c r="CD39" i="13" s="1"/>
  <c r="AY39" i="13" s="1"/>
  <c r="CI58" i="13"/>
  <c r="CC58" i="13" s="1"/>
  <c r="CH58" i="13"/>
  <c r="CB58" i="13" s="1"/>
  <c r="CG58" i="13"/>
  <c r="CA58" i="13" s="1"/>
  <c r="AY58" i="13" s="1"/>
  <c r="CJ60" i="13"/>
  <c r="CD60" i="13" s="1"/>
  <c r="CI60" i="13"/>
  <c r="CC60" i="13" s="1"/>
  <c r="CH60" i="13"/>
  <c r="CB60" i="13" s="1"/>
  <c r="CG60" i="13"/>
  <c r="CA60" i="13" s="1"/>
  <c r="AY60" i="13" s="1"/>
  <c r="AY66" i="13"/>
  <c r="CH67" i="13"/>
  <c r="CB67" i="13" s="1"/>
  <c r="CG67" i="13"/>
  <c r="CA67" i="13" s="1"/>
  <c r="CI67" i="13"/>
  <c r="CC67" i="13" s="1"/>
  <c r="CJ16" i="13"/>
  <c r="CD16" i="13" s="1"/>
  <c r="AY16" i="13" s="1"/>
  <c r="CJ18" i="13"/>
  <c r="CD18" i="13" s="1"/>
  <c r="CJ20" i="13"/>
  <c r="CD20" i="13" s="1"/>
  <c r="AY20" i="13" s="1"/>
  <c r="CJ22" i="13"/>
  <c r="CD22" i="13" s="1"/>
  <c r="CJ24" i="13"/>
  <c r="CD24" i="13" s="1"/>
  <c r="CJ26" i="13"/>
  <c r="CD26" i="13" s="1"/>
  <c r="CJ28" i="13"/>
  <c r="CD28" i="13" s="1"/>
  <c r="AY28" i="13" s="1"/>
  <c r="CJ30" i="13"/>
  <c r="CD30" i="13" s="1"/>
  <c r="CG32" i="13"/>
  <c r="CA32" i="13" s="1"/>
  <c r="AY32" i="13" s="1"/>
  <c r="CJ33" i="13"/>
  <c r="CD33" i="13" s="1"/>
  <c r="AY33" i="13" s="1"/>
  <c r="CJ41" i="13"/>
  <c r="CD41" i="13" s="1"/>
  <c r="AY41" i="13" s="1"/>
  <c r="CI46" i="13"/>
  <c r="CC46" i="13" s="1"/>
  <c r="CH46" i="13"/>
  <c r="CB46" i="13" s="1"/>
  <c r="AY46" i="13" s="1"/>
  <c r="CJ49" i="13"/>
  <c r="CD49" i="13" s="1"/>
  <c r="AY49" i="13" s="1"/>
  <c r="CI54" i="13"/>
  <c r="CC54" i="13" s="1"/>
  <c r="AY54" i="13" s="1"/>
  <c r="CH54" i="13"/>
  <c r="CB54" i="13" s="1"/>
  <c r="CJ57" i="13"/>
  <c r="CD57" i="13" s="1"/>
  <c r="AY57" i="13" s="1"/>
  <c r="C110" i="13"/>
  <c r="CJ114" i="13"/>
  <c r="CD114" i="13" s="1"/>
  <c r="CI114" i="13"/>
  <c r="CC114" i="13" s="1"/>
  <c r="CK114" i="13"/>
  <c r="CE114" i="13" s="1"/>
  <c r="CH114" i="13"/>
  <c r="CB114" i="13" s="1"/>
  <c r="AT114" i="13" s="1"/>
  <c r="CL114" i="13"/>
  <c r="CF114" i="13" s="1"/>
  <c r="W71" i="13"/>
  <c r="CG34" i="13"/>
  <c r="CA34" i="13" s="1"/>
  <c r="AY34" i="13" s="1"/>
  <c r="CJ35" i="13"/>
  <c r="CD35" i="13" s="1"/>
  <c r="CI40" i="13"/>
  <c r="CC40" i="13" s="1"/>
  <c r="AY40" i="13" s="1"/>
  <c r="CH40" i="13"/>
  <c r="CB40" i="13" s="1"/>
  <c r="CJ43" i="13"/>
  <c r="CD43" i="13" s="1"/>
  <c r="AY43" i="13" s="1"/>
  <c r="CJ46" i="13"/>
  <c r="CD46" i="13" s="1"/>
  <c r="CI48" i="13"/>
  <c r="CC48" i="13" s="1"/>
  <c r="AY48" i="13" s="1"/>
  <c r="CH48" i="13"/>
  <c r="CB48" i="13" s="1"/>
  <c r="CJ51" i="13"/>
  <c r="CD51" i="13" s="1"/>
  <c r="CJ54" i="13"/>
  <c r="CD54" i="13" s="1"/>
  <c r="CI56" i="13"/>
  <c r="CC56" i="13" s="1"/>
  <c r="AY56" i="13" s="1"/>
  <c r="CH56" i="13"/>
  <c r="CB56" i="13" s="1"/>
  <c r="CJ59" i="13"/>
  <c r="CD59" i="13" s="1"/>
  <c r="AY59" i="13" s="1"/>
  <c r="AY68" i="13"/>
  <c r="CH69" i="13"/>
  <c r="CB69" i="13" s="1"/>
  <c r="CG69" i="13"/>
  <c r="CA69" i="13" s="1"/>
  <c r="CI69" i="13"/>
  <c r="CC69" i="13" s="1"/>
  <c r="CJ107" i="13"/>
  <c r="CD107" i="13" s="1"/>
  <c r="CI107" i="13"/>
  <c r="CC107" i="13" s="1"/>
  <c r="CH107" i="13"/>
  <c r="CB107" i="13" s="1"/>
  <c r="CG107" i="13"/>
  <c r="CA107" i="13" s="1"/>
  <c r="CK107" i="13"/>
  <c r="CE107" i="13" s="1"/>
  <c r="CJ115" i="13"/>
  <c r="CD115" i="13" s="1"/>
  <c r="CI115" i="13"/>
  <c r="CC115" i="13" s="1"/>
  <c r="CH115" i="13"/>
  <c r="CB115" i="13" s="1"/>
  <c r="CG115" i="13"/>
  <c r="CA115" i="13" s="1"/>
  <c r="CK115" i="13"/>
  <c r="CE115" i="13" s="1"/>
  <c r="AY64" i="13"/>
  <c r="CH65" i="13"/>
  <c r="CB65" i="13" s="1"/>
  <c r="CG65" i="13"/>
  <c r="CA65" i="13" s="1"/>
  <c r="CJ65" i="13"/>
  <c r="CD65" i="13" s="1"/>
  <c r="CJ70" i="13"/>
  <c r="CD70" i="13" s="1"/>
  <c r="CI95" i="13"/>
  <c r="CC95" i="13" s="1"/>
  <c r="CH95" i="13"/>
  <c r="CB95" i="13" s="1"/>
  <c r="AR95" i="13" s="1"/>
  <c r="CI96" i="13"/>
  <c r="CC96" i="13" s="1"/>
  <c r="AR96" i="13" s="1"/>
  <c r="CH96" i="13"/>
  <c r="CB96" i="13" s="1"/>
  <c r="CI97" i="13"/>
  <c r="CC97" i="13" s="1"/>
  <c r="CH97" i="13"/>
  <c r="CB97" i="13" s="1"/>
  <c r="AR97" i="13" s="1"/>
  <c r="CI98" i="13"/>
  <c r="CC98" i="13" s="1"/>
  <c r="AR98" i="13" s="1"/>
  <c r="CH98" i="13"/>
  <c r="CB98" i="13" s="1"/>
  <c r="CI99" i="13"/>
  <c r="CC99" i="13" s="1"/>
  <c r="CH99" i="13"/>
  <c r="CB99" i="13" s="1"/>
  <c r="AR99" i="13" s="1"/>
  <c r="CI100" i="13"/>
  <c r="CC100" i="13" s="1"/>
  <c r="AR100" i="13" s="1"/>
  <c r="CH100" i="13"/>
  <c r="CB100" i="13" s="1"/>
  <c r="CI101" i="13"/>
  <c r="CC101" i="13" s="1"/>
  <c r="CH101" i="13"/>
  <c r="CB101" i="13" s="1"/>
  <c r="AR101" i="13" s="1"/>
  <c r="C108" i="13"/>
  <c r="C112" i="13"/>
  <c r="C116" i="13"/>
  <c r="CH63" i="13"/>
  <c r="CB63" i="13" s="1"/>
  <c r="CG63" i="13"/>
  <c r="CA63" i="13" s="1"/>
  <c r="AY63" i="13" s="1"/>
  <c r="CJ63" i="13"/>
  <c r="CD63" i="13" s="1"/>
  <c r="CJ68" i="13"/>
  <c r="CD68" i="13" s="1"/>
  <c r="C109" i="13"/>
  <c r="C113" i="13"/>
  <c r="C117" i="13"/>
  <c r="CI70" i="13"/>
  <c r="CC70" i="13" s="1"/>
  <c r="AY70" i="13" s="1"/>
  <c r="C93" i="13"/>
  <c r="C94" i="13"/>
  <c r="CH94" i="13"/>
  <c r="CB94" i="13" s="1"/>
  <c r="AR94" i="13" s="1"/>
  <c r="H64" i="14"/>
  <c r="G64" i="14"/>
  <c r="CH93" i="13" l="1"/>
  <c r="CB93" i="13" s="1"/>
  <c r="CG93" i="13"/>
  <c r="CA93" i="13" s="1"/>
  <c r="AR93" i="13" s="1"/>
  <c r="CJ93" i="13"/>
  <c r="CD93" i="13" s="1"/>
  <c r="C102" i="13"/>
  <c r="A193" i="13" s="1"/>
  <c r="CI93" i="13"/>
  <c r="CC93" i="13" s="1"/>
  <c r="CJ109" i="13"/>
  <c r="CD109" i="13" s="1"/>
  <c r="CI109" i="13"/>
  <c r="CC109" i="13" s="1"/>
  <c r="CL109" i="13"/>
  <c r="CF109" i="13" s="1"/>
  <c r="CK109" i="13"/>
  <c r="CE109" i="13" s="1"/>
  <c r="CH109" i="13"/>
  <c r="CB109" i="13" s="1"/>
  <c r="CG109" i="13"/>
  <c r="CA109" i="13" s="1"/>
  <c r="CJ108" i="13"/>
  <c r="CD108" i="13" s="1"/>
  <c r="CI108" i="13"/>
  <c r="CC108" i="13" s="1"/>
  <c r="CG108" i="13"/>
  <c r="CA108" i="13" s="1"/>
  <c r="AT108" i="13" s="1"/>
  <c r="CL108" i="13"/>
  <c r="CF108" i="13" s="1"/>
  <c r="CK108" i="13"/>
  <c r="CE108" i="13" s="1"/>
  <c r="CH108" i="13"/>
  <c r="CB108" i="13" s="1"/>
  <c r="AY42" i="13"/>
  <c r="AY65" i="13"/>
  <c r="AT115" i="13"/>
  <c r="CJ110" i="13"/>
  <c r="CD110" i="13" s="1"/>
  <c r="CI110" i="13"/>
  <c r="CC110" i="13" s="1"/>
  <c r="CK110" i="13"/>
  <c r="CE110" i="13" s="1"/>
  <c r="CH110" i="13"/>
  <c r="CB110" i="13" s="1"/>
  <c r="CG110" i="13"/>
  <c r="CA110" i="13" s="1"/>
  <c r="AT110" i="13" s="1"/>
  <c r="CL110" i="13"/>
  <c r="CF110" i="13" s="1"/>
  <c r="AY67" i="13"/>
  <c r="AY23" i="13"/>
  <c r="AY44" i="13"/>
  <c r="AY29" i="13"/>
  <c r="AY21" i="13"/>
  <c r="CJ117" i="13"/>
  <c r="CD117" i="13" s="1"/>
  <c r="CI117" i="13"/>
  <c r="CC117" i="13" s="1"/>
  <c r="CL117" i="13"/>
  <c r="CF117" i="13" s="1"/>
  <c r="CK117" i="13"/>
  <c r="CE117" i="13" s="1"/>
  <c r="CH117" i="13"/>
  <c r="CB117" i="13" s="1"/>
  <c r="CG117" i="13"/>
  <c r="CA117" i="13" s="1"/>
  <c r="AT117" i="13" s="1"/>
  <c r="CJ116" i="13"/>
  <c r="CD116" i="13" s="1"/>
  <c r="CI116" i="13"/>
  <c r="CC116" i="13" s="1"/>
  <c r="CG116" i="13"/>
  <c r="CA116" i="13" s="1"/>
  <c r="CL116" i="13"/>
  <c r="CF116" i="13" s="1"/>
  <c r="CK116" i="13"/>
  <c r="CE116" i="13" s="1"/>
  <c r="CH116" i="13"/>
  <c r="CB116" i="13" s="1"/>
  <c r="AT107" i="13"/>
  <c r="AY14" i="13"/>
  <c r="AT111" i="13"/>
  <c r="AY27" i="13"/>
  <c r="AY61" i="13"/>
  <c r="CJ113" i="13"/>
  <c r="CD113" i="13" s="1"/>
  <c r="CI113" i="13"/>
  <c r="CC113" i="13" s="1"/>
  <c r="CL113" i="13"/>
  <c r="CF113" i="13" s="1"/>
  <c r="CK113" i="13"/>
  <c r="CE113" i="13" s="1"/>
  <c r="CG113" i="13"/>
  <c r="CA113" i="13" s="1"/>
  <c r="CH113" i="13"/>
  <c r="CB113" i="13" s="1"/>
  <c r="CJ112" i="13"/>
  <c r="CD112" i="13" s="1"/>
  <c r="CI112" i="13"/>
  <c r="CC112" i="13" s="1"/>
  <c r="CG112" i="13"/>
  <c r="CA112" i="13" s="1"/>
  <c r="AT112" i="13" s="1"/>
  <c r="CL112" i="13"/>
  <c r="CF112" i="13" s="1"/>
  <c r="CH112" i="13"/>
  <c r="CB112" i="13" s="1"/>
  <c r="CK112" i="13"/>
  <c r="CE112" i="13" s="1"/>
  <c r="AY69" i="13"/>
  <c r="AY31" i="13"/>
  <c r="AY15" i="13"/>
  <c r="CA11" i="13"/>
  <c r="AY11" i="13" s="1"/>
  <c r="AY50" i="13"/>
  <c r="E117" i="5"/>
  <c r="D117" i="5"/>
  <c r="E116" i="5"/>
  <c r="D116" i="5"/>
  <c r="CL115" i="5"/>
  <c r="CF115" i="5" s="1"/>
  <c r="E115" i="5"/>
  <c r="D115" i="5"/>
  <c r="C115" i="5" s="1"/>
  <c r="E114" i="5"/>
  <c r="D114" i="5"/>
  <c r="E113" i="5"/>
  <c r="D113" i="5"/>
  <c r="E112" i="5"/>
  <c r="D112" i="5"/>
  <c r="E111" i="5"/>
  <c r="D111" i="5"/>
  <c r="C111" i="5" s="1"/>
  <c r="E110" i="5"/>
  <c r="D110" i="5"/>
  <c r="C110" i="5" s="1"/>
  <c r="E109" i="5"/>
  <c r="D109" i="5"/>
  <c r="E108" i="5"/>
  <c r="D108" i="5"/>
  <c r="CL107" i="5"/>
  <c r="CF107" i="5" s="1"/>
  <c r="E107" i="5"/>
  <c r="D107" i="5"/>
  <c r="C107" i="5" s="1"/>
  <c r="AQ102" i="5"/>
  <c r="AP102" i="5"/>
  <c r="AO102" i="5"/>
  <c r="AN102" i="5"/>
  <c r="AM102" i="5"/>
  <c r="AL102" i="5"/>
  <c r="AK102" i="5"/>
  <c r="AJ102" i="5"/>
  <c r="AI102" i="5"/>
  <c r="AH102" i="5"/>
  <c r="AG102" i="5"/>
  <c r="AF102" i="5"/>
  <c r="AE102" i="5"/>
  <c r="AD102" i="5"/>
  <c r="AC102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CJ101" i="5"/>
  <c r="CD101" i="5" s="1"/>
  <c r="CG101" i="5"/>
  <c r="CA101" i="5" s="1"/>
  <c r="E101" i="5"/>
  <c r="D101" i="5"/>
  <c r="C101" i="5"/>
  <c r="CJ100" i="5"/>
  <c r="CD100" i="5" s="1"/>
  <c r="CG100" i="5"/>
  <c r="CA100" i="5" s="1"/>
  <c r="E100" i="5"/>
  <c r="D100" i="5"/>
  <c r="C100" i="5"/>
  <c r="CJ99" i="5"/>
  <c r="CD99" i="5" s="1"/>
  <c r="CG99" i="5"/>
  <c r="CA99" i="5" s="1"/>
  <c r="E99" i="5"/>
  <c r="D99" i="5"/>
  <c r="C99" i="5"/>
  <c r="CJ98" i="5"/>
  <c r="CD98" i="5" s="1"/>
  <c r="CG98" i="5"/>
  <c r="CA98" i="5" s="1"/>
  <c r="E98" i="5"/>
  <c r="D98" i="5"/>
  <c r="C98" i="5"/>
  <c r="CJ97" i="5"/>
  <c r="CD97" i="5" s="1"/>
  <c r="CG97" i="5"/>
  <c r="CA97" i="5" s="1"/>
  <c r="E97" i="5"/>
  <c r="D97" i="5"/>
  <c r="C97" i="5"/>
  <c r="CJ96" i="5"/>
  <c r="CD96" i="5" s="1"/>
  <c r="CG96" i="5"/>
  <c r="CA96" i="5" s="1"/>
  <c r="E96" i="5"/>
  <c r="D96" i="5"/>
  <c r="C96" i="5"/>
  <c r="CJ95" i="5"/>
  <c r="CD95" i="5" s="1"/>
  <c r="CG95" i="5"/>
  <c r="CA95" i="5" s="1"/>
  <c r="E95" i="5"/>
  <c r="D95" i="5"/>
  <c r="C95" i="5"/>
  <c r="CJ94" i="5"/>
  <c r="CD94" i="5" s="1"/>
  <c r="CG94" i="5"/>
  <c r="CA94" i="5" s="1"/>
  <c r="E94" i="5"/>
  <c r="CI94" i="5" s="1"/>
  <c r="CC94" i="5" s="1"/>
  <c r="E93" i="5"/>
  <c r="E102" i="5" s="1"/>
  <c r="D93" i="5"/>
  <c r="D102" i="5" s="1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AB71" i="5"/>
  <c r="Z71" i="5"/>
  <c r="Y71" i="5"/>
  <c r="X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CK70" i="5"/>
  <c r="CE70" i="5" s="1"/>
  <c r="CJ70" i="5"/>
  <c r="CD70" i="5" s="1"/>
  <c r="CC70" i="5"/>
  <c r="AA70" i="5"/>
  <c r="W70" i="5"/>
  <c r="B70" i="5"/>
  <c r="CI70" i="5" s="1"/>
  <c r="CK69" i="5"/>
  <c r="CI69" i="5"/>
  <c r="CC69" i="5" s="1"/>
  <c r="CE69" i="5"/>
  <c r="AA69" i="5"/>
  <c r="CJ69" i="5" s="1"/>
  <c r="CD69" i="5" s="1"/>
  <c r="W69" i="5"/>
  <c r="B69" i="5"/>
  <c r="CG69" i="5" s="1"/>
  <c r="CA69" i="5" s="1"/>
  <c r="CK68" i="5"/>
  <c r="CJ68" i="5"/>
  <c r="CD68" i="5" s="1"/>
  <c r="CE68" i="5"/>
  <c r="AA68" i="5"/>
  <c r="W68" i="5"/>
  <c r="B68" i="5"/>
  <c r="CK67" i="5"/>
  <c r="CE67" i="5"/>
  <c r="AA67" i="5"/>
  <c r="W67" i="5"/>
  <c r="B67" i="5"/>
  <c r="CK66" i="5"/>
  <c r="CG66" i="5"/>
  <c r="CA66" i="5" s="1"/>
  <c r="CE66" i="5"/>
  <c r="AA66" i="5"/>
  <c r="W66" i="5"/>
  <c r="B66" i="5"/>
  <c r="CH66" i="5" s="1"/>
  <c r="CB66" i="5" s="1"/>
  <c r="CK65" i="5"/>
  <c r="CH65" i="5"/>
  <c r="CB65" i="5" s="1"/>
  <c r="CE65" i="5"/>
  <c r="AA65" i="5"/>
  <c r="W65" i="5"/>
  <c r="B65" i="5"/>
  <c r="CK64" i="5"/>
  <c r="CE64" i="5" s="1"/>
  <c r="AA64" i="5"/>
  <c r="W64" i="5"/>
  <c r="B64" i="5"/>
  <c r="CG64" i="5" s="1"/>
  <c r="CA64" i="5" s="1"/>
  <c r="CK63" i="5"/>
  <c r="CE63" i="5"/>
  <c r="AA63" i="5"/>
  <c r="W63" i="5"/>
  <c r="B63" i="5"/>
  <c r="CK62" i="5"/>
  <c r="CE62" i="5"/>
  <c r="AA62" i="5"/>
  <c r="W62" i="5"/>
  <c r="B62" i="5"/>
  <c r="CK61" i="5"/>
  <c r="CG61" i="5"/>
  <c r="CE61" i="5"/>
  <c r="CA61" i="5"/>
  <c r="AA61" i="5"/>
  <c r="W61" i="5"/>
  <c r="B61" i="5"/>
  <c r="CI61" i="5" s="1"/>
  <c r="CC61" i="5" s="1"/>
  <c r="CK60" i="5"/>
  <c r="CE60" i="5"/>
  <c r="AA60" i="5"/>
  <c r="W60" i="5"/>
  <c r="B60" i="5"/>
  <c r="CG60" i="5" s="1"/>
  <c r="CA60" i="5" s="1"/>
  <c r="CK59" i="5"/>
  <c r="CG59" i="5"/>
  <c r="CE59" i="5"/>
  <c r="CC59" i="5"/>
  <c r="CA59" i="5"/>
  <c r="AA59" i="5"/>
  <c r="W59" i="5"/>
  <c r="CJ59" i="5" s="1"/>
  <c r="CD59" i="5" s="1"/>
  <c r="B59" i="5"/>
  <c r="CI59" i="5" s="1"/>
  <c r="CK58" i="5"/>
  <c r="CI58" i="5"/>
  <c r="CE58" i="5"/>
  <c r="CC58" i="5"/>
  <c r="AA58" i="5"/>
  <c r="CJ58" i="5" s="1"/>
  <c r="CD58" i="5" s="1"/>
  <c r="W58" i="5"/>
  <c r="B58" i="5"/>
  <c r="CG58" i="5" s="1"/>
  <c r="CA58" i="5" s="1"/>
  <c r="CK57" i="5"/>
  <c r="CE57" i="5"/>
  <c r="CC57" i="5"/>
  <c r="AA57" i="5"/>
  <c r="W57" i="5"/>
  <c r="CJ57" i="5" s="1"/>
  <c r="CD57" i="5" s="1"/>
  <c r="B57" i="5"/>
  <c r="CI57" i="5" s="1"/>
  <c r="CK56" i="5"/>
  <c r="CI56" i="5"/>
  <c r="CE56" i="5"/>
  <c r="CC56" i="5"/>
  <c r="AA56" i="5"/>
  <c r="CJ56" i="5" s="1"/>
  <c r="CD56" i="5" s="1"/>
  <c r="W56" i="5"/>
  <c r="B56" i="5"/>
  <c r="CG56" i="5" s="1"/>
  <c r="CA56" i="5" s="1"/>
  <c r="CK55" i="5"/>
  <c r="CH55" i="5"/>
  <c r="CE55" i="5"/>
  <c r="CB55" i="5"/>
  <c r="AA55" i="5"/>
  <c r="W55" i="5"/>
  <c r="B55" i="5"/>
  <c r="CK54" i="5"/>
  <c r="CH54" i="5"/>
  <c r="CB54" i="5" s="1"/>
  <c r="CE54" i="5"/>
  <c r="AA54" i="5"/>
  <c r="W54" i="5"/>
  <c r="B54" i="5"/>
  <c r="CK53" i="5"/>
  <c r="CG53" i="5"/>
  <c r="CA53" i="5" s="1"/>
  <c r="CE53" i="5"/>
  <c r="AA53" i="5"/>
  <c r="W53" i="5"/>
  <c r="B53" i="5"/>
  <c r="CI53" i="5" s="1"/>
  <c r="CC53" i="5" s="1"/>
  <c r="CK52" i="5"/>
  <c r="CE52" i="5"/>
  <c r="AA52" i="5"/>
  <c r="W52" i="5"/>
  <c r="B52" i="5"/>
  <c r="CG52" i="5" s="1"/>
  <c r="CA52" i="5" s="1"/>
  <c r="CK51" i="5"/>
  <c r="CE51" i="5" s="1"/>
  <c r="CG51" i="5"/>
  <c r="CC51" i="5"/>
  <c r="CA51" i="5"/>
  <c r="AA51" i="5"/>
  <c r="W51" i="5"/>
  <c r="B51" i="5"/>
  <c r="CI51" i="5" s="1"/>
  <c r="CK50" i="5"/>
  <c r="CJ50" i="5"/>
  <c r="CD50" i="5" s="1"/>
  <c r="CI50" i="5"/>
  <c r="CE50" i="5"/>
  <c r="CC50" i="5"/>
  <c r="AA50" i="5"/>
  <c r="W50" i="5"/>
  <c r="B50" i="5"/>
  <c r="CG50" i="5" s="1"/>
  <c r="CA50" i="5" s="1"/>
  <c r="CK49" i="5"/>
  <c r="CE49" i="5"/>
  <c r="CC49" i="5"/>
  <c r="AA49" i="5"/>
  <c r="W49" i="5"/>
  <c r="CJ49" i="5" s="1"/>
  <c r="CD49" i="5" s="1"/>
  <c r="B49" i="5"/>
  <c r="CI49" i="5" s="1"/>
  <c r="CK48" i="5"/>
  <c r="CI48" i="5"/>
  <c r="CC48" i="5" s="1"/>
  <c r="CE48" i="5"/>
  <c r="AA48" i="5"/>
  <c r="CJ48" i="5" s="1"/>
  <c r="CD48" i="5" s="1"/>
  <c r="W48" i="5"/>
  <c r="B48" i="5"/>
  <c r="CG48" i="5" s="1"/>
  <c r="CA48" i="5" s="1"/>
  <c r="CK47" i="5"/>
  <c r="CE47" i="5"/>
  <c r="AA47" i="5"/>
  <c r="W47" i="5"/>
  <c r="B47" i="5"/>
  <c r="CH47" i="5" s="1"/>
  <c r="CB47" i="5" s="1"/>
  <c r="CK46" i="5"/>
  <c r="CE46" i="5"/>
  <c r="AA46" i="5"/>
  <c r="W46" i="5"/>
  <c r="B46" i="5"/>
  <c r="CK45" i="5"/>
  <c r="CG45" i="5"/>
  <c r="CE45" i="5"/>
  <c r="CA45" i="5"/>
  <c r="AA45" i="5"/>
  <c r="W45" i="5"/>
  <c r="B45" i="5"/>
  <c r="CI45" i="5" s="1"/>
  <c r="CC45" i="5" s="1"/>
  <c r="CK44" i="5"/>
  <c r="CE44" i="5"/>
  <c r="AA44" i="5"/>
  <c r="W44" i="5"/>
  <c r="B44" i="5"/>
  <c r="CG44" i="5" s="1"/>
  <c r="CA44" i="5" s="1"/>
  <c r="CK43" i="5"/>
  <c r="CG43" i="5"/>
  <c r="CE43" i="5"/>
  <c r="CC43" i="5"/>
  <c r="CA43" i="5"/>
  <c r="AA43" i="5"/>
  <c r="W43" i="5"/>
  <c r="CJ43" i="5" s="1"/>
  <c r="CD43" i="5" s="1"/>
  <c r="B43" i="5"/>
  <c r="CI43" i="5" s="1"/>
  <c r="CK42" i="5"/>
  <c r="CI42" i="5"/>
  <c r="CE42" i="5"/>
  <c r="CC42" i="5"/>
  <c r="AA42" i="5"/>
  <c r="CJ42" i="5" s="1"/>
  <c r="CD42" i="5" s="1"/>
  <c r="W42" i="5"/>
  <c r="B42" i="5"/>
  <c r="CG42" i="5" s="1"/>
  <c r="CA42" i="5" s="1"/>
  <c r="CK41" i="5"/>
  <c r="CE41" i="5"/>
  <c r="CC41" i="5"/>
  <c r="AA41" i="5"/>
  <c r="W41" i="5"/>
  <c r="CJ41" i="5" s="1"/>
  <c r="CD41" i="5" s="1"/>
  <c r="B41" i="5"/>
  <c r="CI41" i="5" s="1"/>
  <c r="CK40" i="5"/>
  <c r="CI40" i="5"/>
  <c r="CC40" i="5" s="1"/>
  <c r="CE40" i="5"/>
  <c r="AA40" i="5"/>
  <c r="CJ40" i="5" s="1"/>
  <c r="CD40" i="5" s="1"/>
  <c r="W40" i="5"/>
  <c r="B40" i="5"/>
  <c r="CG40" i="5" s="1"/>
  <c r="CA40" i="5" s="1"/>
  <c r="CK39" i="5"/>
  <c r="CJ39" i="5"/>
  <c r="CD39" i="5" s="1"/>
  <c r="CH39" i="5"/>
  <c r="CB39" i="5" s="1"/>
  <c r="CE39" i="5"/>
  <c r="AA39" i="5"/>
  <c r="W39" i="5"/>
  <c r="B39" i="5"/>
  <c r="CK38" i="5"/>
  <c r="CI38" i="5"/>
  <c r="CC38" i="5" s="1"/>
  <c r="CE38" i="5"/>
  <c r="AA38" i="5"/>
  <c r="W38" i="5"/>
  <c r="B38" i="5"/>
  <c r="CK37" i="5"/>
  <c r="CE37" i="5"/>
  <c r="AA37" i="5"/>
  <c r="W37" i="5"/>
  <c r="B37" i="5"/>
  <c r="CK36" i="5"/>
  <c r="CE36" i="5"/>
  <c r="AA36" i="5"/>
  <c r="W36" i="5"/>
  <c r="B36" i="5"/>
  <c r="CK35" i="5"/>
  <c r="CG35" i="5"/>
  <c r="CE35" i="5"/>
  <c r="CC35" i="5"/>
  <c r="CA35" i="5"/>
  <c r="AA35" i="5"/>
  <c r="W35" i="5"/>
  <c r="CJ35" i="5" s="1"/>
  <c r="CD35" i="5" s="1"/>
  <c r="B35" i="5"/>
  <c r="CI35" i="5" s="1"/>
  <c r="CK34" i="5"/>
  <c r="CI34" i="5"/>
  <c r="CE34" i="5"/>
  <c r="CC34" i="5"/>
  <c r="AA34" i="5"/>
  <c r="CJ34" i="5" s="1"/>
  <c r="CD34" i="5" s="1"/>
  <c r="W34" i="5"/>
  <c r="B34" i="5"/>
  <c r="CG34" i="5" s="1"/>
  <c r="CA34" i="5" s="1"/>
  <c r="CK33" i="5"/>
  <c r="CE33" i="5" s="1"/>
  <c r="CC33" i="5"/>
  <c r="AA33" i="5"/>
  <c r="W33" i="5"/>
  <c r="CJ33" i="5" s="1"/>
  <c r="CD33" i="5" s="1"/>
  <c r="B33" i="5"/>
  <c r="CI33" i="5" s="1"/>
  <c r="CK32" i="5"/>
  <c r="CI32" i="5"/>
  <c r="CC32" i="5" s="1"/>
  <c r="CE32" i="5"/>
  <c r="AA32" i="5"/>
  <c r="CJ32" i="5" s="1"/>
  <c r="CD32" i="5" s="1"/>
  <c r="W32" i="5"/>
  <c r="B32" i="5"/>
  <c r="CG32" i="5" s="1"/>
  <c r="CA32" i="5" s="1"/>
  <c r="CK31" i="5"/>
  <c r="CJ31" i="5"/>
  <c r="CD31" i="5" s="1"/>
  <c r="CE31" i="5"/>
  <c r="AA31" i="5"/>
  <c r="W31" i="5"/>
  <c r="B31" i="5"/>
  <c r="CK30" i="5"/>
  <c r="CE30" i="5"/>
  <c r="AA30" i="5"/>
  <c r="W30" i="5"/>
  <c r="B30" i="5"/>
  <c r="CH30" i="5" s="1"/>
  <c r="CB30" i="5" s="1"/>
  <c r="CK29" i="5"/>
  <c r="CG29" i="5"/>
  <c r="CA29" i="5" s="1"/>
  <c r="CE29" i="5"/>
  <c r="AA29" i="5"/>
  <c r="W29" i="5"/>
  <c r="B29" i="5"/>
  <c r="CH29" i="5" s="1"/>
  <c r="CB29" i="5" s="1"/>
  <c r="CK28" i="5"/>
  <c r="CH28" i="5"/>
  <c r="CB28" i="5" s="1"/>
  <c r="CE28" i="5"/>
  <c r="AA28" i="5"/>
  <c r="W28" i="5"/>
  <c r="B28" i="5"/>
  <c r="CK27" i="5"/>
  <c r="CG27" i="5"/>
  <c r="CA27" i="5" s="1"/>
  <c r="CE27" i="5"/>
  <c r="CC27" i="5"/>
  <c r="AA27" i="5"/>
  <c r="W27" i="5"/>
  <c r="CJ27" i="5" s="1"/>
  <c r="CD27" i="5" s="1"/>
  <c r="B27" i="5"/>
  <c r="CI27" i="5" s="1"/>
  <c r="CK26" i="5"/>
  <c r="CJ26" i="5"/>
  <c r="CD26" i="5" s="1"/>
  <c r="CI26" i="5"/>
  <c r="CE26" i="5"/>
  <c r="CC26" i="5"/>
  <c r="AA26" i="5"/>
  <c r="W26" i="5"/>
  <c r="B26" i="5"/>
  <c r="CG26" i="5" s="1"/>
  <c r="CA26" i="5" s="1"/>
  <c r="CK25" i="5"/>
  <c r="CE25" i="5" s="1"/>
  <c r="CC25" i="5"/>
  <c r="AA25" i="5"/>
  <c r="W25" i="5"/>
  <c r="CJ25" i="5" s="1"/>
  <c r="CD25" i="5" s="1"/>
  <c r="B25" i="5"/>
  <c r="CI25" i="5" s="1"/>
  <c r="CK24" i="5"/>
  <c r="CJ24" i="5"/>
  <c r="CD24" i="5" s="1"/>
  <c r="CI24" i="5"/>
  <c r="CE24" i="5"/>
  <c r="CC24" i="5"/>
  <c r="AA24" i="5"/>
  <c r="W24" i="5"/>
  <c r="B24" i="5"/>
  <c r="CG24" i="5" s="1"/>
  <c r="CA24" i="5" s="1"/>
  <c r="CK23" i="5"/>
  <c r="CE23" i="5"/>
  <c r="AA23" i="5"/>
  <c r="W23" i="5"/>
  <c r="B23" i="5"/>
  <c r="CK22" i="5"/>
  <c r="CH22" i="5"/>
  <c r="CB22" i="5" s="1"/>
  <c r="CE22" i="5"/>
  <c r="AA22" i="5"/>
  <c r="W22" i="5"/>
  <c r="B22" i="5"/>
  <c r="CI22" i="5" s="1"/>
  <c r="CC22" i="5" s="1"/>
  <c r="CK21" i="5"/>
  <c r="CH21" i="5"/>
  <c r="CB21" i="5" s="1"/>
  <c r="CG21" i="5"/>
  <c r="CA21" i="5" s="1"/>
  <c r="CE21" i="5"/>
  <c r="AA21" i="5"/>
  <c r="W21" i="5"/>
  <c r="B21" i="5"/>
  <c r="CK20" i="5"/>
  <c r="CH20" i="5"/>
  <c r="CB20" i="5" s="1"/>
  <c r="CE20" i="5"/>
  <c r="AA20" i="5"/>
  <c r="W20" i="5"/>
  <c r="B20" i="5"/>
  <c r="CK19" i="5"/>
  <c r="CE19" i="5" s="1"/>
  <c r="CG19" i="5"/>
  <c r="CA19" i="5" s="1"/>
  <c r="CC19" i="5"/>
  <c r="AA19" i="5"/>
  <c r="W19" i="5"/>
  <c r="B19" i="5"/>
  <c r="CI19" i="5" s="1"/>
  <c r="CK18" i="5"/>
  <c r="CJ18" i="5"/>
  <c r="CD18" i="5" s="1"/>
  <c r="CI18" i="5"/>
  <c r="CE18" i="5"/>
  <c r="CC18" i="5"/>
  <c r="AA18" i="5"/>
  <c r="W18" i="5"/>
  <c r="B18" i="5"/>
  <c r="CG18" i="5" s="1"/>
  <c r="CA18" i="5" s="1"/>
  <c r="CK17" i="5"/>
  <c r="CE17" i="5"/>
  <c r="CC17" i="5"/>
  <c r="AA17" i="5"/>
  <c r="W17" i="5"/>
  <c r="CJ17" i="5" s="1"/>
  <c r="CD17" i="5" s="1"/>
  <c r="B17" i="5"/>
  <c r="CI17" i="5" s="1"/>
  <c r="CK16" i="5"/>
  <c r="CJ16" i="5"/>
  <c r="CI16" i="5"/>
  <c r="CE16" i="5"/>
  <c r="CD16" i="5"/>
  <c r="CC16" i="5"/>
  <c r="AA16" i="5"/>
  <c r="W16" i="5"/>
  <c r="B16" i="5"/>
  <c r="CG16" i="5" s="1"/>
  <c r="CA16" i="5" s="1"/>
  <c r="CK15" i="5"/>
  <c r="CH15" i="5"/>
  <c r="CB15" i="5" s="1"/>
  <c r="CE15" i="5"/>
  <c r="AA15" i="5"/>
  <c r="W15" i="5"/>
  <c r="B15" i="5"/>
  <c r="CJ15" i="5" s="1"/>
  <c r="CD15" i="5" s="1"/>
  <c r="CK14" i="5"/>
  <c r="CI14" i="5"/>
  <c r="CC14" i="5" s="1"/>
  <c r="CH14" i="5"/>
  <c r="CB14" i="5" s="1"/>
  <c r="CE14" i="5"/>
  <c r="AA14" i="5"/>
  <c r="W14" i="5"/>
  <c r="B14" i="5"/>
  <c r="CG14" i="5" s="1"/>
  <c r="CA14" i="5" s="1"/>
  <c r="CK13" i="5"/>
  <c r="CE13" i="5"/>
  <c r="AA13" i="5"/>
  <c r="W13" i="5"/>
  <c r="B13" i="5"/>
  <c r="CK12" i="5"/>
  <c r="CE12" i="5" s="1"/>
  <c r="CG12" i="5"/>
  <c r="CA12" i="5" s="1"/>
  <c r="AA12" i="5"/>
  <c r="W12" i="5"/>
  <c r="B12" i="5"/>
  <c r="CH12" i="5" s="1"/>
  <c r="CB12" i="5" s="1"/>
  <c r="CK11" i="5"/>
  <c r="CI11" i="5"/>
  <c r="CE11" i="5"/>
  <c r="CC11" i="5"/>
  <c r="AA11" i="5"/>
  <c r="W11" i="5"/>
  <c r="B11" i="5"/>
  <c r="A5" i="5"/>
  <c r="A4" i="5"/>
  <c r="A3" i="5"/>
  <c r="A2" i="5"/>
  <c r="AT116" i="13" l="1"/>
  <c r="AT113" i="13"/>
  <c r="B193" i="13"/>
  <c r="AT109" i="13"/>
  <c r="CI23" i="5"/>
  <c r="CC23" i="5" s="1"/>
  <c r="CG23" i="5"/>
  <c r="CA23" i="5" s="1"/>
  <c r="CG36" i="5"/>
  <c r="CA36" i="5" s="1"/>
  <c r="CJ36" i="5"/>
  <c r="CD36" i="5" s="1"/>
  <c r="CI36" i="5"/>
  <c r="CC36" i="5" s="1"/>
  <c r="CI37" i="5"/>
  <c r="CC37" i="5" s="1"/>
  <c r="CJ37" i="5"/>
  <c r="CD37" i="5" s="1"/>
  <c r="CI63" i="5"/>
  <c r="CC63" i="5" s="1"/>
  <c r="CG63" i="5"/>
  <c r="CA63" i="5" s="1"/>
  <c r="CJ63" i="5"/>
  <c r="CD63" i="5" s="1"/>
  <c r="AA71" i="5"/>
  <c r="CJ11" i="5"/>
  <c r="CD11" i="5" s="1"/>
  <c r="AY24" i="5"/>
  <c r="CI31" i="5"/>
  <c r="CC31" i="5" s="1"/>
  <c r="CG31" i="5"/>
  <c r="CA31" i="5" s="1"/>
  <c r="CG38" i="5"/>
  <c r="CA38" i="5" s="1"/>
  <c r="CJ38" i="5"/>
  <c r="CD38" i="5" s="1"/>
  <c r="CG46" i="5"/>
  <c r="CA46" i="5" s="1"/>
  <c r="CJ46" i="5"/>
  <c r="CD46" i="5" s="1"/>
  <c r="CI46" i="5"/>
  <c r="CC46" i="5" s="1"/>
  <c r="AY61" i="5"/>
  <c r="CG62" i="5"/>
  <c r="CA62" i="5" s="1"/>
  <c r="AY62" i="5" s="1"/>
  <c r="CJ62" i="5"/>
  <c r="CD62" i="5" s="1"/>
  <c r="CI62" i="5"/>
  <c r="CC62" i="5" s="1"/>
  <c r="CH63" i="5"/>
  <c r="CB63" i="5" s="1"/>
  <c r="CG67" i="5"/>
  <c r="CA67" i="5" s="1"/>
  <c r="AY67" i="5" s="1"/>
  <c r="CJ67" i="5"/>
  <c r="CD67" i="5" s="1"/>
  <c r="CI67" i="5"/>
  <c r="CC67" i="5" s="1"/>
  <c r="CH67" i="5"/>
  <c r="CB67" i="5" s="1"/>
  <c r="CJ110" i="5"/>
  <c r="CD110" i="5" s="1"/>
  <c r="CI110" i="5"/>
  <c r="CC110" i="5" s="1"/>
  <c r="CK110" i="5"/>
  <c r="CE110" i="5" s="1"/>
  <c r="CH110" i="5"/>
  <c r="CB110" i="5" s="1"/>
  <c r="CG110" i="5"/>
  <c r="CA110" i="5" s="1"/>
  <c r="CG20" i="5"/>
  <c r="CA20" i="5" s="1"/>
  <c r="CJ20" i="5"/>
  <c r="CD20" i="5" s="1"/>
  <c r="CI20" i="5"/>
  <c r="CC20" i="5" s="1"/>
  <c r="CI21" i="5"/>
  <c r="CC21" i="5" s="1"/>
  <c r="AY21" i="5" s="1"/>
  <c r="CJ21" i="5"/>
  <c r="CD21" i="5" s="1"/>
  <c r="CH23" i="5"/>
  <c r="CB23" i="5" s="1"/>
  <c r="CH36" i="5"/>
  <c r="CB36" i="5" s="1"/>
  <c r="CG37" i="5"/>
  <c r="CA37" i="5" s="1"/>
  <c r="CI39" i="5"/>
  <c r="CC39" i="5" s="1"/>
  <c r="CG39" i="5"/>
  <c r="CA39" i="5" s="1"/>
  <c r="CH46" i="5"/>
  <c r="CB46" i="5" s="1"/>
  <c r="CI55" i="5"/>
  <c r="CC55" i="5" s="1"/>
  <c r="CG55" i="5"/>
  <c r="CA55" i="5" s="1"/>
  <c r="AY55" i="5" s="1"/>
  <c r="CJ55" i="5"/>
  <c r="CD55" i="5" s="1"/>
  <c r="CH62" i="5"/>
  <c r="CB62" i="5" s="1"/>
  <c r="CH13" i="5"/>
  <c r="CB13" i="5" s="1"/>
  <c r="CG13" i="5"/>
  <c r="CA13" i="5" s="1"/>
  <c r="CJ13" i="5"/>
  <c r="CD13" i="5" s="1"/>
  <c r="CG30" i="5"/>
  <c r="CA30" i="5" s="1"/>
  <c r="CJ30" i="5"/>
  <c r="CD30" i="5" s="1"/>
  <c r="CI47" i="5"/>
  <c r="CC47" i="5" s="1"/>
  <c r="CG47" i="5"/>
  <c r="CA47" i="5" s="1"/>
  <c r="CJ47" i="5"/>
  <c r="CD47" i="5" s="1"/>
  <c r="B71" i="5"/>
  <c r="CG11" i="5"/>
  <c r="CH11" i="5"/>
  <c r="CB11" i="5" s="1"/>
  <c r="CJ12" i="5"/>
  <c r="CD12" i="5" s="1"/>
  <c r="CI12" i="5"/>
  <c r="CC12" i="5" s="1"/>
  <c r="AY12" i="5" s="1"/>
  <c r="CI13" i="5"/>
  <c r="CC13" i="5" s="1"/>
  <c r="CI15" i="5"/>
  <c r="CC15" i="5" s="1"/>
  <c r="CG15" i="5"/>
  <c r="CA15" i="5" s="1"/>
  <c r="AY15" i="5" s="1"/>
  <c r="CJ19" i="5"/>
  <c r="CD19" i="5" s="1"/>
  <c r="AY19" i="5" s="1"/>
  <c r="CG22" i="5"/>
  <c r="CA22" i="5" s="1"/>
  <c r="CJ22" i="5"/>
  <c r="CD22" i="5" s="1"/>
  <c r="CJ23" i="5"/>
  <c r="CD23" i="5" s="1"/>
  <c r="CG28" i="5"/>
  <c r="CA28" i="5" s="1"/>
  <c r="AY28" i="5" s="1"/>
  <c r="CJ28" i="5"/>
  <c r="CD28" i="5" s="1"/>
  <c r="CI28" i="5"/>
  <c r="CC28" i="5" s="1"/>
  <c r="CI29" i="5"/>
  <c r="CC29" i="5" s="1"/>
  <c r="AY29" i="5" s="1"/>
  <c r="CJ29" i="5"/>
  <c r="CD29" i="5" s="1"/>
  <c r="CI30" i="5"/>
  <c r="CC30" i="5" s="1"/>
  <c r="CH31" i="5"/>
  <c r="CB31" i="5" s="1"/>
  <c r="CH37" i="5"/>
  <c r="CB37" i="5" s="1"/>
  <c r="CH38" i="5"/>
  <c r="CB38" i="5" s="1"/>
  <c r="AY42" i="5"/>
  <c r="CJ51" i="5"/>
  <c r="CD51" i="5" s="1"/>
  <c r="CG54" i="5"/>
  <c r="CA54" i="5" s="1"/>
  <c r="CJ54" i="5"/>
  <c r="CD54" i="5" s="1"/>
  <c r="CI54" i="5"/>
  <c r="CC54" i="5" s="1"/>
  <c r="AY66" i="5"/>
  <c r="CL110" i="5"/>
  <c r="CF110" i="5" s="1"/>
  <c r="CH44" i="5"/>
  <c r="CB44" i="5" s="1"/>
  <c r="AY44" i="5" s="1"/>
  <c r="CH45" i="5"/>
  <c r="CB45" i="5" s="1"/>
  <c r="AY45" i="5" s="1"/>
  <c r="CH52" i="5"/>
  <c r="CB52" i="5" s="1"/>
  <c r="CH53" i="5"/>
  <c r="CB53" i="5" s="1"/>
  <c r="AY53" i="5" s="1"/>
  <c r="CH60" i="5"/>
  <c r="CB60" i="5" s="1"/>
  <c r="AY60" i="5" s="1"/>
  <c r="CH61" i="5"/>
  <c r="CB61" i="5" s="1"/>
  <c r="CG65" i="5"/>
  <c r="CA65" i="5" s="1"/>
  <c r="CI65" i="5"/>
  <c r="CC65" i="5" s="1"/>
  <c r="CJ65" i="5"/>
  <c r="CD65" i="5" s="1"/>
  <c r="CI68" i="5"/>
  <c r="CC68" i="5" s="1"/>
  <c r="CG68" i="5"/>
  <c r="CA68" i="5" s="1"/>
  <c r="CJ111" i="5"/>
  <c r="CD111" i="5" s="1"/>
  <c r="CI111" i="5"/>
  <c r="CC111" i="5" s="1"/>
  <c r="CH111" i="5"/>
  <c r="CB111" i="5" s="1"/>
  <c r="CG111" i="5"/>
  <c r="CA111" i="5" s="1"/>
  <c r="CK111" i="5"/>
  <c r="CE111" i="5" s="1"/>
  <c r="W71" i="5"/>
  <c r="CJ14" i="5"/>
  <c r="CD14" i="5" s="1"/>
  <c r="AY14" i="5" s="1"/>
  <c r="CG17" i="5"/>
  <c r="CA17" i="5" s="1"/>
  <c r="CH18" i="5"/>
  <c r="CB18" i="5" s="1"/>
  <c r="AY18" i="5" s="1"/>
  <c r="CH19" i="5"/>
  <c r="CB19" i="5" s="1"/>
  <c r="CG25" i="5"/>
  <c r="CA25" i="5" s="1"/>
  <c r="CH26" i="5"/>
  <c r="CB26" i="5" s="1"/>
  <c r="AY26" i="5" s="1"/>
  <c r="CH27" i="5"/>
  <c r="CB27" i="5" s="1"/>
  <c r="AY27" i="5" s="1"/>
  <c r="CG33" i="5"/>
  <c r="CA33" i="5" s="1"/>
  <c r="CH34" i="5"/>
  <c r="CB34" i="5" s="1"/>
  <c r="AY34" i="5" s="1"/>
  <c r="CH35" i="5"/>
  <c r="CB35" i="5" s="1"/>
  <c r="AY35" i="5" s="1"/>
  <c r="CG41" i="5"/>
  <c r="CA41" i="5" s="1"/>
  <c r="AY41" i="5" s="1"/>
  <c r="CH42" i="5"/>
  <c r="CB42" i="5" s="1"/>
  <c r="CH43" i="5"/>
  <c r="CB43" i="5" s="1"/>
  <c r="AY43" i="5" s="1"/>
  <c r="CI44" i="5"/>
  <c r="CC44" i="5" s="1"/>
  <c r="CJ45" i="5"/>
  <c r="CD45" i="5" s="1"/>
  <c r="CG49" i="5"/>
  <c r="CA49" i="5" s="1"/>
  <c r="CH50" i="5"/>
  <c r="CB50" i="5" s="1"/>
  <c r="AY50" i="5" s="1"/>
  <c r="CH51" i="5"/>
  <c r="CB51" i="5" s="1"/>
  <c r="AY51" i="5" s="1"/>
  <c r="CI52" i="5"/>
  <c r="CC52" i="5" s="1"/>
  <c r="CJ53" i="5"/>
  <c r="CD53" i="5" s="1"/>
  <c r="CG57" i="5"/>
  <c r="CA57" i="5" s="1"/>
  <c r="CH58" i="5"/>
  <c r="CB58" i="5" s="1"/>
  <c r="AY58" i="5" s="1"/>
  <c r="CH59" i="5"/>
  <c r="CB59" i="5" s="1"/>
  <c r="AY59" i="5" s="1"/>
  <c r="CI60" i="5"/>
  <c r="CC60" i="5" s="1"/>
  <c r="CJ61" i="5"/>
  <c r="CD61" i="5" s="1"/>
  <c r="B88" i="5"/>
  <c r="CL111" i="5"/>
  <c r="CF111" i="5" s="1"/>
  <c r="C114" i="5"/>
  <c r="CH16" i="5"/>
  <c r="CB16" i="5" s="1"/>
  <c r="AY16" i="5" s="1"/>
  <c r="CH17" i="5"/>
  <c r="CB17" i="5" s="1"/>
  <c r="CH24" i="5"/>
  <c r="CB24" i="5" s="1"/>
  <c r="CH25" i="5"/>
  <c r="CB25" i="5" s="1"/>
  <c r="CH32" i="5"/>
  <c r="CB32" i="5" s="1"/>
  <c r="AY32" i="5" s="1"/>
  <c r="CH33" i="5"/>
  <c r="CB33" i="5" s="1"/>
  <c r="CH40" i="5"/>
  <c r="CB40" i="5" s="1"/>
  <c r="AY40" i="5" s="1"/>
  <c r="CH41" i="5"/>
  <c r="CB41" i="5" s="1"/>
  <c r="CJ44" i="5"/>
  <c r="CD44" i="5" s="1"/>
  <c r="CH48" i="5"/>
  <c r="CB48" i="5" s="1"/>
  <c r="AY48" i="5" s="1"/>
  <c r="CH49" i="5"/>
  <c r="CB49" i="5" s="1"/>
  <c r="CJ52" i="5"/>
  <c r="CD52" i="5" s="1"/>
  <c r="CH56" i="5"/>
  <c r="CB56" i="5" s="1"/>
  <c r="AY56" i="5" s="1"/>
  <c r="CH57" i="5"/>
  <c r="CB57" i="5" s="1"/>
  <c r="CJ60" i="5"/>
  <c r="CD60" i="5" s="1"/>
  <c r="CI64" i="5"/>
  <c r="CC64" i="5" s="1"/>
  <c r="CH64" i="5"/>
  <c r="CB64" i="5" s="1"/>
  <c r="AY64" i="5" s="1"/>
  <c r="CJ64" i="5"/>
  <c r="CD64" i="5" s="1"/>
  <c r="CI66" i="5"/>
  <c r="CC66" i="5" s="1"/>
  <c r="CJ66" i="5"/>
  <c r="CD66" i="5" s="1"/>
  <c r="CH68" i="5"/>
  <c r="CB68" i="5" s="1"/>
  <c r="CJ107" i="5"/>
  <c r="CD107" i="5" s="1"/>
  <c r="CI107" i="5"/>
  <c r="CC107" i="5" s="1"/>
  <c r="CH107" i="5"/>
  <c r="CB107" i="5" s="1"/>
  <c r="CG107" i="5"/>
  <c r="CA107" i="5" s="1"/>
  <c r="CK107" i="5"/>
  <c r="CE107" i="5" s="1"/>
  <c r="CJ115" i="5"/>
  <c r="CD115" i="5" s="1"/>
  <c r="CI115" i="5"/>
  <c r="CC115" i="5" s="1"/>
  <c r="CH115" i="5"/>
  <c r="CB115" i="5" s="1"/>
  <c r="CG115" i="5"/>
  <c r="CA115" i="5" s="1"/>
  <c r="AT115" i="5" s="1"/>
  <c r="CK115" i="5"/>
  <c r="CE115" i="5" s="1"/>
  <c r="CG70" i="5"/>
  <c r="CA70" i="5" s="1"/>
  <c r="CI95" i="5"/>
  <c r="CC95" i="5" s="1"/>
  <c r="CH95" i="5"/>
  <c r="CB95" i="5" s="1"/>
  <c r="AR95" i="5" s="1"/>
  <c r="CI96" i="5"/>
  <c r="CC96" i="5" s="1"/>
  <c r="CH96" i="5"/>
  <c r="CB96" i="5" s="1"/>
  <c r="CI97" i="5"/>
  <c r="CC97" i="5" s="1"/>
  <c r="CH97" i="5"/>
  <c r="CB97" i="5" s="1"/>
  <c r="AR97" i="5" s="1"/>
  <c r="CI98" i="5"/>
  <c r="CC98" i="5" s="1"/>
  <c r="CH98" i="5"/>
  <c r="CB98" i="5" s="1"/>
  <c r="CI99" i="5"/>
  <c r="CC99" i="5" s="1"/>
  <c r="CH99" i="5"/>
  <c r="CB99" i="5" s="1"/>
  <c r="AR99" i="5" s="1"/>
  <c r="CI100" i="5"/>
  <c r="CC100" i="5" s="1"/>
  <c r="CH100" i="5"/>
  <c r="CB100" i="5" s="1"/>
  <c r="CI101" i="5"/>
  <c r="CC101" i="5" s="1"/>
  <c r="CH101" i="5"/>
  <c r="CB101" i="5" s="1"/>
  <c r="AR101" i="5" s="1"/>
  <c r="C108" i="5"/>
  <c r="C112" i="5"/>
  <c r="C116" i="5"/>
  <c r="CH69" i="5"/>
  <c r="CB69" i="5" s="1"/>
  <c r="AY69" i="5" s="1"/>
  <c r="CH70" i="5"/>
  <c r="CB70" i="5" s="1"/>
  <c r="C109" i="5"/>
  <c r="C113" i="5"/>
  <c r="C117" i="5"/>
  <c r="C93" i="5"/>
  <c r="C94" i="5"/>
  <c r="CH94" i="5"/>
  <c r="CB94" i="5" s="1"/>
  <c r="AR94" i="5" s="1"/>
  <c r="AY23" i="5" l="1"/>
  <c r="AT111" i="5"/>
  <c r="AY68" i="5"/>
  <c r="AY30" i="5"/>
  <c r="AY37" i="5"/>
  <c r="AY20" i="5"/>
  <c r="AY38" i="5"/>
  <c r="AY63" i="5"/>
  <c r="CJ109" i="5"/>
  <c r="CD109" i="5" s="1"/>
  <c r="CI109" i="5"/>
  <c r="CC109" i="5" s="1"/>
  <c r="CL109" i="5"/>
  <c r="CF109" i="5" s="1"/>
  <c r="CK109" i="5"/>
  <c r="CE109" i="5" s="1"/>
  <c r="CH109" i="5"/>
  <c r="CB109" i="5" s="1"/>
  <c r="CG109" i="5"/>
  <c r="CA109" i="5" s="1"/>
  <c r="CJ112" i="5"/>
  <c r="CD112" i="5" s="1"/>
  <c r="CI112" i="5"/>
  <c r="CC112" i="5" s="1"/>
  <c r="CG112" i="5"/>
  <c r="CA112" i="5" s="1"/>
  <c r="CL112" i="5"/>
  <c r="CF112" i="5" s="1"/>
  <c r="CH112" i="5"/>
  <c r="CB112" i="5" s="1"/>
  <c r="CK112" i="5"/>
  <c r="CE112" i="5" s="1"/>
  <c r="AR100" i="5"/>
  <c r="AR98" i="5"/>
  <c r="AR96" i="5"/>
  <c r="AY70" i="5"/>
  <c r="CJ114" i="5"/>
  <c r="CD114" i="5" s="1"/>
  <c r="CI114" i="5"/>
  <c r="CC114" i="5" s="1"/>
  <c r="CK114" i="5"/>
  <c r="CE114" i="5" s="1"/>
  <c r="CH114" i="5"/>
  <c r="CB114" i="5" s="1"/>
  <c r="CL114" i="5"/>
  <c r="CF114" i="5" s="1"/>
  <c r="CG114" i="5"/>
  <c r="CA114" i="5" s="1"/>
  <c r="AY57" i="5"/>
  <c r="AY25" i="5"/>
  <c r="AY52" i="5"/>
  <c r="AY54" i="5"/>
  <c r="AY47" i="5"/>
  <c r="AY46" i="5"/>
  <c r="AY31" i="5"/>
  <c r="CJ117" i="5"/>
  <c r="CD117" i="5" s="1"/>
  <c r="CI117" i="5"/>
  <c r="CC117" i="5" s="1"/>
  <c r="CL117" i="5"/>
  <c r="CF117" i="5" s="1"/>
  <c r="CK117" i="5"/>
  <c r="CE117" i="5" s="1"/>
  <c r="CH117" i="5"/>
  <c r="CB117" i="5" s="1"/>
  <c r="CG117" i="5"/>
  <c r="CA117" i="5" s="1"/>
  <c r="CJ113" i="5"/>
  <c r="CD113" i="5" s="1"/>
  <c r="CI113" i="5"/>
  <c r="CC113" i="5" s="1"/>
  <c r="CL113" i="5"/>
  <c r="CF113" i="5" s="1"/>
  <c r="CK113" i="5"/>
  <c r="CE113" i="5" s="1"/>
  <c r="CH113" i="5"/>
  <c r="CB113" i="5" s="1"/>
  <c r="CG113" i="5"/>
  <c r="CA113" i="5" s="1"/>
  <c r="CJ116" i="5"/>
  <c r="CD116" i="5" s="1"/>
  <c r="CI116" i="5"/>
  <c r="CC116" i="5" s="1"/>
  <c r="CG116" i="5"/>
  <c r="CA116" i="5" s="1"/>
  <c r="CL116" i="5"/>
  <c r="CF116" i="5" s="1"/>
  <c r="CK116" i="5"/>
  <c r="CE116" i="5" s="1"/>
  <c r="CH116" i="5"/>
  <c r="CB116" i="5" s="1"/>
  <c r="AT107" i="5"/>
  <c r="AY17" i="5"/>
  <c r="AY65" i="5"/>
  <c r="CH93" i="5"/>
  <c r="CB93" i="5" s="1"/>
  <c r="CG93" i="5"/>
  <c r="CA93" i="5" s="1"/>
  <c r="CJ93" i="5"/>
  <c r="CD93" i="5" s="1"/>
  <c r="C102" i="5"/>
  <c r="A193" i="5" s="1"/>
  <c r="CI93" i="5"/>
  <c r="CC93" i="5" s="1"/>
  <c r="CJ108" i="5"/>
  <c r="CD108" i="5" s="1"/>
  <c r="CI108" i="5"/>
  <c r="CC108" i="5" s="1"/>
  <c r="CG108" i="5"/>
  <c r="CA108" i="5" s="1"/>
  <c r="CL108" i="5"/>
  <c r="CF108" i="5" s="1"/>
  <c r="CK108" i="5"/>
  <c r="CE108" i="5" s="1"/>
  <c r="CH108" i="5"/>
  <c r="CB108" i="5" s="1"/>
  <c r="AY49" i="5"/>
  <c r="AY33" i="5"/>
  <c r="AY22" i="5"/>
  <c r="CA11" i="5"/>
  <c r="AY11" i="5" s="1"/>
  <c r="AY13" i="5"/>
  <c r="AY39" i="5"/>
  <c r="AT110" i="5"/>
  <c r="AY36" i="5"/>
  <c r="AT108" i="5" l="1"/>
  <c r="B193" i="5"/>
  <c r="AT113" i="5"/>
  <c r="AT114" i="5"/>
  <c r="AT109" i="5"/>
  <c r="AT117" i="5"/>
  <c r="AR93" i="5"/>
  <c r="AT116" i="5"/>
  <c r="AT112" i="5"/>
  <c r="E117" i="6" l="1"/>
  <c r="C117" i="6" s="1"/>
  <c r="D117" i="6"/>
  <c r="E116" i="6"/>
  <c r="C116" i="6" s="1"/>
  <c r="CI116" i="6" s="1"/>
  <c r="CC116" i="6" s="1"/>
  <c r="D116" i="6"/>
  <c r="E115" i="6"/>
  <c r="C115" i="6" s="1"/>
  <c r="D115" i="6"/>
  <c r="CI114" i="6"/>
  <c r="CC114" i="6" s="1"/>
  <c r="CA114" i="6"/>
  <c r="E114" i="6"/>
  <c r="D114" i="6"/>
  <c r="C114" i="6"/>
  <c r="CG114" i="6" s="1"/>
  <c r="E113" i="6"/>
  <c r="C113" i="6" s="1"/>
  <c r="D113" i="6"/>
  <c r="CI112" i="6"/>
  <c r="CC112" i="6" s="1"/>
  <c r="E112" i="6"/>
  <c r="C112" i="6" s="1"/>
  <c r="D112" i="6"/>
  <c r="E111" i="6"/>
  <c r="C111" i="6" s="1"/>
  <c r="D111" i="6"/>
  <c r="CI110" i="6"/>
  <c r="CC110" i="6" s="1"/>
  <c r="E110" i="6"/>
  <c r="D110" i="6"/>
  <c r="C110" i="6"/>
  <c r="CG110" i="6" s="1"/>
  <c r="CA110" i="6" s="1"/>
  <c r="E109" i="6"/>
  <c r="C109" i="6" s="1"/>
  <c r="D109" i="6"/>
  <c r="E108" i="6"/>
  <c r="C108" i="6" s="1"/>
  <c r="D108" i="6"/>
  <c r="E107" i="6"/>
  <c r="C107" i="6" s="1"/>
  <c r="D107" i="6"/>
  <c r="AQ102" i="6"/>
  <c r="AP102" i="6"/>
  <c r="AO102" i="6"/>
  <c r="AN102" i="6"/>
  <c r="AM102" i="6"/>
  <c r="AL102" i="6"/>
  <c r="AK102" i="6"/>
  <c r="AJ102" i="6"/>
  <c r="AI102" i="6"/>
  <c r="AH102" i="6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1" i="6"/>
  <c r="D101" i="6"/>
  <c r="C101" i="6" s="1"/>
  <c r="CH100" i="6"/>
  <c r="CB100" i="6"/>
  <c r="E100" i="6"/>
  <c r="D100" i="6"/>
  <c r="C100" i="6" s="1"/>
  <c r="CJ100" i="6" s="1"/>
  <c r="CD100" i="6" s="1"/>
  <c r="E99" i="6"/>
  <c r="D99" i="6"/>
  <c r="C99" i="6" s="1"/>
  <c r="CJ98" i="6"/>
  <c r="CD98" i="6" s="1"/>
  <c r="CH98" i="6"/>
  <c r="CB98" i="6"/>
  <c r="E98" i="6"/>
  <c r="D98" i="6"/>
  <c r="C98" i="6" s="1"/>
  <c r="E97" i="6"/>
  <c r="D97" i="6"/>
  <c r="C97" i="6" s="1"/>
  <c r="CH96" i="6"/>
  <c r="CB96" i="6" s="1"/>
  <c r="E96" i="6"/>
  <c r="D96" i="6"/>
  <c r="C96" i="6" s="1"/>
  <c r="CJ96" i="6" s="1"/>
  <c r="CD96" i="6" s="1"/>
  <c r="E95" i="6"/>
  <c r="D95" i="6"/>
  <c r="CJ94" i="6"/>
  <c r="CD94" i="6" s="1"/>
  <c r="CH94" i="6"/>
  <c r="CB94" i="6" s="1"/>
  <c r="E94" i="6"/>
  <c r="CI94" i="6" s="1"/>
  <c r="CC94" i="6" s="1"/>
  <c r="C94" i="6"/>
  <c r="E93" i="6"/>
  <c r="E102" i="6" s="1"/>
  <c r="D93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B87" i="6"/>
  <c r="B86" i="6"/>
  <c r="B85" i="6"/>
  <c r="B84" i="6"/>
  <c r="B83" i="6"/>
  <c r="B82" i="6"/>
  <c r="B81" i="6"/>
  <c r="B80" i="6"/>
  <c r="B79" i="6"/>
  <c r="B78" i="6"/>
  <c r="B77" i="6"/>
  <c r="B76" i="6"/>
  <c r="B88" i="6" s="1"/>
  <c r="B75" i="6"/>
  <c r="B74" i="6"/>
  <c r="AX71" i="6"/>
  <c r="AW71" i="6"/>
  <c r="AV71" i="6"/>
  <c r="AU71" i="6"/>
  <c r="AT71" i="6"/>
  <c r="AS71" i="6"/>
  <c r="AR71" i="6"/>
  <c r="AQ71" i="6"/>
  <c r="AP71" i="6"/>
  <c r="AO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AB71" i="6"/>
  <c r="Z71" i="6"/>
  <c r="Y71" i="6"/>
  <c r="X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CK70" i="6"/>
  <c r="CE70" i="6" s="1"/>
  <c r="CI70" i="6"/>
  <c r="CC70" i="6" s="1"/>
  <c r="CG70" i="6"/>
  <c r="CA70" i="6" s="1"/>
  <c r="AA70" i="6"/>
  <c r="W70" i="6"/>
  <c r="B70" i="6"/>
  <c r="CK69" i="6"/>
  <c r="CE69" i="6" s="1"/>
  <c r="CI69" i="6"/>
  <c r="CC69" i="6" s="1"/>
  <c r="CG69" i="6"/>
  <c r="CA69" i="6" s="1"/>
  <c r="CB69" i="6"/>
  <c r="AA69" i="6"/>
  <c r="W69" i="6"/>
  <c r="B69" i="6"/>
  <c r="CH69" i="6" s="1"/>
  <c r="CK68" i="6"/>
  <c r="CE68" i="6" s="1"/>
  <c r="CI68" i="6"/>
  <c r="CC68" i="6" s="1"/>
  <c r="CG68" i="6"/>
  <c r="CA68" i="6" s="1"/>
  <c r="AA68" i="6"/>
  <c r="W68" i="6"/>
  <c r="W71" i="6" s="1"/>
  <c r="B68" i="6"/>
  <c r="CK67" i="6"/>
  <c r="CE67" i="6" s="1"/>
  <c r="CI67" i="6"/>
  <c r="CC67" i="6" s="1"/>
  <c r="CG67" i="6"/>
  <c r="CA67" i="6" s="1"/>
  <c r="AA67" i="6"/>
  <c r="W67" i="6"/>
  <c r="B67" i="6"/>
  <c r="CH67" i="6" s="1"/>
  <c r="CB67" i="6" s="1"/>
  <c r="CK66" i="6"/>
  <c r="CE66" i="6" s="1"/>
  <c r="CI66" i="6"/>
  <c r="CC66" i="6" s="1"/>
  <c r="CG66" i="6"/>
  <c r="CA66" i="6" s="1"/>
  <c r="AA66" i="6"/>
  <c r="W66" i="6"/>
  <c r="B66" i="6"/>
  <c r="CK65" i="6"/>
  <c r="CE65" i="6"/>
  <c r="AA65" i="6"/>
  <c r="W65" i="6"/>
  <c r="B65" i="6"/>
  <c r="CH65" i="6" s="1"/>
  <c r="CB65" i="6" s="1"/>
  <c r="CK64" i="6"/>
  <c r="CJ64" i="6"/>
  <c r="CD64" i="6" s="1"/>
  <c r="CH64" i="6"/>
  <c r="CB64" i="6" s="1"/>
  <c r="CE64" i="6"/>
  <c r="AA64" i="6"/>
  <c r="W64" i="6"/>
  <c r="B64" i="6"/>
  <c r="CK63" i="6"/>
  <c r="CH63" i="6"/>
  <c r="CB63" i="6" s="1"/>
  <c r="CE63" i="6"/>
  <c r="AA63" i="6"/>
  <c r="W63" i="6"/>
  <c r="B63" i="6"/>
  <c r="CK62" i="6"/>
  <c r="CJ62" i="6"/>
  <c r="CD62" i="6" s="1"/>
  <c r="CE62" i="6"/>
  <c r="AA62" i="6"/>
  <c r="W62" i="6"/>
  <c r="B62" i="6"/>
  <c r="CH62" i="6" s="1"/>
  <c r="CB62" i="6" s="1"/>
  <c r="CK61" i="6"/>
  <c r="CE61" i="6"/>
  <c r="AA61" i="6"/>
  <c r="W61" i="6"/>
  <c r="B61" i="6"/>
  <c r="CJ61" i="6" s="1"/>
  <c r="CD61" i="6" s="1"/>
  <c r="CK60" i="6"/>
  <c r="CJ60" i="6"/>
  <c r="CD60" i="6" s="1"/>
  <c r="CH60" i="6"/>
  <c r="CB60" i="6" s="1"/>
  <c r="CE60" i="6"/>
  <c r="AA60" i="6"/>
  <c r="W60" i="6"/>
  <c r="B60" i="6"/>
  <c r="CK59" i="6"/>
  <c r="CH59" i="6"/>
  <c r="CB59" i="6" s="1"/>
  <c r="CE59" i="6"/>
  <c r="AA59" i="6"/>
  <c r="W59" i="6"/>
  <c r="B59" i="6"/>
  <c r="CK58" i="6"/>
  <c r="CJ58" i="6"/>
  <c r="CD58" i="6" s="1"/>
  <c r="CE58" i="6"/>
  <c r="AA58" i="6"/>
  <c r="W58" i="6"/>
  <c r="B58" i="6"/>
  <c r="CH58" i="6" s="1"/>
  <c r="CB58" i="6" s="1"/>
  <c r="CK57" i="6"/>
  <c r="CE57" i="6"/>
  <c r="AA57" i="6"/>
  <c r="W57" i="6"/>
  <c r="B57" i="6"/>
  <c r="CJ57" i="6" s="1"/>
  <c r="CD57" i="6" s="1"/>
  <c r="CK56" i="6"/>
  <c r="CJ56" i="6"/>
  <c r="CD56" i="6" s="1"/>
  <c r="CH56" i="6"/>
  <c r="CB56" i="6" s="1"/>
  <c r="CE56" i="6"/>
  <c r="AA56" i="6"/>
  <c r="W56" i="6"/>
  <c r="B56" i="6"/>
  <c r="CK55" i="6"/>
  <c r="CH55" i="6"/>
  <c r="CB55" i="6" s="1"/>
  <c r="CE55" i="6"/>
  <c r="AA55" i="6"/>
  <c r="W55" i="6"/>
  <c r="B55" i="6"/>
  <c r="CK54" i="6"/>
  <c r="CJ54" i="6"/>
  <c r="CD54" i="6" s="1"/>
  <c r="CE54" i="6"/>
  <c r="AA54" i="6"/>
  <c r="W54" i="6"/>
  <c r="B54" i="6"/>
  <c r="CH54" i="6" s="1"/>
  <c r="CB54" i="6" s="1"/>
  <c r="CK53" i="6"/>
  <c r="CE53" i="6"/>
  <c r="AA53" i="6"/>
  <c r="W53" i="6"/>
  <c r="B53" i="6"/>
  <c r="CJ53" i="6" s="1"/>
  <c r="CD53" i="6" s="1"/>
  <c r="CK52" i="6"/>
  <c r="CJ52" i="6"/>
  <c r="CD52" i="6" s="1"/>
  <c r="CH52" i="6"/>
  <c r="CB52" i="6" s="1"/>
  <c r="CE52" i="6"/>
  <c r="AA52" i="6"/>
  <c r="W52" i="6"/>
  <c r="B52" i="6"/>
  <c r="CK51" i="6"/>
  <c r="CH51" i="6"/>
  <c r="CB51" i="6" s="1"/>
  <c r="CE51" i="6"/>
  <c r="AA51" i="6"/>
  <c r="W51" i="6"/>
  <c r="B51" i="6"/>
  <c r="CK50" i="6"/>
  <c r="CJ50" i="6"/>
  <c r="CD50" i="6" s="1"/>
  <c r="CE50" i="6"/>
  <c r="AA50" i="6"/>
  <c r="W50" i="6"/>
  <c r="B50" i="6"/>
  <c r="CH50" i="6" s="1"/>
  <c r="CB50" i="6" s="1"/>
  <c r="CK49" i="6"/>
  <c r="CE49" i="6"/>
  <c r="AA49" i="6"/>
  <c r="W49" i="6"/>
  <c r="B49" i="6"/>
  <c r="CK48" i="6"/>
  <c r="CJ48" i="6"/>
  <c r="CD48" i="6" s="1"/>
  <c r="CH48" i="6"/>
  <c r="CB48" i="6" s="1"/>
  <c r="CE48" i="6"/>
  <c r="AA48" i="6"/>
  <c r="W48" i="6"/>
  <c r="B48" i="6"/>
  <c r="CK47" i="6"/>
  <c r="CH47" i="6"/>
  <c r="CB47" i="6" s="1"/>
  <c r="CE47" i="6"/>
  <c r="AA47" i="6"/>
  <c r="W47" i="6"/>
  <c r="B47" i="6"/>
  <c r="CK46" i="6"/>
  <c r="CJ46" i="6"/>
  <c r="CD46" i="6" s="1"/>
  <c r="CE46" i="6"/>
  <c r="AA46" i="6"/>
  <c r="W46" i="6"/>
  <c r="B46" i="6"/>
  <c r="CH46" i="6" s="1"/>
  <c r="CB46" i="6" s="1"/>
  <c r="CK45" i="6"/>
  <c r="CE45" i="6"/>
  <c r="AA45" i="6"/>
  <c r="W45" i="6"/>
  <c r="B45" i="6"/>
  <c r="CK44" i="6"/>
  <c r="CE44" i="6"/>
  <c r="AA44" i="6"/>
  <c r="W44" i="6"/>
  <c r="B44" i="6"/>
  <c r="CK43" i="6"/>
  <c r="CJ43" i="6"/>
  <c r="CD43" i="6" s="1"/>
  <c r="CE43" i="6"/>
  <c r="AA43" i="6"/>
  <c r="W43" i="6"/>
  <c r="B43" i="6"/>
  <c r="CK42" i="6"/>
  <c r="CH42" i="6"/>
  <c r="CB42" i="6" s="1"/>
  <c r="CE42" i="6"/>
  <c r="AA42" i="6"/>
  <c r="W42" i="6"/>
  <c r="B42" i="6"/>
  <c r="CI42" i="6" s="1"/>
  <c r="CC42" i="6" s="1"/>
  <c r="CK41" i="6"/>
  <c r="CE41" i="6"/>
  <c r="AA41" i="6"/>
  <c r="CJ41" i="6" s="1"/>
  <c r="CD41" i="6" s="1"/>
  <c r="W41" i="6"/>
  <c r="B41" i="6"/>
  <c r="CK40" i="6"/>
  <c r="CJ40" i="6"/>
  <c r="CD40" i="6" s="1"/>
  <c r="CE40" i="6"/>
  <c r="AA40" i="6"/>
  <c r="W40" i="6"/>
  <c r="B40" i="6"/>
  <c r="CH40" i="6" s="1"/>
  <c r="CB40" i="6" s="1"/>
  <c r="CK39" i="6"/>
  <c r="CE39" i="6"/>
  <c r="AA39" i="6"/>
  <c r="W39" i="6"/>
  <c r="B39" i="6"/>
  <c r="CJ39" i="6" s="1"/>
  <c r="CD39" i="6" s="1"/>
  <c r="CK38" i="6"/>
  <c r="CJ38" i="6"/>
  <c r="CD38" i="6" s="1"/>
  <c r="CH38" i="6"/>
  <c r="CB38" i="6" s="1"/>
  <c r="CE38" i="6"/>
  <c r="AA38" i="6"/>
  <c r="W38" i="6"/>
  <c r="B38" i="6"/>
  <c r="CK37" i="6"/>
  <c r="CH37" i="6"/>
  <c r="CB37" i="6" s="1"/>
  <c r="CE37" i="6"/>
  <c r="AA37" i="6"/>
  <c r="W37" i="6"/>
  <c r="B37" i="6"/>
  <c r="CK36" i="6"/>
  <c r="CJ36" i="6"/>
  <c r="CD36" i="6" s="1"/>
  <c r="CE36" i="6"/>
  <c r="AA36" i="6"/>
  <c r="W36" i="6"/>
  <c r="B36" i="6"/>
  <c r="CH36" i="6" s="1"/>
  <c r="CB36" i="6" s="1"/>
  <c r="CK35" i="6"/>
  <c r="CE35" i="6"/>
  <c r="AA35" i="6"/>
  <c r="W35" i="6"/>
  <c r="B35" i="6"/>
  <c r="CJ35" i="6" s="1"/>
  <c r="CD35" i="6" s="1"/>
  <c r="CK34" i="6"/>
  <c r="CJ34" i="6"/>
  <c r="CD34" i="6" s="1"/>
  <c r="CH34" i="6"/>
  <c r="CB34" i="6" s="1"/>
  <c r="CE34" i="6"/>
  <c r="AA34" i="6"/>
  <c r="W34" i="6"/>
  <c r="B34" i="6"/>
  <c r="CK33" i="6"/>
  <c r="CH33" i="6"/>
  <c r="CB33" i="6" s="1"/>
  <c r="CE33" i="6"/>
  <c r="AA33" i="6"/>
  <c r="W33" i="6"/>
  <c r="B33" i="6"/>
  <c r="CK32" i="6"/>
  <c r="CJ32" i="6"/>
  <c r="CD32" i="6" s="1"/>
  <c r="CE32" i="6"/>
  <c r="AA32" i="6"/>
  <c r="W32" i="6"/>
  <c r="B32" i="6"/>
  <c r="CH32" i="6" s="1"/>
  <c r="CB32" i="6" s="1"/>
  <c r="CK31" i="6"/>
  <c r="CE31" i="6"/>
  <c r="AA31" i="6"/>
  <c r="W31" i="6"/>
  <c r="B31" i="6"/>
  <c r="CJ31" i="6" s="1"/>
  <c r="CD31" i="6" s="1"/>
  <c r="CK30" i="6"/>
  <c r="CJ30" i="6"/>
  <c r="CD30" i="6" s="1"/>
  <c r="CH30" i="6"/>
  <c r="CB30" i="6" s="1"/>
  <c r="CE30" i="6"/>
  <c r="AA30" i="6"/>
  <c r="W30" i="6"/>
  <c r="B30" i="6"/>
  <c r="CK29" i="6"/>
  <c r="CH29" i="6"/>
  <c r="CB29" i="6" s="1"/>
  <c r="CE29" i="6"/>
  <c r="AA29" i="6"/>
  <c r="W29" i="6"/>
  <c r="B29" i="6"/>
  <c r="CK28" i="6"/>
  <c r="CJ28" i="6"/>
  <c r="CD28" i="6" s="1"/>
  <c r="CE28" i="6"/>
  <c r="AA28" i="6"/>
  <c r="W28" i="6"/>
  <c r="B28" i="6"/>
  <c r="CH28" i="6" s="1"/>
  <c r="CB28" i="6" s="1"/>
  <c r="CK27" i="6"/>
  <c r="CE27" i="6"/>
  <c r="AA27" i="6"/>
  <c r="W27" i="6"/>
  <c r="B27" i="6"/>
  <c r="CJ27" i="6" s="1"/>
  <c r="CD27" i="6" s="1"/>
  <c r="CK26" i="6"/>
  <c r="CJ26" i="6"/>
  <c r="CD26" i="6" s="1"/>
  <c r="CH26" i="6"/>
  <c r="CB26" i="6" s="1"/>
  <c r="CE26" i="6"/>
  <c r="AA26" i="6"/>
  <c r="W26" i="6"/>
  <c r="B26" i="6"/>
  <c r="CK25" i="6"/>
  <c r="CH25" i="6"/>
  <c r="CB25" i="6" s="1"/>
  <c r="CE25" i="6"/>
  <c r="AA25" i="6"/>
  <c r="W25" i="6"/>
  <c r="B25" i="6"/>
  <c r="CK24" i="6"/>
  <c r="CJ24" i="6"/>
  <c r="CD24" i="6" s="1"/>
  <c r="CE24" i="6"/>
  <c r="AA24" i="6"/>
  <c r="W24" i="6"/>
  <c r="B24" i="6"/>
  <c r="CH24" i="6" s="1"/>
  <c r="CB24" i="6" s="1"/>
  <c r="CK23" i="6"/>
  <c r="CE23" i="6"/>
  <c r="AA23" i="6"/>
  <c r="W23" i="6"/>
  <c r="B23" i="6"/>
  <c r="CJ23" i="6" s="1"/>
  <c r="CD23" i="6" s="1"/>
  <c r="CK22" i="6"/>
  <c r="CJ22" i="6"/>
  <c r="CD22" i="6" s="1"/>
  <c r="CH22" i="6"/>
  <c r="CB22" i="6" s="1"/>
  <c r="CE22" i="6"/>
  <c r="AA22" i="6"/>
  <c r="W22" i="6"/>
  <c r="B22" i="6"/>
  <c r="CK21" i="6"/>
  <c r="CH21" i="6"/>
  <c r="CB21" i="6" s="1"/>
  <c r="CE21" i="6"/>
  <c r="AA21" i="6"/>
  <c r="W21" i="6"/>
  <c r="B21" i="6"/>
  <c r="CK20" i="6"/>
  <c r="CJ20" i="6"/>
  <c r="CD20" i="6" s="1"/>
  <c r="CE20" i="6"/>
  <c r="AA20" i="6"/>
  <c r="W20" i="6"/>
  <c r="B20" i="6"/>
  <c r="CH20" i="6" s="1"/>
  <c r="CB20" i="6" s="1"/>
  <c r="CK19" i="6"/>
  <c r="CE19" i="6"/>
  <c r="AA19" i="6"/>
  <c r="W19" i="6"/>
  <c r="B19" i="6"/>
  <c r="CJ19" i="6" s="1"/>
  <c r="CD19" i="6" s="1"/>
  <c r="CK18" i="6"/>
  <c r="CJ18" i="6"/>
  <c r="CD18" i="6" s="1"/>
  <c r="CH18" i="6"/>
  <c r="CB18" i="6" s="1"/>
  <c r="CE18" i="6"/>
  <c r="AA18" i="6"/>
  <c r="W18" i="6"/>
  <c r="B18" i="6"/>
  <c r="CK17" i="6"/>
  <c r="CH17" i="6"/>
  <c r="CB17" i="6" s="1"/>
  <c r="CE17" i="6"/>
  <c r="AA17" i="6"/>
  <c r="W17" i="6"/>
  <c r="B17" i="6"/>
  <c r="CK16" i="6"/>
  <c r="CJ16" i="6"/>
  <c r="CD16" i="6" s="1"/>
  <c r="CE16" i="6"/>
  <c r="AA16" i="6"/>
  <c r="W16" i="6"/>
  <c r="B16" i="6"/>
  <c r="CH16" i="6" s="1"/>
  <c r="CB16" i="6" s="1"/>
  <c r="CK15" i="6"/>
  <c r="CE15" i="6"/>
  <c r="AA15" i="6"/>
  <c r="W15" i="6"/>
  <c r="B15" i="6"/>
  <c r="CJ15" i="6" s="1"/>
  <c r="CD15" i="6" s="1"/>
  <c r="CK14" i="6"/>
  <c r="CJ14" i="6"/>
  <c r="CD14" i="6" s="1"/>
  <c r="CH14" i="6"/>
  <c r="CB14" i="6" s="1"/>
  <c r="CE14" i="6"/>
  <c r="AA14" i="6"/>
  <c r="W14" i="6"/>
  <c r="B14" i="6"/>
  <c r="CK13" i="6"/>
  <c r="CH13" i="6"/>
  <c r="CB13" i="6" s="1"/>
  <c r="CE13" i="6"/>
  <c r="AA13" i="6"/>
  <c r="W13" i="6"/>
  <c r="B13" i="6"/>
  <c r="CK12" i="6"/>
  <c r="CJ12" i="6"/>
  <c r="CD12" i="6" s="1"/>
  <c r="CE12" i="6"/>
  <c r="AA12" i="6"/>
  <c r="W12" i="6"/>
  <c r="B12" i="6"/>
  <c r="CH12" i="6" s="1"/>
  <c r="CB12" i="6" s="1"/>
  <c r="CK11" i="6"/>
  <c r="CE11" i="6"/>
  <c r="AA11" i="6"/>
  <c r="W11" i="6"/>
  <c r="B11" i="6"/>
  <c r="A5" i="6"/>
  <c r="A4" i="6"/>
  <c r="A3" i="6"/>
  <c r="A2" i="6"/>
  <c r="B71" i="6" l="1"/>
  <c r="CG11" i="6"/>
  <c r="CI11" i="6"/>
  <c r="CC11" i="6" s="1"/>
  <c r="AA71" i="6"/>
  <c r="CH11" i="6"/>
  <c r="CB11" i="6" s="1"/>
  <c r="CG13" i="6"/>
  <c r="CA13" i="6" s="1"/>
  <c r="CI13" i="6"/>
  <c r="CC13" i="6" s="1"/>
  <c r="CH15" i="6"/>
  <c r="CB15" i="6" s="1"/>
  <c r="CG17" i="6"/>
  <c r="CA17" i="6" s="1"/>
  <c r="CI17" i="6"/>
  <c r="CC17" i="6" s="1"/>
  <c r="CH19" i="6"/>
  <c r="CB19" i="6" s="1"/>
  <c r="CG21" i="6"/>
  <c r="CA21" i="6" s="1"/>
  <c r="CI21" i="6"/>
  <c r="CC21" i="6" s="1"/>
  <c r="CH23" i="6"/>
  <c r="CB23" i="6" s="1"/>
  <c r="CG25" i="6"/>
  <c r="CA25" i="6" s="1"/>
  <c r="CI25" i="6"/>
  <c r="CC25" i="6" s="1"/>
  <c r="CH27" i="6"/>
  <c r="CB27" i="6" s="1"/>
  <c r="CG29" i="6"/>
  <c r="CA29" i="6" s="1"/>
  <c r="CI29" i="6"/>
  <c r="CC29" i="6" s="1"/>
  <c r="CH31" i="6"/>
  <c r="CB31" i="6" s="1"/>
  <c r="CG33" i="6"/>
  <c r="CA33" i="6" s="1"/>
  <c r="CI33" i="6"/>
  <c r="CC33" i="6" s="1"/>
  <c r="CH35" i="6"/>
  <c r="CB35" i="6" s="1"/>
  <c r="CG37" i="6"/>
  <c r="CA37" i="6" s="1"/>
  <c r="CI37" i="6"/>
  <c r="CC37" i="6" s="1"/>
  <c r="CH39" i="6"/>
  <c r="CB39" i="6" s="1"/>
  <c r="CG41" i="6"/>
  <c r="CA41" i="6" s="1"/>
  <c r="CI41" i="6"/>
  <c r="CC41" i="6" s="1"/>
  <c r="CH41" i="6"/>
  <c r="CB41" i="6" s="1"/>
  <c r="CJ113" i="6"/>
  <c r="CD113" i="6" s="1"/>
  <c r="CL113" i="6"/>
  <c r="CF113" i="6" s="1"/>
  <c r="CH113" i="6"/>
  <c r="CB113" i="6" s="1"/>
  <c r="CI113" i="6"/>
  <c r="CC113" i="6" s="1"/>
  <c r="CG113" i="6"/>
  <c r="CA113" i="6" s="1"/>
  <c r="CK113" i="6"/>
  <c r="CE113" i="6" s="1"/>
  <c r="CJ11" i="6"/>
  <c r="CD11" i="6" s="1"/>
  <c r="CI14" i="6"/>
  <c r="CC14" i="6" s="1"/>
  <c r="CG14" i="6"/>
  <c r="CA14" i="6" s="1"/>
  <c r="AY14" i="6" s="1"/>
  <c r="CI18" i="6"/>
  <c r="CC18" i="6" s="1"/>
  <c r="CG18" i="6"/>
  <c r="CA18" i="6" s="1"/>
  <c r="AY18" i="6" s="1"/>
  <c r="CI22" i="6"/>
  <c r="CC22" i="6" s="1"/>
  <c r="CG22" i="6"/>
  <c r="CA22" i="6" s="1"/>
  <c r="AY22" i="6" s="1"/>
  <c r="CI26" i="6"/>
  <c r="CC26" i="6" s="1"/>
  <c r="CG26" i="6"/>
  <c r="CA26" i="6" s="1"/>
  <c r="AY26" i="6" s="1"/>
  <c r="CI30" i="6"/>
  <c r="CC30" i="6" s="1"/>
  <c r="CG30" i="6"/>
  <c r="CA30" i="6" s="1"/>
  <c r="AY30" i="6" s="1"/>
  <c r="CI34" i="6"/>
  <c r="CC34" i="6" s="1"/>
  <c r="CG34" i="6"/>
  <c r="CA34" i="6" s="1"/>
  <c r="AY34" i="6" s="1"/>
  <c r="CI38" i="6"/>
  <c r="CC38" i="6" s="1"/>
  <c r="CG38" i="6"/>
  <c r="CA38" i="6" s="1"/>
  <c r="AY38" i="6" s="1"/>
  <c r="CI49" i="6"/>
  <c r="CC49" i="6" s="1"/>
  <c r="CG49" i="6"/>
  <c r="CA49" i="6" s="1"/>
  <c r="AY49" i="6" s="1"/>
  <c r="CJ49" i="6"/>
  <c r="CD49" i="6" s="1"/>
  <c r="CH49" i="6"/>
  <c r="CB49" i="6" s="1"/>
  <c r="CJ107" i="6"/>
  <c r="CD107" i="6" s="1"/>
  <c r="CL107" i="6"/>
  <c r="CF107" i="6" s="1"/>
  <c r="CH107" i="6"/>
  <c r="CB107" i="6" s="1"/>
  <c r="CI107" i="6"/>
  <c r="CC107" i="6" s="1"/>
  <c r="CK107" i="6"/>
  <c r="CE107" i="6" s="1"/>
  <c r="CG107" i="6"/>
  <c r="CA107" i="6" s="1"/>
  <c r="AT107" i="6" s="1"/>
  <c r="CJ109" i="6"/>
  <c r="CD109" i="6" s="1"/>
  <c r="CL109" i="6"/>
  <c r="CF109" i="6" s="1"/>
  <c r="CH109" i="6"/>
  <c r="CB109" i="6" s="1"/>
  <c r="CI109" i="6"/>
  <c r="CC109" i="6" s="1"/>
  <c r="CK109" i="6"/>
  <c r="CE109" i="6" s="1"/>
  <c r="CG109" i="6"/>
  <c r="CA109" i="6" s="1"/>
  <c r="CG15" i="6"/>
  <c r="CA15" i="6" s="1"/>
  <c r="CI15" i="6"/>
  <c r="CC15" i="6" s="1"/>
  <c r="CG19" i="6"/>
  <c r="CA19" i="6" s="1"/>
  <c r="CI19" i="6"/>
  <c r="CC19" i="6" s="1"/>
  <c r="CG23" i="6"/>
  <c r="CA23" i="6" s="1"/>
  <c r="CI23" i="6"/>
  <c r="CC23" i="6" s="1"/>
  <c r="CG27" i="6"/>
  <c r="CA27" i="6" s="1"/>
  <c r="CI27" i="6"/>
  <c r="CC27" i="6" s="1"/>
  <c r="CG31" i="6"/>
  <c r="CA31" i="6" s="1"/>
  <c r="CI31" i="6"/>
  <c r="CC31" i="6" s="1"/>
  <c r="CG35" i="6"/>
  <c r="CA35" i="6" s="1"/>
  <c r="CI35" i="6"/>
  <c r="CC35" i="6" s="1"/>
  <c r="CG39" i="6"/>
  <c r="CA39" i="6" s="1"/>
  <c r="CI39" i="6"/>
  <c r="CC39" i="6" s="1"/>
  <c r="CI12" i="6"/>
  <c r="CC12" i="6" s="1"/>
  <c r="CG12" i="6"/>
  <c r="CA12" i="6" s="1"/>
  <c r="CJ13" i="6"/>
  <c r="CD13" i="6" s="1"/>
  <c r="CI16" i="6"/>
  <c r="CC16" i="6" s="1"/>
  <c r="CG16" i="6"/>
  <c r="CA16" i="6" s="1"/>
  <c r="AY16" i="6" s="1"/>
  <c r="CJ17" i="6"/>
  <c r="CD17" i="6" s="1"/>
  <c r="CI20" i="6"/>
  <c r="CC20" i="6" s="1"/>
  <c r="CG20" i="6"/>
  <c r="CA20" i="6" s="1"/>
  <c r="CJ21" i="6"/>
  <c r="CD21" i="6" s="1"/>
  <c r="CI24" i="6"/>
  <c r="CC24" i="6" s="1"/>
  <c r="CG24" i="6"/>
  <c r="CA24" i="6" s="1"/>
  <c r="AY24" i="6" s="1"/>
  <c r="CJ25" i="6"/>
  <c r="CD25" i="6" s="1"/>
  <c r="CI28" i="6"/>
  <c r="CC28" i="6" s="1"/>
  <c r="CG28" i="6"/>
  <c r="CA28" i="6" s="1"/>
  <c r="CJ29" i="6"/>
  <c r="CD29" i="6" s="1"/>
  <c r="CI32" i="6"/>
  <c r="CC32" i="6" s="1"/>
  <c r="CG32" i="6"/>
  <c r="CA32" i="6" s="1"/>
  <c r="AY32" i="6" s="1"/>
  <c r="CJ33" i="6"/>
  <c r="CD33" i="6" s="1"/>
  <c r="CI36" i="6"/>
  <c r="CC36" i="6" s="1"/>
  <c r="CG36" i="6"/>
  <c r="CA36" i="6" s="1"/>
  <c r="CJ37" i="6"/>
  <c r="CD37" i="6" s="1"/>
  <c r="CI40" i="6"/>
  <c r="CC40" i="6" s="1"/>
  <c r="CG40" i="6"/>
  <c r="CA40" i="6" s="1"/>
  <c r="AY40" i="6" s="1"/>
  <c r="CG43" i="6"/>
  <c r="CA43" i="6" s="1"/>
  <c r="CI43" i="6"/>
  <c r="CC43" i="6" s="1"/>
  <c r="CH43" i="6"/>
  <c r="CB43" i="6" s="1"/>
  <c r="CI45" i="6"/>
  <c r="CC45" i="6" s="1"/>
  <c r="CG45" i="6"/>
  <c r="CA45" i="6" s="1"/>
  <c r="CJ45" i="6"/>
  <c r="CD45" i="6" s="1"/>
  <c r="CH45" i="6"/>
  <c r="CB45" i="6" s="1"/>
  <c r="CJ111" i="6"/>
  <c r="CD111" i="6" s="1"/>
  <c r="CL111" i="6"/>
  <c r="CF111" i="6" s="1"/>
  <c r="CH111" i="6"/>
  <c r="CB111" i="6" s="1"/>
  <c r="CI111" i="6"/>
  <c r="CC111" i="6" s="1"/>
  <c r="CK111" i="6"/>
  <c r="CE111" i="6" s="1"/>
  <c r="CG111" i="6"/>
  <c r="CA111" i="6" s="1"/>
  <c r="CJ115" i="6"/>
  <c r="CD115" i="6" s="1"/>
  <c r="CL115" i="6"/>
  <c r="CF115" i="6" s="1"/>
  <c r="CH115" i="6"/>
  <c r="CB115" i="6" s="1"/>
  <c r="CI115" i="6"/>
  <c r="CC115" i="6" s="1"/>
  <c r="CG115" i="6"/>
  <c r="CA115" i="6" s="1"/>
  <c r="CK115" i="6"/>
  <c r="CE115" i="6" s="1"/>
  <c r="CJ117" i="6"/>
  <c r="CD117" i="6" s="1"/>
  <c r="CL117" i="6"/>
  <c r="CF117" i="6" s="1"/>
  <c r="CH117" i="6"/>
  <c r="CB117" i="6" s="1"/>
  <c r="CI117" i="6"/>
  <c r="CC117" i="6" s="1"/>
  <c r="CK117" i="6"/>
  <c r="CE117" i="6" s="1"/>
  <c r="CG117" i="6"/>
  <c r="CA117" i="6" s="1"/>
  <c r="CJ42" i="6"/>
  <c r="CD42" i="6" s="1"/>
  <c r="CG44" i="6"/>
  <c r="CA44" i="6" s="1"/>
  <c r="CI44" i="6"/>
  <c r="CC44" i="6" s="1"/>
  <c r="CJ44" i="6"/>
  <c r="CD44" i="6" s="1"/>
  <c r="CI47" i="6"/>
  <c r="CC47" i="6" s="1"/>
  <c r="CG47" i="6"/>
  <c r="CA47" i="6" s="1"/>
  <c r="CI51" i="6"/>
  <c r="CC51" i="6" s="1"/>
  <c r="CG51" i="6"/>
  <c r="CA51" i="6" s="1"/>
  <c r="CH53" i="6"/>
  <c r="CB53" i="6" s="1"/>
  <c r="CI55" i="6"/>
  <c r="CC55" i="6" s="1"/>
  <c r="CG55" i="6"/>
  <c r="CA55" i="6" s="1"/>
  <c r="CH57" i="6"/>
  <c r="CB57" i="6" s="1"/>
  <c r="CI59" i="6"/>
  <c r="CC59" i="6" s="1"/>
  <c r="CG59" i="6"/>
  <c r="CA59" i="6" s="1"/>
  <c r="CH61" i="6"/>
  <c r="CB61" i="6" s="1"/>
  <c r="CI63" i="6"/>
  <c r="CC63" i="6" s="1"/>
  <c r="CG63" i="6"/>
  <c r="CA63" i="6" s="1"/>
  <c r="C93" i="6"/>
  <c r="CJ108" i="6"/>
  <c r="CD108" i="6" s="1"/>
  <c r="CL108" i="6"/>
  <c r="CF108" i="6" s="1"/>
  <c r="CH108" i="6"/>
  <c r="CB108" i="6" s="1"/>
  <c r="CG108" i="6"/>
  <c r="CA108" i="6" s="1"/>
  <c r="CK108" i="6"/>
  <c r="CE108" i="6" s="1"/>
  <c r="CG42" i="6"/>
  <c r="CA42" i="6" s="1"/>
  <c r="AY42" i="6" s="1"/>
  <c r="CG48" i="6"/>
  <c r="CA48" i="6" s="1"/>
  <c r="CI48" i="6"/>
  <c r="CC48" i="6" s="1"/>
  <c r="CG52" i="6"/>
  <c r="CA52" i="6" s="1"/>
  <c r="CI52" i="6"/>
  <c r="CC52" i="6" s="1"/>
  <c r="CG56" i="6"/>
  <c r="CA56" i="6" s="1"/>
  <c r="CI56" i="6"/>
  <c r="CC56" i="6" s="1"/>
  <c r="CG60" i="6"/>
  <c r="CA60" i="6" s="1"/>
  <c r="CI60" i="6"/>
  <c r="CC60" i="6" s="1"/>
  <c r="CG64" i="6"/>
  <c r="CA64" i="6" s="1"/>
  <c r="CI64" i="6"/>
  <c r="CC64" i="6" s="1"/>
  <c r="CI99" i="6"/>
  <c r="CC99" i="6" s="1"/>
  <c r="CG99" i="6"/>
  <c r="CA99" i="6" s="1"/>
  <c r="CH99" i="6"/>
  <c r="CB99" i="6" s="1"/>
  <c r="CJ99" i="6"/>
  <c r="CD99" i="6" s="1"/>
  <c r="CI53" i="6"/>
  <c r="CC53" i="6" s="1"/>
  <c r="CG53" i="6"/>
  <c r="CA53" i="6" s="1"/>
  <c r="CI57" i="6"/>
  <c r="CC57" i="6" s="1"/>
  <c r="CG57" i="6"/>
  <c r="CA57" i="6" s="1"/>
  <c r="CI61" i="6"/>
  <c r="CC61" i="6" s="1"/>
  <c r="CG61" i="6"/>
  <c r="CA61" i="6" s="1"/>
  <c r="CJ65" i="6"/>
  <c r="CD65" i="6" s="1"/>
  <c r="CI65" i="6"/>
  <c r="CC65" i="6" s="1"/>
  <c r="CG65" i="6"/>
  <c r="CA65" i="6" s="1"/>
  <c r="C95" i="6"/>
  <c r="D102" i="6"/>
  <c r="CI101" i="6"/>
  <c r="CC101" i="6" s="1"/>
  <c r="CG101" i="6"/>
  <c r="CA101" i="6" s="1"/>
  <c r="CH101" i="6"/>
  <c r="CB101" i="6" s="1"/>
  <c r="CJ101" i="6"/>
  <c r="CD101" i="6" s="1"/>
  <c r="CJ116" i="6"/>
  <c r="CD116" i="6" s="1"/>
  <c r="CL116" i="6"/>
  <c r="CF116" i="6" s="1"/>
  <c r="CH116" i="6"/>
  <c r="CB116" i="6" s="1"/>
  <c r="CG116" i="6"/>
  <c r="CA116" i="6" s="1"/>
  <c r="CK116" i="6"/>
  <c r="CE116" i="6" s="1"/>
  <c r="CH44" i="6"/>
  <c r="CB44" i="6" s="1"/>
  <c r="CG46" i="6"/>
  <c r="CA46" i="6" s="1"/>
  <c r="AY46" i="6" s="1"/>
  <c r="CI46" i="6"/>
  <c r="CC46" i="6" s="1"/>
  <c r="CJ47" i="6"/>
  <c r="CD47" i="6" s="1"/>
  <c r="CG50" i="6"/>
  <c r="CA50" i="6" s="1"/>
  <c r="CI50" i="6"/>
  <c r="CC50" i="6" s="1"/>
  <c r="CJ51" i="6"/>
  <c r="CD51" i="6" s="1"/>
  <c r="CG54" i="6"/>
  <c r="CA54" i="6" s="1"/>
  <c r="AY54" i="6" s="1"/>
  <c r="CI54" i="6"/>
  <c r="CC54" i="6" s="1"/>
  <c r="CJ55" i="6"/>
  <c r="CD55" i="6" s="1"/>
  <c r="CG58" i="6"/>
  <c r="CA58" i="6" s="1"/>
  <c r="CI58" i="6"/>
  <c r="CC58" i="6" s="1"/>
  <c r="CJ59" i="6"/>
  <c r="CD59" i="6" s="1"/>
  <c r="CG62" i="6"/>
  <c r="CA62" i="6" s="1"/>
  <c r="AY62" i="6" s="1"/>
  <c r="CI62" i="6"/>
  <c r="CC62" i="6" s="1"/>
  <c r="CJ63" i="6"/>
  <c r="CD63" i="6" s="1"/>
  <c r="CI97" i="6"/>
  <c r="CC97" i="6" s="1"/>
  <c r="CG97" i="6"/>
  <c r="CA97" i="6" s="1"/>
  <c r="AR97" i="6" s="1"/>
  <c r="CH97" i="6"/>
  <c r="CB97" i="6" s="1"/>
  <c r="CJ97" i="6"/>
  <c r="CD97" i="6" s="1"/>
  <c r="CI108" i="6"/>
  <c r="CC108" i="6" s="1"/>
  <c r="CJ112" i="6"/>
  <c r="CD112" i="6" s="1"/>
  <c r="CL112" i="6"/>
  <c r="CF112" i="6" s="1"/>
  <c r="CH112" i="6"/>
  <c r="CB112" i="6" s="1"/>
  <c r="CG112" i="6"/>
  <c r="CA112" i="6" s="1"/>
  <c r="CK112" i="6"/>
  <c r="CE112" i="6" s="1"/>
  <c r="CJ66" i="6"/>
  <c r="CD66" i="6" s="1"/>
  <c r="CJ70" i="6"/>
  <c r="CD70" i="6" s="1"/>
  <c r="CI98" i="6"/>
  <c r="CC98" i="6" s="1"/>
  <c r="CG98" i="6"/>
  <c r="CA98" i="6" s="1"/>
  <c r="AR98" i="6" s="1"/>
  <c r="CJ68" i="6"/>
  <c r="CD68" i="6" s="1"/>
  <c r="CI96" i="6"/>
  <c r="CC96" i="6" s="1"/>
  <c r="CG96" i="6"/>
  <c r="CA96" i="6" s="1"/>
  <c r="CI100" i="6"/>
  <c r="CC100" i="6" s="1"/>
  <c r="CG100" i="6"/>
  <c r="CA100" i="6" s="1"/>
  <c r="CJ110" i="6"/>
  <c r="CD110" i="6" s="1"/>
  <c r="CL110" i="6"/>
  <c r="CF110" i="6" s="1"/>
  <c r="CH110" i="6"/>
  <c r="CB110" i="6" s="1"/>
  <c r="AT110" i="6" s="1"/>
  <c r="CK110" i="6"/>
  <c r="CE110" i="6" s="1"/>
  <c r="CJ114" i="6"/>
  <c r="CD114" i="6" s="1"/>
  <c r="CL114" i="6"/>
  <c r="CF114" i="6" s="1"/>
  <c r="CH114" i="6"/>
  <c r="CB114" i="6" s="1"/>
  <c r="AT114" i="6" s="1"/>
  <c r="CK114" i="6"/>
  <c r="CE114" i="6" s="1"/>
  <c r="CH66" i="6"/>
  <c r="CB66" i="6" s="1"/>
  <c r="AY66" i="6" s="1"/>
  <c r="CJ67" i="6"/>
  <c r="CD67" i="6" s="1"/>
  <c r="AY67" i="6" s="1"/>
  <c r="CH68" i="6"/>
  <c r="CB68" i="6" s="1"/>
  <c r="AY68" i="6" s="1"/>
  <c r="CJ69" i="6"/>
  <c r="CD69" i="6" s="1"/>
  <c r="AY69" i="6" s="1"/>
  <c r="CH70" i="6"/>
  <c r="CB70" i="6" s="1"/>
  <c r="AY70" i="6" s="1"/>
  <c r="CG94" i="6"/>
  <c r="CA94" i="6" s="1"/>
  <c r="AR94" i="6" s="1"/>
  <c r="CI95" i="6" l="1"/>
  <c r="CC95" i="6" s="1"/>
  <c r="CG95" i="6"/>
  <c r="CA95" i="6" s="1"/>
  <c r="AR95" i="6" s="1"/>
  <c r="CH95" i="6"/>
  <c r="CB95" i="6" s="1"/>
  <c r="CJ95" i="6"/>
  <c r="CD95" i="6" s="1"/>
  <c r="AY55" i="6"/>
  <c r="AY37" i="6"/>
  <c r="AY21" i="6"/>
  <c r="AR96" i="6"/>
  <c r="AT112" i="6"/>
  <c r="AY50" i="6"/>
  <c r="AR101" i="6"/>
  <c r="AY61" i="6"/>
  <c r="AY53" i="6"/>
  <c r="AR99" i="6"/>
  <c r="AY64" i="6"/>
  <c r="AY56" i="6"/>
  <c r="AY48" i="6"/>
  <c r="AT108" i="6"/>
  <c r="CH93" i="6"/>
  <c r="CB93" i="6" s="1"/>
  <c r="C102" i="6"/>
  <c r="CJ93" i="6"/>
  <c r="CD93" i="6" s="1"/>
  <c r="CG93" i="6"/>
  <c r="CA93" i="6" s="1"/>
  <c r="AR93" i="6" s="1"/>
  <c r="CI93" i="6"/>
  <c r="CC93" i="6" s="1"/>
  <c r="AY59" i="6"/>
  <c r="AY47" i="6"/>
  <c r="AY44" i="6"/>
  <c r="AY28" i="6"/>
  <c r="AY12" i="6"/>
  <c r="AY39" i="6"/>
  <c r="AY31" i="6"/>
  <c r="AY23" i="6"/>
  <c r="AY15" i="6"/>
  <c r="AY41" i="6"/>
  <c r="AY25" i="6"/>
  <c r="AY65" i="6"/>
  <c r="AY63" i="6"/>
  <c r="AT115" i="6"/>
  <c r="AT109" i="6"/>
  <c r="AT113" i="6"/>
  <c r="AY29" i="6"/>
  <c r="AY13" i="6"/>
  <c r="B193" i="6"/>
  <c r="CA11" i="6"/>
  <c r="AY11" i="6" s="1"/>
  <c r="AR100" i="6"/>
  <c r="AY58" i="6"/>
  <c r="AT116" i="6"/>
  <c r="AY57" i="6"/>
  <c r="AY60" i="6"/>
  <c r="AY52" i="6"/>
  <c r="AY51" i="6"/>
  <c r="AT117" i="6"/>
  <c r="AT111" i="6"/>
  <c r="AY45" i="6"/>
  <c r="AY43" i="6"/>
  <c r="AY36" i="6"/>
  <c r="AY20" i="6"/>
  <c r="AY35" i="6"/>
  <c r="AY27" i="6"/>
  <c r="AY19" i="6"/>
  <c r="AY33" i="6"/>
  <c r="AY17" i="6"/>
  <c r="A193" i="6"/>
  <c r="E117" i="7" l="1"/>
  <c r="C117" i="7" s="1"/>
  <c r="D117" i="7"/>
  <c r="CL116" i="7"/>
  <c r="CF116" i="7" s="1"/>
  <c r="CK116" i="7"/>
  <c r="CE116" i="7" s="1"/>
  <c r="CH116" i="7"/>
  <c r="CB116" i="7" s="1"/>
  <c r="E116" i="7"/>
  <c r="C116" i="7" s="1"/>
  <c r="D116" i="7"/>
  <c r="CL115" i="7"/>
  <c r="CF115" i="7" s="1"/>
  <c r="CK115" i="7"/>
  <c r="CE115" i="7" s="1"/>
  <c r="E115" i="7"/>
  <c r="C115" i="7" s="1"/>
  <c r="D115" i="7"/>
  <c r="CG114" i="7"/>
  <c r="CA114" i="7" s="1"/>
  <c r="E114" i="7"/>
  <c r="D114" i="7"/>
  <c r="C114" i="7" s="1"/>
  <c r="E113" i="7"/>
  <c r="D113" i="7"/>
  <c r="CK112" i="7"/>
  <c r="CE112" i="7" s="1"/>
  <c r="CH112" i="7"/>
  <c r="CB112" i="7" s="1"/>
  <c r="E112" i="7"/>
  <c r="D112" i="7"/>
  <c r="C112" i="7" s="1"/>
  <c r="E111" i="7"/>
  <c r="D111" i="7"/>
  <c r="C111" i="7" s="1"/>
  <c r="CK111" i="7" s="1"/>
  <c r="CE111" i="7" s="1"/>
  <c r="E110" i="7"/>
  <c r="D110" i="7"/>
  <c r="E109" i="7"/>
  <c r="D109" i="7"/>
  <c r="CK108" i="7"/>
  <c r="CE108" i="7" s="1"/>
  <c r="CH108" i="7"/>
  <c r="CB108" i="7" s="1"/>
  <c r="E108" i="7"/>
  <c r="D108" i="7"/>
  <c r="C108" i="7" s="1"/>
  <c r="E107" i="7"/>
  <c r="D107" i="7"/>
  <c r="C107" i="7" s="1"/>
  <c r="AQ102" i="7"/>
  <c r="AP102" i="7"/>
  <c r="AO102" i="7"/>
  <c r="AN102" i="7"/>
  <c r="AM102" i="7"/>
  <c r="AL102" i="7"/>
  <c r="AK102" i="7"/>
  <c r="AJ102" i="7"/>
  <c r="AI102" i="7"/>
  <c r="AH102" i="7"/>
  <c r="AG102" i="7"/>
  <c r="AF102" i="7"/>
  <c r="AE102" i="7"/>
  <c r="AD102" i="7"/>
  <c r="AC102" i="7"/>
  <c r="AB102" i="7"/>
  <c r="AA102" i="7"/>
  <c r="Z102" i="7"/>
  <c r="Y102" i="7"/>
  <c r="X102" i="7"/>
  <c r="W102" i="7"/>
  <c r="V102" i="7"/>
  <c r="U102" i="7"/>
  <c r="T102" i="7"/>
  <c r="S102" i="7"/>
  <c r="R102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CJ101" i="7"/>
  <c r="CD101" i="7" s="1"/>
  <c r="CG101" i="7"/>
  <c r="CA101" i="7" s="1"/>
  <c r="E101" i="7"/>
  <c r="D101" i="7"/>
  <c r="C101" i="7"/>
  <c r="CJ100" i="7"/>
  <c r="CD100" i="7" s="1"/>
  <c r="CG100" i="7"/>
  <c r="CA100" i="7" s="1"/>
  <c r="E100" i="7"/>
  <c r="D100" i="7"/>
  <c r="C100" i="7"/>
  <c r="CJ99" i="7"/>
  <c r="CD99" i="7" s="1"/>
  <c r="CG99" i="7"/>
  <c r="CA99" i="7" s="1"/>
  <c r="E99" i="7"/>
  <c r="D99" i="7"/>
  <c r="C99" i="7"/>
  <c r="CJ98" i="7"/>
  <c r="CD98" i="7" s="1"/>
  <c r="CG98" i="7"/>
  <c r="CA98" i="7" s="1"/>
  <c r="E98" i="7"/>
  <c r="D98" i="7"/>
  <c r="C98" i="7"/>
  <c r="CJ97" i="7"/>
  <c r="CD97" i="7" s="1"/>
  <c r="CG97" i="7"/>
  <c r="CA97" i="7" s="1"/>
  <c r="E97" i="7"/>
  <c r="D97" i="7"/>
  <c r="C97" i="7"/>
  <c r="CJ96" i="7"/>
  <c r="CD96" i="7" s="1"/>
  <c r="CG96" i="7"/>
  <c r="CA96" i="7" s="1"/>
  <c r="E96" i="7"/>
  <c r="D96" i="7"/>
  <c r="C96" i="7"/>
  <c r="CJ95" i="7"/>
  <c r="CD95" i="7" s="1"/>
  <c r="CG95" i="7"/>
  <c r="CA95" i="7" s="1"/>
  <c r="E95" i="7"/>
  <c r="D95" i="7"/>
  <c r="C95" i="7"/>
  <c r="CJ94" i="7"/>
  <c r="CD94" i="7" s="1"/>
  <c r="CG94" i="7"/>
  <c r="CA94" i="7" s="1"/>
  <c r="E94" i="7"/>
  <c r="CI94" i="7" s="1"/>
  <c r="CC94" i="7" s="1"/>
  <c r="E93" i="7"/>
  <c r="E102" i="7" s="1"/>
  <c r="D93" i="7"/>
  <c r="D102" i="7" s="1"/>
  <c r="S88" i="7"/>
  <c r="R88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C88" i="7"/>
  <c r="B87" i="7"/>
  <c r="B86" i="7"/>
  <c r="B85" i="7"/>
  <c r="B84" i="7"/>
  <c r="B83" i="7"/>
  <c r="B82" i="7"/>
  <c r="B81" i="7"/>
  <c r="B80" i="7"/>
  <c r="B79" i="7"/>
  <c r="B78" i="7"/>
  <c r="B77" i="7"/>
  <c r="B76" i="7"/>
  <c r="B88" i="7" s="1"/>
  <c r="B75" i="7"/>
  <c r="B74" i="7"/>
  <c r="AX71" i="7"/>
  <c r="AW71" i="7"/>
  <c r="AV71" i="7"/>
  <c r="AU71" i="7"/>
  <c r="AT71" i="7"/>
  <c r="AS71" i="7"/>
  <c r="AR71" i="7"/>
  <c r="AQ71" i="7"/>
  <c r="AP71" i="7"/>
  <c r="AO71" i="7"/>
  <c r="AN71" i="7"/>
  <c r="AM71" i="7"/>
  <c r="AL71" i="7"/>
  <c r="AK71" i="7"/>
  <c r="AJ71" i="7"/>
  <c r="AI71" i="7"/>
  <c r="AH71" i="7"/>
  <c r="AG71" i="7"/>
  <c r="AF71" i="7"/>
  <c r="AE71" i="7"/>
  <c r="AD71" i="7"/>
  <c r="AC71" i="7"/>
  <c r="AB71" i="7"/>
  <c r="Z71" i="7"/>
  <c r="Y71" i="7"/>
  <c r="X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CK70" i="7"/>
  <c r="CE70" i="7" s="1"/>
  <c r="CH70" i="7"/>
  <c r="CG70" i="7"/>
  <c r="CA70" i="7" s="1"/>
  <c r="CB70" i="7"/>
  <c r="AA70" i="7"/>
  <c r="W70" i="7"/>
  <c r="B70" i="7"/>
  <c r="CK69" i="7"/>
  <c r="CJ69" i="7"/>
  <c r="CD69" i="7" s="1"/>
  <c r="CE69" i="7"/>
  <c r="AA69" i="7"/>
  <c r="W69" i="7"/>
  <c r="B69" i="7"/>
  <c r="CK68" i="7"/>
  <c r="CE68" i="7" s="1"/>
  <c r="CH68" i="7"/>
  <c r="CG68" i="7"/>
  <c r="CA68" i="7" s="1"/>
  <c r="CB68" i="7"/>
  <c r="AA68" i="7"/>
  <c r="W68" i="7"/>
  <c r="B68" i="7"/>
  <c r="CJ68" i="7" s="1"/>
  <c r="CD68" i="7" s="1"/>
  <c r="CK67" i="7"/>
  <c r="CI67" i="7"/>
  <c r="CC67" i="7" s="1"/>
  <c r="CE67" i="7"/>
  <c r="AA67" i="7"/>
  <c r="W67" i="7"/>
  <c r="B67" i="7"/>
  <c r="CK66" i="7"/>
  <c r="CE66" i="7" s="1"/>
  <c r="CH66" i="7"/>
  <c r="CB66" i="7" s="1"/>
  <c r="CG66" i="7"/>
  <c r="CA66" i="7" s="1"/>
  <c r="AA66" i="7"/>
  <c r="W66" i="7"/>
  <c r="B66" i="7"/>
  <c r="CK65" i="7"/>
  <c r="CE65" i="7"/>
  <c r="AA65" i="7"/>
  <c r="CJ65" i="7" s="1"/>
  <c r="CD65" i="7" s="1"/>
  <c r="W65" i="7"/>
  <c r="B65" i="7"/>
  <c r="CK64" i="7"/>
  <c r="CH64" i="7"/>
  <c r="CB64" i="7" s="1"/>
  <c r="CE64" i="7"/>
  <c r="CC64" i="7"/>
  <c r="AA64" i="7"/>
  <c r="W64" i="7"/>
  <c r="CJ64" i="7" s="1"/>
  <c r="CD64" i="7" s="1"/>
  <c r="B64" i="7"/>
  <c r="CI64" i="7" s="1"/>
  <c r="CK63" i="7"/>
  <c r="CI63" i="7"/>
  <c r="CC63" i="7" s="1"/>
  <c r="CE63" i="7"/>
  <c r="AA63" i="7"/>
  <c r="W63" i="7"/>
  <c r="B63" i="7"/>
  <c r="CK62" i="7"/>
  <c r="CE62" i="7" s="1"/>
  <c r="CH62" i="7"/>
  <c r="CG62" i="7"/>
  <c r="CA62" i="7" s="1"/>
  <c r="CB62" i="7"/>
  <c r="AA62" i="7"/>
  <c r="W62" i="7"/>
  <c r="B62" i="7"/>
  <c r="CJ62" i="7" s="1"/>
  <c r="CD62" i="7" s="1"/>
  <c r="CK61" i="7"/>
  <c r="CI61" i="7"/>
  <c r="CC61" i="7" s="1"/>
  <c r="CE61" i="7"/>
  <c r="AA61" i="7"/>
  <c r="W61" i="7"/>
  <c r="B61" i="7"/>
  <c r="CK60" i="7"/>
  <c r="CE60" i="7" s="1"/>
  <c r="CH60" i="7"/>
  <c r="CB60" i="7" s="1"/>
  <c r="CG60" i="7"/>
  <c r="CA60" i="7" s="1"/>
  <c r="AA60" i="7"/>
  <c r="W60" i="7"/>
  <c r="B60" i="7"/>
  <c r="CK59" i="7"/>
  <c r="CI59" i="7"/>
  <c r="CC59" i="7" s="1"/>
  <c r="CE59" i="7"/>
  <c r="AA59" i="7"/>
  <c r="W59" i="7"/>
  <c r="B59" i="7"/>
  <c r="CJ59" i="7" s="1"/>
  <c r="CD59" i="7" s="1"/>
  <c r="CK58" i="7"/>
  <c r="CE58" i="7" s="1"/>
  <c r="CH58" i="7"/>
  <c r="CG58" i="7"/>
  <c r="CA58" i="7" s="1"/>
  <c r="CB58" i="7"/>
  <c r="AA58" i="7"/>
  <c r="W58" i="7"/>
  <c r="B58" i="7"/>
  <c r="CJ58" i="7" s="1"/>
  <c r="CD58" i="7" s="1"/>
  <c r="CK57" i="7"/>
  <c r="CI57" i="7"/>
  <c r="CC57" i="7" s="1"/>
  <c r="CE57" i="7"/>
  <c r="AA57" i="7"/>
  <c r="W57" i="7"/>
  <c r="B57" i="7"/>
  <c r="CK56" i="7"/>
  <c r="CE56" i="7" s="1"/>
  <c r="CH56" i="7"/>
  <c r="CB56" i="7" s="1"/>
  <c r="CG56" i="7"/>
  <c r="CA56" i="7" s="1"/>
  <c r="AA56" i="7"/>
  <c r="W56" i="7"/>
  <c r="B56" i="7"/>
  <c r="CK55" i="7"/>
  <c r="CI55" i="7"/>
  <c r="CC55" i="7" s="1"/>
  <c r="CE55" i="7"/>
  <c r="AA55" i="7"/>
  <c r="W55" i="7"/>
  <c r="B55" i="7"/>
  <c r="CJ55" i="7" s="1"/>
  <c r="CD55" i="7" s="1"/>
  <c r="CK54" i="7"/>
  <c r="CE54" i="7" s="1"/>
  <c r="CH54" i="7"/>
  <c r="CG54" i="7"/>
  <c r="CA54" i="7" s="1"/>
  <c r="CB54" i="7"/>
  <c r="AA54" i="7"/>
  <c r="W54" i="7"/>
  <c r="B54" i="7"/>
  <c r="CJ54" i="7" s="1"/>
  <c r="CD54" i="7" s="1"/>
  <c r="CK53" i="7"/>
  <c r="CI53" i="7"/>
  <c r="CC53" i="7" s="1"/>
  <c r="CE53" i="7"/>
  <c r="AA53" i="7"/>
  <c r="W53" i="7"/>
  <c r="B53" i="7"/>
  <c r="CK52" i="7"/>
  <c r="CE52" i="7" s="1"/>
  <c r="CH52" i="7"/>
  <c r="CB52" i="7" s="1"/>
  <c r="CG52" i="7"/>
  <c r="CA52" i="7" s="1"/>
  <c r="AA52" i="7"/>
  <c r="W52" i="7"/>
  <c r="B52" i="7"/>
  <c r="CK51" i="7"/>
  <c r="CI51" i="7"/>
  <c r="CC51" i="7" s="1"/>
  <c r="CE51" i="7"/>
  <c r="AA51" i="7"/>
  <c r="W51" i="7"/>
  <c r="B51" i="7"/>
  <c r="CK50" i="7"/>
  <c r="CE50" i="7" s="1"/>
  <c r="CI50" i="7"/>
  <c r="CH50" i="7"/>
  <c r="CB50" i="7" s="1"/>
  <c r="CG50" i="7"/>
  <c r="CA50" i="7" s="1"/>
  <c r="CC50" i="7"/>
  <c r="AA50" i="7"/>
  <c r="W50" i="7"/>
  <c r="B50" i="7"/>
  <c r="CJ50" i="7" s="1"/>
  <c r="CD50" i="7" s="1"/>
  <c r="CK49" i="7"/>
  <c r="CI49" i="7"/>
  <c r="CC49" i="7" s="1"/>
  <c r="CE49" i="7"/>
  <c r="AA49" i="7"/>
  <c r="W49" i="7"/>
  <c r="B49" i="7"/>
  <c r="CK48" i="7"/>
  <c r="CE48" i="7" s="1"/>
  <c r="CI48" i="7"/>
  <c r="CH48" i="7"/>
  <c r="CG48" i="7"/>
  <c r="CA48" i="7" s="1"/>
  <c r="CC48" i="7"/>
  <c r="CB48" i="7"/>
  <c r="AA48" i="7"/>
  <c r="W48" i="7"/>
  <c r="B48" i="7"/>
  <c r="CK47" i="7"/>
  <c r="CI47" i="7"/>
  <c r="CC47" i="7" s="1"/>
  <c r="CE47" i="7"/>
  <c r="CB47" i="7"/>
  <c r="AA47" i="7"/>
  <c r="W47" i="7"/>
  <c r="CJ47" i="7" s="1"/>
  <c r="CD47" i="7" s="1"/>
  <c r="B47" i="7"/>
  <c r="CH47" i="7" s="1"/>
  <c r="CK46" i="7"/>
  <c r="CI46" i="7"/>
  <c r="CH46" i="7"/>
  <c r="CB46" i="7" s="1"/>
  <c r="CE46" i="7"/>
  <c r="CC46" i="7"/>
  <c r="AA46" i="7"/>
  <c r="W46" i="7"/>
  <c r="B46" i="7"/>
  <c r="CK45" i="7"/>
  <c r="CE45" i="7"/>
  <c r="AA45" i="7"/>
  <c r="W45" i="7"/>
  <c r="B45" i="7"/>
  <c r="CK44" i="7"/>
  <c r="CI44" i="7"/>
  <c r="CH44" i="7"/>
  <c r="CB44" i="7" s="1"/>
  <c r="CE44" i="7"/>
  <c r="CC44" i="7"/>
  <c r="AA44" i="7"/>
  <c r="W44" i="7"/>
  <c r="B44" i="7"/>
  <c r="CG44" i="7" s="1"/>
  <c r="CA44" i="7" s="1"/>
  <c r="CK43" i="7"/>
  <c r="CJ43" i="7"/>
  <c r="CD43" i="7" s="1"/>
  <c r="CE43" i="7"/>
  <c r="AA43" i="7"/>
  <c r="W43" i="7"/>
  <c r="B43" i="7"/>
  <c r="CK42" i="7"/>
  <c r="CI42" i="7"/>
  <c r="CH42" i="7"/>
  <c r="CB42" i="7" s="1"/>
  <c r="CE42" i="7"/>
  <c r="CC42" i="7"/>
  <c r="AA42" i="7"/>
  <c r="W42" i="7"/>
  <c r="B42" i="7"/>
  <c r="CG42" i="7" s="1"/>
  <c r="CA42" i="7" s="1"/>
  <c r="CK41" i="7"/>
  <c r="CE41" i="7"/>
  <c r="AA41" i="7"/>
  <c r="W41" i="7"/>
  <c r="B41" i="7"/>
  <c r="CK40" i="7"/>
  <c r="CI40" i="7"/>
  <c r="CH40" i="7"/>
  <c r="CB40" i="7" s="1"/>
  <c r="CE40" i="7"/>
  <c r="CC40" i="7"/>
  <c r="AA40" i="7"/>
  <c r="W40" i="7"/>
  <c r="B40" i="7"/>
  <c r="CG40" i="7" s="1"/>
  <c r="CA40" i="7" s="1"/>
  <c r="CK39" i="7"/>
  <c r="CJ39" i="7"/>
  <c r="CD39" i="7" s="1"/>
  <c r="CE39" i="7"/>
  <c r="AA39" i="7"/>
  <c r="W39" i="7"/>
  <c r="B39" i="7"/>
  <c r="CK38" i="7"/>
  <c r="CI38" i="7"/>
  <c r="CH38" i="7"/>
  <c r="CB38" i="7" s="1"/>
  <c r="CE38" i="7"/>
  <c r="CC38" i="7"/>
  <c r="AA38" i="7"/>
  <c r="W38" i="7"/>
  <c r="B38" i="7"/>
  <c r="CG38" i="7" s="1"/>
  <c r="CA38" i="7" s="1"/>
  <c r="CK37" i="7"/>
  <c r="CE37" i="7"/>
  <c r="AA37" i="7"/>
  <c r="W37" i="7"/>
  <c r="B37" i="7"/>
  <c r="CK36" i="7"/>
  <c r="CI36" i="7"/>
  <c r="CH36" i="7"/>
  <c r="CB36" i="7" s="1"/>
  <c r="CE36" i="7"/>
  <c r="CC36" i="7"/>
  <c r="AA36" i="7"/>
  <c r="W36" i="7"/>
  <c r="B36" i="7"/>
  <c r="CG36" i="7" s="1"/>
  <c r="CA36" i="7" s="1"/>
  <c r="CK35" i="7"/>
  <c r="CJ35" i="7"/>
  <c r="CD35" i="7" s="1"/>
  <c r="CE35" i="7"/>
  <c r="AA35" i="7"/>
  <c r="W35" i="7"/>
  <c r="B35" i="7"/>
  <c r="CK34" i="7"/>
  <c r="CI34" i="7"/>
  <c r="CH34" i="7"/>
  <c r="CB34" i="7" s="1"/>
  <c r="CE34" i="7"/>
  <c r="CC34" i="7"/>
  <c r="AA34" i="7"/>
  <c r="W34" i="7"/>
  <c r="B34" i="7"/>
  <c r="CG34" i="7" s="1"/>
  <c r="CA34" i="7" s="1"/>
  <c r="CK33" i="7"/>
  <c r="CE33" i="7"/>
  <c r="AA33" i="7"/>
  <c r="W33" i="7"/>
  <c r="B33" i="7"/>
  <c r="CK32" i="7"/>
  <c r="CI32" i="7"/>
  <c r="CH32" i="7"/>
  <c r="CB32" i="7" s="1"/>
  <c r="CE32" i="7"/>
  <c r="CC32" i="7"/>
  <c r="AA32" i="7"/>
  <c r="W32" i="7"/>
  <c r="B32" i="7"/>
  <c r="CG32" i="7" s="1"/>
  <c r="CA32" i="7" s="1"/>
  <c r="CK31" i="7"/>
  <c r="CJ31" i="7"/>
  <c r="CD31" i="7" s="1"/>
  <c r="CE31" i="7"/>
  <c r="AA31" i="7"/>
  <c r="W31" i="7"/>
  <c r="B31" i="7"/>
  <c r="CK30" i="7"/>
  <c r="CI30" i="7"/>
  <c r="CH30" i="7"/>
  <c r="CB30" i="7" s="1"/>
  <c r="CE30" i="7"/>
  <c r="CC30" i="7"/>
  <c r="AA30" i="7"/>
  <c r="W30" i="7"/>
  <c r="B30" i="7"/>
  <c r="CG30" i="7" s="1"/>
  <c r="CA30" i="7" s="1"/>
  <c r="CK29" i="7"/>
  <c r="CE29" i="7"/>
  <c r="AA29" i="7"/>
  <c r="W29" i="7"/>
  <c r="B29" i="7"/>
  <c r="CK28" i="7"/>
  <c r="CI28" i="7"/>
  <c r="CH28" i="7"/>
  <c r="CB28" i="7" s="1"/>
  <c r="CE28" i="7"/>
  <c r="CC28" i="7"/>
  <c r="AA28" i="7"/>
  <c r="W28" i="7"/>
  <c r="B28" i="7"/>
  <c r="CG28" i="7" s="1"/>
  <c r="CA28" i="7" s="1"/>
  <c r="CK27" i="7"/>
  <c r="CJ27" i="7"/>
  <c r="CD27" i="7" s="1"/>
  <c r="CE27" i="7"/>
  <c r="AA27" i="7"/>
  <c r="W27" i="7"/>
  <c r="B27" i="7"/>
  <c r="CK26" i="7"/>
  <c r="CI26" i="7"/>
  <c r="CH26" i="7"/>
  <c r="CB26" i="7" s="1"/>
  <c r="CE26" i="7"/>
  <c r="CC26" i="7"/>
  <c r="AA26" i="7"/>
  <c r="W26" i="7"/>
  <c r="B26" i="7"/>
  <c r="CG26" i="7" s="1"/>
  <c r="CA26" i="7" s="1"/>
  <c r="CK25" i="7"/>
  <c r="CG25" i="7"/>
  <c r="CA25" i="7" s="1"/>
  <c r="CE25" i="7"/>
  <c r="AA25" i="7"/>
  <c r="W25" i="7"/>
  <c r="B25" i="7"/>
  <c r="CK24" i="7"/>
  <c r="CI24" i="7"/>
  <c r="CH24" i="7"/>
  <c r="CB24" i="7" s="1"/>
  <c r="CE24" i="7"/>
  <c r="CC24" i="7"/>
  <c r="AA24" i="7"/>
  <c r="W24" i="7"/>
  <c r="B24" i="7"/>
  <c r="CG24" i="7" s="1"/>
  <c r="CA24" i="7" s="1"/>
  <c r="CK23" i="7"/>
  <c r="CG23" i="7"/>
  <c r="CE23" i="7"/>
  <c r="CA23" i="7"/>
  <c r="AA23" i="7"/>
  <c r="W23" i="7"/>
  <c r="CJ23" i="7" s="1"/>
  <c r="CD23" i="7" s="1"/>
  <c r="B23" i="7"/>
  <c r="CK22" i="7"/>
  <c r="CI22" i="7"/>
  <c r="CH22" i="7"/>
  <c r="CB22" i="7" s="1"/>
  <c r="CE22" i="7"/>
  <c r="CC22" i="7"/>
  <c r="AA22" i="7"/>
  <c r="W22" i="7"/>
  <c r="B22" i="7"/>
  <c r="CG22" i="7" s="1"/>
  <c r="CA22" i="7" s="1"/>
  <c r="CK21" i="7"/>
  <c r="CE21" i="7" s="1"/>
  <c r="AA21" i="7"/>
  <c r="W21" i="7"/>
  <c r="B21" i="7"/>
  <c r="CJ21" i="7" s="1"/>
  <c r="CD21" i="7" s="1"/>
  <c r="CK20" i="7"/>
  <c r="CI20" i="7"/>
  <c r="CH20" i="7"/>
  <c r="CB20" i="7" s="1"/>
  <c r="CE20" i="7"/>
  <c r="CC20" i="7"/>
  <c r="AA20" i="7"/>
  <c r="W20" i="7"/>
  <c r="B20" i="7"/>
  <c r="CG20" i="7" s="1"/>
  <c r="CA20" i="7" s="1"/>
  <c r="CK19" i="7"/>
  <c r="CJ19" i="7"/>
  <c r="CD19" i="7" s="1"/>
  <c r="CE19" i="7"/>
  <c r="AA19" i="7"/>
  <c r="W19" i="7"/>
  <c r="B19" i="7"/>
  <c r="CG19" i="7" s="1"/>
  <c r="CA19" i="7" s="1"/>
  <c r="CK18" i="7"/>
  <c r="CI18" i="7"/>
  <c r="CH18" i="7"/>
  <c r="CB18" i="7" s="1"/>
  <c r="CE18" i="7"/>
  <c r="CC18" i="7"/>
  <c r="AA18" i="7"/>
  <c r="W18" i="7"/>
  <c r="B18" i="7"/>
  <c r="CG18" i="7" s="1"/>
  <c r="CA18" i="7" s="1"/>
  <c r="CK17" i="7"/>
  <c r="CE17" i="7" s="1"/>
  <c r="CG17" i="7"/>
  <c r="CA17" i="7" s="1"/>
  <c r="AA17" i="7"/>
  <c r="W17" i="7"/>
  <c r="B17" i="7"/>
  <c r="CK16" i="7"/>
  <c r="CI16" i="7"/>
  <c r="CH16" i="7"/>
  <c r="CB16" i="7" s="1"/>
  <c r="CE16" i="7"/>
  <c r="CC16" i="7"/>
  <c r="AA16" i="7"/>
  <c r="W16" i="7"/>
  <c r="B16" i="7"/>
  <c r="CG16" i="7" s="1"/>
  <c r="CA16" i="7" s="1"/>
  <c r="CK15" i="7"/>
  <c r="CG15" i="7"/>
  <c r="CE15" i="7"/>
  <c r="CA15" i="7"/>
  <c r="AA15" i="7"/>
  <c r="W15" i="7"/>
  <c r="CJ15" i="7" s="1"/>
  <c r="CD15" i="7" s="1"/>
  <c r="B15" i="7"/>
  <c r="CK14" i="7"/>
  <c r="CI14" i="7"/>
  <c r="CH14" i="7"/>
  <c r="CB14" i="7" s="1"/>
  <c r="CE14" i="7"/>
  <c r="CC14" i="7"/>
  <c r="AA14" i="7"/>
  <c r="W14" i="7"/>
  <c r="B14" i="7"/>
  <c r="CG14" i="7" s="1"/>
  <c r="CA14" i="7" s="1"/>
  <c r="CK13" i="7"/>
  <c r="CE13" i="7" s="1"/>
  <c r="AA13" i="7"/>
  <c r="W13" i="7"/>
  <c r="B13" i="7"/>
  <c r="CJ13" i="7" s="1"/>
  <c r="CD13" i="7" s="1"/>
  <c r="CK12" i="7"/>
  <c r="CI12" i="7"/>
  <c r="CH12" i="7"/>
  <c r="CB12" i="7" s="1"/>
  <c r="CE12" i="7"/>
  <c r="CC12" i="7"/>
  <c r="AA12" i="7"/>
  <c r="W12" i="7"/>
  <c r="B12" i="7"/>
  <c r="CG12" i="7" s="1"/>
  <c r="CA12" i="7" s="1"/>
  <c r="CK11" i="7"/>
  <c r="CJ11" i="7"/>
  <c r="CD11" i="7" s="1"/>
  <c r="CE11" i="7"/>
  <c r="AA11" i="7"/>
  <c r="W11" i="7"/>
  <c r="B11" i="7"/>
  <c r="CG11" i="7" s="1"/>
  <c r="A5" i="7"/>
  <c r="A4" i="7"/>
  <c r="A3" i="7"/>
  <c r="A2" i="7"/>
  <c r="CA11" i="7" l="1"/>
  <c r="AY11" i="7" s="1"/>
  <c r="AY19" i="7"/>
  <c r="W71" i="7"/>
  <c r="CG13" i="7"/>
  <c r="CA13" i="7" s="1"/>
  <c r="AY13" i="7" s="1"/>
  <c r="CI17" i="7"/>
  <c r="CC17" i="7" s="1"/>
  <c r="CH17" i="7"/>
  <c r="CB17" i="7" s="1"/>
  <c r="AY17" i="7" s="1"/>
  <c r="CG21" i="7"/>
  <c r="CA21" i="7" s="1"/>
  <c r="CI25" i="7"/>
  <c r="CC25" i="7" s="1"/>
  <c r="CH25" i="7"/>
  <c r="CB25" i="7" s="1"/>
  <c r="AY25" i="7" s="1"/>
  <c r="AY28" i="7"/>
  <c r="CI29" i="7"/>
  <c r="CC29" i="7" s="1"/>
  <c r="CH29" i="7"/>
  <c r="CB29" i="7" s="1"/>
  <c r="CG29" i="7"/>
  <c r="CA29" i="7" s="1"/>
  <c r="AY36" i="7"/>
  <c r="CI37" i="7"/>
  <c r="CC37" i="7" s="1"/>
  <c r="CG37" i="7"/>
  <c r="CA37" i="7" s="1"/>
  <c r="CH37" i="7"/>
  <c r="CB37" i="7" s="1"/>
  <c r="AY44" i="7"/>
  <c r="CI45" i="7"/>
  <c r="CC45" i="7" s="1"/>
  <c r="CG45" i="7"/>
  <c r="CA45" i="7" s="1"/>
  <c r="CH45" i="7"/>
  <c r="CB45" i="7" s="1"/>
  <c r="CI15" i="7"/>
  <c r="CC15" i="7" s="1"/>
  <c r="CH15" i="7"/>
  <c r="CB15" i="7" s="1"/>
  <c r="AY15" i="7" s="1"/>
  <c r="CI23" i="7"/>
  <c r="CC23" i="7" s="1"/>
  <c r="CH23" i="7"/>
  <c r="CB23" i="7" s="1"/>
  <c r="AY23" i="7" s="1"/>
  <c r="CI27" i="7"/>
  <c r="CC27" i="7" s="1"/>
  <c r="CH27" i="7"/>
  <c r="CB27" i="7" s="1"/>
  <c r="CG27" i="7"/>
  <c r="CA27" i="7" s="1"/>
  <c r="AY27" i="7" s="1"/>
  <c r="CJ29" i="7"/>
  <c r="CD29" i="7" s="1"/>
  <c r="CI35" i="7"/>
  <c r="CC35" i="7" s="1"/>
  <c r="CH35" i="7"/>
  <c r="CB35" i="7" s="1"/>
  <c r="CG35" i="7"/>
  <c r="CA35" i="7" s="1"/>
  <c r="AY35" i="7" s="1"/>
  <c r="CJ37" i="7"/>
  <c r="CD37" i="7" s="1"/>
  <c r="CI43" i="7"/>
  <c r="CC43" i="7" s="1"/>
  <c r="CG43" i="7"/>
  <c r="CA43" i="7" s="1"/>
  <c r="AY43" i="7" s="1"/>
  <c r="CH43" i="7"/>
  <c r="CB43" i="7" s="1"/>
  <c r="CJ45" i="7"/>
  <c r="CD45" i="7" s="1"/>
  <c r="CI13" i="7"/>
  <c r="CC13" i="7" s="1"/>
  <c r="CH13" i="7"/>
  <c r="CB13" i="7" s="1"/>
  <c r="CI21" i="7"/>
  <c r="CC21" i="7" s="1"/>
  <c r="CH21" i="7"/>
  <c r="CB21" i="7" s="1"/>
  <c r="CI33" i="7"/>
  <c r="CC33" i="7" s="1"/>
  <c r="CG33" i="7"/>
  <c r="CA33" i="7" s="1"/>
  <c r="CH33" i="7"/>
  <c r="CB33" i="7" s="1"/>
  <c r="CI41" i="7"/>
  <c r="CC41" i="7" s="1"/>
  <c r="CH41" i="7"/>
  <c r="CB41" i="7" s="1"/>
  <c r="CG41" i="7"/>
  <c r="CA41" i="7" s="1"/>
  <c r="CJ111" i="7"/>
  <c r="CD111" i="7" s="1"/>
  <c r="CI111" i="7"/>
  <c r="CC111" i="7" s="1"/>
  <c r="CH111" i="7"/>
  <c r="CB111" i="7" s="1"/>
  <c r="CG111" i="7"/>
  <c r="CA111" i="7" s="1"/>
  <c r="CL111" i="7"/>
  <c r="CF111" i="7" s="1"/>
  <c r="B71" i="7"/>
  <c r="CI11" i="7"/>
  <c r="CC11" i="7" s="1"/>
  <c r="CH11" i="7"/>
  <c r="CB11" i="7" s="1"/>
  <c r="CJ17" i="7"/>
  <c r="CD17" i="7" s="1"/>
  <c r="CI19" i="7"/>
  <c r="CC19" i="7" s="1"/>
  <c r="CH19" i="7"/>
  <c r="CB19" i="7" s="1"/>
  <c r="CJ25" i="7"/>
  <c r="CD25" i="7" s="1"/>
  <c r="AY30" i="7"/>
  <c r="CI31" i="7"/>
  <c r="CC31" i="7" s="1"/>
  <c r="CH31" i="7"/>
  <c r="CB31" i="7" s="1"/>
  <c r="CG31" i="7"/>
  <c r="CA31" i="7" s="1"/>
  <c r="AY31" i="7" s="1"/>
  <c r="CJ33" i="7"/>
  <c r="CD33" i="7" s="1"/>
  <c r="CI39" i="7"/>
  <c r="CC39" i="7" s="1"/>
  <c r="CH39" i="7"/>
  <c r="CB39" i="7" s="1"/>
  <c r="CG39" i="7"/>
  <c r="CA39" i="7" s="1"/>
  <c r="AY39" i="7" s="1"/>
  <c r="CJ41" i="7"/>
  <c r="CD41" i="7" s="1"/>
  <c r="CJ117" i="7"/>
  <c r="CD117" i="7" s="1"/>
  <c r="CI117" i="7"/>
  <c r="CC117" i="7" s="1"/>
  <c r="CL117" i="7"/>
  <c r="CF117" i="7" s="1"/>
  <c r="CK117" i="7"/>
  <c r="CE117" i="7" s="1"/>
  <c r="CH117" i="7"/>
  <c r="CB117" i="7" s="1"/>
  <c r="CG117" i="7"/>
  <c r="CA117" i="7" s="1"/>
  <c r="CH51" i="7"/>
  <c r="CB51" i="7" s="1"/>
  <c r="CG51" i="7"/>
  <c r="CA51" i="7" s="1"/>
  <c r="CJ14" i="7"/>
  <c r="CD14" i="7" s="1"/>
  <c r="AY14" i="7" s="1"/>
  <c r="CJ16" i="7"/>
  <c r="CD16" i="7" s="1"/>
  <c r="AY16" i="7" s="1"/>
  <c r="CJ18" i="7"/>
  <c r="CD18" i="7" s="1"/>
  <c r="AY18" i="7" s="1"/>
  <c r="CJ20" i="7"/>
  <c r="CD20" i="7" s="1"/>
  <c r="AY20" i="7" s="1"/>
  <c r="CJ22" i="7"/>
  <c r="CD22" i="7" s="1"/>
  <c r="AY22" i="7" s="1"/>
  <c r="CJ24" i="7"/>
  <c r="CD24" i="7" s="1"/>
  <c r="AY24" i="7" s="1"/>
  <c r="CJ26" i="7"/>
  <c r="CD26" i="7" s="1"/>
  <c r="AY26" i="7" s="1"/>
  <c r="CJ28" i="7"/>
  <c r="CD28" i="7" s="1"/>
  <c r="CJ30" i="7"/>
  <c r="CD30" i="7" s="1"/>
  <c r="CJ32" i="7"/>
  <c r="CD32" i="7" s="1"/>
  <c r="AY32" i="7" s="1"/>
  <c r="CJ34" i="7"/>
  <c r="CD34" i="7" s="1"/>
  <c r="AY34" i="7" s="1"/>
  <c r="CJ36" i="7"/>
  <c r="CD36" i="7" s="1"/>
  <c r="CJ38" i="7"/>
  <c r="CD38" i="7" s="1"/>
  <c r="AY38" i="7" s="1"/>
  <c r="CJ40" i="7"/>
  <c r="CD40" i="7" s="1"/>
  <c r="AY40" i="7" s="1"/>
  <c r="CJ42" i="7"/>
  <c r="CD42" i="7" s="1"/>
  <c r="AY42" i="7" s="1"/>
  <c r="CJ44" i="7"/>
  <c r="CD44" i="7" s="1"/>
  <c r="CJ46" i="7"/>
  <c r="CD46" i="7" s="1"/>
  <c r="CH49" i="7"/>
  <c r="CB49" i="7" s="1"/>
  <c r="CG49" i="7"/>
  <c r="CA49" i="7" s="1"/>
  <c r="AY49" i="7" s="1"/>
  <c r="CJ49" i="7"/>
  <c r="CD49" i="7" s="1"/>
  <c r="AY58" i="7"/>
  <c r="CH69" i="7"/>
  <c r="CB69" i="7" s="1"/>
  <c r="CG69" i="7"/>
  <c r="CA69" i="7" s="1"/>
  <c r="CI69" i="7"/>
  <c r="CC69" i="7" s="1"/>
  <c r="CJ107" i="7"/>
  <c r="CD107" i="7" s="1"/>
  <c r="CI107" i="7"/>
  <c r="CC107" i="7" s="1"/>
  <c r="CH107" i="7"/>
  <c r="CB107" i="7" s="1"/>
  <c r="CG107" i="7"/>
  <c r="CA107" i="7" s="1"/>
  <c r="CK107" i="7"/>
  <c r="CE107" i="7" s="1"/>
  <c r="AY50" i="7"/>
  <c r="CJ51" i="7"/>
  <c r="CD51" i="7" s="1"/>
  <c r="CH55" i="7"/>
  <c r="CB55" i="7" s="1"/>
  <c r="CG55" i="7"/>
  <c r="CA55" i="7" s="1"/>
  <c r="AY55" i="7" s="1"/>
  <c r="CH59" i="7"/>
  <c r="CB59" i="7" s="1"/>
  <c r="CG59" i="7"/>
  <c r="CA59" i="7" s="1"/>
  <c r="AY59" i="7" s="1"/>
  <c r="CH63" i="7"/>
  <c r="CB63" i="7" s="1"/>
  <c r="CG63" i="7"/>
  <c r="CA63" i="7" s="1"/>
  <c r="AY63" i="7" s="1"/>
  <c r="CJ63" i="7"/>
  <c r="CD63" i="7" s="1"/>
  <c r="CJ114" i="7"/>
  <c r="CD114" i="7" s="1"/>
  <c r="CI114" i="7"/>
  <c r="CC114" i="7" s="1"/>
  <c r="CK114" i="7"/>
  <c r="CE114" i="7" s="1"/>
  <c r="CH114" i="7"/>
  <c r="CB114" i="7" s="1"/>
  <c r="AT114" i="7" s="1"/>
  <c r="CL114" i="7"/>
  <c r="CF114" i="7" s="1"/>
  <c r="AA71" i="7"/>
  <c r="CJ12" i="7"/>
  <c r="CD12" i="7" s="1"/>
  <c r="AY12" i="7" s="1"/>
  <c r="CG46" i="7"/>
  <c r="CA46" i="7" s="1"/>
  <c r="AY46" i="7" s="1"/>
  <c r="CG47" i="7"/>
  <c r="CA47" i="7" s="1"/>
  <c r="AY47" i="7" s="1"/>
  <c r="CJ48" i="7"/>
  <c r="CD48" i="7" s="1"/>
  <c r="AY48" i="7" s="1"/>
  <c r="CJ52" i="7"/>
  <c r="CD52" i="7" s="1"/>
  <c r="CH53" i="7"/>
  <c r="CB53" i="7" s="1"/>
  <c r="CG53" i="7"/>
  <c r="CA53" i="7" s="1"/>
  <c r="CJ53" i="7"/>
  <c r="CD53" i="7" s="1"/>
  <c r="CJ56" i="7"/>
  <c r="CD56" i="7" s="1"/>
  <c r="AY56" i="7" s="1"/>
  <c r="CH57" i="7"/>
  <c r="CB57" i="7" s="1"/>
  <c r="CG57" i="7"/>
  <c r="CA57" i="7" s="1"/>
  <c r="CJ57" i="7"/>
  <c r="CD57" i="7" s="1"/>
  <c r="CJ60" i="7"/>
  <c r="CD60" i="7" s="1"/>
  <c r="CH61" i="7"/>
  <c r="CB61" i="7" s="1"/>
  <c r="CG61" i="7"/>
  <c r="CA61" i="7" s="1"/>
  <c r="CJ61" i="7"/>
  <c r="CD61" i="7" s="1"/>
  <c r="CL107" i="7"/>
  <c r="CF107" i="7" s="1"/>
  <c r="C110" i="7"/>
  <c r="CI52" i="7"/>
  <c r="CC52" i="7" s="1"/>
  <c r="AY52" i="7" s="1"/>
  <c r="CI54" i="7"/>
  <c r="CC54" i="7" s="1"/>
  <c r="AY54" i="7" s="1"/>
  <c r="CI56" i="7"/>
  <c r="CC56" i="7" s="1"/>
  <c r="CI58" i="7"/>
  <c r="CC58" i="7" s="1"/>
  <c r="CI60" i="7"/>
  <c r="CC60" i="7" s="1"/>
  <c r="AY60" i="7" s="1"/>
  <c r="CI62" i="7"/>
  <c r="CC62" i="7" s="1"/>
  <c r="AY62" i="7" s="1"/>
  <c r="CJ66" i="7"/>
  <c r="CD66" i="7" s="1"/>
  <c r="CH67" i="7"/>
  <c r="CB67" i="7" s="1"/>
  <c r="CG67" i="7"/>
  <c r="CA67" i="7" s="1"/>
  <c r="CJ67" i="7"/>
  <c r="CD67" i="7" s="1"/>
  <c r="CJ70" i="7"/>
  <c r="CD70" i="7" s="1"/>
  <c r="CI95" i="7"/>
  <c r="CC95" i="7" s="1"/>
  <c r="CH95" i="7"/>
  <c r="CB95" i="7" s="1"/>
  <c r="AR95" i="7" s="1"/>
  <c r="CI96" i="7"/>
  <c r="CC96" i="7" s="1"/>
  <c r="AR96" i="7" s="1"/>
  <c r="CH96" i="7"/>
  <c r="CB96" i="7" s="1"/>
  <c r="CI97" i="7"/>
  <c r="CC97" i="7" s="1"/>
  <c r="CH97" i="7"/>
  <c r="CB97" i="7" s="1"/>
  <c r="AR97" i="7" s="1"/>
  <c r="CI98" i="7"/>
  <c r="CC98" i="7" s="1"/>
  <c r="AR98" i="7" s="1"/>
  <c r="CH98" i="7"/>
  <c r="CB98" i="7" s="1"/>
  <c r="CI99" i="7"/>
  <c r="CC99" i="7" s="1"/>
  <c r="CH99" i="7"/>
  <c r="CB99" i="7" s="1"/>
  <c r="AR99" i="7" s="1"/>
  <c r="CI100" i="7"/>
  <c r="CC100" i="7" s="1"/>
  <c r="CH100" i="7"/>
  <c r="CB100" i="7" s="1"/>
  <c r="AR100" i="7" s="1"/>
  <c r="CI101" i="7"/>
  <c r="CC101" i="7" s="1"/>
  <c r="CH101" i="7"/>
  <c r="CB101" i="7" s="1"/>
  <c r="AR101" i="7" s="1"/>
  <c r="CJ108" i="7"/>
  <c r="CD108" i="7" s="1"/>
  <c r="CI108" i="7"/>
  <c r="CC108" i="7" s="1"/>
  <c r="CL108" i="7"/>
  <c r="CF108" i="7" s="1"/>
  <c r="CJ112" i="7"/>
  <c r="CD112" i="7" s="1"/>
  <c r="CI112" i="7"/>
  <c r="CC112" i="7" s="1"/>
  <c r="CL112" i="7"/>
  <c r="CF112" i="7" s="1"/>
  <c r="CJ115" i="7"/>
  <c r="CD115" i="7" s="1"/>
  <c r="CI115" i="7"/>
  <c r="CC115" i="7" s="1"/>
  <c r="CG115" i="7"/>
  <c r="CA115" i="7" s="1"/>
  <c r="AT115" i="7" s="1"/>
  <c r="CG64" i="7"/>
  <c r="CA64" i="7" s="1"/>
  <c r="AY64" i="7" s="1"/>
  <c r="CH65" i="7"/>
  <c r="CB65" i="7" s="1"/>
  <c r="CG65" i="7"/>
  <c r="CA65" i="7" s="1"/>
  <c r="CI65" i="7"/>
  <c r="CC65" i="7" s="1"/>
  <c r="AY70" i="7"/>
  <c r="CG108" i="7"/>
  <c r="CA108" i="7" s="1"/>
  <c r="C109" i="7"/>
  <c r="CG112" i="7"/>
  <c r="CA112" i="7" s="1"/>
  <c r="C113" i="7"/>
  <c r="CH115" i="7"/>
  <c r="CB115" i="7" s="1"/>
  <c r="CJ116" i="7"/>
  <c r="CD116" i="7" s="1"/>
  <c r="CI116" i="7"/>
  <c r="CC116" i="7" s="1"/>
  <c r="CG116" i="7"/>
  <c r="CA116" i="7" s="1"/>
  <c r="CI66" i="7"/>
  <c r="CC66" i="7" s="1"/>
  <c r="AY66" i="7" s="1"/>
  <c r="CI68" i="7"/>
  <c r="CC68" i="7" s="1"/>
  <c r="AY68" i="7" s="1"/>
  <c r="CI70" i="7"/>
  <c r="CC70" i="7" s="1"/>
  <c r="C93" i="7"/>
  <c r="C94" i="7"/>
  <c r="CH94" i="7"/>
  <c r="CB94" i="7" s="1"/>
  <c r="AR94" i="7" s="1"/>
  <c r="AY33" i="7" l="1"/>
  <c r="AY21" i="7"/>
  <c r="AY65" i="7"/>
  <c r="AT111" i="7"/>
  <c r="AT116" i="7"/>
  <c r="CJ113" i="7"/>
  <c r="CD113" i="7" s="1"/>
  <c r="CI113" i="7"/>
  <c r="CC113" i="7" s="1"/>
  <c r="CL113" i="7"/>
  <c r="CF113" i="7" s="1"/>
  <c r="CK113" i="7"/>
  <c r="CE113" i="7" s="1"/>
  <c r="CG113" i="7"/>
  <c r="CA113" i="7" s="1"/>
  <c r="CH113" i="7"/>
  <c r="CB113" i="7" s="1"/>
  <c r="CJ110" i="7"/>
  <c r="CD110" i="7" s="1"/>
  <c r="CI110" i="7"/>
  <c r="CC110" i="7" s="1"/>
  <c r="CK110" i="7"/>
  <c r="CE110" i="7" s="1"/>
  <c r="CH110" i="7"/>
  <c r="CB110" i="7" s="1"/>
  <c r="CL110" i="7"/>
  <c r="CF110" i="7" s="1"/>
  <c r="CG110" i="7"/>
  <c r="CA110" i="7" s="1"/>
  <c r="AY61" i="7"/>
  <c r="AY57" i="7"/>
  <c r="AY53" i="7"/>
  <c r="AY69" i="7"/>
  <c r="AY45" i="7"/>
  <c r="AY37" i="7"/>
  <c r="CJ109" i="7"/>
  <c r="CD109" i="7" s="1"/>
  <c r="CI109" i="7"/>
  <c r="CC109" i="7" s="1"/>
  <c r="CL109" i="7"/>
  <c r="CF109" i="7" s="1"/>
  <c r="CK109" i="7"/>
  <c r="CE109" i="7" s="1"/>
  <c r="CG109" i="7"/>
  <c r="CA109" i="7" s="1"/>
  <c r="AT109" i="7" s="1"/>
  <c r="CH109" i="7"/>
  <c r="CB109" i="7" s="1"/>
  <c r="AT108" i="7"/>
  <c r="AY67" i="7"/>
  <c r="AT107" i="7"/>
  <c r="AT117" i="7"/>
  <c r="AY29" i="7"/>
  <c r="CH93" i="7"/>
  <c r="CB93" i="7" s="1"/>
  <c r="CG93" i="7"/>
  <c r="CA93" i="7" s="1"/>
  <c r="CJ93" i="7"/>
  <c r="CD93" i="7" s="1"/>
  <c r="C102" i="7"/>
  <c r="CI93" i="7"/>
  <c r="CC93" i="7" s="1"/>
  <c r="AT112" i="7"/>
  <c r="AY51" i="7"/>
  <c r="A193" i="7"/>
  <c r="AY41" i="7"/>
  <c r="B193" i="7" l="1"/>
  <c r="AT113" i="7"/>
  <c r="AR93" i="7"/>
  <c r="AT110" i="7"/>
  <c r="CG117" i="8" l="1"/>
  <c r="CA117" i="8" s="1"/>
  <c r="E117" i="8"/>
  <c r="D117" i="8"/>
  <c r="C117" i="8"/>
  <c r="CL116" i="8"/>
  <c r="CF116" i="8" s="1"/>
  <c r="CG116" i="8"/>
  <c r="CA116" i="8" s="1"/>
  <c r="E116" i="8"/>
  <c r="D116" i="8"/>
  <c r="C116" i="8"/>
  <c r="E115" i="8"/>
  <c r="D115" i="8"/>
  <c r="C115" i="8"/>
  <c r="E114" i="8"/>
  <c r="C114" i="8" s="1"/>
  <c r="D114" i="8"/>
  <c r="E113" i="8"/>
  <c r="D113" i="8"/>
  <c r="C113" i="8"/>
  <c r="CG112" i="8"/>
  <c r="CA112" i="8" s="1"/>
  <c r="E112" i="8"/>
  <c r="D112" i="8"/>
  <c r="C112" i="8"/>
  <c r="E111" i="8"/>
  <c r="C111" i="8" s="1"/>
  <c r="D111" i="8"/>
  <c r="CK110" i="8"/>
  <c r="CE110" i="8" s="1"/>
  <c r="CI110" i="8"/>
  <c r="CH110" i="8"/>
  <c r="CB110" i="8" s="1"/>
  <c r="CC110" i="8"/>
  <c r="E110" i="8"/>
  <c r="C110" i="8" s="1"/>
  <c r="D110" i="8"/>
  <c r="E109" i="8"/>
  <c r="C109" i="8" s="1"/>
  <c r="D109" i="8"/>
  <c r="E108" i="8"/>
  <c r="D108" i="8"/>
  <c r="C108" i="8"/>
  <c r="E107" i="8"/>
  <c r="C107" i="8" s="1"/>
  <c r="D107" i="8"/>
  <c r="AQ102" i="8"/>
  <c r="AP102" i="8"/>
  <c r="AO102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CH101" i="8"/>
  <c r="CB101" i="8" s="1"/>
  <c r="CG101" i="8"/>
  <c r="CA101" i="8" s="1"/>
  <c r="E101" i="8"/>
  <c r="D101" i="8"/>
  <c r="C101" i="8"/>
  <c r="CJ100" i="8"/>
  <c r="CD100" i="8" s="1"/>
  <c r="CH100" i="8"/>
  <c r="CB100" i="8" s="1"/>
  <c r="E100" i="8"/>
  <c r="D100" i="8"/>
  <c r="C100" i="8"/>
  <c r="CH99" i="8"/>
  <c r="CB99" i="8" s="1"/>
  <c r="CG99" i="8"/>
  <c r="CA99" i="8" s="1"/>
  <c r="E99" i="8"/>
  <c r="D99" i="8"/>
  <c r="C99" i="8"/>
  <c r="CJ98" i="8"/>
  <c r="CD98" i="8" s="1"/>
  <c r="CH98" i="8"/>
  <c r="CB98" i="8" s="1"/>
  <c r="E98" i="8"/>
  <c r="D98" i="8"/>
  <c r="C98" i="8"/>
  <c r="CH97" i="8"/>
  <c r="CB97" i="8" s="1"/>
  <c r="CG97" i="8"/>
  <c r="CA97" i="8" s="1"/>
  <c r="E97" i="8"/>
  <c r="D97" i="8"/>
  <c r="C97" i="8"/>
  <c r="CJ96" i="8"/>
  <c r="CD96" i="8" s="1"/>
  <c r="CH96" i="8"/>
  <c r="CB96" i="8" s="1"/>
  <c r="E96" i="8"/>
  <c r="D96" i="8"/>
  <c r="D102" i="8" s="1"/>
  <c r="C96" i="8"/>
  <c r="CH95" i="8"/>
  <c r="CB95" i="8" s="1"/>
  <c r="CG95" i="8"/>
  <c r="CA95" i="8" s="1"/>
  <c r="E95" i="8"/>
  <c r="D95" i="8"/>
  <c r="C95" i="8"/>
  <c r="CJ94" i="8"/>
  <c r="CD94" i="8" s="1"/>
  <c r="CH94" i="8"/>
  <c r="CB94" i="8" s="1"/>
  <c r="CG94" i="8"/>
  <c r="CA94" i="8"/>
  <c r="E94" i="8"/>
  <c r="CI94" i="8" s="1"/>
  <c r="CC94" i="8" s="1"/>
  <c r="C94" i="8"/>
  <c r="E93" i="8"/>
  <c r="D93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7" i="8"/>
  <c r="B86" i="8"/>
  <c r="B85" i="8"/>
  <c r="B84" i="8"/>
  <c r="B83" i="8"/>
  <c r="B82" i="8"/>
  <c r="B81" i="8"/>
  <c r="B80" i="8"/>
  <c r="B79" i="8"/>
  <c r="B78" i="8"/>
  <c r="B77" i="8"/>
  <c r="B76" i="8"/>
  <c r="B88" i="8" s="1"/>
  <c r="B75" i="8"/>
  <c r="B74" i="8"/>
  <c r="AX71" i="8"/>
  <c r="AW71" i="8"/>
  <c r="AV71" i="8"/>
  <c r="AU71" i="8"/>
  <c r="AT71" i="8"/>
  <c r="AS71" i="8"/>
  <c r="AR71" i="8"/>
  <c r="AQ71" i="8"/>
  <c r="AP71" i="8"/>
  <c r="AO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Z71" i="8"/>
  <c r="Y71" i="8"/>
  <c r="X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CK70" i="8"/>
  <c r="CE70" i="8" s="1"/>
  <c r="CI70" i="8"/>
  <c r="CH70" i="8"/>
  <c r="CG70" i="8"/>
  <c r="CA70" i="8" s="1"/>
  <c r="CC70" i="8"/>
  <c r="CB70" i="8"/>
  <c r="AA70" i="8"/>
  <c r="W70" i="8"/>
  <c r="B70" i="8"/>
  <c r="CK69" i="8"/>
  <c r="CE69" i="8" s="1"/>
  <c r="CI69" i="8"/>
  <c r="CC69" i="8" s="1"/>
  <c r="CB69" i="8"/>
  <c r="AA69" i="8"/>
  <c r="W69" i="8"/>
  <c r="CJ69" i="8" s="1"/>
  <c r="CD69" i="8" s="1"/>
  <c r="B69" i="8"/>
  <c r="CH69" i="8" s="1"/>
  <c r="CK68" i="8"/>
  <c r="CE68" i="8" s="1"/>
  <c r="CI68" i="8"/>
  <c r="CH68" i="8"/>
  <c r="CB68" i="8" s="1"/>
  <c r="AY68" i="8" s="1"/>
  <c r="CG68" i="8"/>
  <c r="CA68" i="8" s="1"/>
  <c r="CC68" i="8"/>
  <c r="AA68" i="8"/>
  <c r="W68" i="8"/>
  <c r="B68" i="8"/>
  <c r="CJ68" i="8" s="1"/>
  <c r="CD68" i="8" s="1"/>
  <c r="CK67" i="8"/>
  <c r="CG67" i="8"/>
  <c r="CE67" i="8"/>
  <c r="CA67" i="8"/>
  <c r="AA67" i="8"/>
  <c r="W67" i="8"/>
  <c r="B67" i="8"/>
  <c r="CH67" i="8" s="1"/>
  <c r="CB67" i="8" s="1"/>
  <c r="CK66" i="8"/>
  <c r="CE66" i="8" s="1"/>
  <c r="CI66" i="8"/>
  <c r="CC66" i="8" s="1"/>
  <c r="CH66" i="8"/>
  <c r="CG66" i="8"/>
  <c r="CA66" i="8" s="1"/>
  <c r="CB66" i="8"/>
  <c r="AA66" i="8"/>
  <c r="W66" i="8"/>
  <c r="B66" i="8"/>
  <c r="CJ66" i="8" s="1"/>
  <c r="CD66" i="8" s="1"/>
  <c r="CK65" i="8"/>
  <c r="CG65" i="8"/>
  <c r="CA65" i="8" s="1"/>
  <c r="CE65" i="8"/>
  <c r="AA65" i="8"/>
  <c r="W65" i="8"/>
  <c r="B65" i="8"/>
  <c r="CK64" i="8"/>
  <c r="CE64" i="8" s="1"/>
  <c r="CI64" i="8"/>
  <c r="CH64" i="8"/>
  <c r="CG64" i="8"/>
  <c r="CA64" i="8" s="1"/>
  <c r="CC64" i="8"/>
  <c r="CB64" i="8"/>
  <c r="AA64" i="8"/>
  <c r="W64" i="8"/>
  <c r="B64" i="8"/>
  <c r="CK63" i="8"/>
  <c r="CE63" i="8" s="1"/>
  <c r="CG63" i="8"/>
  <c r="CA63" i="8" s="1"/>
  <c r="AA63" i="8"/>
  <c r="W63" i="8"/>
  <c r="B63" i="8"/>
  <c r="CK62" i="8"/>
  <c r="CE62" i="8" s="1"/>
  <c r="CI62" i="8"/>
  <c r="CH62" i="8"/>
  <c r="CG62" i="8"/>
  <c r="CA62" i="8" s="1"/>
  <c r="CC62" i="8"/>
  <c r="CB62" i="8"/>
  <c r="AA62" i="8"/>
  <c r="W62" i="8"/>
  <c r="B62" i="8"/>
  <c r="CK61" i="8"/>
  <c r="CE61" i="8" s="1"/>
  <c r="CJ61" i="8"/>
  <c r="CD61" i="8" s="1"/>
  <c r="CI61" i="8"/>
  <c r="CC61" i="8" s="1"/>
  <c r="CB61" i="8"/>
  <c r="AA61" i="8"/>
  <c r="W61" i="8"/>
  <c r="B61" i="8"/>
  <c r="CH61" i="8" s="1"/>
  <c r="CK60" i="8"/>
  <c r="CE60" i="8" s="1"/>
  <c r="CI60" i="8"/>
  <c r="CH60" i="8"/>
  <c r="CG60" i="8"/>
  <c r="CA60" i="8" s="1"/>
  <c r="CC60" i="8"/>
  <c r="CB60" i="8"/>
  <c r="AA60" i="8"/>
  <c r="W60" i="8"/>
  <c r="B60" i="8"/>
  <c r="CK59" i="8"/>
  <c r="CG59" i="8"/>
  <c r="CE59" i="8"/>
  <c r="CA59" i="8"/>
  <c r="AA59" i="8"/>
  <c r="W59" i="8"/>
  <c r="CJ59" i="8" s="1"/>
  <c r="CD59" i="8" s="1"/>
  <c r="B59" i="8"/>
  <c r="CH59" i="8" s="1"/>
  <c r="CB59" i="8" s="1"/>
  <c r="CK58" i="8"/>
  <c r="CE58" i="8" s="1"/>
  <c r="CH58" i="8"/>
  <c r="CB58" i="8" s="1"/>
  <c r="AA58" i="8"/>
  <c r="W58" i="8"/>
  <c r="B58" i="8"/>
  <c r="CJ58" i="8" s="1"/>
  <c r="CD58" i="8" s="1"/>
  <c r="CK57" i="8"/>
  <c r="CE57" i="8"/>
  <c r="AA57" i="8"/>
  <c r="W57" i="8"/>
  <c r="B57" i="8"/>
  <c r="CG57" i="8" s="1"/>
  <c r="CA57" i="8" s="1"/>
  <c r="CK56" i="8"/>
  <c r="CG56" i="8"/>
  <c r="CE56" i="8"/>
  <c r="CA56" i="8"/>
  <c r="AA56" i="8"/>
  <c r="W56" i="8"/>
  <c r="B56" i="8"/>
  <c r="CI56" i="8" s="1"/>
  <c r="CC56" i="8" s="1"/>
  <c r="CK55" i="8"/>
  <c r="CJ55" i="8"/>
  <c r="CE55" i="8"/>
  <c r="CD55" i="8"/>
  <c r="AA55" i="8"/>
  <c r="W55" i="8"/>
  <c r="B55" i="8"/>
  <c r="CG55" i="8" s="1"/>
  <c r="CA55" i="8" s="1"/>
  <c r="CK54" i="8"/>
  <c r="CG54" i="8"/>
  <c r="CE54" i="8"/>
  <c r="CC54" i="8"/>
  <c r="CA54" i="8"/>
  <c r="AA54" i="8"/>
  <c r="W54" i="8"/>
  <c r="CJ54" i="8" s="1"/>
  <c r="CD54" i="8" s="1"/>
  <c r="B54" i="8"/>
  <c r="CI54" i="8" s="1"/>
  <c r="CK53" i="8"/>
  <c r="CI53" i="8"/>
  <c r="CE53" i="8"/>
  <c r="CC53" i="8"/>
  <c r="AA53" i="8"/>
  <c r="CJ53" i="8" s="1"/>
  <c r="CD53" i="8" s="1"/>
  <c r="W53" i="8"/>
  <c r="B53" i="8"/>
  <c r="CG53" i="8" s="1"/>
  <c r="CA53" i="8" s="1"/>
  <c r="CK52" i="8"/>
  <c r="CE52" i="8"/>
  <c r="AA52" i="8"/>
  <c r="W52" i="8"/>
  <c r="B52" i="8"/>
  <c r="CK51" i="8"/>
  <c r="CH51" i="8"/>
  <c r="CB51" i="8" s="1"/>
  <c r="CE51" i="8"/>
  <c r="AA51" i="8"/>
  <c r="W51" i="8"/>
  <c r="B51" i="8"/>
  <c r="CK50" i="8"/>
  <c r="CG50" i="8"/>
  <c r="CA50" i="8" s="1"/>
  <c r="CE50" i="8"/>
  <c r="AA50" i="8"/>
  <c r="W50" i="8"/>
  <c r="B50" i="8"/>
  <c r="CI50" i="8" s="1"/>
  <c r="CC50" i="8" s="1"/>
  <c r="CK49" i="8"/>
  <c r="CE49" i="8"/>
  <c r="AA49" i="8"/>
  <c r="W49" i="8"/>
  <c r="B49" i="8"/>
  <c r="CG49" i="8" s="1"/>
  <c r="CA49" i="8" s="1"/>
  <c r="CK48" i="8"/>
  <c r="CE48" i="8" s="1"/>
  <c r="CG48" i="8"/>
  <c r="CA48" i="8"/>
  <c r="AA48" i="8"/>
  <c r="W48" i="8"/>
  <c r="B48" i="8"/>
  <c r="CI48" i="8" s="1"/>
  <c r="CC48" i="8" s="1"/>
  <c r="CK47" i="8"/>
  <c r="CJ47" i="8"/>
  <c r="CD47" i="8" s="1"/>
  <c r="CE47" i="8"/>
  <c r="AA47" i="8"/>
  <c r="W47" i="8"/>
  <c r="B47" i="8"/>
  <c r="CG47" i="8" s="1"/>
  <c r="CA47" i="8" s="1"/>
  <c r="CK46" i="8"/>
  <c r="CG46" i="8"/>
  <c r="CE46" i="8"/>
  <c r="CC46" i="8"/>
  <c r="CA46" i="8"/>
  <c r="AA46" i="8"/>
  <c r="W46" i="8"/>
  <c r="CJ46" i="8" s="1"/>
  <c r="CD46" i="8" s="1"/>
  <c r="B46" i="8"/>
  <c r="CI46" i="8" s="1"/>
  <c r="CK45" i="8"/>
  <c r="CI45" i="8"/>
  <c r="CC45" i="8" s="1"/>
  <c r="CE45" i="8"/>
  <c r="AA45" i="8"/>
  <c r="CJ45" i="8" s="1"/>
  <c r="CD45" i="8" s="1"/>
  <c r="W45" i="8"/>
  <c r="B45" i="8"/>
  <c r="CG45" i="8" s="1"/>
  <c r="CA45" i="8" s="1"/>
  <c r="CK44" i="8"/>
  <c r="CE44" i="8"/>
  <c r="AA44" i="8"/>
  <c r="W44" i="8"/>
  <c r="B44" i="8"/>
  <c r="CK43" i="8"/>
  <c r="CE43" i="8"/>
  <c r="AA43" i="8"/>
  <c r="W43" i="8"/>
  <c r="B43" i="8"/>
  <c r="CK42" i="8"/>
  <c r="CG42" i="8"/>
  <c r="CA42" i="8" s="1"/>
  <c r="CE42" i="8"/>
  <c r="AA42" i="8"/>
  <c r="W42" i="8"/>
  <c r="B42" i="8"/>
  <c r="CI42" i="8" s="1"/>
  <c r="CC42" i="8" s="1"/>
  <c r="CK41" i="8"/>
  <c r="CE41" i="8"/>
  <c r="AA41" i="8"/>
  <c r="W41" i="8"/>
  <c r="B41" i="8"/>
  <c r="CG41" i="8" s="1"/>
  <c r="CA41" i="8" s="1"/>
  <c r="CK40" i="8"/>
  <c r="CE40" i="8" s="1"/>
  <c r="CG40" i="8"/>
  <c r="CA40" i="8"/>
  <c r="AA40" i="8"/>
  <c r="W40" i="8"/>
  <c r="B40" i="8"/>
  <c r="CI40" i="8" s="1"/>
  <c r="CC40" i="8" s="1"/>
  <c r="CK39" i="8"/>
  <c r="CJ39" i="8"/>
  <c r="CD39" i="8" s="1"/>
  <c r="CE39" i="8"/>
  <c r="AA39" i="8"/>
  <c r="W39" i="8"/>
  <c r="B39" i="8"/>
  <c r="CG39" i="8" s="1"/>
  <c r="CA39" i="8" s="1"/>
  <c r="CK38" i="8"/>
  <c r="CJ38" i="8"/>
  <c r="CD38" i="8" s="1"/>
  <c r="CG38" i="8"/>
  <c r="CE38" i="8"/>
  <c r="CC38" i="8"/>
  <c r="CA38" i="8"/>
  <c r="AA38" i="8"/>
  <c r="W38" i="8"/>
  <c r="B38" i="8"/>
  <c r="CI38" i="8" s="1"/>
  <c r="CK37" i="8"/>
  <c r="CI37" i="8"/>
  <c r="CC37" i="8" s="1"/>
  <c r="CE37" i="8"/>
  <c r="AA37" i="8"/>
  <c r="CJ37" i="8" s="1"/>
  <c r="CD37" i="8" s="1"/>
  <c r="W37" i="8"/>
  <c r="B37" i="8"/>
  <c r="CG37" i="8" s="1"/>
  <c r="CA37" i="8" s="1"/>
  <c r="CK36" i="8"/>
  <c r="CE36" i="8"/>
  <c r="AA36" i="8"/>
  <c r="W36" i="8"/>
  <c r="B36" i="8"/>
  <c r="CK35" i="8"/>
  <c r="CE35" i="8"/>
  <c r="AA35" i="8"/>
  <c r="W35" i="8"/>
  <c r="B35" i="8"/>
  <c r="CK34" i="8"/>
  <c r="CG34" i="8"/>
  <c r="CE34" i="8"/>
  <c r="CA34" i="8"/>
  <c r="AA34" i="8"/>
  <c r="W34" i="8"/>
  <c r="B34" i="8"/>
  <c r="CI34" i="8" s="1"/>
  <c r="CC34" i="8" s="1"/>
  <c r="CK33" i="8"/>
  <c r="CE33" i="8"/>
  <c r="AA33" i="8"/>
  <c r="W33" i="8"/>
  <c r="B33" i="8"/>
  <c r="CG33" i="8" s="1"/>
  <c r="CA33" i="8" s="1"/>
  <c r="CK32" i="8"/>
  <c r="CG32" i="8"/>
  <c r="CE32" i="8"/>
  <c r="CA32" i="8"/>
  <c r="AA32" i="8"/>
  <c r="W32" i="8"/>
  <c r="B32" i="8"/>
  <c r="CI32" i="8" s="1"/>
  <c r="CC32" i="8" s="1"/>
  <c r="CK31" i="8"/>
  <c r="CE31" i="8"/>
  <c r="AA31" i="8"/>
  <c r="CJ31" i="8" s="1"/>
  <c r="CD31" i="8" s="1"/>
  <c r="W31" i="8"/>
  <c r="B31" i="8"/>
  <c r="CG31" i="8" s="1"/>
  <c r="CA31" i="8" s="1"/>
  <c r="CK30" i="8"/>
  <c r="CJ30" i="8"/>
  <c r="CD30" i="8" s="1"/>
  <c r="CG30" i="8"/>
  <c r="CE30" i="8"/>
  <c r="CC30" i="8"/>
  <c r="CA30" i="8"/>
  <c r="AA30" i="8"/>
  <c r="W30" i="8"/>
  <c r="B30" i="8"/>
  <c r="CI30" i="8" s="1"/>
  <c r="CK29" i="8"/>
  <c r="CI29" i="8"/>
  <c r="CE29" i="8"/>
  <c r="CC29" i="8"/>
  <c r="AA29" i="8"/>
  <c r="CJ29" i="8" s="1"/>
  <c r="CD29" i="8" s="1"/>
  <c r="W29" i="8"/>
  <c r="B29" i="8"/>
  <c r="CG29" i="8" s="1"/>
  <c r="CA29" i="8" s="1"/>
  <c r="CK28" i="8"/>
  <c r="CH28" i="8"/>
  <c r="CB28" i="8" s="1"/>
  <c r="CE28" i="8"/>
  <c r="AA28" i="8"/>
  <c r="W28" i="8"/>
  <c r="B28" i="8"/>
  <c r="CK27" i="8"/>
  <c r="CE27" i="8"/>
  <c r="AA27" i="8"/>
  <c r="W27" i="8"/>
  <c r="B27" i="8"/>
  <c r="CK26" i="8"/>
  <c r="CG26" i="8"/>
  <c r="CE26" i="8"/>
  <c r="CA26" i="8"/>
  <c r="AA26" i="8"/>
  <c r="W26" i="8"/>
  <c r="B26" i="8"/>
  <c r="CI26" i="8" s="1"/>
  <c r="CC26" i="8" s="1"/>
  <c r="CK25" i="8"/>
  <c r="CE25" i="8"/>
  <c r="AA25" i="8"/>
  <c r="W25" i="8"/>
  <c r="B25" i="8"/>
  <c r="CG25" i="8" s="1"/>
  <c r="CA25" i="8" s="1"/>
  <c r="CK24" i="8"/>
  <c r="CG24" i="8"/>
  <c r="CE24" i="8"/>
  <c r="CA24" i="8"/>
  <c r="AA24" i="8"/>
  <c r="W24" i="8"/>
  <c r="B24" i="8"/>
  <c r="CI24" i="8" s="1"/>
  <c r="CC24" i="8" s="1"/>
  <c r="CK23" i="8"/>
  <c r="CE23" i="8"/>
  <c r="AA23" i="8"/>
  <c r="CJ23" i="8" s="1"/>
  <c r="CD23" i="8" s="1"/>
  <c r="W23" i="8"/>
  <c r="B23" i="8"/>
  <c r="CG23" i="8" s="1"/>
  <c r="CA23" i="8" s="1"/>
  <c r="CK22" i="8"/>
  <c r="CG22" i="8"/>
  <c r="CE22" i="8"/>
  <c r="CC22" i="8"/>
  <c r="CA22" i="8"/>
  <c r="AA22" i="8"/>
  <c r="W22" i="8"/>
  <c r="CJ22" i="8" s="1"/>
  <c r="CD22" i="8" s="1"/>
  <c r="B22" i="8"/>
  <c r="CI22" i="8" s="1"/>
  <c r="CK21" i="8"/>
  <c r="CI21" i="8"/>
  <c r="CC21" i="8" s="1"/>
  <c r="CE21" i="8"/>
  <c r="AA21" i="8"/>
  <c r="CJ21" i="8" s="1"/>
  <c r="CD21" i="8" s="1"/>
  <c r="W21" i="8"/>
  <c r="B21" i="8"/>
  <c r="CG21" i="8" s="1"/>
  <c r="CA21" i="8" s="1"/>
  <c r="CK20" i="8"/>
  <c r="CJ20" i="8"/>
  <c r="CD20" i="8" s="1"/>
  <c r="CE20" i="8"/>
  <c r="AA20" i="8"/>
  <c r="W20" i="8"/>
  <c r="B20" i="8"/>
  <c r="CK19" i="8"/>
  <c r="CE19" i="8"/>
  <c r="AA19" i="8"/>
  <c r="W19" i="8"/>
  <c r="B19" i="8"/>
  <c r="CK18" i="8"/>
  <c r="CH18" i="8"/>
  <c r="CB18" i="8" s="1"/>
  <c r="CG18" i="8"/>
  <c r="CA18" i="8" s="1"/>
  <c r="CE18" i="8"/>
  <c r="AA18" i="8"/>
  <c r="W18" i="8"/>
  <c r="B18" i="8"/>
  <c r="CK17" i="8"/>
  <c r="CH17" i="8"/>
  <c r="CB17" i="8" s="1"/>
  <c r="CE17" i="8"/>
  <c r="AA17" i="8"/>
  <c r="W17" i="8"/>
  <c r="B17" i="8"/>
  <c r="CK16" i="8"/>
  <c r="CG16" i="8"/>
  <c r="CA16" i="8" s="1"/>
  <c r="CE16" i="8"/>
  <c r="AA16" i="8"/>
  <c r="W16" i="8"/>
  <c r="B16" i="8"/>
  <c r="CK15" i="8"/>
  <c r="CI15" i="8"/>
  <c r="CH15" i="8"/>
  <c r="CB15" i="8" s="1"/>
  <c r="CE15" i="8"/>
  <c r="CC15" i="8"/>
  <c r="AA15" i="8"/>
  <c r="W15" i="8"/>
  <c r="B15" i="8"/>
  <c r="CG15" i="8" s="1"/>
  <c r="CA15" i="8" s="1"/>
  <c r="CK14" i="8"/>
  <c r="CE14" i="8" s="1"/>
  <c r="AA14" i="8"/>
  <c r="W14" i="8"/>
  <c r="B14" i="8"/>
  <c r="CK13" i="8"/>
  <c r="CI13" i="8"/>
  <c r="CH13" i="8"/>
  <c r="CB13" i="8" s="1"/>
  <c r="CE13" i="8"/>
  <c r="CC13" i="8"/>
  <c r="AA13" i="8"/>
  <c r="W13" i="8"/>
  <c r="B13" i="8"/>
  <c r="CG13" i="8" s="1"/>
  <c r="CA13" i="8" s="1"/>
  <c r="CK12" i="8"/>
  <c r="CE12" i="8" s="1"/>
  <c r="CJ12" i="8"/>
  <c r="CD12" i="8" s="1"/>
  <c r="AA12" i="8"/>
  <c r="W12" i="8"/>
  <c r="B12" i="8"/>
  <c r="CK11" i="8"/>
  <c r="CI11" i="8"/>
  <c r="CH11" i="8"/>
  <c r="CB11" i="8" s="1"/>
  <c r="CE11" i="8"/>
  <c r="CC11" i="8"/>
  <c r="AA11" i="8"/>
  <c r="W11" i="8"/>
  <c r="B11" i="8"/>
  <c r="CG11" i="8" s="1"/>
  <c r="A5" i="8"/>
  <c r="A4" i="8"/>
  <c r="A3" i="8"/>
  <c r="A2" i="8"/>
  <c r="AY50" i="8" l="1"/>
  <c r="CI14" i="8"/>
  <c r="CC14" i="8" s="1"/>
  <c r="CH14" i="8"/>
  <c r="CB14" i="8" s="1"/>
  <c r="CG19" i="8"/>
  <c r="CA19" i="8" s="1"/>
  <c r="CJ19" i="8"/>
  <c r="CD19" i="8" s="1"/>
  <c r="CG27" i="8"/>
  <c r="CA27" i="8" s="1"/>
  <c r="CJ27" i="8"/>
  <c r="CD27" i="8" s="1"/>
  <c r="CI27" i="8"/>
  <c r="CC27" i="8" s="1"/>
  <c r="CI36" i="8"/>
  <c r="CC36" i="8" s="1"/>
  <c r="CG36" i="8"/>
  <c r="CA36" i="8" s="1"/>
  <c r="CJ36" i="8"/>
  <c r="CD36" i="8" s="1"/>
  <c r="AY45" i="8"/>
  <c r="B71" i="8"/>
  <c r="CJ111" i="8"/>
  <c r="CD111" i="8" s="1"/>
  <c r="CK111" i="8"/>
  <c r="CE111" i="8" s="1"/>
  <c r="CI111" i="8"/>
  <c r="CC111" i="8" s="1"/>
  <c r="CH111" i="8"/>
  <c r="CB111" i="8" s="1"/>
  <c r="CG111" i="8"/>
  <c r="CA111" i="8" s="1"/>
  <c r="AT111" i="8" s="1"/>
  <c r="CJ113" i="8"/>
  <c r="CD113" i="8" s="1"/>
  <c r="CH113" i="8"/>
  <c r="CB113" i="8" s="1"/>
  <c r="CG113" i="8"/>
  <c r="CA113" i="8" s="1"/>
  <c r="CL113" i="8"/>
  <c r="CF113" i="8" s="1"/>
  <c r="CK113" i="8"/>
  <c r="CE113" i="8" s="1"/>
  <c r="CI113" i="8"/>
  <c r="CC113" i="8" s="1"/>
  <c r="CJ115" i="8"/>
  <c r="CD115" i="8" s="1"/>
  <c r="CK115" i="8"/>
  <c r="CE115" i="8" s="1"/>
  <c r="CH115" i="8"/>
  <c r="CB115" i="8" s="1"/>
  <c r="CG115" i="8"/>
  <c r="CA115" i="8" s="1"/>
  <c r="CL115" i="8"/>
  <c r="CF115" i="8" s="1"/>
  <c r="CI115" i="8"/>
  <c r="CC115" i="8" s="1"/>
  <c r="AA71" i="8"/>
  <c r="CI12" i="8"/>
  <c r="CC12" i="8" s="1"/>
  <c r="CH12" i="8"/>
  <c r="CB12" i="8" s="1"/>
  <c r="CI20" i="8"/>
  <c r="CC20" i="8" s="1"/>
  <c r="CG20" i="8"/>
  <c r="CA20" i="8" s="1"/>
  <c r="CH27" i="8"/>
  <c r="CB27" i="8" s="1"/>
  <c r="CG35" i="8"/>
  <c r="CA35" i="8" s="1"/>
  <c r="AY35" i="8" s="1"/>
  <c r="CJ35" i="8"/>
  <c r="CD35" i="8" s="1"/>
  <c r="CI35" i="8"/>
  <c r="CC35" i="8" s="1"/>
  <c r="CH36" i="8"/>
  <c r="CB36" i="8" s="1"/>
  <c r="CI44" i="8"/>
  <c r="CC44" i="8" s="1"/>
  <c r="CG44" i="8"/>
  <c r="CA44" i="8" s="1"/>
  <c r="CJ44" i="8"/>
  <c r="CD44" i="8" s="1"/>
  <c r="AY53" i="8"/>
  <c r="CJ107" i="8"/>
  <c r="CD107" i="8" s="1"/>
  <c r="CK107" i="8"/>
  <c r="CE107" i="8" s="1"/>
  <c r="CL107" i="8"/>
  <c r="CF107" i="8" s="1"/>
  <c r="CI107" i="8"/>
  <c r="CC107" i="8" s="1"/>
  <c r="CH107" i="8"/>
  <c r="CB107" i="8" s="1"/>
  <c r="CJ109" i="8"/>
  <c r="CD109" i="8" s="1"/>
  <c r="CH109" i="8"/>
  <c r="CB109" i="8" s="1"/>
  <c r="CI109" i="8"/>
  <c r="CC109" i="8" s="1"/>
  <c r="CG109" i="8"/>
  <c r="CA109" i="8" s="1"/>
  <c r="CL109" i="8"/>
  <c r="CF109" i="8" s="1"/>
  <c r="AT116" i="8"/>
  <c r="CG14" i="8"/>
  <c r="CA14" i="8" s="1"/>
  <c r="CH19" i="8"/>
  <c r="CB19" i="8" s="1"/>
  <c r="AY21" i="8"/>
  <c r="AY29" i="8"/>
  <c r="CH35" i="8"/>
  <c r="CB35" i="8" s="1"/>
  <c r="CG43" i="8"/>
  <c r="CA43" i="8" s="1"/>
  <c r="CJ43" i="8"/>
  <c r="CD43" i="8" s="1"/>
  <c r="CI43" i="8"/>
  <c r="CC43" i="8" s="1"/>
  <c r="CH44" i="8"/>
  <c r="CB44" i="8" s="1"/>
  <c r="CI52" i="8"/>
  <c r="CC52" i="8" s="1"/>
  <c r="CG52" i="8"/>
  <c r="CA52" i="8" s="1"/>
  <c r="AY52" i="8" s="1"/>
  <c r="CJ52" i="8"/>
  <c r="CD52" i="8" s="1"/>
  <c r="CG107" i="8"/>
  <c r="CA107" i="8" s="1"/>
  <c r="AT107" i="8" s="1"/>
  <c r="CL111" i="8"/>
  <c r="CF111" i="8" s="1"/>
  <c r="CJ114" i="8"/>
  <c r="CD114" i="8" s="1"/>
  <c r="CL114" i="8"/>
  <c r="CF114" i="8" s="1"/>
  <c r="CG114" i="8"/>
  <c r="CA114" i="8" s="1"/>
  <c r="AT114" i="8" s="1"/>
  <c r="CK114" i="8"/>
  <c r="CE114" i="8" s="1"/>
  <c r="CI114" i="8"/>
  <c r="CC114" i="8" s="1"/>
  <c r="CH114" i="8"/>
  <c r="CB114" i="8" s="1"/>
  <c r="CA11" i="8"/>
  <c r="CG12" i="8"/>
  <c r="CA12" i="8" s="1"/>
  <c r="CJ14" i="8"/>
  <c r="CD14" i="8" s="1"/>
  <c r="CI16" i="8"/>
  <c r="CC16" i="8" s="1"/>
  <c r="CJ16" i="8"/>
  <c r="CD16" i="8" s="1"/>
  <c r="CH16" i="8"/>
  <c r="CB16" i="8" s="1"/>
  <c r="AY16" i="8" s="1"/>
  <c r="CG17" i="8"/>
  <c r="CA17" i="8" s="1"/>
  <c r="CJ17" i="8"/>
  <c r="CD17" i="8" s="1"/>
  <c r="CI17" i="8"/>
  <c r="CC17" i="8" s="1"/>
  <c r="CI18" i="8"/>
  <c r="CC18" i="8" s="1"/>
  <c r="AY18" i="8" s="1"/>
  <c r="CJ18" i="8"/>
  <c r="CD18" i="8" s="1"/>
  <c r="CI19" i="8"/>
  <c r="CC19" i="8" s="1"/>
  <c r="CH20" i="8"/>
  <c r="CB20" i="8" s="1"/>
  <c r="CI28" i="8"/>
  <c r="CC28" i="8" s="1"/>
  <c r="CG28" i="8"/>
  <c r="CA28" i="8" s="1"/>
  <c r="CJ28" i="8"/>
  <c r="CD28" i="8" s="1"/>
  <c r="CH43" i="8"/>
  <c r="CB43" i="8" s="1"/>
  <c r="CG51" i="8"/>
  <c r="CA51" i="8" s="1"/>
  <c r="AY51" i="8" s="1"/>
  <c r="CJ51" i="8"/>
  <c r="CD51" i="8" s="1"/>
  <c r="CI51" i="8"/>
  <c r="CC51" i="8" s="1"/>
  <c r="CH52" i="8"/>
  <c r="CB52" i="8" s="1"/>
  <c r="AY66" i="8"/>
  <c r="E102" i="8"/>
  <c r="C93" i="8"/>
  <c r="AR94" i="8"/>
  <c r="CJ108" i="8"/>
  <c r="CD108" i="8" s="1"/>
  <c r="CI108" i="8"/>
  <c r="CC108" i="8" s="1"/>
  <c r="CG108" i="8"/>
  <c r="CA108" i="8" s="1"/>
  <c r="CL108" i="8"/>
  <c r="CF108" i="8" s="1"/>
  <c r="CK108" i="8"/>
  <c r="CE108" i="8" s="1"/>
  <c r="CH108" i="8"/>
  <c r="CB108" i="8" s="1"/>
  <c r="CK109" i="8"/>
  <c r="CE109" i="8" s="1"/>
  <c r="AY24" i="8"/>
  <c r="CH25" i="8"/>
  <c r="CB25" i="8" s="1"/>
  <c r="AY25" i="8" s="1"/>
  <c r="CH26" i="8"/>
  <c r="CB26" i="8" s="1"/>
  <c r="CH33" i="8"/>
  <c r="CB33" i="8" s="1"/>
  <c r="AY33" i="8" s="1"/>
  <c r="CH34" i="8"/>
  <c r="CB34" i="8" s="1"/>
  <c r="AY34" i="8" s="1"/>
  <c r="CH41" i="8"/>
  <c r="CB41" i="8" s="1"/>
  <c r="CH42" i="8"/>
  <c r="CB42" i="8" s="1"/>
  <c r="AY42" i="8" s="1"/>
  <c r="CH49" i="8"/>
  <c r="CB49" i="8" s="1"/>
  <c r="CH50" i="8"/>
  <c r="CB50" i="8" s="1"/>
  <c r="AY56" i="8"/>
  <c r="CH57" i="8"/>
  <c r="CB57" i="8" s="1"/>
  <c r="AY57" i="8" s="1"/>
  <c r="CI58" i="8"/>
  <c r="CC58" i="8" s="1"/>
  <c r="AY60" i="8"/>
  <c r="CH63" i="8"/>
  <c r="CB63" i="8" s="1"/>
  <c r="CI63" i="8"/>
  <c r="CC63" i="8" s="1"/>
  <c r="CJ63" i="8"/>
  <c r="CD63" i="8" s="1"/>
  <c r="CJ112" i="8"/>
  <c r="CD112" i="8" s="1"/>
  <c r="CI112" i="8"/>
  <c r="CC112" i="8" s="1"/>
  <c r="CH112" i="8"/>
  <c r="CB112" i="8" s="1"/>
  <c r="CJ117" i="8"/>
  <c r="CD117" i="8" s="1"/>
  <c r="CH117" i="8"/>
  <c r="CB117" i="8" s="1"/>
  <c r="CI117" i="8"/>
  <c r="CC117" i="8" s="1"/>
  <c r="CJ11" i="8"/>
  <c r="CD11" i="8" s="1"/>
  <c r="CJ13" i="8"/>
  <c r="CD13" i="8" s="1"/>
  <c r="AY13" i="8" s="1"/>
  <c r="CJ15" i="8"/>
  <c r="CD15" i="8" s="1"/>
  <c r="AY15" i="8" s="1"/>
  <c r="AY22" i="8"/>
  <c r="CH23" i="8"/>
  <c r="CB23" i="8" s="1"/>
  <c r="CH24" i="8"/>
  <c r="CB24" i="8" s="1"/>
  <c r="CI25" i="8"/>
  <c r="CC25" i="8" s="1"/>
  <c r="CJ26" i="8"/>
  <c r="CD26" i="8" s="1"/>
  <c r="AY26" i="8" s="1"/>
  <c r="CH31" i="8"/>
  <c r="CB31" i="8" s="1"/>
  <c r="AY31" i="8" s="1"/>
  <c r="CH32" i="8"/>
  <c r="CB32" i="8" s="1"/>
  <c r="AY32" i="8" s="1"/>
  <c r="CI33" i="8"/>
  <c r="CC33" i="8" s="1"/>
  <c r="CJ34" i="8"/>
  <c r="CD34" i="8" s="1"/>
  <c r="AY38" i="8"/>
  <c r="CH39" i="8"/>
  <c r="CB39" i="8" s="1"/>
  <c r="AY39" i="8" s="1"/>
  <c r="CH40" i="8"/>
  <c r="CB40" i="8" s="1"/>
  <c r="AY40" i="8" s="1"/>
  <c r="CI41" i="8"/>
  <c r="CC41" i="8" s="1"/>
  <c r="CJ42" i="8"/>
  <c r="CD42" i="8" s="1"/>
  <c r="AY46" i="8"/>
  <c r="CH47" i="8"/>
  <c r="CB47" i="8" s="1"/>
  <c r="AY47" i="8" s="1"/>
  <c r="CH48" i="8"/>
  <c r="CB48" i="8" s="1"/>
  <c r="CI49" i="8"/>
  <c r="CC49" i="8" s="1"/>
  <c r="CJ50" i="8"/>
  <c r="CD50" i="8" s="1"/>
  <c r="AY54" i="8"/>
  <c r="CH55" i="8"/>
  <c r="CB55" i="8" s="1"/>
  <c r="CH56" i="8"/>
  <c r="CB56" i="8" s="1"/>
  <c r="CI57" i="8"/>
  <c r="CC57" i="8" s="1"/>
  <c r="CJ60" i="8"/>
  <c r="CD60" i="8" s="1"/>
  <c r="CH65" i="8"/>
  <c r="CB65" i="8" s="1"/>
  <c r="AY65" i="8" s="1"/>
  <c r="CJ65" i="8"/>
  <c r="CD65" i="8" s="1"/>
  <c r="CI65" i="8"/>
  <c r="CC65" i="8" s="1"/>
  <c r="CI67" i="8"/>
  <c r="CC67" i="8" s="1"/>
  <c r="CI95" i="8"/>
  <c r="CC95" i="8" s="1"/>
  <c r="AR95" i="8" s="1"/>
  <c r="CJ95" i="8"/>
  <c r="CD95" i="8" s="1"/>
  <c r="CI96" i="8"/>
  <c r="CC96" i="8" s="1"/>
  <c r="CG96" i="8"/>
  <c r="CA96" i="8" s="1"/>
  <c r="CI97" i="8"/>
  <c r="CC97" i="8" s="1"/>
  <c r="AR97" i="8" s="1"/>
  <c r="CJ97" i="8"/>
  <c r="CD97" i="8" s="1"/>
  <c r="CI98" i="8"/>
  <c r="CC98" i="8" s="1"/>
  <c r="CG98" i="8"/>
  <c r="CA98" i="8" s="1"/>
  <c r="CI99" i="8"/>
  <c r="CC99" i="8" s="1"/>
  <c r="CJ99" i="8"/>
  <c r="CD99" i="8" s="1"/>
  <c r="AR99" i="8" s="1"/>
  <c r="CI100" i="8"/>
  <c r="CC100" i="8" s="1"/>
  <c r="CG100" i="8"/>
  <c r="CA100" i="8" s="1"/>
  <c r="CI101" i="8"/>
  <c r="CC101" i="8" s="1"/>
  <c r="CJ101" i="8"/>
  <c r="CD101" i="8" s="1"/>
  <c r="AR101" i="8" s="1"/>
  <c r="CK112" i="8"/>
  <c r="CE112" i="8" s="1"/>
  <c r="CJ116" i="8"/>
  <c r="CD116" i="8" s="1"/>
  <c r="CI116" i="8"/>
  <c r="CC116" i="8" s="1"/>
  <c r="CH116" i="8"/>
  <c r="CB116" i="8" s="1"/>
  <c r="CK117" i="8"/>
  <c r="CE117" i="8" s="1"/>
  <c r="W71" i="8"/>
  <c r="CH21" i="8"/>
  <c r="CB21" i="8" s="1"/>
  <c r="CH22" i="8"/>
  <c r="CB22" i="8" s="1"/>
  <c r="CI23" i="8"/>
  <c r="CC23" i="8" s="1"/>
  <c r="AY23" i="8" s="1"/>
  <c r="CJ24" i="8"/>
  <c r="CD24" i="8" s="1"/>
  <c r="CJ25" i="8"/>
  <c r="CD25" i="8" s="1"/>
  <c r="CH29" i="8"/>
  <c r="CB29" i="8" s="1"/>
  <c r="CH30" i="8"/>
  <c r="CB30" i="8" s="1"/>
  <c r="AY30" i="8" s="1"/>
  <c r="CI31" i="8"/>
  <c r="CC31" i="8" s="1"/>
  <c r="CJ32" i="8"/>
  <c r="CD32" i="8" s="1"/>
  <c r="CJ33" i="8"/>
  <c r="CD33" i="8" s="1"/>
  <c r="CH37" i="8"/>
  <c r="CB37" i="8" s="1"/>
  <c r="AY37" i="8" s="1"/>
  <c r="CH38" i="8"/>
  <c r="CB38" i="8" s="1"/>
  <c r="CI39" i="8"/>
  <c r="CC39" i="8" s="1"/>
  <c r="CJ40" i="8"/>
  <c r="CD40" i="8" s="1"/>
  <c r="CJ41" i="8"/>
  <c r="CD41" i="8" s="1"/>
  <c r="CH45" i="8"/>
  <c r="CB45" i="8" s="1"/>
  <c r="CH46" i="8"/>
  <c r="CB46" i="8" s="1"/>
  <c r="CI47" i="8"/>
  <c r="CC47" i="8" s="1"/>
  <c r="CJ48" i="8"/>
  <c r="CD48" i="8" s="1"/>
  <c r="AY48" i="8" s="1"/>
  <c r="CJ49" i="8"/>
  <c r="CD49" i="8" s="1"/>
  <c r="CH53" i="8"/>
  <c r="CB53" i="8" s="1"/>
  <c r="CH54" i="8"/>
  <c r="CB54" i="8" s="1"/>
  <c r="CI55" i="8"/>
  <c r="CC55" i="8" s="1"/>
  <c r="AY55" i="8" s="1"/>
  <c r="CJ56" i="8"/>
  <c r="CD56" i="8" s="1"/>
  <c r="CJ57" i="8"/>
  <c r="CD57" i="8" s="1"/>
  <c r="CG58" i="8"/>
  <c r="CA58" i="8" s="1"/>
  <c r="AY58" i="8" s="1"/>
  <c r="CI59" i="8"/>
  <c r="CC59" i="8" s="1"/>
  <c r="AY59" i="8" s="1"/>
  <c r="CJ64" i="8"/>
  <c r="CD64" i="8" s="1"/>
  <c r="AY64" i="8" s="1"/>
  <c r="CJ67" i="8"/>
  <c r="CD67" i="8" s="1"/>
  <c r="AY67" i="8" s="1"/>
  <c r="CJ110" i="8"/>
  <c r="CD110" i="8" s="1"/>
  <c r="CL110" i="8"/>
  <c r="CF110" i="8" s="1"/>
  <c r="CG110" i="8"/>
  <c r="CA110" i="8" s="1"/>
  <c r="CL112" i="8"/>
  <c r="CF112" i="8" s="1"/>
  <c r="CK116" i="8"/>
  <c r="CE116" i="8" s="1"/>
  <c r="CL117" i="8"/>
  <c r="CF117" i="8" s="1"/>
  <c r="CG61" i="8"/>
  <c r="CA61" i="8" s="1"/>
  <c r="AY61" i="8" s="1"/>
  <c r="CJ62" i="8"/>
  <c r="CD62" i="8" s="1"/>
  <c r="AY62" i="8" s="1"/>
  <c r="CG69" i="8"/>
  <c r="CA69" i="8" s="1"/>
  <c r="AY69" i="8" s="1"/>
  <c r="CJ70" i="8"/>
  <c r="CD70" i="8" s="1"/>
  <c r="AY70" i="8" s="1"/>
  <c r="AT117" i="8" l="1"/>
  <c r="AY63" i="8"/>
  <c r="AY28" i="8"/>
  <c r="AY17" i="8"/>
  <c r="AY43" i="8"/>
  <c r="AT113" i="8"/>
  <c r="AY41" i="8"/>
  <c r="AT108" i="8"/>
  <c r="CH93" i="8"/>
  <c r="CB93" i="8" s="1"/>
  <c r="CI93" i="8"/>
  <c r="CC93" i="8" s="1"/>
  <c r="C102" i="8"/>
  <c r="A193" i="8" s="1"/>
  <c r="CJ93" i="8"/>
  <c r="CD93" i="8" s="1"/>
  <c r="CG93" i="8"/>
  <c r="CA93" i="8" s="1"/>
  <c r="AY12" i="8"/>
  <c r="AT109" i="8"/>
  <c r="AT115" i="8"/>
  <c r="AY19" i="8"/>
  <c r="AT110" i="8"/>
  <c r="AR100" i="8"/>
  <c r="AR98" i="8"/>
  <c r="AR96" i="8"/>
  <c r="AT112" i="8"/>
  <c r="AY49" i="8"/>
  <c r="AY11" i="8"/>
  <c r="AY14" i="8"/>
  <c r="AY44" i="8"/>
  <c r="AY20" i="8"/>
  <c r="AY36" i="8"/>
  <c r="AY27" i="8"/>
  <c r="AR93" i="8" l="1"/>
  <c r="B193" i="8"/>
  <c r="E117" i="9" l="1"/>
  <c r="C117" i="9" s="1"/>
  <c r="D117" i="9"/>
  <c r="CK116" i="9"/>
  <c r="CE116" i="9" s="1"/>
  <c r="CH116" i="9"/>
  <c r="CB116" i="9" s="1"/>
  <c r="E116" i="9"/>
  <c r="D116" i="9"/>
  <c r="C116" i="9" s="1"/>
  <c r="CL115" i="9"/>
  <c r="CF115" i="9" s="1"/>
  <c r="E115" i="9"/>
  <c r="D115" i="9"/>
  <c r="C115" i="9" s="1"/>
  <c r="CG114" i="9"/>
  <c r="CA114" i="9" s="1"/>
  <c r="E114" i="9"/>
  <c r="D114" i="9"/>
  <c r="C114" i="9" s="1"/>
  <c r="E113" i="9"/>
  <c r="D113" i="9"/>
  <c r="CK112" i="9"/>
  <c r="CE112" i="9" s="1"/>
  <c r="CH112" i="9"/>
  <c r="CB112" i="9" s="1"/>
  <c r="E112" i="9"/>
  <c r="D112" i="9"/>
  <c r="C112" i="9" s="1"/>
  <c r="E111" i="9"/>
  <c r="D111" i="9"/>
  <c r="C111" i="9" s="1"/>
  <c r="CL111" i="9" s="1"/>
  <c r="CF111" i="9" s="1"/>
  <c r="E110" i="9"/>
  <c r="D110" i="9"/>
  <c r="C110" i="9" s="1"/>
  <c r="E109" i="9"/>
  <c r="D109" i="9"/>
  <c r="CK108" i="9"/>
  <c r="CE108" i="9" s="1"/>
  <c r="CH108" i="9"/>
  <c r="CB108" i="9" s="1"/>
  <c r="E108" i="9"/>
  <c r="D108" i="9"/>
  <c r="C108" i="9" s="1"/>
  <c r="CL107" i="9"/>
  <c r="CF107" i="9" s="1"/>
  <c r="E107" i="9"/>
  <c r="D107" i="9"/>
  <c r="C107" i="9" s="1"/>
  <c r="AQ102" i="9"/>
  <c r="AP102" i="9"/>
  <c r="AO102" i="9"/>
  <c r="AN102" i="9"/>
  <c r="AM102" i="9"/>
  <c r="AL102" i="9"/>
  <c r="AK102" i="9"/>
  <c r="AJ102" i="9"/>
  <c r="AI102" i="9"/>
  <c r="AH102" i="9"/>
  <c r="AG102" i="9"/>
  <c r="AF102" i="9"/>
  <c r="AE102" i="9"/>
  <c r="AD102" i="9"/>
  <c r="AC102" i="9"/>
  <c r="AB102" i="9"/>
  <c r="AA102" i="9"/>
  <c r="Z102" i="9"/>
  <c r="Y102" i="9"/>
  <c r="X102" i="9"/>
  <c r="W102" i="9"/>
  <c r="V102" i="9"/>
  <c r="U102" i="9"/>
  <c r="T102" i="9"/>
  <c r="S102" i="9"/>
  <c r="R102" i="9"/>
  <c r="Q102" i="9"/>
  <c r="P102" i="9"/>
  <c r="O102" i="9"/>
  <c r="N102" i="9"/>
  <c r="M102" i="9"/>
  <c r="L102" i="9"/>
  <c r="K102" i="9"/>
  <c r="J102" i="9"/>
  <c r="I102" i="9"/>
  <c r="H102" i="9"/>
  <c r="G102" i="9"/>
  <c r="F102" i="9"/>
  <c r="CJ101" i="9"/>
  <c r="CD101" i="9" s="1"/>
  <c r="CG101" i="9"/>
  <c r="CA101" i="9" s="1"/>
  <c r="E101" i="9"/>
  <c r="D101" i="9"/>
  <c r="C101" i="9"/>
  <c r="CJ100" i="9"/>
  <c r="CD100" i="9" s="1"/>
  <c r="CG100" i="9"/>
  <c r="CA100" i="9" s="1"/>
  <c r="E100" i="9"/>
  <c r="D100" i="9"/>
  <c r="C100" i="9"/>
  <c r="CJ99" i="9"/>
  <c r="CD99" i="9" s="1"/>
  <c r="CG99" i="9"/>
  <c r="CA99" i="9" s="1"/>
  <c r="E99" i="9"/>
  <c r="D99" i="9"/>
  <c r="C99" i="9"/>
  <c r="CJ98" i="9"/>
  <c r="CD98" i="9" s="1"/>
  <c r="CG98" i="9"/>
  <c r="CA98" i="9" s="1"/>
  <c r="E98" i="9"/>
  <c r="D98" i="9"/>
  <c r="C98" i="9"/>
  <c r="CJ97" i="9"/>
  <c r="CD97" i="9" s="1"/>
  <c r="CG97" i="9"/>
  <c r="CA97" i="9" s="1"/>
  <c r="E97" i="9"/>
  <c r="D97" i="9"/>
  <c r="C97" i="9"/>
  <c r="CJ96" i="9"/>
  <c r="CD96" i="9" s="1"/>
  <c r="CG96" i="9"/>
  <c r="CA96" i="9" s="1"/>
  <c r="E96" i="9"/>
  <c r="D96" i="9"/>
  <c r="C96" i="9"/>
  <c r="CJ95" i="9"/>
  <c r="CD95" i="9" s="1"/>
  <c r="CG95" i="9"/>
  <c r="CA95" i="9" s="1"/>
  <c r="E95" i="9"/>
  <c r="D95" i="9"/>
  <c r="C95" i="9"/>
  <c r="CJ94" i="9"/>
  <c r="CD94" i="9" s="1"/>
  <c r="CG94" i="9"/>
  <c r="CA94" i="9" s="1"/>
  <c r="E94" i="9"/>
  <c r="CI94" i="9" s="1"/>
  <c r="CC94" i="9" s="1"/>
  <c r="E93" i="9"/>
  <c r="E102" i="9" s="1"/>
  <c r="D93" i="9"/>
  <c r="D102" i="9" s="1"/>
  <c r="S88" i="9"/>
  <c r="R88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/>
  <c r="D88" i="9"/>
  <c r="C88" i="9"/>
  <c r="B87" i="9"/>
  <c r="B86" i="9"/>
  <c r="B85" i="9"/>
  <c r="B84" i="9"/>
  <c r="B83" i="9"/>
  <c r="B82" i="9"/>
  <c r="B81" i="9"/>
  <c r="B80" i="9"/>
  <c r="B79" i="9"/>
  <c r="B78" i="9"/>
  <c r="B77" i="9"/>
  <c r="B76" i="9"/>
  <c r="B88" i="9" s="1"/>
  <c r="B75" i="9"/>
  <c r="B74" i="9"/>
  <c r="AX71" i="9"/>
  <c r="AW71" i="9"/>
  <c r="AV71" i="9"/>
  <c r="AU71" i="9"/>
  <c r="AT71" i="9"/>
  <c r="AS71" i="9"/>
  <c r="AR71" i="9"/>
  <c r="AQ71" i="9"/>
  <c r="AP71" i="9"/>
  <c r="AO71" i="9"/>
  <c r="AN71" i="9"/>
  <c r="AM71" i="9"/>
  <c r="AL71" i="9"/>
  <c r="AK71" i="9"/>
  <c r="AJ71" i="9"/>
  <c r="AI71" i="9"/>
  <c r="AH71" i="9"/>
  <c r="AG71" i="9"/>
  <c r="AF71" i="9"/>
  <c r="AE71" i="9"/>
  <c r="AD71" i="9"/>
  <c r="AC71" i="9"/>
  <c r="AB71" i="9"/>
  <c r="Z71" i="9"/>
  <c r="Y71" i="9"/>
  <c r="X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C71" i="9"/>
  <c r="CK70" i="9"/>
  <c r="CE70" i="9" s="1"/>
  <c r="CH70" i="9"/>
  <c r="CB70" i="9" s="1"/>
  <c r="CG70" i="9"/>
  <c r="CA70" i="9" s="1"/>
  <c r="AA70" i="9"/>
  <c r="W70" i="9"/>
  <c r="B70" i="9"/>
  <c r="CK69" i="9"/>
  <c r="CJ69" i="9"/>
  <c r="CD69" i="9" s="1"/>
  <c r="CE69" i="9"/>
  <c r="AA69" i="9"/>
  <c r="W69" i="9"/>
  <c r="B69" i="9"/>
  <c r="CK68" i="9"/>
  <c r="CE68" i="9" s="1"/>
  <c r="CH68" i="9"/>
  <c r="CG68" i="9"/>
  <c r="CA68" i="9" s="1"/>
  <c r="CB68" i="9"/>
  <c r="AA68" i="9"/>
  <c r="W68" i="9"/>
  <c r="B68" i="9"/>
  <c r="CK67" i="9"/>
  <c r="CI67" i="9"/>
  <c r="CC67" i="9" s="1"/>
  <c r="CE67" i="9"/>
  <c r="AA67" i="9"/>
  <c r="W67" i="9"/>
  <c r="B67" i="9"/>
  <c r="CK66" i="9"/>
  <c r="CG66" i="9"/>
  <c r="CA66" i="9" s="1"/>
  <c r="CE66" i="9"/>
  <c r="CC66" i="9"/>
  <c r="AA66" i="9"/>
  <c r="W66" i="9"/>
  <c r="CJ66" i="9" s="1"/>
  <c r="CD66" i="9" s="1"/>
  <c r="B66" i="9"/>
  <c r="CI66" i="9" s="1"/>
  <c r="CK65" i="9"/>
  <c r="CJ65" i="9"/>
  <c r="CD65" i="9" s="1"/>
  <c r="CI65" i="9"/>
  <c r="CE65" i="9"/>
  <c r="CC65" i="9"/>
  <c r="AA65" i="9"/>
  <c r="W65" i="9"/>
  <c r="B65" i="9"/>
  <c r="CG65" i="9" s="1"/>
  <c r="CA65" i="9" s="1"/>
  <c r="CK64" i="9"/>
  <c r="CE64" i="9" s="1"/>
  <c r="CH64" i="9"/>
  <c r="CC64" i="9"/>
  <c r="CB64" i="9"/>
  <c r="AA64" i="9"/>
  <c r="CJ64" i="9" s="1"/>
  <c r="CD64" i="9" s="1"/>
  <c r="W64" i="9"/>
  <c r="B64" i="9"/>
  <c r="CI64" i="9" s="1"/>
  <c r="CK63" i="9"/>
  <c r="CJ63" i="9"/>
  <c r="CD63" i="9" s="1"/>
  <c r="CG63" i="9"/>
  <c r="CA63" i="9" s="1"/>
  <c r="CE63" i="9"/>
  <c r="AA63" i="9"/>
  <c r="W63" i="9"/>
  <c r="B63" i="9"/>
  <c r="CK62" i="9"/>
  <c r="CE62" i="9" s="1"/>
  <c r="CI62" i="9"/>
  <c r="CH62" i="9"/>
  <c r="CB62" i="9" s="1"/>
  <c r="CG62" i="9"/>
  <c r="CA62" i="9" s="1"/>
  <c r="CC62" i="9"/>
  <c r="AA62" i="9"/>
  <c r="W62" i="9"/>
  <c r="B62" i="9"/>
  <c r="CJ62" i="9" s="1"/>
  <c r="CD62" i="9" s="1"/>
  <c r="CK61" i="9"/>
  <c r="CG61" i="9"/>
  <c r="CA61" i="9" s="1"/>
  <c r="CE61" i="9"/>
  <c r="AA61" i="9"/>
  <c r="W61" i="9"/>
  <c r="B61" i="9"/>
  <c r="CJ61" i="9" s="1"/>
  <c r="CD61" i="9" s="1"/>
  <c r="CK60" i="9"/>
  <c r="CE60" i="9" s="1"/>
  <c r="CI60" i="9"/>
  <c r="CC60" i="9" s="1"/>
  <c r="CH60" i="9"/>
  <c r="CB60" i="9" s="1"/>
  <c r="CG60" i="9"/>
  <c r="CA60" i="9" s="1"/>
  <c r="AA60" i="9"/>
  <c r="W60" i="9"/>
  <c r="B60" i="9"/>
  <c r="CJ60" i="9" s="1"/>
  <c r="CD60" i="9" s="1"/>
  <c r="CK59" i="9"/>
  <c r="CE59" i="9" s="1"/>
  <c r="AA59" i="9"/>
  <c r="W59" i="9"/>
  <c r="B59" i="9"/>
  <c r="CG59" i="9" s="1"/>
  <c r="CA59" i="9" s="1"/>
  <c r="CK58" i="9"/>
  <c r="CE58" i="9" s="1"/>
  <c r="CI58" i="9"/>
  <c r="CH58" i="9"/>
  <c r="CB58" i="9" s="1"/>
  <c r="CG58" i="9"/>
  <c r="CA58" i="9" s="1"/>
  <c r="CC58" i="9"/>
  <c r="AA58" i="9"/>
  <c r="W58" i="9"/>
  <c r="B58" i="9"/>
  <c r="CK57" i="9"/>
  <c r="CE57" i="9" s="1"/>
  <c r="CJ57" i="9"/>
  <c r="CD57" i="9" s="1"/>
  <c r="AA57" i="9"/>
  <c r="W57" i="9"/>
  <c r="B57" i="9"/>
  <c r="CK56" i="9"/>
  <c r="CE56" i="9" s="1"/>
  <c r="CI56" i="9"/>
  <c r="CH56" i="9"/>
  <c r="CB56" i="9" s="1"/>
  <c r="CG56" i="9"/>
  <c r="CA56" i="9" s="1"/>
  <c r="CC56" i="9"/>
  <c r="AA56" i="9"/>
  <c r="W56" i="9"/>
  <c r="B56" i="9"/>
  <c r="CK55" i="9"/>
  <c r="CJ55" i="9"/>
  <c r="CD55" i="9" s="1"/>
  <c r="CG55" i="9"/>
  <c r="CA55" i="9" s="1"/>
  <c r="CE55" i="9"/>
  <c r="AA55" i="9"/>
  <c r="W55" i="9"/>
  <c r="B55" i="9"/>
  <c r="CK54" i="9"/>
  <c r="CE54" i="9" s="1"/>
  <c r="CI54" i="9"/>
  <c r="CH54" i="9"/>
  <c r="CB54" i="9" s="1"/>
  <c r="CG54" i="9"/>
  <c r="CA54" i="9" s="1"/>
  <c r="CC54" i="9"/>
  <c r="AA54" i="9"/>
  <c r="W54" i="9"/>
  <c r="B54" i="9"/>
  <c r="CJ54" i="9" s="1"/>
  <c r="CD54" i="9" s="1"/>
  <c r="CK53" i="9"/>
  <c r="CG53" i="9"/>
  <c r="CA53" i="9" s="1"/>
  <c r="CE53" i="9"/>
  <c r="AA53" i="9"/>
  <c r="W53" i="9"/>
  <c r="B53" i="9"/>
  <c r="CJ53" i="9" s="1"/>
  <c r="CD53" i="9" s="1"/>
  <c r="CK52" i="9"/>
  <c r="CE52" i="9" s="1"/>
  <c r="CI52" i="9"/>
  <c r="CC52" i="9" s="1"/>
  <c r="CH52" i="9"/>
  <c r="CB52" i="9" s="1"/>
  <c r="CG52" i="9"/>
  <c r="CA52" i="9" s="1"/>
  <c r="AA52" i="9"/>
  <c r="W52" i="9"/>
  <c r="B52" i="9"/>
  <c r="CJ52" i="9" s="1"/>
  <c r="CD52" i="9" s="1"/>
  <c r="CK51" i="9"/>
  <c r="CE51" i="9" s="1"/>
  <c r="AA51" i="9"/>
  <c r="W51" i="9"/>
  <c r="B51" i="9"/>
  <c r="CG51" i="9" s="1"/>
  <c r="CA51" i="9" s="1"/>
  <c r="CK50" i="9"/>
  <c r="CE50" i="9" s="1"/>
  <c r="CI50" i="9"/>
  <c r="CH50" i="9"/>
  <c r="CB50" i="9" s="1"/>
  <c r="CG50" i="9"/>
  <c r="CA50" i="9" s="1"/>
  <c r="CC50" i="9"/>
  <c r="AA50" i="9"/>
  <c r="W50" i="9"/>
  <c r="B50" i="9"/>
  <c r="CK49" i="9"/>
  <c r="CE49" i="9" s="1"/>
  <c r="CJ49" i="9"/>
  <c r="CD49" i="9" s="1"/>
  <c r="AA49" i="9"/>
  <c r="W49" i="9"/>
  <c r="B49" i="9"/>
  <c r="CK48" i="9"/>
  <c r="CE48" i="9" s="1"/>
  <c r="CI48" i="9"/>
  <c r="CH48" i="9"/>
  <c r="CB48" i="9" s="1"/>
  <c r="CG48" i="9"/>
  <c r="CA48" i="9" s="1"/>
  <c r="CC48" i="9"/>
  <c r="AA48" i="9"/>
  <c r="W48" i="9"/>
  <c r="B48" i="9"/>
  <c r="CK47" i="9"/>
  <c r="CJ47" i="9"/>
  <c r="CD47" i="9" s="1"/>
  <c r="CG47" i="9"/>
  <c r="CA47" i="9" s="1"/>
  <c r="CE47" i="9"/>
  <c r="AA47" i="9"/>
  <c r="W47" i="9"/>
  <c r="B47" i="9"/>
  <c r="CK46" i="9"/>
  <c r="CE46" i="9" s="1"/>
  <c r="CI46" i="9"/>
  <c r="CH46" i="9"/>
  <c r="CB46" i="9" s="1"/>
  <c r="CG46" i="9"/>
  <c r="CA46" i="9" s="1"/>
  <c r="CC46" i="9"/>
  <c r="AY46" i="9" s="1"/>
  <c r="AA46" i="9"/>
  <c r="W46" i="9"/>
  <c r="B46" i="9"/>
  <c r="CJ46" i="9" s="1"/>
  <c r="CD46" i="9" s="1"/>
  <c r="CK45" i="9"/>
  <c r="CG45" i="9"/>
  <c r="CA45" i="9" s="1"/>
  <c r="CE45" i="9"/>
  <c r="AA45" i="9"/>
  <c r="W45" i="9"/>
  <c r="B45" i="9"/>
  <c r="CJ45" i="9" s="1"/>
  <c r="CD45" i="9" s="1"/>
  <c r="CK44" i="9"/>
  <c r="CE44" i="9" s="1"/>
  <c r="CI44" i="9"/>
  <c r="CC44" i="9" s="1"/>
  <c r="CH44" i="9"/>
  <c r="CB44" i="9" s="1"/>
  <c r="CG44" i="9"/>
  <c r="CA44" i="9" s="1"/>
  <c r="AA44" i="9"/>
  <c r="W44" i="9"/>
  <c r="B44" i="9"/>
  <c r="CJ44" i="9" s="1"/>
  <c r="CD44" i="9" s="1"/>
  <c r="CK43" i="9"/>
  <c r="CE43" i="9" s="1"/>
  <c r="AA43" i="9"/>
  <c r="W43" i="9"/>
  <c r="B43" i="9"/>
  <c r="CG43" i="9" s="1"/>
  <c r="CA43" i="9" s="1"/>
  <c r="CK42" i="9"/>
  <c r="CE42" i="9" s="1"/>
  <c r="CI42" i="9"/>
  <c r="CH42" i="9"/>
  <c r="CB42" i="9" s="1"/>
  <c r="CG42" i="9"/>
  <c r="CA42" i="9" s="1"/>
  <c r="CC42" i="9"/>
  <c r="AA42" i="9"/>
  <c r="W42" i="9"/>
  <c r="B42" i="9"/>
  <c r="CK41" i="9"/>
  <c r="CE41" i="9" s="1"/>
  <c r="CJ41" i="9"/>
  <c r="CD41" i="9" s="1"/>
  <c r="AA41" i="9"/>
  <c r="W41" i="9"/>
  <c r="B41" i="9"/>
  <c r="CK40" i="9"/>
  <c r="CE40" i="9" s="1"/>
  <c r="CI40" i="9"/>
  <c r="CH40" i="9"/>
  <c r="CB40" i="9" s="1"/>
  <c r="CG40" i="9"/>
  <c r="CA40" i="9" s="1"/>
  <c r="CC40" i="9"/>
  <c r="AA40" i="9"/>
  <c r="W40" i="9"/>
  <c r="B40" i="9"/>
  <c r="CK39" i="9"/>
  <c r="CI39" i="9"/>
  <c r="CC39" i="9" s="1"/>
  <c r="CE39" i="9"/>
  <c r="CB39" i="9"/>
  <c r="AA39" i="9"/>
  <c r="W39" i="9"/>
  <c r="CJ39" i="9" s="1"/>
  <c r="CD39" i="9" s="1"/>
  <c r="B39" i="9"/>
  <c r="CH39" i="9" s="1"/>
  <c r="CK38" i="9"/>
  <c r="CE38" i="9" s="1"/>
  <c r="CI38" i="9"/>
  <c r="CC38" i="9" s="1"/>
  <c r="CH38" i="9"/>
  <c r="CB38" i="9" s="1"/>
  <c r="CG38" i="9"/>
  <c r="CA38" i="9" s="1"/>
  <c r="AA38" i="9"/>
  <c r="W38" i="9"/>
  <c r="B38" i="9"/>
  <c r="CJ38" i="9" s="1"/>
  <c r="CD38" i="9" s="1"/>
  <c r="CK37" i="9"/>
  <c r="CE37" i="9"/>
  <c r="AA37" i="9"/>
  <c r="W37" i="9"/>
  <c r="B37" i="9"/>
  <c r="CH37" i="9" s="1"/>
  <c r="CB37" i="9" s="1"/>
  <c r="CK36" i="9"/>
  <c r="CE36" i="9" s="1"/>
  <c r="CI36" i="9"/>
  <c r="CH36" i="9"/>
  <c r="CB36" i="9" s="1"/>
  <c r="CG36" i="9"/>
  <c r="CA36" i="9" s="1"/>
  <c r="CC36" i="9"/>
  <c r="AA36" i="9"/>
  <c r="W36" i="9"/>
  <c r="B36" i="9"/>
  <c r="CJ36" i="9" s="1"/>
  <c r="CD36" i="9" s="1"/>
  <c r="CK35" i="9"/>
  <c r="CE35" i="9" s="1"/>
  <c r="AA35" i="9"/>
  <c r="W35" i="9"/>
  <c r="B35" i="9"/>
  <c r="CH35" i="9" s="1"/>
  <c r="CB35" i="9" s="1"/>
  <c r="CK34" i="9"/>
  <c r="CE34" i="9" s="1"/>
  <c r="CI34" i="9"/>
  <c r="CH34" i="9"/>
  <c r="CG34" i="9"/>
  <c r="CA34" i="9" s="1"/>
  <c r="CC34" i="9"/>
  <c r="CB34" i="9"/>
  <c r="AA34" i="9"/>
  <c r="W34" i="9"/>
  <c r="B34" i="9"/>
  <c r="CK33" i="9"/>
  <c r="CE33" i="9" s="1"/>
  <c r="CJ33" i="9"/>
  <c r="CI33" i="9"/>
  <c r="CC33" i="9" s="1"/>
  <c r="CD33" i="9"/>
  <c r="CB33" i="9"/>
  <c r="AA33" i="9"/>
  <c r="W33" i="9"/>
  <c r="B33" i="9"/>
  <c r="CH33" i="9" s="1"/>
  <c r="CK32" i="9"/>
  <c r="CE32" i="9" s="1"/>
  <c r="CI32" i="9"/>
  <c r="CC32" i="9" s="1"/>
  <c r="CH32" i="9"/>
  <c r="CG32" i="9"/>
  <c r="CA32" i="9" s="1"/>
  <c r="CB32" i="9"/>
  <c r="AA32" i="9"/>
  <c r="W32" i="9"/>
  <c r="B32" i="9"/>
  <c r="CK31" i="9"/>
  <c r="CI31" i="9"/>
  <c r="CC31" i="9" s="1"/>
  <c r="CE31" i="9"/>
  <c r="CB31" i="9"/>
  <c r="AA31" i="9"/>
  <c r="W31" i="9"/>
  <c r="CJ31" i="9" s="1"/>
  <c r="CD31" i="9" s="1"/>
  <c r="B31" i="9"/>
  <c r="CH31" i="9" s="1"/>
  <c r="CK30" i="9"/>
  <c r="CI30" i="9"/>
  <c r="CC30" i="9" s="1"/>
  <c r="CE30" i="9"/>
  <c r="AA30" i="9"/>
  <c r="W30" i="9"/>
  <c r="B30" i="9"/>
  <c r="CH30" i="9" s="1"/>
  <c r="CB30" i="9" s="1"/>
  <c r="CK29" i="9"/>
  <c r="CE29" i="9" s="1"/>
  <c r="CH29" i="9"/>
  <c r="CG29" i="9"/>
  <c r="CA29" i="9" s="1"/>
  <c r="CB29" i="9"/>
  <c r="AA29" i="9"/>
  <c r="W29" i="9"/>
  <c r="B29" i="9"/>
  <c r="CJ29" i="9" s="1"/>
  <c r="CD29" i="9" s="1"/>
  <c r="CK28" i="9"/>
  <c r="CI28" i="9"/>
  <c r="CC28" i="9" s="1"/>
  <c r="CE28" i="9"/>
  <c r="AA28" i="9"/>
  <c r="W28" i="9"/>
  <c r="B28" i="9"/>
  <c r="CH28" i="9" s="1"/>
  <c r="CB28" i="9" s="1"/>
  <c r="CK27" i="9"/>
  <c r="CE27" i="9" s="1"/>
  <c r="CH27" i="9"/>
  <c r="CG27" i="9"/>
  <c r="CA27" i="9" s="1"/>
  <c r="CB27" i="9"/>
  <c r="AA27" i="9"/>
  <c r="W27" i="9"/>
  <c r="B27" i="9"/>
  <c r="CJ27" i="9" s="1"/>
  <c r="CD27" i="9" s="1"/>
  <c r="CK26" i="9"/>
  <c r="CI26" i="9"/>
  <c r="CC26" i="9" s="1"/>
  <c r="CE26" i="9"/>
  <c r="AA26" i="9"/>
  <c r="W26" i="9"/>
  <c r="B26" i="9"/>
  <c r="CH26" i="9" s="1"/>
  <c r="CB26" i="9" s="1"/>
  <c r="CK25" i="9"/>
  <c r="CE25" i="9" s="1"/>
  <c r="CH25" i="9"/>
  <c r="CG25" i="9"/>
  <c r="CA25" i="9" s="1"/>
  <c r="CB25" i="9"/>
  <c r="AA25" i="9"/>
  <c r="W25" i="9"/>
  <c r="B25" i="9"/>
  <c r="CJ25" i="9" s="1"/>
  <c r="CD25" i="9" s="1"/>
  <c r="CK24" i="9"/>
  <c r="CI24" i="9"/>
  <c r="CC24" i="9" s="1"/>
  <c r="CE24" i="9"/>
  <c r="AA24" i="9"/>
  <c r="W24" i="9"/>
  <c r="B24" i="9"/>
  <c r="CH24" i="9" s="1"/>
  <c r="CB24" i="9" s="1"/>
  <c r="CK23" i="9"/>
  <c r="CE23" i="9" s="1"/>
  <c r="CH23" i="9"/>
  <c r="CG23" i="9"/>
  <c r="CA23" i="9" s="1"/>
  <c r="CB23" i="9"/>
  <c r="AA23" i="9"/>
  <c r="W23" i="9"/>
  <c r="B23" i="9"/>
  <c r="CJ23" i="9" s="1"/>
  <c r="CD23" i="9" s="1"/>
  <c r="CK22" i="9"/>
  <c r="CI22" i="9"/>
  <c r="CC22" i="9" s="1"/>
  <c r="CE22" i="9"/>
  <c r="AA22" i="9"/>
  <c r="W22" i="9"/>
  <c r="B22" i="9"/>
  <c r="CH22" i="9" s="1"/>
  <c r="CB22" i="9" s="1"/>
  <c r="CK21" i="9"/>
  <c r="CE21" i="9" s="1"/>
  <c r="CH21" i="9"/>
  <c r="CG21" i="9"/>
  <c r="CA21" i="9" s="1"/>
  <c r="CB21" i="9"/>
  <c r="AA21" i="9"/>
  <c r="W21" i="9"/>
  <c r="B21" i="9"/>
  <c r="CJ21" i="9" s="1"/>
  <c r="CD21" i="9" s="1"/>
  <c r="CK20" i="9"/>
  <c r="CI20" i="9"/>
  <c r="CC20" i="9" s="1"/>
  <c r="CE20" i="9"/>
  <c r="AA20" i="9"/>
  <c r="W20" i="9"/>
  <c r="B20" i="9"/>
  <c r="CH20" i="9" s="1"/>
  <c r="CB20" i="9" s="1"/>
  <c r="CK19" i="9"/>
  <c r="CE19" i="9" s="1"/>
  <c r="CH19" i="9"/>
  <c r="CG19" i="9"/>
  <c r="CA19" i="9" s="1"/>
  <c r="CB19" i="9"/>
  <c r="AA19" i="9"/>
  <c r="W19" i="9"/>
  <c r="B19" i="9"/>
  <c r="CJ19" i="9" s="1"/>
  <c r="CD19" i="9" s="1"/>
  <c r="CK18" i="9"/>
  <c r="CI18" i="9"/>
  <c r="CC18" i="9" s="1"/>
  <c r="CE18" i="9"/>
  <c r="AA18" i="9"/>
  <c r="W18" i="9"/>
  <c r="B18" i="9"/>
  <c r="CH18" i="9" s="1"/>
  <c r="CB18" i="9" s="1"/>
  <c r="CK17" i="9"/>
  <c r="CE17" i="9" s="1"/>
  <c r="CH17" i="9"/>
  <c r="CG17" i="9"/>
  <c r="CA17" i="9" s="1"/>
  <c r="CB17" i="9"/>
  <c r="AA17" i="9"/>
  <c r="W17" i="9"/>
  <c r="B17" i="9"/>
  <c r="CJ17" i="9" s="1"/>
  <c r="CD17" i="9" s="1"/>
  <c r="CK16" i="9"/>
  <c r="CI16" i="9"/>
  <c r="CC16" i="9" s="1"/>
  <c r="CE16" i="9"/>
  <c r="AA16" i="9"/>
  <c r="W16" i="9"/>
  <c r="B16" i="9"/>
  <c r="CH16" i="9" s="1"/>
  <c r="CB16" i="9" s="1"/>
  <c r="CK15" i="9"/>
  <c r="CE15" i="9" s="1"/>
  <c r="CH15" i="9"/>
  <c r="CG15" i="9"/>
  <c r="CA15" i="9" s="1"/>
  <c r="CB15" i="9"/>
  <c r="AA15" i="9"/>
  <c r="W15" i="9"/>
  <c r="B15" i="9"/>
  <c r="CJ15" i="9" s="1"/>
  <c r="CD15" i="9" s="1"/>
  <c r="CK14" i="9"/>
  <c r="CI14" i="9"/>
  <c r="CC14" i="9" s="1"/>
  <c r="CE14" i="9"/>
  <c r="AA14" i="9"/>
  <c r="W14" i="9"/>
  <c r="B14" i="9"/>
  <c r="CH14" i="9" s="1"/>
  <c r="CB14" i="9" s="1"/>
  <c r="CK13" i="9"/>
  <c r="CE13" i="9" s="1"/>
  <c r="CH13" i="9"/>
  <c r="CG13" i="9"/>
  <c r="CA13" i="9" s="1"/>
  <c r="CB13" i="9"/>
  <c r="AA13" i="9"/>
  <c r="W13" i="9"/>
  <c r="B13" i="9"/>
  <c r="CJ13" i="9" s="1"/>
  <c r="CD13" i="9" s="1"/>
  <c r="CK12" i="9"/>
  <c r="CI12" i="9"/>
  <c r="CC12" i="9" s="1"/>
  <c r="CE12" i="9"/>
  <c r="AA12" i="9"/>
  <c r="W12" i="9"/>
  <c r="B12" i="9"/>
  <c r="CH12" i="9" s="1"/>
  <c r="CB12" i="9" s="1"/>
  <c r="CK11" i="9"/>
  <c r="CE11" i="9" s="1"/>
  <c r="CH11" i="9"/>
  <c r="CG11" i="9"/>
  <c r="CB11" i="9"/>
  <c r="AA11" i="9"/>
  <c r="W11" i="9"/>
  <c r="W71" i="9" s="1"/>
  <c r="B11" i="9"/>
  <c r="CI11" i="9" s="1"/>
  <c r="CC11" i="9" s="1"/>
  <c r="A5" i="9"/>
  <c r="A4" i="9"/>
  <c r="A3" i="9"/>
  <c r="A2" i="9"/>
  <c r="AY29" i="9" l="1"/>
  <c r="AY45" i="9"/>
  <c r="AY17" i="9"/>
  <c r="AY38" i="9"/>
  <c r="AY50" i="9"/>
  <c r="AY52" i="9"/>
  <c r="AY54" i="9"/>
  <c r="AY56" i="9"/>
  <c r="AY23" i="9"/>
  <c r="AY36" i="9"/>
  <c r="AY44" i="9"/>
  <c r="CA11" i="9"/>
  <c r="AY11" i="9" s="1"/>
  <c r="AY19" i="9"/>
  <c r="AY58" i="9"/>
  <c r="AY60" i="9"/>
  <c r="AY62" i="9"/>
  <c r="AY66" i="9"/>
  <c r="CG37" i="9"/>
  <c r="CA37" i="9" s="1"/>
  <c r="CJ117" i="9"/>
  <c r="CD117" i="9" s="1"/>
  <c r="CI117" i="9"/>
  <c r="CC117" i="9" s="1"/>
  <c r="CL117" i="9"/>
  <c r="CF117" i="9" s="1"/>
  <c r="CK117" i="9"/>
  <c r="CE117" i="9" s="1"/>
  <c r="AA71" i="9"/>
  <c r="CJ18" i="9"/>
  <c r="CD18" i="9" s="1"/>
  <c r="CJ24" i="9"/>
  <c r="CD24" i="9" s="1"/>
  <c r="CJ28" i="9"/>
  <c r="CD28" i="9" s="1"/>
  <c r="CJ30" i="9"/>
  <c r="CD30" i="9" s="1"/>
  <c r="CG35" i="9"/>
  <c r="CA35" i="9" s="1"/>
  <c r="AY35" i="9" s="1"/>
  <c r="CI37" i="9"/>
  <c r="CC37" i="9" s="1"/>
  <c r="CI49" i="9"/>
  <c r="CC49" i="9" s="1"/>
  <c r="CH49" i="9"/>
  <c r="CB49" i="9" s="1"/>
  <c r="CI57" i="9"/>
  <c r="CC57" i="9" s="1"/>
  <c r="CH57" i="9"/>
  <c r="CB57" i="9" s="1"/>
  <c r="CK111" i="9"/>
  <c r="CE111" i="9" s="1"/>
  <c r="CG12" i="9"/>
  <c r="CA12" i="9" s="1"/>
  <c r="AY12" i="9" s="1"/>
  <c r="CI13" i="9"/>
  <c r="CC13" i="9" s="1"/>
  <c r="AY13" i="9" s="1"/>
  <c r="CG14" i="9"/>
  <c r="CA14" i="9" s="1"/>
  <c r="CI15" i="9"/>
  <c r="CC15" i="9" s="1"/>
  <c r="AY15" i="9" s="1"/>
  <c r="CG16" i="9"/>
  <c r="CA16" i="9" s="1"/>
  <c r="AY16" i="9" s="1"/>
  <c r="CI17" i="9"/>
  <c r="CC17" i="9" s="1"/>
  <c r="CG18" i="9"/>
  <c r="CA18" i="9" s="1"/>
  <c r="CI19" i="9"/>
  <c r="CC19" i="9" s="1"/>
  <c r="CG20" i="9"/>
  <c r="CA20" i="9" s="1"/>
  <c r="CI21" i="9"/>
  <c r="CC21" i="9" s="1"/>
  <c r="AY21" i="9" s="1"/>
  <c r="CG22" i="9"/>
  <c r="CA22" i="9" s="1"/>
  <c r="CI23" i="9"/>
  <c r="CC23" i="9" s="1"/>
  <c r="CG24" i="9"/>
  <c r="CA24" i="9" s="1"/>
  <c r="AY24" i="9" s="1"/>
  <c r="CI25" i="9"/>
  <c r="CC25" i="9" s="1"/>
  <c r="AY25" i="9" s="1"/>
  <c r="CG26" i="9"/>
  <c r="CA26" i="9" s="1"/>
  <c r="CI27" i="9"/>
  <c r="CC27" i="9" s="1"/>
  <c r="AY27" i="9" s="1"/>
  <c r="CG28" i="9"/>
  <c r="CA28" i="9" s="1"/>
  <c r="AY28" i="9" s="1"/>
  <c r="CI29" i="9"/>
  <c r="CC29" i="9" s="1"/>
  <c r="CG30" i="9"/>
  <c r="CA30" i="9" s="1"/>
  <c r="CG33" i="9"/>
  <c r="CA33" i="9" s="1"/>
  <c r="AY33" i="9" s="1"/>
  <c r="CJ34" i="9"/>
  <c r="CD34" i="9" s="1"/>
  <c r="AY34" i="9" s="1"/>
  <c r="CI35" i="9"/>
  <c r="CC35" i="9" s="1"/>
  <c r="CJ37" i="9"/>
  <c r="CD37" i="9" s="1"/>
  <c r="CJ42" i="9"/>
  <c r="CD42" i="9" s="1"/>
  <c r="AY42" i="9" s="1"/>
  <c r="CI47" i="9"/>
  <c r="CC47" i="9" s="1"/>
  <c r="AY47" i="9" s="1"/>
  <c r="CH47" i="9"/>
  <c r="CB47" i="9" s="1"/>
  <c r="CJ50" i="9"/>
  <c r="CD50" i="9" s="1"/>
  <c r="CI55" i="9"/>
  <c r="CC55" i="9" s="1"/>
  <c r="CH55" i="9"/>
  <c r="CB55" i="9" s="1"/>
  <c r="AY55" i="9" s="1"/>
  <c r="CJ58" i="9"/>
  <c r="CD58" i="9" s="1"/>
  <c r="CI63" i="9"/>
  <c r="CC63" i="9" s="1"/>
  <c r="CH63" i="9"/>
  <c r="CB63" i="9" s="1"/>
  <c r="AY63" i="9" s="1"/>
  <c r="CJ114" i="9"/>
  <c r="CD114" i="9" s="1"/>
  <c r="CI114" i="9"/>
  <c r="CC114" i="9" s="1"/>
  <c r="CK114" i="9"/>
  <c r="CE114" i="9" s="1"/>
  <c r="CH114" i="9"/>
  <c r="CB114" i="9" s="1"/>
  <c r="AT114" i="9" s="1"/>
  <c r="CL114" i="9"/>
  <c r="CF114" i="9" s="1"/>
  <c r="CG117" i="9"/>
  <c r="CA117" i="9" s="1"/>
  <c r="CI43" i="9"/>
  <c r="CC43" i="9" s="1"/>
  <c r="CH43" i="9"/>
  <c r="CB43" i="9" s="1"/>
  <c r="AY43" i="9" s="1"/>
  <c r="CI51" i="9"/>
  <c r="CC51" i="9" s="1"/>
  <c r="CH51" i="9"/>
  <c r="CB51" i="9" s="1"/>
  <c r="AY51" i="9" s="1"/>
  <c r="CI59" i="9"/>
  <c r="CC59" i="9" s="1"/>
  <c r="CH59" i="9"/>
  <c r="CB59" i="9" s="1"/>
  <c r="AY59" i="9" s="1"/>
  <c r="CJ110" i="9"/>
  <c r="CD110" i="9" s="1"/>
  <c r="CI110" i="9"/>
  <c r="CC110" i="9" s="1"/>
  <c r="CK110" i="9"/>
  <c r="CE110" i="9" s="1"/>
  <c r="CH110" i="9"/>
  <c r="CB110" i="9" s="1"/>
  <c r="CL110" i="9"/>
  <c r="CF110" i="9" s="1"/>
  <c r="CJ12" i="9"/>
  <c r="CD12" i="9" s="1"/>
  <c r="CJ14" i="9"/>
  <c r="CD14" i="9" s="1"/>
  <c r="CJ16" i="9"/>
  <c r="CD16" i="9" s="1"/>
  <c r="CJ20" i="9"/>
  <c r="CD20" i="9" s="1"/>
  <c r="CJ22" i="9"/>
  <c r="CD22" i="9" s="1"/>
  <c r="CJ26" i="9"/>
  <c r="CD26" i="9" s="1"/>
  <c r="CI41" i="9"/>
  <c r="CC41" i="9" s="1"/>
  <c r="CH41" i="9"/>
  <c r="CB41" i="9" s="1"/>
  <c r="CJ111" i="9"/>
  <c r="CD111" i="9" s="1"/>
  <c r="CI111" i="9"/>
  <c r="CC111" i="9" s="1"/>
  <c r="CH111" i="9"/>
  <c r="CB111" i="9" s="1"/>
  <c r="CG111" i="9"/>
  <c r="CA111" i="9" s="1"/>
  <c r="AT111" i="9" s="1"/>
  <c r="B71" i="9"/>
  <c r="CJ11" i="9"/>
  <c r="CD11" i="9" s="1"/>
  <c r="CG31" i="9"/>
  <c r="CA31" i="9" s="1"/>
  <c r="AY31" i="9" s="1"/>
  <c r="CJ32" i="9"/>
  <c r="CD32" i="9" s="1"/>
  <c r="AY32" i="9" s="1"/>
  <c r="CJ35" i="9"/>
  <c r="CD35" i="9" s="1"/>
  <c r="CG39" i="9"/>
  <c r="CA39" i="9" s="1"/>
  <c r="AY39" i="9" s="1"/>
  <c r="CJ40" i="9"/>
  <c r="CD40" i="9" s="1"/>
  <c r="AY40" i="9" s="1"/>
  <c r="CG41" i="9"/>
  <c r="CA41" i="9" s="1"/>
  <c r="AY41" i="9" s="1"/>
  <c r="CJ43" i="9"/>
  <c r="CD43" i="9" s="1"/>
  <c r="CI45" i="9"/>
  <c r="CC45" i="9" s="1"/>
  <c r="CH45" i="9"/>
  <c r="CB45" i="9" s="1"/>
  <c r="CJ48" i="9"/>
  <c r="CD48" i="9" s="1"/>
  <c r="AY48" i="9" s="1"/>
  <c r="CG49" i="9"/>
  <c r="CA49" i="9" s="1"/>
  <c r="CJ51" i="9"/>
  <c r="CD51" i="9" s="1"/>
  <c r="CI53" i="9"/>
  <c r="CC53" i="9" s="1"/>
  <c r="CH53" i="9"/>
  <c r="CB53" i="9" s="1"/>
  <c r="AY53" i="9" s="1"/>
  <c r="CJ56" i="9"/>
  <c r="CD56" i="9" s="1"/>
  <c r="CG57" i="9"/>
  <c r="CA57" i="9" s="1"/>
  <c r="CJ59" i="9"/>
  <c r="CD59" i="9" s="1"/>
  <c r="CI61" i="9"/>
  <c r="CC61" i="9" s="1"/>
  <c r="CH61" i="9"/>
  <c r="CB61" i="9" s="1"/>
  <c r="AY61" i="9" s="1"/>
  <c r="CH67" i="9"/>
  <c r="CB67" i="9" s="1"/>
  <c r="CG67" i="9"/>
  <c r="CA67" i="9" s="1"/>
  <c r="CJ67" i="9"/>
  <c r="CD67" i="9" s="1"/>
  <c r="CJ68" i="9"/>
  <c r="CD68" i="9" s="1"/>
  <c r="CH69" i="9"/>
  <c r="CB69" i="9" s="1"/>
  <c r="CG69" i="9"/>
  <c r="CA69" i="9" s="1"/>
  <c r="CI69" i="9"/>
  <c r="CC69" i="9" s="1"/>
  <c r="CJ107" i="9"/>
  <c r="CD107" i="9" s="1"/>
  <c r="CI107" i="9"/>
  <c r="CC107" i="9" s="1"/>
  <c r="CH107" i="9"/>
  <c r="CB107" i="9" s="1"/>
  <c r="CG107" i="9"/>
  <c r="CA107" i="9" s="1"/>
  <c r="AT107" i="9" s="1"/>
  <c r="CK107" i="9"/>
  <c r="CE107" i="9" s="1"/>
  <c r="CG110" i="9"/>
  <c r="CA110" i="9" s="1"/>
  <c r="CJ115" i="9"/>
  <c r="CD115" i="9" s="1"/>
  <c r="CI115" i="9"/>
  <c r="CC115" i="9" s="1"/>
  <c r="CH115" i="9"/>
  <c r="CB115" i="9" s="1"/>
  <c r="CG115" i="9"/>
  <c r="CA115" i="9" s="1"/>
  <c r="CK115" i="9"/>
  <c r="CE115" i="9" s="1"/>
  <c r="CH117" i="9"/>
  <c r="CB117" i="9" s="1"/>
  <c r="CG64" i="9"/>
  <c r="CA64" i="9" s="1"/>
  <c r="AY64" i="9" s="1"/>
  <c r="CH65" i="9"/>
  <c r="CB65" i="9" s="1"/>
  <c r="AY65" i="9" s="1"/>
  <c r="CH66" i="9"/>
  <c r="CB66" i="9" s="1"/>
  <c r="CJ70" i="9"/>
  <c r="CD70" i="9" s="1"/>
  <c r="CI95" i="9"/>
  <c r="CC95" i="9" s="1"/>
  <c r="CH95" i="9"/>
  <c r="CB95" i="9" s="1"/>
  <c r="AR95" i="9" s="1"/>
  <c r="CI96" i="9"/>
  <c r="CC96" i="9" s="1"/>
  <c r="CH96" i="9"/>
  <c r="CB96" i="9" s="1"/>
  <c r="AR96" i="9" s="1"/>
  <c r="CI97" i="9"/>
  <c r="CC97" i="9" s="1"/>
  <c r="CH97" i="9"/>
  <c r="CB97" i="9" s="1"/>
  <c r="AR97" i="9" s="1"/>
  <c r="CI98" i="9"/>
  <c r="CC98" i="9" s="1"/>
  <c r="CH98" i="9"/>
  <c r="CB98" i="9" s="1"/>
  <c r="AR98" i="9" s="1"/>
  <c r="CI99" i="9"/>
  <c r="CC99" i="9" s="1"/>
  <c r="CH99" i="9"/>
  <c r="CB99" i="9" s="1"/>
  <c r="AR99" i="9" s="1"/>
  <c r="CI100" i="9"/>
  <c r="CC100" i="9" s="1"/>
  <c r="CH100" i="9"/>
  <c r="CB100" i="9" s="1"/>
  <c r="AR100" i="9" s="1"/>
  <c r="CI101" i="9"/>
  <c r="CC101" i="9" s="1"/>
  <c r="CH101" i="9"/>
  <c r="CB101" i="9" s="1"/>
  <c r="AR101" i="9" s="1"/>
  <c r="CJ108" i="9"/>
  <c r="CD108" i="9" s="1"/>
  <c r="CI108" i="9"/>
  <c r="CC108" i="9" s="1"/>
  <c r="CL108" i="9"/>
  <c r="CF108" i="9" s="1"/>
  <c r="CJ112" i="9"/>
  <c r="CD112" i="9" s="1"/>
  <c r="CI112" i="9"/>
  <c r="CC112" i="9" s="1"/>
  <c r="CL112" i="9"/>
  <c r="CF112" i="9" s="1"/>
  <c r="CJ116" i="9"/>
  <c r="CD116" i="9" s="1"/>
  <c r="CI116" i="9"/>
  <c r="CC116" i="9" s="1"/>
  <c r="CL116" i="9"/>
  <c r="CF116" i="9" s="1"/>
  <c r="AY70" i="9"/>
  <c r="CG108" i="9"/>
  <c r="CA108" i="9" s="1"/>
  <c r="C109" i="9"/>
  <c r="CG112" i="9"/>
  <c r="CA112" i="9" s="1"/>
  <c r="C113" i="9"/>
  <c r="CG116" i="9"/>
  <c r="CA116" i="9" s="1"/>
  <c r="CI68" i="9"/>
  <c r="CC68" i="9" s="1"/>
  <c r="AY68" i="9" s="1"/>
  <c r="CI70" i="9"/>
  <c r="CC70" i="9" s="1"/>
  <c r="C93" i="9"/>
  <c r="C94" i="9"/>
  <c r="CH94" i="9"/>
  <c r="CB94" i="9" s="1"/>
  <c r="AR94" i="9" s="1"/>
  <c r="AY20" i="9" l="1"/>
  <c r="AT112" i="9"/>
  <c r="AY69" i="9"/>
  <c r="AY67" i="9"/>
  <c r="AT115" i="9"/>
  <c r="AT110" i="9"/>
  <c r="AY57" i="9"/>
  <c r="AY30" i="9"/>
  <c r="AY26" i="9"/>
  <c r="AY22" i="9"/>
  <c r="AY18" i="9"/>
  <c r="AY14" i="9"/>
  <c r="CH93" i="9"/>
  <c r="CB93" i="9" s="1"/>
  <c r="CG93" i="9"/>
  <c r="CA93" i="9" s="1"/>
  <c r="CJ93" i="9"/>
  <c r="CD93" i="9" s="1"/>
  <c r="C102" i="9"/>
  <c r="CI93" i="9"/>
  <c r="CC93" i="9" s="1"/>
  <c r="CJ113" i="9"/>
  <c r="CD113" i="9" s="1"/>
  <c r="CI113" i="9"/>
  <c r="CC113" i="9" s="1"/>
  <c r="CL113" i="9"/>
  <c r="CF113" i="9" s="1"/>
  <c r="CK113" i="9"/>
  <c r="CE113" i="9" s="1"/>
  <c r="CG113" i="9"/>
  <c r="CA113" i="9" s="1"/>
  <c r="CH113" i="9"/>
  <c r="CB113" i="9" s="1"/>
  <c r="CJ109" i="9"/>
  <c r="CD109" i="9" s="1"/>
  <c r="CI109" i="9"/>
  <c r="CC109" i="9" s="1"/>
  <c r="CL109" i="9"/>
  <c r="CF109" i="9" s="1"/>
  <c r="CK109" i="9"/>
  <c r="CE109" i="9" s="1"/>
  <c r="CH109" i="9"/>
  <c r="CB109" i="9" s="1"/>
  <c r="CG109" i="9"/>
  <c r="CA109" i="9" s="1"/>
  <c r="AT116" i="9"/>
  <c r="AT108" i="9"/>
  <c r="AY49" i="9"/>
  <c r="A193" i="9"/>
  <c r="AT117" i="9"/>
  <c r="AY37" i="9"/>
  <c r="AT113" i="9" l="1"/>
  <c r="AR93" i="9"/>
  <c r="AT109" i="9"/>
  <c r="B193" i="9"/>
  <c r="CL117" i="10" l="1"/>
  <c r="CF117" i="10" s="1"/>
  <c r="CK117" i="10"/>
  <c r="CE117" i="10" s="1"/>
  <c r="CH117" i="10"/>
  <c r="CB117" i="10"/>
  <c r="E117" i="10"/>
  <c r="D117" i="10"/>
  <c r="C117" i="10" s="1"/>
  <c r="CL116" i="10"/>
  <c r="CF116" i="10" s="1"/>
  <c r="CH116" i="10"/>
  <c r="CB116" i="10" s="1"/>
  <c r="CG116" i="10"/>
  <c r="CA116" i="10" s="1"/>
  <c r="E116" i="10"/>
  <c r="D116" i="10"/>
  <c r="C116" i="10" s="1"/>
  <c r="CL115" i="10"/>
  <c r="CF115" i="10" s="1"/>
  <c r="CK115" i="10"/>
  <c r="CE115" i="10" s="1"/>
  <c r="CH115" i="10"/>
  <c r="CB115" i="10"/>
  <c r="E115" i="10"/>
  <c r="D115" i="10"/>
  <c r="C115" i="10" s="1"/>
  <c r="CL114" i="10"/>
  <c r="CF114" i="10" s="1"/>
  <c r="CH114" i="10"/>
  <c r="CB114" i="10" s="1"/>
  <c r="CG114" i="10"/>
  <c r="CA114" i="10" s="1"/>
  <c r="E114" i="10"/>
  <c r="D114" i="10"/>
  <c r="C114" i="10" s="1"/>
  <c r="CL113" i="10"/>
  <c r="CF113" i="10" s="1"/>
  <c r="CK113" i="10"/>
  <c r="CE113" i="10" s="1"/>
  <c r="CH113" i="10"/>
  <c r="CB113" i="10"/>
  <c r="E113" i="10"/>
  <c r="D113" i="10"/>
  <c r="C113" i="10" s="1"/>
  <c r="CL112" i="10"/>
  <c r="CF112" i="10" s="1"/>
  <c r="CH112" i="10"/>
  <c r="CB112" i="10" s="1"/>
  <c r="CG112" i="10"/>
  <c r="CA112" i="10" s="1"/>
  <c r="E112" i="10"/>
  <c r="D112" i="10"/>
  <c r="C112" i="10" s="1"/>
  <c r="CL111" i="10"/>
  <c r="CF111" i="10" s="1"/>
  <c r="CK111" i="10"/>
  <c r="CE111" i="10" s="1"/>
  <c r="CH111" i="10"/>
  <c r="CB111" i="10"/>
  <c r="E111" i="10"/>
  <c r="D111" i="10"/>
  <c r="C111" i="10" s="1"/>
  <c r="CL110" i="10"/>
  <c r="CF110" i="10" s="1"/>
  <c r="CH110" i="10"/>
  <c r="CB110" i="10" s="1"/>
  <c r="CG110" i="10"/>
  <c r="CA110" i="10" s="1"/>
  <c r="E110" i="10"/>
  <c r="D110" i="10"/>
  <c r="C110" i="10" s="1"/>
  <c r="CL109" i="10"/>
  <c r="CF109" i="10" s="1"/>
  <c r="CK109" i="10"/>
  <c r="CE109" i="10" s="1"/>
  <c r="CH109" i="10"/>
  <c r="CB109" i="10"/>
  <c r="E109" i="10"/>
  <c r="D109" i="10"/>
  <c r="C109" i="10" s="1"/>
  <c r="CL108" i="10"/>
  <c r="CF108" i="10" s="1"/>
  <c r="CH108" i="10"/>
  <c r="CB108" i="10" s="1"/>
  <c r="CG108" i="10"/>
  <c r="CA108" i="10" s="1"/>
  <c r="E108" i="10"/>
  <c r="D108" i="10"/>
  <c r="C108" i="10" s="1"/>
  <c r="CL107" i="10"/>
  <c r="CF107" i="10" s="1"/>
  <c r="CK107" i="10"/>
  <c r="CE107" i="10" s="1"/>
  <c r="CH107" i="10"/>
  <c r="CB107" i="10"/>
  <c r="E107" i="10"/>
  <c r="D107" i="10"/>
  <c r="C107" i="10" s="1"/>
  <c r="AQ102" i="10"/>
  <c r="AP102" i="10"/>
  <c r="AO102" i="10"/>
  <c r="AN102" i="10"/>
  <c r="AM102" i="10"/>
  <c r="AL102" i="10"/>
  <c r="AK102" i="10"/>
  <c r="AJ102" i="10"/>
  <c r="AI102" i="10"/>
  <c r="AH102" i="10"/>
  <c r="AG102" i="10"/>
  <c r="AF102" i="10"/>
  <c r="AE102" i="10"/>
  <c r="AD102" i="10"/>
  <c r="AC102" i="10"/>
  <c r="AB102" i="10"/>
  <c r="AA102" i="10"/>
  <c r="Z102" i="10"/>
  <c r="Y102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1" i="10"/>
  <c r="D101" i="10"/>
  <c r="C101" i="10"/>
  <c r="CI100" i="10"/>
  <c r="CC100" i="10" s="1"/>
  <c r="E100" i="10"/>
  <c r="C100" i="10" s="1"/>
  <c r="D100" i="10"/>
  <c r="CJ99" i="10"/>
  <c r="CD99" i="10" s="1"/>
  <c r="CI99" i="10"/>
  <c r="CC99" i="10" s="1"/>
  <c r="E99" i="10"/>
  <c r="C99" i="10" s="1"/>
  <c r="D99" i="10"/>
  <c r="E98" i="10"/>
  <c r="D98" i="10"/>
  <c r="C98" i="10"/>
  <c r="E97" i="10"/>
  <c r="D97" i="10"/>
  <c r="C97" i="10"/>
  <c r="E96" i="10"/>
  <c r="C96" i="10" s="1"/>
  <c r="D96" i="10"/>
  <c r="E95" i="10"/>
  <c r="C95" i="10" s="1"/>
  <c r="D95" i="10"/>
  <c r="CG94" i="10"/>
  <c r="CA94" i="10"/>
  <c r="E94" i="10"/>
  <c r="E93" i="10"/>
  <c r="D93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AX71" i="10"/>
  <c r="AW71" i="10"/>
  <c r="AV71" i="10"/>
  <c r="AU71" i="10"/>
  <c r="AT71" i="10"/>
  <c r="AS71" i="10"/>
  <c r="AR71" i="10"/>
  <c r="AQ71" i="10"/>
  <c r="AP71" i="10"/>
  <c r="AO71" i="10"/>
  <c r="AN71" i="10"/>
  <c r="AM71" i="10"/>
  <c r="AL71" i="10"/>
  <c r="AK71" i="10"/>
  <c r="AJ71" i="10"/>
  <c r="AI71" i="10"/>
  <c r="AH71" i="10"/>
  <c r="AG71" i="10"/>
  <c r="AF71" i="10"/>
  <c r="AE71" i="10"/>
  <c r="AD71" i="10"/>
  <c r="AC71" i="10"/>
  <c r="AB71" i="10"/>
  <c r="Z71" i="10"/>
  <c r="Y71" i="10"/>
  <c r="X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CK70" i="10"/>
  <c r="CJ70" i="10"/>
  <c r="CD70" i="10" s="1"/>
  <c r="CG70" i="10"/>
  <c r="CA70" i="10" s="1"/>
  <c r="CE70" i="10"/>
  <c r="CC70" i="10"/>
  <c r="AA70" i="10"/>
  <c r="W70" i="10"/>
  <c r="B70" i="10"/>
  <c r="CI70" i="10" s="1"/>
  <c r="CK69" i="10"/>
  <c r="CI69" i="10"/>
  <c r="CC69" i="10" s="1"/>
  <c r="CE69" i="10"/>
  <c r="AA69" i="10"/>
  <c r="W69" i="10"/>
  <c r="B69" i="10"/>
  <c r="CK68" i="10"/>
  <c r="CE68" i="10"/>
  <c r="AA68" i="10"/>
  <c r="W68" i="10"/>
  <c r="B68" i="10"/>
  <c r="CK67" i="10"/>
  <c r="CE67" i="10"/>
  <c r="AA67" i="10"/>
  <c r="W67" i="10"/>
  <c r="B67" i="10"/>
  <c r="CK66" i="10"/>
  <c r="CG66" i="10"/>
  <c r="CE66" i="10"/>
  <c r="CC66" i="10"/>
  <c r="CA66" i="10"/>
  <c r="AA66" i="10"/>
  <c r="W66" i="10"/>
  <c r="CJ66" i="10" s="1"/>
  <c r="CD66" i="10" s="1"/>
  <c r="B66" i="10"/>
  <c r="CI66" i="10" s="1"/>
  <c r="CK65" i="10"/>
  <c r="CI65" i="10"/>
  <c r="CC65" i="10" s="1"/>
  <c r="CE65" i="10"/>
  <c r="AA65" i="10"/>
  <c r="CJ65" i="10" s="1"/>
  <c r="CD65" i="10" s="1"/>
  <c r="W65" i="10"/>
  <c r="B65" i="10"/>
  <c r="CG65" i="10" s="1"/>
  <c r="CA65" i="10" s="1"/>
  <c r="CK64" i="10"/>
  <c r="CE64" i="10" s="1"/>
  <c r="CJ64" i="10"/>
  <c r="CD64" i="10" s="1"/>
  <c r="CH64" i="10"/>
  <c r="CB64" i="10" s="1"/>
  <c r="CC64" i="10"/>
  <c r="AA64" i="10"/>
  <c r="W64" i="10"/>
  <c r="B64" i="10"/>
  <c r="CI64" i="10" s="1"/>
  <c r="CK63" i="10"/>
  <c r="CE63" i="10" s="1"/>
  <c r="AA63" i="10"/>
  <c r="W63" i="10"/>
  <c r="B63" i="10"/>
  <c r="CK62" i="10"/>
  <c r="CE62" i="10" s="1"/>
  <c r="CI62" i="10"/>
  <c r="CH62" i="10"/>
  <c r="CG62" i="10"/>
  <c r="CA62" i="10" s="1"/>
  <c r="CC62" i="10"/>
  <c r="CB62" i="10"/>
  <c r="AA62" i="10"/>
  <c r="W62" i="10"/>
  <c r="B62" i="10"/>
  <c r="CJ62" i="10" s="1"/>
  <c r="CD62" i="10" s="1"/>
  <c r="CK61" i="10"/>
  <c r="CG61" i="10"/>
  <c r="CA61" i="10" s="1"/>
  <c r="CE61" i="10"/>
  <c r="AA61" i="10"/>
  <c r="W61" i="10"/>
  <c r="B61" i="10"/>
  <c r="CK60" i="10"/>
  <c r="CE60" i="10" s="1"/>
  <c r="CI60" i="10"/>
  <c r="CH60" i="10"/>
  <c r="CG60" i="10"/>
  <c r="CA60" i="10" s="1"/>
  <c r="CC60" i="10"/>
  <c r="CB60" i="10"/>
  <c r="AA60" i="10"/>
  <c r="W60" i="10"/>
  <c r="B60" i="10"/>
  <c r="CK59" i="10"/>
  <c r="CJ59" i="10"/>
  <c r="CD59" i="10" s="1"/>
  <c r="CI59" i="10"/>
  <c r="CC59" i="10" s="1"/>
  <c r="CE59" i="10"/>
  <c r="CB59" i="10"/>
  <c r="AA59" i="10"/>
  <c r="W59" i="10"/>
  <c r="B59" i="10"/>
  <c r="CH59" i="10" s="1"/>
  <c r="CK58" i="10"/>
  <c r="CE58" i="10" s="1"/>
  <c r="CI58" i="10"/>
  <c r="CH58" i="10"/>
  <c r="CG58" i="10"/>
  <c r="CA58" i="10" s="1"/>
  <c r="CC58" i="10"/>
  <c r="CB58" i="10"/>
  <c r="AA58" i="10"/>
  <c r="W58" i="10"/>
  <c r="B58" i="10"/>
  <c r="CJ58" i="10" s="1"/>
  <c r="CD58" i="10" s="1"/>
  <c r="CK57" i="10"/>
  <c r="CE57" i="10"/>
  <c r="AA57" i="10"/>
  <c r="W57" i="10"/>
  <c r="B57" i="10"/>
  <c r="CK56" i="10"/>
  <c r="CE56" i="10" s="1"/>
  <c r="CI56" i="10"/>
  <c r="CH56" i="10"/>
  <c r="CB56" i="10" s="1"/>
  <c r="CG56" i="10"/>
  <c r="CA56" i="10" s="1"/>
  <c r="CC56" i="10"/>
  <c r="AA56" i="10"/>
  <c r="W56" i="10"/>
  <c r="B56" i="10"/>
  <c r="CK55" i="10"/>
  <c r="CE55" i="10" s="1"/>
  <c r="CI55" i="10"/>
  <c r="CC55" i="10" s="1"/>
  <c r="CG55" i="10"/>
  <c r="CA55" i="10" s="1"/>
  <c r="AA55" i="10"/>
  <c r="W55" i="10"/>
  <c r="B55" i="10"/>
  <c r="CK54" i="10"/>
  <c r="CE54" i="10" s="1"/>
  <c r="CI54" i="10"/>
  <c r="CH54" i="10"/>
  <c r="CB54" i="10" s="1"/>
  <c r="AY54" i="10" s="1"/>
  <c r="CG54" i="10"/>
  <c r="CA54" i="10" s="1"/>
  <c r="CC54" i="10"/>
  <c r="AA54" i="10"/>
  <c r="W54" i="10"/>
  <c r="B54" i="10"/>
  <c r="CJ54" i="10" s="1"/>
  <c r="CD54" i="10" s="1"/>
  <c r="CK53" i="10"/>
  <c r="CE53" i="10"/>
  <c r="AA53" i="10"/>
  <c r="W53" i="10"/>
  <c r="B53" i="10"/>
  <c r="CK52" i="10"/>
  <c r="CE52" i="10" s="1"/>
  <c r="CI52" i="10"/>
  <c r="CC52" i="10" s="1"/>
  <c r="CH52" i="10"/>
  <c r="CG52" i="10"/>
  <c r="CA52" i="10" s="1"/>
  <c r="CB52" i="10"/>
  <c r="AA52" i="10"/>
  <c r="W52" i="10"/>
  <c r="B52" i="10"/>
  <c r="CK51" i="10"/>
  <c r="CE51" i="10" s="1"/>
  <c r="CI51" i="10"/>
  <c r="CC51" i="10" s="1"/>
  <c r="CB51" i="10"/>
  <c r="AA51" i="10"/>
  <c r="W51" i="10"/>
  <c r="CJ51" i="10" s="1"/>
  <c r="CD51" i="10" s="1"/>
  <c r="B51" i="10"/>
  <c r="CH51" i="10" s="1"/>
  <c r="CK50" i="10"/>
  <c r="CE50" i="10" s="1"/>
  <c r="CI50" i="10"/>
  <c r="CC50" i="10" s="1"/>
  <c r="CB50" i="10"/>
  <c r="AA50" i="10"/>
  <c r="W50" i="10"/>
  <c r="CJ50" i="10" s="1"/>
  <c r="CD50" i="10" s="1"/>
  <c r="B50" i="10"/>
  <c r="CH50" i="10" s="1"/>
  <c r="CK49" i="10"/>
  <c r="CE49" i="10" s="1"/>
  <c r="CI49" i="10"/>
  <c r="CH49" i="10"/>
  <c r="CB49" i="10" s="1"/>
  <c r="AY49" i="10" s="1"/>
  <c r="CG49" i="10"/>
  <c r="CA49" i="10" s="1"/>
  <c r="CC49" i="10"/>
  <c r="AA49" i="10"/>
  <c r="W49" i="10"/>
  <c r="B49" i="10"/>
  <c r="CJ49" i="10" s="1"/>
  <c r="CD49" i="10" s="1"/>
  <c r="CK48" i="10"/>
  <c r="CG48" i="10"/>
  <c r="CE48" i="10"/>
  <c r="CA48" i="10"/>
  <c r="AA48" i="10"/>
  <c r="W48" i="10"/>
  <c r="B48" i="10"/>
  <c r="CH48" i="10" s="1"/>
  <c r="CB48" i="10" s="1"/>
  <c r="CK47" i="10"/>
  <c r="CE47" i="10" s="1"/>
  <c r="CI47" i="10"/>
  <c r="CC47" i="10" s="1"/>
  <c r="CH47" i="10"/>
  <c r="CG47" i="10"/>
  <c r="CA47" i="10" s="1"/>
  <c r="CB47" i="10"/>
  <c r="AA47" i="10"/>
  <c r="W47" i="10"/>
  <c r="B47" i="10"/>
  <c r="CJ47" i="10" s="1"/>
  <c r="CD47" i="10" s="1"/>
  <c r="CK46" i="10"/>
  <c r="CG46" i="10"/>
  <c r="CA46" i="10" s="1"/>
  <c r="CE46" i="10"/>
  <c r="AA46" i="10"/>
  <c r="W46" i="10"/>
  <c r="B46" i="10"/>
  <c r="CK45" i="10"/>
  <c r="CE45" i="10" s="1"/>
  <c r="CI45" i="10"/>
  <c r="CH45" i="10"/>
  <c r="CG45" i="10"/>
  <c r="CA45" i="10" s="1"/>
  <c r="CC45" i="10"/>
  <c r="CB45" i="10"/>
  <c r="AA45" i="10"/>
  <c r="W45" i="10"/>
  <c r="B45" i="10"/>
  <c r="CK44" i="10"/>
  <c r="CE44" i="10" s="1"/>
  <c r="CG44" i="10"/>
  <c r="CA44" i="10" s="1"/>
  <c r="AA44" i="10"/>
  <c r="W44" i="10"/>
  <c r="B44" i="10"/>
  <c r="CK43" i="10"/>
  <c r="CE43" i="10" s="1"/>
  <c r="CI43" i="10"/>
  <c r="CH43" i="10"/>
  <c r="CG43" i="10"/>
  <c r="CA43" i="10" s="1"/>
  <c r="CC43" i="10"/>
  <c r="CB43" i="10"/>
  <c r="AA43" i="10"/>
  <c r="W43" i="10"/>
  <c r="B43" i="10"/>
  <c r="CK42" i="10"/>
  <c r="CE42" i="10" s="1"/>
  <c r="CJ42" i="10"/>
  <c r="CD42" i="10" s="1"/>
  <c r="CI42" i="10"/>
  <c r="CC42" i="10" s="1"/>
  <c r="CB42" i="10"/>
  <c r="AA42" i="10"/>
  <c r="W42" i="10"/>
  <c r="B42" i="10"/>
  <c r="CH42" i="10" s="1"/>
  <c r="CK41" i="10"/>
  <c r="CE41" i="10" s="1"/>
  <c r="CI41" i="10"/>
  <c r="CC41" i="10" s="1"/>
  <c r="CH41" i="10"/>
  <c r="CB41" i="10" s="1"/>
  <c r="AA41" i="10"/>
  <c r="W41" i="10"/>
  <c r="B41" i="10"/>
  <c r="CK40" i="10"/>
  <c r="CJ40" i="10"/>
  <c r="CD40" i="10" s="1"/>
  <c r="CE40" i="10"/>
  <c r="AA40" i="10"/>
  <c r="W40" i="10"/>
  <c r="B40" i="10"/>
  <c r="CH40" i="10" s="1"/>
  <c r="CB40" i="10" s="1"/>
  <c r="CK39" i="10"/>
  <c r="CE39" i="10" s="1"/>
  <c r="CI39" i="10"/>
  <c r="CC39" i="10" s="1"/>
  <c r="CH39" i="10"/>
  <c r="CG39" i="10"/>
  <c r="CA39" i="10" s="1"/>
  <c r="CB39" i="10"/>
  <c r="AA39" i="10"/>
  <c r="W39" i="10"/>
  <c r="B39" i="10"/>
  <c r="CK38" i="10"/>
  <c r="CI38" i="10"/>
  <c r="CC38" i="10" s="1"/>
  <c r="CE38" i="10"/>
  <c r="CB38" i="10"/>
  <c r="AA38" i="10"/>
  <c r="W38" i="10"/>
  <c r="CJ38" i="10" s="1"/>
  <c r="CD38" i="10" s="1"/>
  <c r="B38" i="10"/>
  <c r="CH38" i="10" s="1"/>
  <c r="CK37" i="10"/>
  <c r="CE37" i="10" s="1"/>
  <c r="CI37" i="10"/>
  <c r="CH37" i="10"/>
  <c r="CB37" i="10" s="1"/>
  <c r="AY37" i="10" s="1"/>
  <c r="CG37" i="10"/>
  <c r="CA37" i="10" s="1"/>
  <c r="CC37" i="10"/>
  <c r="AA37" i="10"/>
  <c r="W37" i="10"/>
  <c r="B37" i="10"/>
  <c r="CJ37" i="10" s="1"/>
  <c r="CD37" i="10" s="1"/>
  <c r="CK36" i="10"/>
  <c r="CG36" i="10"/>
  <c r="CA36" i="10" s="1"/>
  <c r="CE36" i="10"/>
  <c r="AA36" i="10"/>
  <c r="W36" i="10"/>
  <c r="B36" i="10"/>
  <c r="CK35" i="10"/>
  <c r="CE35" i="10" s="1"/>
  <c r="CI35" i="10"/>
  <c r="CH35" i="10"/>
  <c r="CG35" i="10"/>
  <c r="CA35" i="10" s="1"/>
  <c r="CC35" i="10"/>
  <c r="CB35" i="10"/>
  <c r="AY35" i="10"/>
  <c r="AA35" i="10"/>
  <c r="W35" i="10"/>
  <c r="B35" i="10"/>
  <c r="CJ35" i="10" s="1"/>
  <c r="CD35" i="10" s="1"/>
  <c r="CK34" i="10"/>
  <c r="CE34" i="10" s="1"/>
  <c r="AA34" i="10"/>
  <c r="W34" i="10"/>
  <c r="B34" i="10"/>
  <c r="CH34" i="10" s="1"/>
  <c r="CB34" i="10" s="1"/>
  <c r="CK33" i="10"/>
  <c r="CE33" i="10" s="1"/>
  <c r="CI33" i="10"/>
  <c r="CH33" i="10"/>
  <c r="CG33" i="10"/>
  <c r="CA33" i="10" s="1"/>
  <c r="CC33" i="10"/>
  <c r="CB33" i="10"/>
  <c r="AA33" i="10"/>
  <c r="W33" i="10"/>
  <c r="B33" i="10"/>
  <c r="CK32" i="10"/>
  <c r="CJ32" i="10"/>
  <c r="CE32" i="10"/>
  <c r="CD32" i="10"/>
  <c r="AA32" i="10"/>
  <c r="W32" i="10"/>
  <c r="B32" i="10"/>
  <c r="CH32" i="10" s="1"/>
  <c r="CB32" i="10" s="1"/>
  <c r="CK31" i="10"/>
  <c r="CE31" i="10" s="1"/>
  <c r="CI31" i="10"/>
  <c r="CC31" i="10" s="1"/>
  <c r="CH31" i="10"/>
  <c r="CG31" i="10"/>
  <c r="CA31" i="10" s="1"/>
  <c r="CB31" i="10"/>
  <c r="AA31" i="10"/>
  <c r="W31" i="10"/>
  <c r="B31" i="10"/>
  <c r="CK30" i="10"/>
  <c r="CI30" i="10"/>
  <c r="CC30" i="10" s="1"/>
  <c r="CE30" i="10"/>
  <c r="CB30" i="10"/>
  <c r="AA30" i="10"/>
  <c r="W30" i="10"/>
  <c r="CJ30" i="10" s="1"/>
  <c r="CD30" i="10" s="1"/>
  <c r="B30" i="10"/>
  <c r="CH30" i="10" s="1"/>
  <c r="CK29" i="10"/>
  <c r="CE29" i="10" s="1"/>
  <c r="CI29" i="10"/>
  <c r="CH29" i="10"/>
  <c r="CG29" i="10"/>
  <c r="CA29" i="10" s="1"/>
  <c r="CC29" i="10"/>
  <c r="CB29" i="10"/>
  <c r="AY29" i="10" s="1"/>
  <c r="AA29" i="10"/>
  <c r="W29" i="10"/>
  <c r="B29" i="10"/>
  <c r="CJ29" i="10" s="1"/>
  <c r="CD29" i="10" s="1"/>
  <c r="CK28" i="10"/>
  <c r="CE28" i="10"/>
  <c r="AA28" i="10"/>
  <c r="W28" i="10"/>
  <c r="B28" i="10"/>
  <c r="CK27" i="10"/>
  <c r="CE27" i="10" s="1"/>
  <c r="CI27" i="10"/>
  <c r="CH27" i="10"/>
  <c r="CG27" i="10"/>
  <c r="CA27" i="10" s="1"/>
  <c r="AY27" i="10" s="1"/>
  <c r="CC27" i="10"/>
  <c r="CB27" i="10"/>
  <c r="AA27" i="10"/>
  <c r="W27" i="10"/>
  <c r="B27" i="10"/>
  <c r="CJ27" i="10" s="1"/>
  <c r="CD27" i="10" s="1"/>
  <c r="CK26" i="10"/>
  <c r="CE26" i="10"/>
  <c r="AA26" i="10"/>
  <c r="W26" i="10"/>
  <c r="B26" i="10"/>
  <c r="CH26" i="10" s="1"/>
  <c r="CB26" i="10" s="1"/>
  <c r="CK25" i="10"/>
  <c r="CE25" i="10" s="1"/>
  <c r="CI25" i="10"/>
  <c r="CH25" i="10"/>
  <c r="CG25" i="10"/>
  <c r="CA25" i="10" s="1"/>
  <c r="CC25" i="10"/>
  <c r="CB25" i="10"/>
  <c r="AA25" i="10"/>
  <c r="W25" i="10"/>
  <c r="B25" i="10"/>
  <c r="CK24" i="10"/>
  <c r="CJ24" i="10"/>
  <c r="CE24" i="10"/>
  <c r="CD24" i="10"/>
  <c r="AA24" i="10"/>
  <c r="W24" i="10"/>
  <c r="B24" i="10"/>
  <c r="CH24" i="10" s="1"/>
  <c r="CB24" i="10" s="1"/>
  <c r="CK23" i="10"/>
  <c r="CE23" i="10" s="1"/>
  <c r="CI23" i="10"/>
  <c r="CH23" i="10"/>
  <c r="CG23" i="10"/>
  <c r="CA23" i="10" s="1"/>
  <c r="CC23" i="10"/>
  <c r="CB23" i="10"/>
  <c r="AA23" i="10"/>
  <c r="W23" i="10"/>
  <c r="B23" i="10"/>
  <c r="CK22" i="10"/>
  <c r="CI22" i="10"/>
  <c r="CC22" i="10" s="1"/>
  <c r="CE22" i="10"/>
  <c r="CB22" i="10"/>
  <c r="AA22" i="10"/>
  <c r="W22" i="10"/>
  <c r="CJ22" i="10" s="1"/>
  <c r="CD22" i="10" s="1"/>
  <c r="B22" i="10"/>
  <c r="CH22" i="10" s="1"/>
  <c r="CK21" i="10"/>
  <c r="CE21" i="10" s="1"/>
  <c r="CI21" i="10"/>
  <c r="CC21" i="10" s="1"/>
  <c r="CH21" i="10"/>
  <c r="CB21" i="10" s="1"/>
  <c r="AY21" i="10" s="1"/>
  <c r="CG21" i="10"/>
  <c r="CA21" i="10" s="1"/>
  <c r="AA21" i="10"/>
  <c r="W21" i="10"/>
  <c r="B21" i="10"/>
  <c r="CJ21" i="10" s="1"/>
  <c r="CD21" i="10" s="1"/>
  <c r="CK20" i="10"/>
  <c r="CI20" i="10"/>
  <c r="CC20" i="10" s="1"/>
  <c r="CE20" i="10"/>
  <c r="AA20" i="10"/>
  <c r="W20" i="10"/>
  <c r="B20" i="10"/>
  <c r="CK19" i="10"/>
  <c r="CE19" i="10" s="1"/>
  <c r="CI19" i="10"/>
  <c r="CH19" i="10"/>
  <c r="CB19" i="10" s="1"/>
  <c r="CG19" i="10"/>
  <c r="CA19" i="10" s="1"/>
  <c r="CC19" i="10"/>
  <c r="AA19" i="10"/>
  <c r="W19" i="10"/>
  <c r="B19" i="10"/>
  <c r="CJ19" i="10" s="1"/>
  <c r="CD19" i="10" s="1"/>
  <c r="CK18" i="10"/>
  <c r="CG18" i="10"/>
  <c r="CA18" i="10" s="1"/>
  <c r="CE18" i="10"/>
  <c r="AA18" i="10"/>
  <c r="W18" i="10"/>
  <c r="B18" i="10"/>
  <c r="CK17" i="10"/>
  <c r="CE17" i="10" s="1"/>
  <c r="CI17" i="10"/>
  <c r="CH17" i="10"/>
  <c r="CG17" i="10"/>
  <c r="CA17" i="10" s="1"/>
  <c r="CC17" i="10"/>
  <c r="CB17" i="10"/>
  <c r="AA17" i="10"/>
  <c r="W17" i="10"/>
  <c r="B17" i="10"/>
  <c r="CK16" i="10"/>
  <c r="CJ16" i="10"/>
  <c r="CE16" i="10"/>
  <c r="CD16" i="10"/>
  <c r="AA16" i="10"/>
  <c r="W16" i="10"/>
  <c r="B16" i="10"/>
  <c r="CH16" i="10" s="1"/>
  <c r="CB16" i="10" s="1"/>
  <c r="CK15" i="10"/>
  <c r="CE15" i="10" s="1"/>
  <c r="CI15" i="10"/>
  <c r="CH15" i="10"/>
  <c r="CG15" i="10"/>
  <c r="CA15" i="10" s="1"/>
  <c r="CC15" i="10"/>
  <c r="CB15" i="10"/>
  <c r="AA15" i="10"/>
  <c r="W15" i="10"/>
  <c r="B15" i="10"/>
  <c r="CK14" i="10"/>
  <c r="CJ14" i="10"/>
  <c r="CD14" i="10" s="1"/>
  <c r="CI14" i="10"/>
  <c r="CC14" i="10" s="1"/>
  <c r="CE14" i="10"/>
  <c r="CB14" i="10"/>
  <c r="AA14" i="10"/>
  <c r="W14" i="10"/>
  <c r="B14" i="10"/>
  <c r="CH14" i="10" s="1"/>
  <c r="CK13" i="10"/>
  <c r="CE13" i="10" s="1"/>
  <c r="CI13" i="10"/>
  <c r="CH13" i="10"/>
  <c r="CB13" i="10" s="1"/>
  <c r="AY13" i="10" s="1"/>
  <c r="CG13" i="10"/>
  <c r="CA13" i="10" s="1"/>
  <c r="CC13" i="10"/>
  <c r="AA13" i="10"/>
  <c r="W13" i="10"/>
  <c r="B13" i="10"/>
  <c r="CJ13" i="10" s="1"/>
  <c r="CD13" i="10" s="1"/>
  <c r="CK12" i="10"/>
  <c r="CI12" i="10"/>
  <c r="CC12" i="10" s="1"/>
  <c r="CG12" i="10"/>
  <c r="CA12" i="10" s="1"/>
  <c r="CE12" i="10"/>
  <c r="AA12" i="10"/>
  <c r="W12" i="10"/>
  <c r="B12" i="10"/>
  <c r="CK11" i="10"/>
  <c r="CE11" i="10" s="1"/>
  <c r="CI11" i="10"/>
  <c r="CH11" i="10"/>
  <c r="CB11" i="10" s="1"/>
  <c r="CG11" i="10"/>
  <c r="CC11" i="10"/>
  <c r="AA11" i="10"/>
  <c r="W11" i="10"/>
  <c r="B11" i="10"/>
  <c r="B71" i="10" s="1"/>
  <c r="A5" i="10"/>
  <c r="A4" i="10"/>
  <c r="A3" i="10"/>
  <c r="A2" i="10"/>
  <c r="AY19" i="10" l="1"/>
  <c r="CH20" i="10"/>
  <c r="CB20" i="10" s="1"/>
  <c r="CJ20" i="10"/>
  <c r="CD20" i="10" s="1"/>
  <c r="CH53" i="10"/>
  <c r="CB53" i="10" s="1"/>
  <c r="CI53" i="10"/>
  <c r="CC53" i="10" s="1"/>
  <c r="CG53" i="10"/>
  <c r="CA53" i="10" s="1"/>
  <c r="CJ53" i="10"/>
  <c r="CD53" i="10" s="1"/>
  <c r="CH97" i="10"/>
  <c r="CB97" i="10" s="1"/>
  <c r="CG97" i="10"/>
  <c r="CA97" i="10" s="1"/>
  <c r="AR97" i="10" s="1"/>
  <c r="CJ97" i="10"/>
  <c r="CD97" i="10" s="1"/>
  <c r="CI97" i="10"/>
  <c r="CC97" i="10" s="1"/>
  <c r="AY15" i="10"/>
  <c r="CH28" i="10"/>
  <c r="CB28" i="10" s="1"/>
  <c r="CJ28" i="10"/>
  <c r="CD28" i="10" s="1"/>
  <c r="CI28" i="10"/>
  <c r="CC28" i="10" s="1"/>
  <c r="CA11" i="10"/>
  <c r="CH12" i="10"/>
  <c r="CB12" i="10" s="1"/>
  <c r="AY12" i="10" s="1"/>
  <c r="CJ12" i="10"/>
  <c r="CD12" i="10" s="1"/>
  <c r="CH18" i="10"/>
  <c r="CB18" i="10" s="1"/>
  <c r="CJ18" i="10"/>
  <c r="CD18" i="10" s="1"/>
  <c r="CI18" i="10"/>
  <c r="CC18" i="10" s="1"/>
  <c r="AY18" i="10" s="1"/>
  <c r="CG20" i="10"/>
  <c r="CA20" i="10" s="1"/>
  <c r="CG28" i="10"/>
  <c r="CA28" i="10" s="1"/>
  <c r="CH36" i="10"/>
  <c r="CB36" i="10" s="1"/>
  <c r="AY36" i="10" s="1"/>
  <c r="CJ36" i="10"/>
  <c r="CD36" i="10" s="1"/>
  <c r="CI36" i="10"/>
  <c r="CC36" i="10" s="1"/>
  <c r="AY47" i="10"/>
  <c r="AY56" i="10"/>
  <c r="CH57" i="10"/>
  <c r="CB57" i="10" s="1"/>
  <c r="CJ57" i="10"/>
  <c r="CD57" i="10" s="1"/>
  <c r="CI57" i="10"/>
  <c r="CC57" i="10" s="1"/>
  <c r="CG57" i="10"/>
  <c r="CA57" i="10" s="1"/>
  <c r="AY62" i="10"/>
  <c r="CG26" i="10"/>
  <c r="CA26" i="10" s="1"/>
  <c r="CG34" i="10"/>
  <c r="CA34" i="10" s="1"/>
  <c r="CH44" i="10"/>
  <c r="CB44" i="10" s="1"/>
  <c r="CI44" i="10"/>
  <c r="CC44" i="10" s="1"/>
  <c r="CJ44" i="10"/>
  <c r="CD44" i="10" s="1"/>
  <c r="CI68" i="10"/>
  <c r="CC68" i="10" s="1"/>
  <c r="CJ68" i="10"/>
  <c r="CD68" i="10" s="1"/>
  <c r="CH68" i="10"/>
  <c r="CB68" i="10" s="1"/>
  <c r="CG68" i="10"/>
  <c r="CA68" i="10" s="1"/>
  <c r="CH95" i="10"/>
  <c r="CB95" i="10" s="1"/>
  <c r="CG95" i="10"/>
  <c r="CA95" i="10" s="1"/>
  <c r="AR95" i="10" s="1"/>
  <c r="CH96" i="10"/>
  <c r="CB96" i="10" s="1"/>
  <c r="CJ96" i="10"/>
  <c r="CD96" i="10" s="1"/>
  <c r="CG96" i="10"/>
  <c r="CA96" i="10" s="1"/>
  <c r="CH98" i="10"/>
  <c r="CB98" i="10" s="1"/>
  <c r="CJ98" i="10"/>
  <c r="CD98" i="10" s="1"/>
  <c r="CI98" i="10"/>
  <c r="CC98" i="10" s="1"/>
  <c r="CG98" i="10"/>
  <c r="CA98" i="10" s="1"/>
  <c r="W71" i="10"/>
  <c r="CG16" i="10"/>
  <c r="CA16" i="10" s="1"/>
  <c r="AY16" i="10" s="1"/>
  <c r="CJ17" i="10"/>
  <c r="CD17" i="10" s="1"/>
  <c r="AY17" i="10" s="1"/>
  <c r="CG24" i="10"/>
  <c r="CA24" i="10" s="1"/>
  <c r="AY24" i="10" s="1"/>
  <c r="CJ25" i="10"/>
  <c r="CD25" i="10" s="1"/>
  <c r="AY25" i="10" s="1"/>
  <c r="CI26" i="10"/>
  <c r="CC26" i="10" s="1"/>
  <c r="CG32" i="10"/>
  <c r="CA32" i="10" s="1"/>
  <c r="CJ33" i="10"/>
  <c r="CD33" i="10" s="1"/>
  <c r="AY33" i="10" s="1"/>
  <c r="CI34" i="10"/>
  <c r="CC34" i="10" s="1"/>
  <c r="CG40" i="10"/>
  <c r="CA40" i="10" s="1"/>
  <c r="AY40" i="10" s="1"/>
  <c r="CH46" i="10"/>
  <c r="CB46" i="10" s="1"/>
  <c r="AY46" i="10" s="1"/>
  <c r="CJ46" i="10"/>
  <c r="CD46" i="10" s="1"/>
  <c r="CI46" i="10"/>
  <c r="CC46" i="10" s="1"/>
  <c r="CI48" i="10"/>
  <c r="CC48" i="10" s="1"/>
  <c r="AY48" i="10" s="1"/>
  <c r="CH63" i="10"/>
  <c r="CB63" i="10" s="1"/>
  <c r="CJ63" i="10"/>
  <c r="CD63" i="10" s="1"/>
  <c r="CG63" i="10"/>
  <c r="CA63" i="10" s="1"/>
  <c r="AY63" i="10" s="1"/>
  <c r="CI95" i="10"/>
  <c r="CC95" i="10" s="1"/>
  <c r="CH101" i="10"/>
  <c r="CB101" i="10" s="1"/>
  <c r="CG101" i="10"/>
  <c r="CA101" i="10" s="1"/>
  <c r="AR101" i="10" s="1"/>
  <c r="CJ101" i="10"/>
  <c r="CD101" i="10" s="1"/>
  <c r="CI101" i="10"/>
  <c r="CC101" i="10" s="1"/>
  <c r="AA71" i="10"/>
  <c r="CG14" i="10"/>
  <c r="CA14" i="10" s="1"/>
  <c r="AY14" i="10" s="1"/>
  <c r="CJ15" i="10"/>
  <c r="CD15" i="10" s="1"/>
  <c r="CI16" i="10"/>
  <c r="CC16" i="10" s="1"/>
  <c r="CG22" i="10"/>
  <c r="CA22" i="10" s="1"/>
  <c r="AY22" i="10" s="1"/>
  <c r="CJ23" i="10"/>
  <c r="CD23" i="10" s="1"/>
  <c r="AY23" i="10" s="1"/>
  <c r="CI24" i="10"/>
  <c r="CC24" i="10" s="1"/>
  <c r="CJ26" i="10"/>
  <c r="CD26" i="10" s="1"/>
  <c r="CG30" i="10"/>
  <c r="CA30" i="10" s="1"/>
  <c r="AY30" i="10" s="1"/>
  <c r="CJ31" i="10"/>
  <c r="CD31" i="10" s="1"/>
  <c r="AY31" i="10" s="1"/>
  <c r="CI32" i="10"/>
  <c r="CC32" i="10" s="1"/>
  <c r="CJ34" i="10"/>
  <c r="CD34" i="10" s="1"/>
  <c r="CG38" i="10"/>
  <c r="CA38" i="10" s="1"/>
  <c r="AY38" i="10" s="1"/>
  <c r="CJ39" i="10"/>
  <c r="CD39" i="10" s="1"/>
  <c r="AY39" i="10" s="1"/>
  <c r="CI40" i="10"/>
  <c r="CC40" i="10" s="1"/>
  <c r="CJ45" i="10"/>
  <c r="CD45" i="10" s="1"/>
  <c r="AY45" i="10" s="1"/>
  <c r="CJ48" i="10"/>
  <c r="CD48" i="10" s="1"/>
  <c r="CH55" i="10"/>
  <c r="CB55" i="10" s="1"/>
  <c r="AY55" i="10" s="1"/>
  <c r="CJ55" i="10"/>
  <c r="CD55" i="10" s="1"/>
  <c r="CI63" i="10"/>
  <c r="CC63" i="10" s="1"/>
  <c r="CG67" i="10"/>
  <c r="CA67" i="10" s="1"/>
  <c r="CI67" i="10"/>
  <c r="CC67" i="10" s="1"/>
  <c r="CJ67" i="10"/>
  <c r="CD67" i="10" s="1"/>
  <c r="CH67" i="10"/>
  <c r="CB67" i="10" s="1"/>
  <c r="CG69" i="10"/>
  <c r="CA69" i="10" s="1"/>
  <c r="CJ69" i="10"/>
  <c r="CD69" i="10" s="1"/>
  <c r="CH69" i="10"/>
  <c r="CB69" i="10" s="1"/>
  <c r="CJ95" i="10"/>
  <c r="CD95" i="10" s="1"/>
  <c r="CI96" i="10"/>
  <c r="CC96" i="10" s="1"/>
  <c r="CH99" i="10"/>
  <c r="CB99" i="10" s="1"/>
  <c r="CG99" i="10"/>
  <c r="CA99" i="10" s="1"/>
  <c r="CH100" i="10"/>
  <c r="CB100" i="10" s="1"/>
  <c r="CJ100" i="10"/>
  <c r="CD100" i="10" s="1"/>
  <c r="CG100" i="10"/>
  <c r="CA100" i="10" s="1"/>
  <c r="AR100" i="10" s="1"/>
  <c r="E102" i="10"/>
  <c r="CH94" i="10"/>
  <c r="CB94" i="10" s="1"/>
  <c r="AR94" i="10" s="1"/>
  <c r="C94" i="10"/>
  <c r="CJ94" i="10"/>
  <c r="CD94" i="10" s="1"/>
  <c r="CI94" i="10"/>
  <c r="CC94" i="10" s="1"/>
  <c r="CJ11" i="10"/>
  <c r="CD11" i="10" s="1"/>
  <c r="CJ41" i="10"/>
  <c r="CD41" i="10" s="1"/>
  <c r="CG41" i="10"/>
  <c r="CA41" i="10" s="1"/>
  <c r="CG42" i="10"/>
  <c r="CA42" i="10" s="1"/>
  <c r="AY42" i="10" s="1"/>
  <c r="CJ43" i="10"/>
  <c r="CD43" i="10" s="1"/>
  <c r="AY43" i="10" s="1"/>
  <c r="CG50" i="10"/>
  <c r="CA50" i="10" s="1"/>
  <c r="AY50" i="10" s="1"/>
  <c r="CJ56" i="10"/>
  <c r="CD56" i="10" s="1"/>
  <c r="AY58" i="10"/>
  <c r="CH61" i="10"/>
  <c r="CB61" i="10" s="1"/>
  <c r="AY61" i="10" s="1"/>
  <c r="CI61" i="10"/>
  <c r="CC61" i="10" s="1"/>
  <c r="CJ61" i="10"/>
  <c r="CD61" i="10" s="1"/>
  <c r="B88" i="10"/>
  <c r="CI107" i="10"/>
  <c r="CC107" i="10" s="1"/>
  <c r="CJ107" i="10"/>
  <c r="CD107" i="10" s="1"/>
  <c r="CG107" i="10"/>
  <c r="CA107" i="10" s="1"/>
  <c r="CI109" i="10"/>
  <c r="CC109" i="10" s="1"/>
  <c r="CJ109" i="10"/>
  <c r="CD109" i="10" s="1"/>
  <c r="CG109" i="10"/>
  <c r="CA109" i="10" s="1"/>
  <c r="AT109" i="10" s="1"/>
  <c r="CI111" i="10"/>
  <c r="CC111" i="10" s="1"/>
  <c r="CJ111" i="10"/>
  <c r="CD111" i="10" s="1"/>
  <c r="CG111" i="10"/>
  <c r="CA111" i="10" s="1"/>
  <c r="AT111" i="10" s="1"/>
  <c r="CI113" i="10"/>
  <c r="CC113" i="10" s="1"/>
  <c r="CJ113" i="10"/>
  <c r="CD113" i="10" s="1"/>
  <c r="CG113" i="10"/>
  <c r="CA113" i="10" s="1"/>
  <c r="CI115" i="10"/>
  <c r="CC115" i="10" s="1"/>
  <c r="CJ115" i="10"/>
  <c r="CD115" i="10" s="1"/>
  <c r="CG115" i="10"/>
  <c r="CA115" i="10" s="1"/>
  <c r="CI117" i="10"/>
  <c r="CC117" i="10" s="1"/>
  <c r="CJ117" i="10"/>
  <c r="CD117" i="10" s="1"/>
  <c r="CG117" i="10"/>
  <c r="CA117" i="10" s="1"/>
  <c r="AT117" i="10" s="1"/>
  <c r="CG51" i="10"/>
  <c r="CA51" i="10" s="1"/>
  <c r="AY51" i="10" s="1"/>
  <c r="CJ52" i="10"/>
  <c r="CD52" i="10" s="1"/>
  <c r="AY52" i="10" s="1"/>
  <c r="CG59" i="10"/>
  <c r="CA59" i="10" s="1"/>
  <c r="AY59" i="10" s="1"/>
  <c r="CJ60" i="10"/>
  <c r="CD60" i="10" s="1"/>
  <c r="AY60" i="10" s="1"/>
  <c r="CH70" i="10"/>
  <c r="CB70" i="10" s="1"/>
  <c r="AY70" i="10" s="1"/>
  <c r="CI108" i="10"/>
  <c r="CC108" i="10" s="1"/>
  <c r="AT108" i="10" s="1"/>
  <c r="CJ108" i="10"/>
  <c r="CD108" i="10" s="1"/>
  <c r="CK108" i="10"/>
  <c r="CE108" i="10" s="1"/>
  <c r="CI110" i="10"/>
  <c r="CC110" i="10" s="1"/>
  <c r="AT110" i="10" s="1"/>
  <c r="CJ110" i="10"/>
  <c r="CD110" i="10" s="1"/>
  <c r="CK110" i="10"/>
  <c r="CE110" i="10" s="1"/>
  <c r="CI112" i="10"/>
  <c r="CC112" i="10" s="1"/>
  <c r="AT112" i="10" s="1"/>
  <c r="CJ112" i="10"/>
  <c r="CD112" i="10" s="1"/>
  <c r="CK112" i="10"/>
  <c r="CE112" i="10" s="1"/>
  <c r="CI114" i="10"/>
  <c r="CC114" i="10" s="1"/>
  <c r="AT114" i="10" s="1"/>
  <c r="CJ114" i="10"/>
  <c r="CD114" i="10" s="1"/>
  <c r="CK114" i="10"/>
  <c r="CE114" i="10" s="1"/>
  <c r="CI116" i="10"/>
  <c r="CC116" i="10" s="1"/>
  <c r="CJ116" i="10"/>
  <c r="CD116" i="10" s="1"/>
  <c r="AT116" i="10" s="1"/>
  <c r="CK116" i="10"/>
  <c r="CE116" i="10" s="1"/>
  <c r="CG64" i="10"/>
  <c r="CA64" i="10" s="1"/>
  <c r="AY64" i="10" s="1"/>
  <c r="CH65" i="10"/>
  <c r="CB65" i="10" s="1"/>
  <c r="AY65" i="10" s="1"/>
  <c r="CH66" i="10"/>
  <c r="CB66" i="10" s="1"/>
  <c r="AY66" i="10" s="1"/>
  <c r="D102" i="10"/>
  <c r="C93" i="10"/>
  <c r="AY26" i="10" l="1"/>
  <c r="AY69" i="10"/>
  <c r="AY67" i="10"/>
  <c r="AY57" i="10"/>
  <c r="AY11" i="10"/>
  <c r="AT113" i="10"/>
  <c r="AR98" i="10"/>
  <c r="AR96" i="10"/>
  <c r="AY44" i="10"/>
  <c r="AY28" i="10"/>
  <c r="B193" i="10"/>
  <c r="CG93" i="10"/>
  <c r="CA93" i="10" s="1"/>
  <c r="CJ93" i="10"/>
  <c r="CD93" i="10" s="1"/>
  <c r="CI93" i="10"/>
  <c r="CC93" i="10" s="1"/>
  <c r="C102" i="10"/>
  <c r="A193" i="10" s="1"/>
  <c r="CH93" i="10"/>
  <c r="CB93" i="10" s="1"/>
  <c r="AT115" i="10"/>
  <c r="AT107" i="10"/>
  <c r="AY41" i="10"/>
  <c r="AR99" i="10"/>
  <c r="AY32" i="10"/>
  <c r="AY68" i="10"/>
  <c r="AY34" i="10"/>
  <c r="AY20" i="10"/>
  <c r="AY53" i="10"/>
  <c r="AR93" i="10" l="1"/>
  <c r="E117" i="11" l="1"/>
  <c r="D117" i="11"/>
  <c r="E116" i="11"/>
  <c r="D116" i="11"/>
  <c r="CL115" i="11"/>
  <c r="CF115" i="11" s="1"/>
  <c r="E115" i="11"/>
  <c r="D115" i="11"/>
  <c r="C115" i="11" s="1"/>
  <c r="E114" i="11"/>
  <c r="D114" i="11"/>
  <c r="E113" i="11"/>
  <c r="D113" i="11"/>
  <c r="E112" i="11"/>
  <c r="D112" i="11"/>
  <c r="E111" i="11"/>
  <c r="D111" i="11"/>
  <c r="C111" i="11" s="1"/>
  <c r="E110" i="11"/>
  <c r="D110" i="11"/>
  <c r="C110" i="11" s="1"/>
  <c r="E109" i="11"/>
  <c r="D109" i="11"/>
  <c r="E108" i="11"/>
  <c r="D108" i="11"/>
  <c r="CL107" i="11"/>
  <c r="CF107" i="11" s="1"/>
  <c r="E107" i="11"/>
  <c r="D107" i="11"/>
  <c r="C107" i="11" s="1"/>
  <c r="AQ102" i="11"/>
  <c r="AP102" i="11"/>
  <c r="AO102" i="11"/>
  <c r="AN102" i="11"/>
  <c r="AM102" i="11"/>
  <c r="AL102" i="11"/>
  <c r="AK102" i="11"/>
  <c r="AJ102" i="11"/>
  <c r="AI102" i="11"/>
  <c r="AH102" i="11"/>
  <c r="AG102" i="11"/>
  <c r="AF102" i="11"/>
  <c r="AE102" i="11"/>
  <c r="AD102" i="11"/>
  <c r="AC102" i="11"/>
  <c r="AB102" i="11"/>
  <c r="AA102" i="11"/>
  <c r="Z102" i="11"/>
  <c r="Y102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CJ101" i="11"/>
  <c r="CD101" i="11" s="1"/>
  <c r="CG101" i="11"/>
  <c r="CA101" i="11" s="1"/>
  <c r="E101" i="11"/>
  <c r="D101" i="11"/>
  <c r="C101" i="11"/>
  <c r="CJ100" i="11"/>
  <c r="CD100" i="11" s="1"/>
  <c r="CG100" i="11"/>
  <c r="CA100" i="11" s="1"/>
  <c r="E100" i="11"/>
  <c r="D100" i="11"/>
  <c r="C100" i="11"/>
  <c r="CJ99" i="11"/>
  <c r="CD99" i="11" s="1"/>
  <c r="CG99" i="11"/>
  <c r="CA99" i="11" s="1"/>
  <c r="E99" i="11"/>
  <c r="D99" i="11"/>
  <c r="C99" i="11"/>
  <c r="CJ98" i="11"/>
  <c r="CD98" i="11" s="1"/>
  <c r="CG98" i="11"/>
  <c r="CA98" i="11" s="1"/>
  <c r="E98" i="11"/>
  <c r="D98" i="11"/>
  <c r="C98" i="11"/>
  <c r="CJ97" i="11"/>
  <c r="CD97" i="11" s="1"/>
  <c r="CG97" i="11"/>
  <c r="CA97" i="11" s="1"/>
  <c r="E97" i="11"/>
  <c r="D97" i="11"/>
  <c r="C97" i="11"/>
  <c r="CJ96" i="11"/>
  <c r="CD96" i="11" s="1"/>
  <c r="CG96" i="11"/>
  <c r="CA96" i="11" s="1"/>
  <c r="E96" i="11"/>
  <c r="D96" i="11"/>
  <c r="C96" i="11"/>
  <c r="CJ95" i="11"/>
  <c r="CD95" i="11" s="1"/>
  <c r="CG95" i="11"/>
  <c r="CA95" i="11" s="1"/>
  <c r="E95" i="11"/>
  <c r="D95" i="11"/>
  <c r="C95" i="11"/>
  <c r="CJ94" i="11"/>
  <c r="CD94" i="11" s="1"/>
  <c r="CG94" i="11"/>
  <c r="CA94" i="11" s="1"/>
  <c r="E94" i="11"/>
  <c r="CI94" i="11" s="1"/>
  <c r="CC94" i="11" s="1"/>
  <c r="E93" i="11"/>
  <c r="E102" i="11" s="1"/>
  <c r="D93" i="11"/>
  <c r="D102" i="11" s="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88" i="11" s="1"/>
  <c r="B75" i="11"/>
  <c r="B74" i="11"/>
  <c r="AX71" i="11"/>
  <c r="AW71" i="11"/>
  <c r="AV71" i="11"/>
  <c r="AU71" i="11"/>
  <c r="AT71" i="11"/>
  <c r="AS71" i="11"/>
  <c r="AR71" i="11"/>
  <c r="AQ71" i="11"/>
  <c r="AP71" i="11"/>
  <c r="AO71" i="11"/>
  <c r="AN71" i="11"/>
  <c r="AM71" i="11"/>
  <c r="AL71" i="11"/>
  <c r="AK71" i="11"/>
  <c r="AJ71" i="11"/>
  <c r="AI71" i="11"/>
  <c r="AH71" i="11"/>
  <c r="AG71" i="11"/>
  <c r="AF71" i="11"/>
  <c r="AE71" i="11"/>
  <c r="AD71" i="11"/>
  <c r="AC71" i="11"/>
  <c r="AB71" i="11"/>
  <c r="Z71" i="11"/>
  <c r="Y71" i="11"/>
  <c r="X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CK70" i="11"/>
  <c r="CE70" i="11" s="1"/>
  <c r="CH70" i="11"/>
  <c r="CB70" i="11" s="1"/>
  <c r="CG70" i="11"/>
  <c r="CA70" i="11" s="1"/>
  <c r="AA70" i="11"/>
  <c r="W70" i="11"/>
  <c r="B70" i="11"/>
  <c r="CK69" i="11"/>
  <c r="CJ69" i="11"/>
  <c r="CD69" i="11" s="1"/>
  <c r="CE69" i="11"/>
  <c r="AA69" i="11"/>
  <c r="W69" i="11"/>
  <c r="B69" i="11"/>
  <c r="CK68" i="11"/>
  <c r="CE68" i="11" s="1"/>
  <c r="AA68" i="11"/>
  <c r="W68" i="11"/>
  <c r="B68" i="11"/>
  <c r="CK67" i="11"/>
  <c r="CE67" i="11"/>
  <c r="AA67" i="11"/>
  <c r="W67" i="11"/>
  <c r="B67" i="11"/>
  <c r="CK66" i="11"/>
  <c r="CH66" i="11"/>
  <c r="CB66" i="11" s="1"/>
  <c r="CG66" i="11"/>
  <c r="CA66" i="11" s="1"/>
  <c r="CE66" i="11"/>
  <c r="AA66" i="11"/>
  <c r="W66" i="11"/>
  <c r="B66" i="11"/>
  <c r="CK65" i="11"/>
  <c r="CH65" i="11"/>
  <c r="CB65" i="11" s="1"/>
  <c r="CE65" i="11"/>
  <c r="AA65" i="11"/>
  <c r="W65" i="11"/>
  <c r="B65" i="11"/>
  <c r="CK64" i="11"/>
  <c r="CG64" i="11"/>
  <c r="CA64" i="11" s="1"/>
  <c r="CE64" i="11"/>
  <c r="AA64" i="11"/>
  <c r="W64" i="11"/>
  <c r="B64" i="11"/>
  <c r="CK63" i="11"/>
  <c r="CE63" i="11" s="1"/>
  <c r="CH63" i="11"/>
  <c r="CB63" i="11" s="1"/>
  <c r="CG63" i="11"/>
  <c r="CA63" i="11" s="1"/>
  <c r="AA63" i="11"/>
  <c r="W63" i="11"/>
  <c r="B63" i="11"/>
  <c r="CK62" i="11"/>
  <c r="CI62" i="11"/>
  <c r="CC62" i="11" s="1"/>
  <c r="CE62" i="11"/>
  <c r="AA62" i="11"/>
  <c r="W62" i="11"/>
  <c r="B62" i="11"/>
  <c r="CK61" i="11"/>
  <c r="CE61" i="11" s="1"/>
  <c r="CH61" i="11"/>
  <c r="CG61" i="11"/>
  <c r="CA61" i="11" s="1"/>
  <c r="CB61" i="11"/>
  <c r="AA61" i="11"/>
  <c r="W61" i="11"/>
  <c r="B61" i="11"/>
  <c r="CJ61" i="11" s="1"/>
  <c r="CD61" i="11" s="1"/>
  <c r="CK60" i="11"/>
  <c r="CI60" i="11"/>
  <c r="CC60" i="11" s="1"/>
  <c r="CE60" i="11"/>
  <c r="AA60" i="11"/>
  <c r="W60" i="11"/>
  <c r="B60" i="11"/>
  <c r="CK59" i="11"/>
  <c r="CE59" i="11" s="1"/>
  <c r="CH59" i="11"/>
  <c r="CB59" i="11" s="1"/>
  <c r="CG59" i="11"/>
  <c r="CA59" i="11" s="1"/>
  <c r="AA59" i="11"/>
  <c r="W59" i="11"/>
  <c r="B59" i="11"/>
  <c r="CK58" i="11"/>
  <c r="CI58" i="11"/>
  <c r="CC58" i="11" s="1"/>
  <c r="CE58" i="11"/>
  <c r="AA58" i="11"/>
  <c r="W58" i="11"/>
  <c r="B58" i="11"/>
  <c r="CK57" i="11"/>
  <c r="CE57" i="11" s="1"/>
  <c r="CH57" i="11"/>
  <c r="CG57" i="11"/>
  <c r="CA57" i="11" s="1"/>
  <c r="CB57" i="11"/>
  <c r="AA57" i="11"/>
  <c r="W57" i="11"/>
  <c r="B57" i="11"/>
  <c r="CJ57" i="11" s="1"/>
  <c r="CD57" i="11" s="1"/>
  <c r="CK56" i="11"/>
  <c r="CI56" i="11"/>
  <c r="CC56" i="11" s="1"/>
  <c r="CE56" i="11"/>
  <c r="AA56" i="11"/>
  <c r="W56" i="11"/>
  <c r="B56" i="11"/>
  <c r="CK55" i="11"/>
  <c r="CE55" i="11" s="1"/>
  <c r="CH55" i="11"/>
  <c r="CB55" i="11" s="1"/>
  <c r="CG55" i="11"/>
  <c r="CA55" i="11" s="1"/>
  <c r="AA55" i="11"/>
  <c r="W55" i="11"/>
  <c r="B55" i="11"/>
  <c r="CK54" i="11"/>
  <c r="CI54" i="11"/>
  <c r="CC54" i="11" s="1"/>
  <c r="CE54" i="11"/>
  <c r="AA54" i="11"/>
  <c r="W54" i="11"/>
  <c r="B54" i="11"/>
  <c r="CK53" i="11"/>
  <c r="CE53" i="11" s="1"/>
  <c r="CH53" i="11"/>
  <c r="CG53" i="11"/>
  <c r="CA53" i="11" s="1"/>
  <c r="CB53" i="11"/>
  <c r="AA53" i="11"/>
  <c r="W53" i="11"/>
  <c r="B53" i="11"/>
  <c r="CJ53" i="11" s="1"/>
  <c r="CD53" i="11" s="1"/>
  <c r="CK52" i="11"/>
  <c r="CI52" i="11"/>
  <c r="CC52" i="11" s="1"/>
  <c r="CE52" i="11"/>
  <c r="AA52" i="11"/>
  <c r="W52" i="11"/>
  <c r="B52" i="11"/>
  <c r="CK51" i="11"/>
  <c r="CE51" i="11" s="1"/>
  <c r="CH51" i="11"/>
  <c r="CB51" i="11" s="1"/>
  <c r="CG51" i="11"/>
  <c r="CA51" i="11" s="1"/>
  <c r="AA51" i="11"/>
  <c r="W51" i="11"/>
  <c r="B51" i="11"/>
  <c r="CK50" i="11"/>
  <c r="CI50" i="11"/>
  <c r="CC50" i="11" s="1"/>
  <c r="CE50" i="11"/>
  <c r="AA50" i="11"/>
  <c r="W50" i="11"/>
  <c r="B50" i="11"/>
  <c r="CK49" i="11"/>
  <c r="CE49" i="11" s="1"/>
  <c r="CH49" i="11"/>
  <c r="CG49" i="11"/>
  <c r="CA49" i="11" s="1"/>
  <c r="CB49" i="11"/>
  <c r="AA49" i="11"/>
  <c r="W49" i="11"/>
  <c r="B49" i="11"/>
  <c r="CJ49" i="11" s="1"/>
  <c r="CD49" i="11" s="1"/>
  <c r="CK48" i="11"/>
  <c r="CI48" i="11"/>
  <c r="CC48" i="11" s="1"/>
  <c r="CE48" i="11"/>
  <c r="AA48" i="11"/>
  <c r="W48" i="11"/>
  <c r="B48" i="11"/>
  <c r="CK47" i="11"/>
  <c r="CE47" i="11" s="1"/>
  <c r="CH47" i="11"/>
  <c r="CB47" i="11" s="1"/>
  <c r="CG47" i="11"/>
  <c r="CA47" i="11" s="1"/>
  <c r="AA47" i="11"/>
  <c r="W47" i="11"/>
  <c r="B47" i="11"/>
  <c r="CK46" i="11"/>
  <c r="CI46" i="11"/>
  <c r="CE46" i="11"/>
  <c r="CC46" i="11"/>
  <c r="AA46" i="11"/>
  <c r="CJ46" i="11" s="1"/>
  <c r="CD46" i="11" s="1"/>
  <c r="W46" i="11"/>
  <c r="B46" i="11"/>
  <c r="CG46" i="11" s="1"/>
  <c r="CA46" i="11" s="1"/>
  <c r="CK45" i="11"/>
  <c r="CE45" i="11"/>
  <c r="AA45" i="11"/>
  <c r="W45" i="11"/>
  <c r="B45" i="11"/>
  <c r="CI45" i="11" s="1"/>
  <c r="CC45" i="11" s="1"/>
  <c r="CK44" i="11"/>
  <c r="CE44" i="11"/>
  <c r="AA44" i="11"/>
  <c r="W44" i="11"/>
  <c r="B44" i="11"/>
  <c r="CG44" i="11" s="1"/>
  <c r="CA44" i="11" s="1"/>
  <c r="CK43" i="11"/>
  <c r="CG43" i="11"/>
  <c r="CA43" i="11" s="1"/>
  <c r="CE43" i="11"/>
  <c r="AA43" i="11"/>
  <c r="W43" i="11"/>
  <c r="B43" i="11"/>
  <c r="CI43" i="11" s="1"/>
  <c r="CC43" i="11" s="1"/>
  <c r="CK42" i="11"/>
  <c r="CE42" i="11"/>
  <c r="AA42" i="11"/>
  <c r="W42" i="11"/>
  <c r="B42" i="11"/>
  <c r="CG42" i="11" s="1"/>
  <c r="CA42" i="11" s="1"/>
  <c r="CK41" i="11"/>
  <c r="CE41" i="11" s="1"/>
  <c r="CI41" i="11"/>
  <c r="CH41" i="11"/>
  <c r="CG41" i="11"/>
  <c r="CA41" i="11" s="1"/>
  <c r="CC41" i="11"/>
  <c r="CB41" i="11"/>
  <c r="AA41" i="11"/>
  <c r="W41" i="11"/>
  <c r="B41" i="11"/>
  <c r="CJ41" i="11" s="1"/>
  <c r="CD41" i="11" s="1"/>
  <c r="CK40" i="11"/>
  <c r="CI40" i="11"/>
  <c r="CC40" i="11" s="1"/>
  <c r="CE40" i="11"/>
  <c r="AA40" i="11"/>
  <c r="W40" i="11"/>
  <c r="B40" i="11"/>
  <c r="CH40" i="11" s="1"/>
  <c r="CB40" i="11" s="1"/>
  <c r="CK39" i="11"/>
  <c r="CE39" i="11" s="1"/>
  <c r="CI39" i="11"/>
  <c r="CH39" i="11"/>
  <c r="CG39" i="11"/>
  <c r="CA39" i="11" s="1"/>
  <c r="CC39" i="11"/>
  <c r="CB39" i="11"/>
  <c r="AA39" i="11"/>
  <c r="W39" i="11"/>
  <c r="B39" i="11"/>
  <c r="CK38" i="11"/>
  <c r="CI38" i="11"/>
  <c r="CC38" i="11" s="1"/>
  <c r="CE38" i="11"/>
  <c r="AA38" i="11"/>
  <c r="W38" i="11"/>
  <c r="B38" i="11"/>
  <c r="CH38" i="11" s="1"/>
  <c r="CB38" i="11" s="1"/>
  <c r="CK37" i="11"/>
  <c r="CE37" i="11" s="1"/>
  <c r="CI37" i="11"/>
  <c r="CH37" i="11"/>
  <c r="CG37" i="11"/>
  <c r="CA37" i="11" s="1"/>
  <c r="CC37" i="11"/>
  <c r="CB37" i="11"/>
  <c r="AA37" i="11"/>
  <c r="W37" i="11"/>
  <c r="B37" i="11"/>
  <c r="CK36" i="11"/>
  <c r="CI36" i="11"/>
  <c r="CC36" i="11" s="1"/>
  <c r="CE36" i="11"/>
  <c r="AA36" i="11"/>
  <c r="W36" i="11"/>
  <c r="B36" i="11"/>
  <c r="CH36" i="11" s="1"/>
  <c r="CB36" i="11" s="1"/>
  <c r="CK35" i="11"/>
  <c r="CE35" i="11" s="1"/>
  <c r="CI35" i="11"/>
  <c r="CH35" i="11"/>
  <c r="CG35" i="11"/>
  <c r="CA35" i="11" s="1"/>
  <c r="CC35" i="11"/>
  <c r="CB35" i="11"/>
  <c r="AA35" i="11"/>
  <c r="W35" i="11"/>
  <c r="B35" i="11"/>
  <c r="CJ35" i="11" s="1"/>
  <c r="CD35" i="11" s="1"/>
  <c r="CK34" i="11"/>
  <c r="CI34" i="11"/>
  <c r="CC34" i="11" s="1"/>
  <c r="CE34" i="11"/>
  <c r="AA34" i="11"/>
  <c r="W34" i="11"/>
  <c r="B34" i="11"/>
  <c r="CH34" i="11" s="1"/>
  <c r="CB34" i="11" s="1"/>
  <c r="CK33" i="11"/>
  <c r="CE33" i="11" s="1"/>
  <c r="CI33" i="11"/>
  <c r="CH33" i="11"/>
  <c r="CG33" i="11"/>
  <c r="CA33" i="11" s="1"/>
  <c r="CC33" i="11"/>
  <c r="CB33" i="11"/>
  <c r="AA33" i="11"/>
  <c r="W33" i="11"/>
  <c r="B33" i="11"/>
  <c r="CJ33" i="11" s="1"/>
  <c r="CD33" i="11" s="1"/>
  <c r="CK32" i="11"/>
  <c r="CI32" i="11"/>
  <c r="CC32" i="11" s="1"/>
  <c r="CE32" i="11"/>
  <c r="AA32" i="11"/>
  <c r="W32" i="11"/>
  <c r="B32" i="11"/>
  <c r="CH32" i="11" s="1"/>
  <c r="CB32" i="11" s="1"/>
  <c r="CK31" i="11"/>
  <c r="CE31" i="11" s="1"/>
  <c r="CI31" i="11"/>
  <c r="CH31" i="11"/>
  <c r="CG31" i="11"/>
  <c r="CA31" i="11" s="1"/>
  <c r="CC31" i="11"/>
  <c r="CB31" i="11"/>
  <c r="AA31" i="11"/>
  <c r="W31" i="11"/>
  <c r="B31" i="11"/>
  <c r="CK30" i="11"/>
  <c r="CI30" i="11"/>
  <c r="CC30" i="11" s="1"/>
  <c r="CE30" i="11"/>
  <c r="AA30" i="11"/>
  <c r="W30" i="11"/>
  <c r="B30" i="11"/>
  <c r="CH30" i="11" s="1"/>
  <c r="CB30" i="11" s="1"/>
  <c r="CK29" i="11"/>
  <c r="CE29" i="11" s="1"/>
  <c r="CI29" i="11"/>
  <c r="CH29" i="11"/>
  <c r="CG29" i="11"/>
  <c r="CA29" i="11" s="1"/>
  <c r="CC29" i="11"/>
  <c r="CB29" i="11"/>
  <c r="AA29" i="11"/>
  <c r="W29" i="11"/>
  <c r="B29" i="11"/>
  <c r="CK28" i="11"/>
  <c r="CI28" i="11"/>
  <c r="CC28" i="11" s="1"/>
  <c r="CE28" i="11"/>
  <c r="AA28" i="11"/>
  <c r="W28" i="11"/>
  <c r="B28" i="11"/>
  <c r="CH28" i="11" s="1"/>
  <c r="CB28" i="11" s="1"/>
  <c r="CK27" i="11"/>
  <c r="CE27" i="11" s="1"/>
  <c r="CI27" i="11"/>
  <c r="CH27" i="11"/>
  <c r="CG27" i="11"/>
  <c r="CA27" i="11" s="1"/>
  <c r="CC27" i="11"/>
  <c r="CB27" i="11"/>
  <c r="AA27" i="11"/>
  <c r="W27" i="11"/>
  <c r="B27" i="11"/>
  <c r="CJ27" i="11" s="1"/>
  <c r="CD27" i="11" s="1"/>
  <c r="CK26" i="11"/>
  <c r="CI26" i="11"/>
  <c r="CC26" i="11" s="1"/>
  <c r="CE26" i="11"/>
  <c r="AA26" i="11"/>
  <c r="W26" i="11"/>
  <c r="B26" i="11"/>
  <c r="CH26" i="11" s="1"/>
  <c r="CB26" i="11" s="1"/>
  <c r="CK25" i="11"/>
  <c r="CE25" i="11" s="1"/>
  <c r="CI25" i="11"/>
  <c r="CH25" i="11"/>
  <c r="CG25" i="11"/>
  <c r="CA25" i="11" s="1"/>
  <c r="CC25" i="11"/>
  <c r="CB25" i="11"/>
  <c r="AA25" i="11"/>
  <c r="W25" i="11"/>
  <c r="B25" i="11"/>
  <c r="CJ25" i="11" s="1"/>
  <c r="CD25" i="11" s="1"/>
  <c r="CK24" i="11"/>
  <c r="CI24" i="11"/>
  <c r="CC24" i="11" s="1"/>
  <c r="CE24" i="11"/>
  <c r="AA24" i="11"/>
  <c r="W24" i="11"/>
  <c r="B24" i="11"/>
  <c r="CH24" i="11" s="1"/>
  <c r="CB24" i="11" s="1"/>
  <c r="CK23" i="11"/>
  <c r="CE23" i="11" s="1"/>
  <c r="CI23" i="11"/>
  <c r="CH23" i="11"/>
  <c r="CG23" i="11"/>
  <c r="CA23" i="11" s="1"/>
  <c r="CC23" i="11"/>
  <c r="CB23" i="11"/>
  <c r="AA23" i="11"/>
  <c r="W23" i="11"/>
  <c r="B23" i="11"/>
  <c r="CK22" i="11"/>
  <c r="CI22" i="11"/>
  <c r="CC22" i="11" s="1"/>
  <c r="CE22" i="11"/>
  <c r="AA22" i="11"/>
  <c r="W22" i="11"/>
  <c r="B22" i="11"/>
  <c r="CH22" i="11" s="1"/>
  <c r="CB22" i="11" s="1"/>
  <c r="CK21" i="11"/>
  <c r="CE21" i="11" s="1"/>
  <c r="CI21" i="11"/>
  <c r="CH21" i="11"/>
  <c r="CG21" i="11"/>
  <c r="CA21" i="11" s="1"/>
  <c r="CC21" i="11"/>
  <c r="CB21" i="11"/>
  <c r="AA21" i="11"/>
  <c r="W21" i="11"/>
  <c r="B21" i="11"/>
  <c r="CK20" i="11"/>
  <c r="CI20" i="11"/>
  <c r="CC20" i="11" s="1"/>
  <c r="CE20" i="11"/>
  <c r="AA20" i="11"/>
  <c r="W20" i="11"/>
  <c r="B20" i="11"/>
  <c r="CH20" i="11" s="1"/>
  <c r="CB20" i="11" s="1"/>
  <c r="CK19" i="11"/>
  <c r="CE19" i="11" s="1"/>
  <c r="CI19" i="11"/>
  <c r="CH19" i="11"/>
  <c r="CG19" i="11"/>
  <c r="CA19" i="11" s="1"/>
  <c r="CC19" i="11"/>
  <c r="CB19" i="11"/>
  <c r="AA19" i="11"/>
  <c r="W19" i="11"/>
  <c r="B19" i="11"/>
  <c r="CJ19" i="11" s="1"/>
  <c r="CD19" i="11" s="1"/>
  <c r="CK18" i="11"/>
  <c r="CI18" i="11"/>
  <c r="CC18" i="11" s="1"/>
  <c r="CE18" i="11"/>
  <c r="AA18" i="11"/>
  <c r="W18" i="11"/>
  <c r="B18" i="11"/>
  <c r="CH18" i="11" s="1"/>
  <c r="CB18" i="11" s="1"/>
  <c r="CK17" i="11"/>
  <c r="CE17" i="11" s="1"/>
  <c r="CI17" i="11"/>
  <c r="CH17" i="11"/>
  <c r="CG17" i="11"/>
  <c r="CA17" i="11" s="1"/>
  <c r="CC17" i="11"/>
  <c r="CB17" i="11"/>
  <c r="AA17" i="11"/>
  <c r="W17" i="11"/>
  <c r="B17" i="11"/>
  <c r="CJ17" i="11" s="1"/>
  <c r="CD17" i="11" s="1"/>
  <c r="CK16" i="11"/>
  <c r="CI16" i="11"/>
  <c r="CC16" i="11" s="1"/>
  <c r="CE16" i="11"/>
  <c r="AA16" i="11"/>
  <c r="W16" i="11"/>
  <c r="B16" i="11"/>
  <c r="CH16" i="11" s="1"/>
  <c r="CB16" i="11" s="1"/>
  <c r="CK15" i="11"/>
  <c r="CE15" i="11" s="1"/>
  <c r="CI15" i="11"/>
  <c r="CH15" i="11"/>
  <c r="CG15" i="11"/>
  <c r="CA15" i="11" s="1"/>
  <c r="CC15" i="11"/>
  <c r="CB15" i="11"/>
  <c r="AA15" i="11"/>
  <c r="W15" i="11"/>
  <c r="B15" i="11"/>
  <c r="CK14" i="11"/>
  <c r="CI14" i="11"/>
  <c r="CC14" i="11" s="1"/>
  <c r="CE14" i="11"/>
  <c r="AA14" i="11"/>
  <c r="W14" i="11"/>
  <c r="B14" i="11"/>
  <c r="CH14" i="11" s="1"/>
  <c r="CB14" i="11" s="1"/>
  <c r="CK13" i="11"/>
  <c r="CE13" i="11" s="1"/>
  <c r="CI13" i="11"/>
  <c r="CH13" i="11"/>
  <c r="CG13" i="11"/>
  <c r="CA13" i="11" s="1"/>
  <c r="CC13" i="11"/>
  <c r="CB13" i="11"/>
  <c r="AA13" i="11"/>
  <c r="W13" i="11"/>
  <c r="B13" i="11"/>
  <c r="CK12" i="11"/>
  <c r="CI12" i="11"/>
  <c r="CC12" i="11" s="1"/>
  <c r="CE12" i="11"/>
  <c r="AA12" i="11"/>
  <c r="W12" i="11"/>
  <c r="B12" i="11"/>
  <c r="CH12" i="11" s="1"/>
  <c r="CB12" i="11" s="1"/>
  <c r="CK11" i="11"/>
  <c r="CE11" i="11" s="1"/>
  <c r="CI11" i="11"/>
  <c r="CH11" i="11"/>
  <c r="CG11" i="11"/>
  <c r="CC11" i="11"/>
  <c r="CB11" i="11"/>
  <c r="AA11" i="11"/>
  <c r="AA71" i="11" s="1"/>
  <c r="W11" i="11"/>
  <c r="B11" i="11"/>
  <c r="A5" i="11"/>
  <c r="A4" i="11"/>
  <c r="A3" i="11"/>
  <c r="A2" i="11"/>
  <c r="AY33" i="11" l="1"/>
  <c r="W71" i="11"/>
  <c r="CA11" i="11"/>
  <c r="CJ13" i="11"/>
  <c r="CD13" i="11" s="1"/>
  <c r="AY19" i="11"/>
  <c r="CJ21" i="11"/>
  <c r="CD21" i="11" s="1"/>
  <c r="AY21" i="11" s="1"/>
  <c r="AY27" i="11"/>
  <c r="CJ29" i="11"/>
  <c r="CD29" i="11" s="1"/>
  <c r="AY35" i="11"/>
  <c r="CJ37" i="11"/>
  <c r="CD37" i="11" s="1"/>
  <c r="AY37" i="11" s="1"/>
  <c r="AY31" i="11"/>
  <c r="AY17" i="11"/>
  <c r="AY25" i="11"/>
  <c r="AY41" i="11"/>
  <c r="AY66" i="11"/>
  <c r="AY13" i="11"/>
  <c r="CJ15" i="11"/>
  <c r="CD15" i="11" s="1"/>
  <c r="AY15" i="11" s="1"/>
  <c r="CJ23" i="11"/>
  <c r="CD23" i="11" s="1"/>
  <c r="AY23" i="11" s="1"/>
  <c r="AY29" i="11"/>
  <c r="CJ31" i="11"/>
  <c r="CD31" i="11" s="1"/>
  <c r="CJ39" i="11"/>
  <c r="CD39" i="11" s="1"/>
  <c r="AY39" i="11" s="1"/>
  <c r="CG67" i="11"/>
  <c r="CA67" i="11" s="1"/>
  <c r="CJ67" i="11"/>
  <c r="CD67" i="11" s="1"/>
  <c r="CJ110" i="11"/>
  <c r="CD110" i="11" s="1"/>
  <c r="CI110" i="11"/>
  <c r="CC110" i="11" s="1"/>
  <c r="CK110" i="11"/>
  <c r="CE110" i="11" s="1"/>
  <c r="CH110" i="11"/>
  <c r="CB110" i="11" s="1"/>
  <c r="CJ14" i="11"/>
  <c r="CD14" i="11" s="1"/>
  <c r="CJ16" i="11"/>
  <c r="CD16" i="11" s="1"/>
  <c r="CJ20" i="11"/>
  <c r="CD20" i="11" s="1"/>
  <c r="CJ22" i="11"/>
  <c r="CD22" i="11" s="1"/>
  <c r="CJ24" i="11"/>
  <c r="CD24" i="11" s="1"/>
  <c r="CJ26" i="11"/>
  <c r="CD26" i="11" s="1"/>
  <c r="CJ34" i="11"/>
  <c r="CD34" i="11" s="1"/>
  <c r="CJ36" i="11"/>
  <c r="CD36" i="11" s="1"/>
  <c r="CJ38" i="11"/>
  <c r="CD38" i="11" s="1"/>
  <c r="CH42" i="11"/>
  <c r="CB42" i="11" s="1"/>
  <c r="CI44" i="11"/>
  <c r="CC44" i="11" s="1"/>
  <c r="CJ45" i="11"/>
  <c r="CD45" i="11" s="1"/>
  <c r="CH50" i="11"/>
  <c r="CB50" i="11" s="1"/>
  <c r="CG50" i="11"/>
  <c r="CA50" i="11" s="1"/>
  <c r="CJ50" i="11"/>
  <c r="CD50" i="11" s="1"/>
  <c r="CH54" i="11"/>
  <c r="CB54" i="11" s="1"/>
  <c r="CG54" i="11"/>
  <c r="CA54" i="11" s="1"/>
  <c r="CJ54" i="11"/>
  <c r="CD54" i="11" s="1"/>
  <c r="CJ111" i="11"/>
  <c r="CD111" i="11" s="1"/>
  <c r="CI111" i="11"/>
  <c r="CC111" i="11" s="1"/>
  <c r="CH111" i="11"/>
  <c r="CB111" i="11" s="1"/>
  <c r="CG111" i="11"/>
  <c r="CA111" i="11" s="1"/>
  <c r="CK111" i="11"/>
  <c r="CE111" i="11" s="1"/>
  <c r="CG12" i="11"/>
  <c r="CA12" i="11" s="1"/>
  <c r="AY12" i="11" s="1"/>
  <c r="CG16" i="11"/>
  <c r="CA16" i="11" s="1"/>
  <c r="AY16" i="11" s="1"/>
  <c r="CG18" i="11"/>
  <c r="CA18" i="11" s="1"/>
  <c r="CG20" i="11"/>
  <c r="CA20" i="11" s="1"/>
  <c r="AY20" i="11" s="1"/>
  <c r="CG22" i="11"/>
  <c r="CA22" i="11" s="1"/>
  <c r="AY22" i="11" s="1"/>
  <c r="CG24" i="11"/>
  <c r="CA24" i="11" s="1"/>
  <c r="AY24" i="11" s="1"/>
  <c r="CG26" i="11"/>
  <c r="CA26" i="11" s="1"/>
  <c r="AY26" i="11" s="1"/>
  <c r="CG28" i="11"/>
  <c r="CA28" i="11" s="1"/>
  <c r="CG30" i="11"/>
  <c r="CA30" i="11" s="1"/>
  <c r="AY30" i="11" s="1"/>
  <c r="CG32" i="11"/>
  <c r="CA32" i="11" s="1"/>
  <c r="CG34" i="11"/>
  <c r="CA34" i="11" s="1"/>
  <c r="CG36" i="11"/>
  <c r="CA36" i="11" s="1"/>
  <c r="CG38" i="11"/>
  <c r="CA38" i="11" s="1"/>
  <c r="AY38" i="11" s="1"/>
  <c r="CG40" i="11"/>
  <c r="CA40" i="11" s="1"/>
  <c r="CI42" i="11"/>
  <c r="CC42" i="11" s="1"/>
  <c r="CJ43" i="11"/>
  <c r="CD43" i="11" s="1"/>
  <c r="CJ44" i="11"/>
  <c r="CD44" i="11" s="1"/>
  <c r="AY57" i="11"/>
  <c r="CH67" i="11"/>
  <c r="CB67" i="11" s="1"/>
  <c r="CL111" i="11"/>
  <c r="CF111" i="11" s="1"/>
  <c r="C114" i="11"/>
  <c r="CH44" i="11"/>
  <c r="CB44" i="11" s="1"/>
  <c r="AY44" i="11" s="1"/>
  <c r="CH45" i="11"/>
  <c r="CB45" i="11" s="1"/>
  <c r="AY55" i="11"/>
  <c r="AY63" i="11"/>
  <c r="CL110" i="11"/>
  <c r="CF110" i="11" s="1"/>
  <c r="CJ12" i="11"/>
  <c r="CD12" i="11" s="1"/>
  <c r="CJ18" i="11"/>
  <c r="CD18" i="11" s="1"/>
  <c r="CJ28" i="11"/>
  <c r="CD28" i="11" s="1"/>
  <c r="CJ30" i="11"/>
  <c r="CD30" i="11" s="1"/>
  <c r="CJ32" i="11"/>
  <c r="CD32" i="11" s="1"/>
  <c r="CJ40" i="11"/>
  <c r="CD40" i="11" s="1"/>
  <c r="CH43" i="11"/>
  <c r="CB43" i="11" s="1"/>
  <c r="AY43" i="11" s="1"/>
  <c r="CH58" i="11"/>
  <c r="CB58" i="11" s="1"/>
  <c r="CG58" i="11"/>
  <c r="CA58" i="11" s="1"/>
  <c r="CJ58" i="11"/>
  <c r="CD58" i="11" s="1"/>
  <c r="CH62" i="11"/>
  <c r="CB62" i="11" s="1"/>
  <c r="CG62" i="11"/>
  <c r="CA62" i="11" s="1"/>
  <c r="CJ62" i="11"/>
  <c r="CD62" i="11" s="1"/>
  <c r="CJ68" i="11"/>
  <c r="CD68" i="11" s="1"/>
  <c r="CI68" i="11"/>
  <c r="CC68" i="11" s="1"/>
  <c r="CH68" i="11"/>
  <c r="CB68" i="11" s="1"/>
  <c r="CG68" i="11"/>
  <c r="CA68" i="11" s="1"/>
  <c r="CG14" i="11"/>
  <c r="CA14" i="11" s="1"/>
  <c r="AY14" i="11" s="1"/>
  <c r="B71" i="11"/>
  <c r="CJ11" i="11"/>
  <c r="CD11" i="11" s="1"/>
  <c r="CJ42" i="11"/>
  <c r="CD42" i="11" s="1"/>
  <c r="CG45" i="11"/>
  <c r="CA45" i="11" s="1"/>
  <c r="CH46" i="11"/>
  <c r="CB46" i="11" s="1"/>
  <c r="AY46" i="11" s="1"/>
  <c r="CJ47" i="11"/>
  <c r="CD47" i="11" s="1"/>
  <c r="CI47" i="11"/>
  <c r="CC47" i="11" s="1"/>
  <c r="AY47" i="11" s="1"/>
  <c r="CH48" i="11"/>
  <c r="CB48" i="11" s="1"/>
  <c r="CG48" i="11"/>
  <c r="CA48" i="11" s="1"/>
  <c r="AY48" i="11" s="1"/>
  <c r="CJ48" i="11"/>
  <c r="CD48" i="11" s="1"/>
  <c r="CJ51" i="11"/>
  <c r="CD51" i="11" s="1"/>
  <c r="CH52" i="11"/>
  <c r="CB52" i="11" s="1"/>
  <c r="CG52" i="11"/>
  <c r="CA52" i="11" s="1"/>
  <c r="AY52" i="11" s="1"/>
  <c r="CJ52" i="11"/>
  <c r="CD52" i="11" s="1"/>
  <c r="CJ55" i="11"/>
  <c r="CD55" i="11" s="1"/>
  <c r="CH56" i="11"/>
  <c r="CB56" i="11" s="1"/>
  <c r="CG56" i="11"/>
  <c r="CA56" i="11" s="1"/>
  <c r="AY56" i="11" s="1"/>
  <c r="CJ56" i="11"/>
  <c r="CD56" i="11" s="1"/>
  <c r="CJ59" i="11"/>
  <c r="CD59" i="11" s="1"/>
  <c r="CH60" i="11"/>
  <c r="CB60" i="11" s="1"/>
  <c r="CG60" i="11"/>
  <c r="CA60" i="11" s="1"/>
  <c r="AY60" i="11" s="1"/>
  <c r="CJ60" i="11"/>
  <c r="CD60" i="11" s="1"/>
  <c r="CJ63" i="11"/>
  <c r="CD63" i="11" s="1"/>
  <c r="CI64" i="11"/>
  <c r="CC64" i="11" s="1"/>
  <c r="AY64" i="11" s="1"/>
  <c r="CJ64" i="11"/>
  <c r="CD64" i="11" s="1"/>
  <c r="CH64" i="11"/>
  <c r="CB64" i="11" s="1"/>
  <c r="CG65" i="11"/>
  <c r="CA65" i="11" s="1"/>
  <c r="CJ65" i="11"/>
  <c r="CD65" i="11" s="1"/>
  <c r="CI65" i="11"/>
  <c r="CC65" i="11" s="1"/>
  <c r="CI66" i="11"/>
  <c r="CC66" i="11" s="1"/>
  <c r="CJ66" i="11"/>
  <c r="CD66" i="11" s="1"/>
  <c r="CI67" i="11"/>
  <c r="CC67" i="11" s="1"/>
  <c r="CH69" i="11"/>
  <c r="CB69" i="11" s="1"/>
  <c r="CG69" i="11"/>
  <c r="CA69" i="11" s="1"/>
  <c r="CI69" i="11"/>
  <c r="CC69" i="11" s="1"/>
  <c r="CJ107" i="11"/>
  <c r="CD107" i="11" s="1"/>
  <c r="CI107" i="11"/>
  <c r="CC107" i="11" s="1"/>
  <c r="CH107" i="11"/>
  <c r="CB107" i="11" s="1"/>
  <c r="CG107" i="11"/>
  <c r="CA107" i="11" s="1"/>
  <c r="CK107" i="11"/>
  <c r="CE107" i="11" s="1"/>
  <c r="CG110" i="11"/>
  <c r="CA110" i="11" s="1"/>
  <c r="AT110" i="11" s="1"/>
  <c r="CJ115" i="11"/>
  <c r="CD115" i="11" s="1"/>
  <c r="CI115" i="11"/>
  <c r="CC115" i="11" s="1"/>
  <c r="CH115" i="11"/>
  <c r="CB115" i="11" s="1"/>
  <c r="CG115" i="11"/>
  <c r="CA115" i="11" s="1"/>
  <c r="AT115" i="11" s="1"/>
  <c r="CK115" i="11"/>
  <c r="CE115" i="11" s="1"/>
  <c r="CI49" i="11"/>
  <c r="CC49" i="11" s="1"/>
  <c r="AY49" i="11" s="1"/>
  <c r="CI51" i="11"/>
  <c r="CC51" i="11" s="1"/>
  <c r="AY51" i="11" s="1"/>
  <c r="CI53" i="11"/>
  <c r="CC53" i="11" s="1"/>
  <c r="AY53" i="11" s="1"/>
  <c r="CI55" i="11"/>
  <c r="CC55" i="11" s="1"/>
  <c r="CI57" i="11"/>
  <c r="CC57" i="11" s="1"/>
  <c r="CI59" i="11"/>
  <c r="CC59" i="11" s="1"/>
  <c r="AY59" i="11" s="1"/>
  <c r="CI61" i="11"/>
  <c r="CC61" i="11" s="1"/>
  <c r="AY61" i="11" s="1"/>
  <c r="CI63" i="11"/>
  <c r="CC63" i="11" s="1"/>
  <c r="CJ70" i="11"/>
  <c r="CD70" i="11" s="1"/>
  <c r="CI95" i="11"/>
  <c r="CC95" i="11" s="1"/>
  <c r="CH95" i="11"/>
  <c r="CB95" i="11" s="1"/>
  <c r="AR95" i="11" s="1"/>
  <c r="CI96" i="11"/>
  <c r="CC96" i="11" s="1"/>
  <c r="CH96" i="11"/>
  <c r="CB96" i="11" s="1"/>
  <c r="CI97" i="11"/>
  <c r="CC97" i="11" s="1"/>
  <c r="CH97" i="11"/>
  <c r="CB97" i="11" s="1"/>
  <c r="AR97" i="11" s="1"/>
  <c r="CI98" i="11"/>
  <c r="CC98" i="11" s="1"/>
  <c r="CH98" i="11"/>
  <c r="CB98" i="11" s="1"/>
  <c r="CI99" i="11"/>
  <c r="CC99" i="11" s="1"/>
  <c r="CH99" i="11"/>
  <c r="CB99" i="11" s="1"/>
  <c r="AR99" i="11" s="1"/>
  <c r="CI100" i="11"/>
  <c r="CC100" i="11" s="1"/>
  <c r="CH100" i="11"/>
  <c r="CB100" i="11" s="1"/>
  <c r="CI101" i="11"/>
  <c r="CC101" i="11" s="1"/>
  <c r="CH101" i="11"/>
  <c r="CB101" i="11" s="1"/>
  <c r="AR101" i="11" s="1"/>
  <c r="C108" i="11"/>
  <c r="C112" i="11"/>
  <c r="C116" i="11"/>
  <c r="C109" i="11"/>
  <c r="C113" i="11"/>
  <c r="C117" i="11"/>
  <c r="CI70" i="11"/>
  <c r="CC70" i="11" s="1"/>
  <c r="AY70" i="11" s="1"/>
  <c r="C93" i="11"/>
  <c r="C94" i="11"/>
  <c r="CH94" i="11"/>
  <c r="CB94" i="11" s="1"/>
  <c r="AR94" i="11" s="1"/>
  <c r="AY28" i="11" l="1"/>
  <c r="AY67" i="11"/>
  <c r="CJ113" i="11"/>
  <c r="CD113" i="11" s="1"/>
  <c r="CI113" i="11"/>
  <c r="CC113" i="11" s="1"/>
  <c r="CL113" i="11"/>
  <c r="CF113" i="11" s="1"/>
  <c r="CK113" i="11"/>
  <c r="CE113" i="11" s="1"/>
  <c r="CG113" i="11"/>
  <c r="CA113" i="11" s="1"/>
  <c r="AT113" i="11" s="1"/>
  <c r="CH113" i="11"/>
  <c r="CB113" i="11" s="1"/>
  <c r="CJ112" i="11"/>
  <c r="CD112" i="11" s="1"/>
  <c r="CI112" i="11"/>
  <c r="CC112" i="11" s="1"/>
  <c r="CG112" i="11"/>
  <c r="CA112" i="11" s="1"/>
  <c r="AT112" i="11" s="1"/>
  <c r="CL112" i="11"/>
  <c r="CF112" i="11" s="1"/>
  <c r="CH112" i="11"/>
  <c r="CB112" i="11" s="1"/>
  <c r="CK112" i="11"/>
  <c r="CE112" i="11" s="1"/>
  <c r="AR100" i="11"/>
  <c r="AR98" i="11"/>
  <c r="AR96" i="11"/>
  <c r="AT107" i="11"/>
  <c r="AY65" i="11"/>
  <c r="AY68" i="11"/>
  <c r="AY58" i="11"/>
  <c r="AY34" i="11"/>
  <c r="AY18" i="11"/>
  <c r="AT111" i="11"/>
  <c r="AY50" i="11"/>
  <c r="AY42" i="11"/>
  <c r="B193" i="11"/>
  <c r="CJ117" i="11"/>
  <c r="CD117" i="11" s="1"/>
  <c r="CI117" i="11"/>
  <c r="CC117" i="11" s="1"/>
  <c r="CL117" i="11"/>
  <c r="CF117" i="11" s="1"/>
  <c r="CK117" i="11"/>
  <c r="CE117" i="11" s="1"/>
  <c r="CH117" i="11"/>
  <c r="CB117" i="11" s="1"/>
  <c r="CG117" i="11"/>
  <c r="CA117" i="11" s="1"/>
  <c r="CJ116" i="11"/>
  <c r="CD116" i="11" s="1"/>
  <c r="CI116" i="11"/>
  <c r="CC116" i="11" s="1"/>
  <c r="CG116" i="11"/>
  <c r="CA116" i="11" s="1"/>
  <c r="CL116" i="11"/>
  <c r="CF116" i="11" s="1"/>
  <c r="CH116" i="11"/>
  <c r="CB116" i="11" s="1"/>
  <c r="CK116" i="11"/>
  <c r="CE116" i="11" s="1"/>
  <c r="AY45" i="11"/>
  <c r="CJ114" i="11"/>
  <c r="CD114" i="11" s="1"/>
  <c r="CI114" i="11"/>
  <c r="CC114" i="11" s="1"/>
  <c r="CK114" i="11"/>
  <c r="CE114" i="11" s="1"/>
  <c r="CH114" i="11"/>
  <c r="CB114" i="11" s="1"/>
  <c r="CL114" i="11"/>
  <c r="CF114" i="11" s="1"/>
  <c r="CG114" i="11"/>
  <c r="CA114" i="11" s="1"/>
  <c r="AY36" i="11"/>
  <c r="CH93" i="11"/>
  <c r="CB93" i="11" s="1"/>
  <c r="CG93" i="11"/>
  <c r="CA93" i="11" s="1"/>
  <c r="CJ93" i="11"/>
  <c r="CD93" i="11" s="1"/>
  <c r="C102" i="11"/>
  <c r="A193" i="11" s="1"/>
  <c r="CI93" i="11"/>
  <c r="CC93" i="11" s="1"/>
  <c r="CJ109" i="11"/>
  <c r="CD109" i="11" s="1"/>
  <c r="CI109" i="11"/>
  <c r="CC109" i="11" s="1"/>
  <c r="CL109" i="11"/>
  <c r="CF109" i="11" s="1"/>
  <c r="CK109" i="11"/>
  <c r="CE109" i="11" s="1"/>
  <c r="CH109" i="11"/>
  <c r="CB109" i="11" s="1"/>
  <c r="CG109" i="11"/>
  <c r="CA109" i="11" s="1"/>
  <c r="CJ108" i="11"/>
  <c r="CD108" i="11" s="1"/>
  <c r="CI108" i="11"/>
  <c r="CC108" i="11" s="1"/>
  <c r="CG108" i="11"/>
  <c r="CA108" i="11" s="1"/>
  <c r="CL108" i="11"/>
  <c r="CF108" i="11" s="1"/>
  <c r="CK108" i="11"/>
  <c r="CE108" i="11" s="1"/>
  <c r="CH108" i="11"/>
  <c r="CB108" i="11" s="1"/>
  <c r="AY69" i="11"/>
  <c r="AY62" i="11"/>
  <c r="AY40" i="11"/>
  <c r="AY32" i="11"/>
  <c r="AY54" i="11"/>
  <c r="AY11" i="11"/>
  <c r="AT108" i="11" l="1"/>
  <c r="AR93" i="11"/>
  <c r="AT117" i="11"/>
  <c r="AT109" i="11"/>
  <c r="AT114" i="11"/>
  <c r="AT116" i="11"/>
  <c r="E117" i="12" l="1"/>
  <c r="D117" i="12"/>
  <c r="CJ116" i="12"/>
  <c r="CD116" i="12" s="1"/>
  <c r="CH116" i="12"/>
  <c r="CB116" i="12" s="1"/>
  <c r="E116" i="12"/>
  <c r="D116" i="12"/>
  <c r="C116" i="12" s="1"/>
  <c r="CJ115" i="12"/>
  <c r="CD115" i="12" s="1"/>
  <c r="E115" i="12"/>
  <c r="D115" i="12"/>
  <c r="C115" i="12" s="1"/>
  <c r="E114" i="12"/>
  <c r="D114" i="12"/>
  <c r="C114" i="12" s="1"/>
  <c r="E113" i="12"/>
  <c r="D113" i="12"/>
  <c r="CJ112" i="12"/>
  <c r="CD112" i="12" s="1"/>
  <c r="CH112" i="12"/>
  <c r="CB112" i="12" s="1"/>
  <c r="E112" i="12"/>
  <c r="D112" i="12"/>
  <c r="C112" i="12" s="1"/>
  <c r="CJ111" i="12"/>
  <c r="CD111" i="12" s="1"/>
  <c r="E111" i="12"/>
  <c r="D111" i="12"/>
  <c r="C111" i="12" s="1"/>
  <c r="CK110" i="12"/>
  <c r="CE110" i="12" s="1"/>
  <c r="E110" i="12"/>
  <c r="D110" i="12"/>
  <c r="C110" i="12" s="1"/>
  <c r="E109" i="12"/>
  <c r="D109" i="12"/>
  <c r="CJ108" i="12"/>
  <c r="CD108" i="12" s="1"/>
  <c r="CH108" i="12"/>
  <c r="CB108" i="12" s="1"/>
  <c r="E108" i="12"/>
  <c r="D108" i="12"/>
  <c r="C108" i="12" s="1"/>
  <c r="CJ107" i="12"/>
  <c r="CD107" i="12" s="1"/>
  <c r="E107" i="12"/>
  <c r="D107" i="12"/>
  <c r="C107" i="12" s="1"/>
  <c r="AQ102" i="12"/>
  <c r="AP102" i="12"/>
  <c r="AO102" i="12"/>
  <c r="AN102" i="12"/>
  <c r="AM102" i="12"/>
  <c r="AL102" i="12"/>
  <c r="AK102" i="12"/>
  <c r="AJ102" i="12"/>
  <c r="AI102" i="12"/>
  <c r="AH102" i="12"/>
  <c r="AG102" i="12"/>
  <c r="AF102" i="12"/>
  <c r="AE102" i="12"/>
  <c r="AD102" i="12"/>
  <c r="AC102" i="12"/>
  <c r="AB102" i="12"/>
  <c r="AA102" i="12"/>
  <c r="Z102" i="12"/>
  <c r="Y102" i="12"/>
  <c r="X102" i="12"/>
  <c r="W102" i="12"/>
  <c r="V102" i="12"/>
  <c r="U102" i="12"/>
  <c r="T102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CI101" i="12"/>
  <c r="CC101" i="12" s="1"/>
  <c r="E101" i="12"/>
  <c r="D101" i="12"/>
  <c r="C101" i="12"/>
  <c r="CJ100" i="12"/>
  <c r="CD100" i="12" s="1"/>
  <c r="E100" i="12"/>
  <c r="D100" i="12"/>
  <c r="C100" i="12"/>
  <c r="CI99" i="12"/>
  <c r="CC99" i="12" s="1"/>
  <c r="E99" i="12"/>
  <c r="D99" i="12"/>
  <c r="C99" i="12"/>
  <c r="CJ98" i="12"/>
  <c r="CD98" i="12" s="1"/>
  <c r="E98" i="12"/>
  <c r="D98" i="12"/>
  <c r="C98" i="12"/>
  <c r="CI97" i="12"/>
  <c r="CC97" i="12" s="1"/>
  <c r="E97" i="12"/>
  <c r="D97" i="12"/>
  <c r="C97" i="12"/>
  <c r="CJ96" i="12"/>
  <c r="CD96" i="12" s="1"/>
  <c r="E96" i="12"/>
  <c r="D96" i="12"/>
  <c r="C96" i="12"/>
  <c r="CI95" i="12"/>
  <c r="CC95" i="12" s="1"/>
  <c r="E95" i="12"/>
  <c r="D95" i="12"/>
  <c r="C95" i="12"/>
  <c r="CJ94" i="12"/>
  <c r="CD94" i="12" s="1"/>
  <c r="E94" i="12"/>
  <c r="E93" i="12"/>
  <c r="E102" i="12" s="1"/>
  <c r="D93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AX71" i="12"/>
  <c r="AW71" i="12"/>
  <c r="AV71" i="12"/>
  <c r="AU71" i="12"/>
  <c r="AT71" i="12"/>
  <c r="AS71" i="12"/>
  <c r="AR71" i="12"/>
  <c r="AQ71" i="12"/>
  <c r="AP71" i="12"/>
  <c r="AO71" i="12"/>
  <c r="AN71" i="12"/>
  <c r="AM71" i="12"/>
  <c r="AL71" i="12"/>
  <c r="AK71" i="12"/>
  <c r="AJ71" i="12"/>
  <c r="AI71" i="12"/>
  <c r="AH71" i="12"/>
  <c r="AG71" i="12"/>
  <c r="AF71" i="12"/>
  <c r="AE71" i="12"/>
  <c r="AD71" i="12"/>
  <c r="AC71" i="12"/>
  <c r="AB71" i="12"/>
  <c r="Z71" i="12"/>
  <c r="Y71" i="12"/>
  <c r="X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C71" i="12"/>
  <c r="CK70" i="12"/>
  <c r="CE70" i="12" s="1"/>
  <c r="CJ70" i="12"/>
  <c r="CD70" i="12" s="1"/>
  <c r="CG70" i="12"/>
  <c r="CC70" i="12"/>
  <c r="CA70" i="12"/>
  <c r="AA70" i="12"/>
  <c r="W70" i="12"/>
  <c r="B70" i="12"/>
  <c r="CI70" i="12" s="1"/>
  <c r="CK69" i="12"/>
  <c r="CI69" i="12"/>
  <c r="CC69" i="12" s="1"/>
  <c r="CE69" i="12"/>
  <c r="AA69" i="12"/>
  <c r="CJ69" i="12" s="1"/>
  <c r="CD69" i="12" s="1"/>
  <c r="W69" i="12"/>
  <c r="B69" i="12"/>
  <c r="CG69" i="12" s="1"/>
  <c r="CA69" i="12" s="1"/>
  <c r="CK68" i="12"/>
  <c r="CE68" i="12" s="1"/>
  <c r="CH68" i="12"/>
  <c r="CB68" i="12" s="1"/>
  <c r="AA68" i="12"/>
  <c r="CJ68" i="12" s="1"/>
  <c r="CD68" i="12" s="1"/>
  <c r="W68" i="12"/>
  <c r="B68" i="12"/>
  <c r="CK67" i="12"/>
  <c r="CJ67" i="12"/>
  <c r="CD67" i="12" s="1"/>
  <c r="CH67" i="12"/>
  <c r="CB67" i="12" s="1"/>
  <c r="CE67" i="12"/>
  <c r="CA67" i="12"/>
  <c r="AA67" i="12"/>
  <c r="W67" i="12"/>
  <c r="B67" i="12"/>
  <c r="CG67" i="12" s="1"/>
  <c r="CK66" i="12"/>
  <c r="CH66" i="12"/>
  <c r="CB66" i="12" s="1"/>
  <c r="CE66" i="12"/>
  <c r="AA66" i="12"/>
  <c r="W66" i="12"/>
  <c r="B66" i="12"/>
  <c r="CK65" i="12"/>
  <c r="CH65" i="12"/>
  <c r="CB65" i="12" s="1"/>
  <c r="CE65" i="12"/>
  <c r="AA65" i="12"/>
  <c r="W65" i="12"/>
  <c r="B65" i="12"/>
  <c r="CK64" i="12"/>
  <c r="CE64" i="12" s="1"/>
  <c r="AA64" i="12"/>
  <c r="W64" i="12"/>
  <c r="B64" i="12"/>
  <c r="CK63" i="12"/>
  <c r="CE63" i="12" s="1"/>
  <c r="CI63" i="12"/>
  <c r="CH63" i="12"/>
  <c r="CG63" i="12"/>
  <c r="CA63" i="12" s="1"/>
  <c r="CC63" i="12"/>
  <c r="CB63" i="12"/>
  <c r="AY63" i="12"/>
  <c r="AA63" i="12"/>
  <c r="W63" i="12"/>
  <c r="B63" i="12"/>
  <c r="CJ63" i="12" s="1"/>
  <c r="CD63" i="12" s="1"/>
  <c r="CK62" i="12"/>
  <c r="CE62" i="12" s="1"/>
  <c r="AA62" i="12"/>
  <c r="W62" i="12"/>
  <c r="B62" i="12"/>
  <c r="CH62" i="12" s="1"/>
  <c r="CB62" i="12" s="1"/>
  <c r="CK61" i="12"/>
  <c r="CE61" i="12" s="1"/>
  <c r="CI61" i="12"/>
  <c r="CH61" i="12"/>
  <c r="CG61" i="12"/>
  <c r="CA61" i="12" s="1"/>
  <c r="CC61" i="12"/>
  <c r="CB61" i="12"/>
  <c r="AA61" i="12"/>
  <c r="W61" i="12"/>
  <c r="B61" i="12"/>
  <c r="CK60" i="12"/>
  <c r="CJ60" i="12"/>
  <c r="CE60" i="12"/>
  <c r="CD60" i="12"/>
  <c r="AA60" i="12"/>
  <c r="W60" i="12"/>
  <c r="B60" i="12"/>
  <c r="CH60" i="12" s="1"/>
  <c r="CB60" i="12" s="1"/>
  <c r="CK59" i="12"/>
  <c r="CE59" i="12" s="1"/>
  <c r="CI59" i="12"/>
  <c r="CC59" i="12" s="1"/>
  <c r="CH59" i="12"/>
  <c r="CG59" i="12"/>
  <c r="CA59" i="12" s="1"/>
  <c r="CB59" i="12"/>
  <c r="AA59" i="12"/>
  <c r="W59" i="12"/>
  <c r="B59" i="12"/>
  <c r="CK58" i="12"/>
  <c r="CI58" i="12"/>
  <c r="CC58" i="12" s="1"/>
  <c r="CE58" i="12"/>
  <c r="CB58" i="12"/>
  <c r="AA58" i="12"/>
  <c r="W58" i="12"/>
  <c r="CJ58" i="12" s="1"/>
  <c r="CD58" i="12" s="1"/>
  <c r="B58" i="12"/>
  <c r="CH58" i="12" s="1"/>
  <c r="CK57" i="12"/>
  <c r="CE57" i="12" s="1"/>
  <c r="CI57" i="12"/>
  <c r="CH57" i="12"/>
  <c r="CG57" i="12"/>
  <c r="CA57" i="12" s="1"/>
  <c r="CC57" i="12"/>
  <c r="CB57" i="12"/>
  <c r="AY57" i="12" s="1"/>
  <c r="AA57" i="12"/>
  <c r="W57" i="12"/>
  <c r="B57" i="12"/>
  <c r="CJ57" i="12" s="1"/>
  <c r="CD57" i="12" s="1"/>
  <c r="CK56" i="12"/>
  <c r="CE56" i="12"/>
  <c r="AA56" i="12"/>
  <c r="W56" i="12"/>
  <c r="B56" i="12"/>
  <c r="CK55" i="12"/>
  <c r="CE55" i="12" s="1"/>
  <c r="CI55" i="12"/>
  <c r="CH55" i="12"/>
  <c r="CG55" i="12"/>
  <c r="CA55" i="12" s="1"/>
  <c r="AY55" i="12" s="1"/>
  <c r="CC55" i="12"/>
  <c r="CB55" i="12"/>
  <c r="AA55" i="12"/>
  <c r="W55" i="12"/>
  <c r="B55" i="12"/>
  <c r="CJ55" i="12" s="1"/>
  <c r="CD55" i="12" s="1"/>
  <c r="CK54" i="12"/>
  <c r="CE54" i="12"/>
  <c r="AA54" i="12"/>
  <c r="W54" i="12"/>
  <c r="B54" i="12"/>
  <c r="CH54" i="12" s="1"/>
  <c r="CB54" i="12" s="1"/>
  <c r="CK53" i="12"/>
  <c r="CE53" i="12" s="1"/>
  <c r="CI53" i="12"/>
  <c r="CH53" i="12"/>
  <c r="CG53" i="12"/>
  <c r="CA53" i="12" s="1"/>
  <c r="CC53" i="12"/>
  <c r="CB53" i="12"/>
  <c r="AA53" i="12"/>
  <c r="W53" i="12"/>
  <c r="B53" i="12"/>
  <c r="CK52" i="12"/>
  <c r="CJ52" i="12"/>
  <c r="CE52" i="12"/>
  <c r="CD52" i="12"/>
  <c r="AA52" i="12"/>
  <c r="W52" i="12"/>
  <c r="B52" i="12"/>
  <c r="CH52" i="12" s="1"/>
  <c r="CB52" i="12" s="1"/>
  <c r="CK51" i="12"/>
  <c r="CE51" i="12" s="1"/>
  <c r="CI51" i="12"/>
  <c r="CH51" i="12"/>
  <c r="CG51" i="12"/>
  <c r="CA51" i="12" s="1"/>
  <c r="CC51" i="12"/>
  <c r="CB51" i="12"/>
  <c r="AA51" i="12"/>
  <c r="W51" i="12"/>
  <c r="B51" i="12"/>
  <c r="CK50" i="12"/>
  <c r="CI50" i="12"/>
  <c r="CC50" i="12" s="1"/>
  <c r="CE50" i="12"/>
  <c r="CB50" i="12"/>
  <c r="AA50" i="12"/>
  <c r="W50" i="12"/>
  <c r="CJ50" i="12" s="1"/>
  <c r="CD50" i="12" s="1"/>
  <c r="B50" i="12"/>
  <c r="CH50" i="12" s="1"/>
  <c r="CK49" i="12"/>
  <c r="CE49" i="12" s="1"/>
  <c r="CI49" i="12"/>
  <c r="CH49" i="12"/>
  <c r="CB49" i="12" s="1"/>
  <c r="AY49" i="12" s="1"/>
  <c r="CG49" i="12"/>
  <c r="CA49" i="12" s="1"/>
  <c r="CC49" i="12"/>
  <c r="AA49" i="12"/>
  <c r="W49" i="12"/>
  <c r="B49" i="12"/>
  <c r="CJ49" i="12" s="1"/>
  <c r="CD49" i="12" s="1"/>
  <c r="CK48" i="12"/>
  <c r="CE48" i="12"/>
  <c r="AA48" i="12"/>
  <c r="W48" i="12"/>
  <c r="B48" i="12"/>
  <c r="CK47" i="12"/>
  <c r="CE47" i="12" s="1"/>
  <c r="CI47" i="12"/>
  <c r="CH47" i="12"/>
  <c r="CG47" i="12"/>
  <c r="CA47" i="12" s="1"/>
  <c r="AY47" i="12" s="1"/>
  <c r="CC47" i="12"/>
  <c r="CB47" i="12"/>
  <c r="AA47" i="12"/>
  <c r="W47" i="12"/>
  <c r="B47" i="12"/>
  <c r="CJ47" i="12" s="1"/>
  <c r="CD47" i="12" s="1"/>
  <c r="CK46" i="12"/>
  <c r="CE46" i="12"/>
  <c r="AA46" i="12"/>
  <c r="W46" i="12"/>
  <c r="B46" i="12"/>
  <c r="CH46" i="12" s="1"/>
  <c r="CB46" i="12" s="1"/>
  <c r="CK45" i="12"/>
  <c r="CE45" i="12" s="1"/>
  <c r="CI45" i="12"/>
  <c r="CH45" i="12"/>
  <c r="CG45" i="12"/>
  <c r="CA45" i="12" s="1"/>
  <c r="CC45" i="12"/>
  <c r="CB45" i="12"/>
  <c r="AA45" i="12"/>
  <c r="W45" i="12"/>
  <c r="B45" i="12"/>
  <c r="CK44" i="12"/>
  <c r="CJ44" i="12"/>
  <c r="CD44" i="12" s="1"/>
  <c r="CE44" i="12"/>
  <c r="AA44" i="12"/>
  <c r="W44" i="12"/>
  <c r="B44" i="12"/>
  <c r="CH44" i="12" s="1"/>
  <c r="CB44" i="12" s="1"/>
  <c r="CK43" i="12"/>
  <c r="CE43" i="12" s="1"/>
  <c r="CI43" i="12"/>
  <c r="CC43" i="12" s="1"/>
  <c r="CH43" i="12"/>
  <c r="CG43" i="12"/>
  <c r="CA43" i="12" s="1"/>
  <c r="CB43" i="12"/>
  <c r="AA43" i="12"/>
  <c r="W43" i="12"/>
  <c r="B43" i="12"/>
  <c r="CK42" i="12"/>
  <c r="CI42" i="12"/>
  <c r="CC42" i="12" s="1"/>
  <c r="CE42" i="12"/>
  <c r="CB42" i="12"/>
  <c r="AA42" i="12"/>
  <c r="W42" i="12"/>
  <c r="CJ42" i="12" s="1"/>
  <c r="CD42" i="12" s="1"/>
  <c r="B42" i="12"/>
  <c r="CH42" i="12" s="1"/>
  <c r="CK41" i="12"/>
  <c r="CE41" i="12" s="1"/>
  <c r="CI41" i="12"/>
  <c r="CH41" i="12"/>
  <c r="CB41" i="12" s="1"/>
  <c r="AY41" i="12" s="1"/>
  <c r="CG41" i="12"/>
  <c r="CA41" i="12" s="1"/>
  <c r="CC41" i="12"/>
  <c r="AA41" i="12"/>
  <c r="W41" i="12"/>
  <c r="B41" i="12"/>
  <c r="CJ41" i="12" s="1"/>
  <c r="CD41" i="12" s="1"/>
  <c r="CK40" i="12"/>
  <c r="CE40" i="12"/>
  <c r="AA40" i="12"/>
  <c r="W40" i="12"/>
  <c r="B40" i="12"/>
  <c r="CK39" i="12"/>
  <c r="CE39" i="12" s="1"/>
  <c r="CI39" i="12"/>
  <c r="CH39" i="12"/>
  <c r="CG39" i="12"/>
  <c r="CA39" i="12" s="1"/>
  <c r="AY39" i="12" s="1"/>
  <c r="CC39" i="12"/>
  <c r="CB39" i="12"/>
  <c r="AA39" i="12"/>
  <c r="W39" i="12"/>
  <c r="B39" i="12"/>
  <c r="CJ39" i="12" s="1"/>
  <c r="CD39" i="12" s="1"/>
  <c r="CK38" i="12"/>
  <c r="CE38" i="12"/>
  <c r="AA38" i="12"/>
  <c r="W38" i="12"/>
  <c r="B38" i="12"/>
  <c r="CH38" i="12" s="1"/>
  <c r="CB38" i="12" s="1"/>
  <c r="CK37" i="12"/>
  <c r="CE37" i="12" s="1"/>
  <c r="CI37" i="12"/>
  <c r="CH37" i="12"/>
  <c r="CG37" i="12"/>
  <c r="CA37" i="12" s="1"/>
  <c r="CC37" i="12"/>
  <c r="CB37" i="12"/>
  <c r="AA37" i="12"/>
  <c r="W37" i="12"/>
  <c r="B37" i="12"/>
  <c r="CK36" i="12"/>
  <c r="CJ36" i="12"/>
  <c r="CD36" i="12" s="1"/>
  <c r="CE36" i="12"/>
  <c r="AA36" i="12"/>
  <c r="W36" i="12"/>
  <c r="B36" i="12"/>
  <c r="CH36" i="12" s="1"/>
  <c r="CB36" i="12" s="1"/>
  <c r="CK35" i="12"/>
  <c r="CE35" i="12" s="1"/>
  <c r="CI35" i="12"/>
  <c r="CC35" i="12" s="1"/>
  <c r="CH35" i="12"/>
  <c r="CG35" i="12"/>
  <c r="CA35" i="12" s="1"/>
  <c r="CB35" i="12"/>
  <c r="AA35" i="12"/>
  <c r="W35" i="12"/>
  <c r="B35" i="12"/>
  <c r="CK34" i="12"/>
  <c r="CI34" i="12"/>
  <c r="CC34" i="12" s="1"/>
  <c r="CE34" i="12"/>
  <c r="CB34" i="12"/>
  <c r="AA34" i="12"/>
  <c r="W34" i="12"/>
  <c r="CJ34" i="12" s="1"/>
  <c r="CD34" i="12" s="1"/>
  <c r="B34" i="12"/>
  <c r="CH34" i="12" s="1"/>
  <c r="CK33" i="12"/>
  <c r="CE33" i="12" s="1"/>
  <c r="CI33" i="12"/>
  <c r="CH33" i="12"/>
  <c r="CB33" i="12" s="1"/>
  <c r="AY33" i="12" s="1"/>
  <c r="CG33" i="12"/>
  <c r="CA33" i="12" s="1"/>
  <c r="CC33" i="12"/>
  <c r="AA33" i="12"/>
  <c r="W33" i="12"/>
  <c r="B33" i="12"/>
  <c r="CJ33" i="12" s="1"/>
  <c r="CD33" i="12" s="1"/>
  <c r="CK32" i="12"/>
  <c r="CG32" i="12"/>
  <c r="CA32" i="12" s="1"/>
  <c r="CE32" i="12"/>
  <c r="AA32" i="12"/>
  <c r="W32" i="12"/>
  <c r="B32" i="12"/>
  <c r="CK31" i="12"/>
  <c r="CE31" i="12" s="1"/>
  <c r="CI31" i="12"/>
  <c r="CH31" i="12"/>
  <c r="CG31" i="12"/>
  <c r="CA31" i="12" s="1"/>
  <c r="CC31" i="12"/>
  <c r="CB31" i="12"/>
  <c r="AY31" i="12"/>
  <c r="AA31" i="12"/>
  <c r="W31" i="12"/>
  <c r="B31" i="12"/>
  <c r="CJ31" i="12" s="1"/>
  <c r="CD31" i="12" s="1"/>
  <c r="CK30" i="12"/>
  <c r="CE30" i="12" s="1"/>
  <c r="AA30" i="12"/>
  <c r="W30" i="12"/>
  <c r="B30" i="12"/>
  <c r="CH30" i="12" s="1"/>
  <c r="CB30" i="12" s="1"/>
  <c r="CK29" i="12"/>
  <c r="CE29" i="12" s="1"/>
  <c r="CI29" i="12"/>
  <c r="CH29" i="12"/>
  <c r="CG29" i="12"/>
  <c r="CA29" i="12" s="1"/>
  <c r="CC29" i="12"/>
  <c r="CB29" i="12"/>
  <c r="AA29" i="12"/>
  <c r="W29" i="12"/>
  <c r="B29" i="12"/>
  <c r="CK28" i="12"/>
  <c r="CJ28" i="12"/>
  <c r="CE28" i="12"/>
  <c r="CD28" i="12"/>
  <c r="AA28" i="12"/>
  <c r="W28" i="12"/>
  <c r="B28" i="12"/>
  <c r="CH28" i="12" s="1"/>
  <c r="CB28" i="12" s="1"/>
  <c r="CK27" i="12"/>
  <c r="CE27" i="12" s="1"/>
  <c r="CI27" i="12"/>
  <c r="CC27" i="12" s="1"/>
  <c r="CH27" i="12"/>
  <c r="CG27" i="12"/>
  <c r="CA27" i="12" s="1"/>
  <c r="CB27" i="12"/>
  <c r="AA27" i="12"/>
  <c r="W27" i="12"/>
  <c r="B27" i="12"/>
  <c r="CK26" i="12"/>
  <c r="CI26" i="12"/>
  <c r="CC26" i="12" s="1"/>
  <c r="CE26" i="12"/>
  <c r="CB26" i="12"/>
  <c r="AA26" i="12"/>
  <c r="W26" i="12"/>
  <c r="CJ26" i="12" s="1"/>
  <c r="CD26" i="12" s="1"/>
  <c r="B26" i="12"/>
  <c r="CH26" i="12" s="1"/>
  <c r="CK25" i="12"/>
  <c r="CE25" i="12" s="1"/>
  <c r="CI25" i="12"/>
  <c r="CH25" i="12"/>
  <c r="CG25" i="12"/>
  <c r="CA25" i="12" s="1"/>
  <c r="CC25" i="12"/>
  <c r="CB25" i="12"/>
  <c r="AY25" i="12" s="1"/>
  <c r="AA25" i="12"/>
  <c r="W25" i="12"/>
  <c r="B25" i="12"/>
  <c r="CJ25" i="12" s="1"/>
  <c r="CD25" i="12" s="1"/>
  <c r="CK24" i="12"/>
  <c r="CE24" i="12"/>
  <c r="AA24" i="12"/>
  <c r="W24" i="12"/>
  <c r="B24" i="12"/>
  <c r="CK23" i="12"/>
  <c r="CE23" i="12" s="1"/>
  <c r="CI23" i="12"/>
  <c r="CH23" i="12"/>
  <c r="CG23" i="12"/>
  <c r="CA23" i="12" s="1"/>
  <c r="AY23" i="12" s="1"/>
  <c r="CC23" i="12"/>
  <c r="CB23" i="12"/>
  <c r="AA23" i="12"/>
  <c r="W23" i="12"/>
  <c r="B23" i="12"/>
  <c r="CJ23" i="12" s="1"/>
  <c r="CD23" i="12" s="1"/>
  <c r="CK22" i="12"/>
  <c r="CE22" i="12"/>
  <c r="AA22" i="12"/>
  <c r="W22" i="12"/>
  <c r="B22" i="12"/>
  <c r="CH22" i="12" s="1"/>
  <c r="CB22" i="12" s="1"/>
  <c r="CK21" i="12"/>
  <c r="CE21" i="12" s="1"/>
  <c r="CD21" i="12"/>
  <c r="AA21" i="12"/>
  <c r="W21" i="12"/>
  <c r="B21" i="12"/>
  <c r="CJ21" i="12" s="1"/>
  <c r="CK20" i="12"/>
  <c r="CE20" i="12" s="1"/>
  <c r="CI20" i="12"/>
  <c r="CH20" i="12"/>
  <c r="CG20" i="12"/>
  <c r="CA20" i="12" s="1"/>
  <c r="CC20" i="12"/>
  <c r="CB20" i="12"/>
  <c r="AA20" i="12"/>
  <c r="W20" i="12"/>
  <c r="B20" i="12"/>
  <c r="CK19" i="12"/>
  <c r="CI19" i="12"/>
  <c r="CC19" i="12" s="1"/>
  <c r="CE19" i="12"/>
  <c r="AA19" i="12"/>
  <c r="W19" i="12"/>
  <c r="B19" i="12"/>
  <c r="CH19" i="12" s="1"/>
  <c r="CB19" i="12" s="1"/>
  <c r="CK18" i="12"/>
  <c r="CE18" i="12" s="1"/>
  <c r="CI18" i="12"/>
  <c r="CH18" i="12"/>
  <c r="CG18" i="12"/>
  <c r="CA18" i="12" s="1"/>
  <c r="CC18" i="12"/>
  <c r="CB18" i="12"/>
  <c r="AA18" i="12"/>
  <c r="W18" i="12"/>
  <c r="B18" i="12"/>
  <c r="CJ18" i="12" s="1"/>
  <c r="CD18" i="12" s="1"/>
  <c r="CK17" i="12"/>
  <c r="CI17" i="12"/>
  <c r="CC17" i="12" s="1"/>
  <c r="CE17" i="12"/>
  <c r="AA17" i="12"/>
  <c r="W17" i="12"/>
  <c r="B17" i="12"/>
  <c r="CH17" i="12" s="1"/>
  <c r="CB17" i="12" s="1"/>
  <c r="CK16" i="12"/>
  <c r="CE16" i="12" s="1"/>
  <c r="CI16" i="12"/>
  <c r="CH16" i="12"/>
  <c r="CG16" i="12"/>
  <c r="CA16" i="12" s="1"/>
  <c r="CC16" i="12"/>
  <c r="CB16" i="12"/>
  <c r="AA16" i="12"/>
  <c r="W16" i="12"/>
  <c r="B16" i="12"/>
  <c r="CJ16" i="12" s="1"/>
  <c r="CD16" i="12" s="1"/>
  <c r="CK15" i="12"/>
  <c r="CI15" i="12"/>
  <c r="CC15" i="12" s="1"/>
  <c r="CE15" i="12"/>
  <c r="AA15" i="12"/>
  <c r="W15" i="12"/>
  <c r="B15" i="12"/>
  <c r="CH15" i="12" s="1"/>
  <c r="CB15" i="12" s="1"/>
  <c r="CK14" i="12"/>
  <c r="CE14" i="12" s="1"/>
  <c r="CI14" i="12"/>
  <c r="CH14" i="12"/>
  <c r="CG14" i="12"/>
  <c r="CA14" i="12" s="1"/>
  <c r="CC14" i="12"/>
  <c r="CB14" i="12"/>
  <c r="AA14" i="12"/>
  <c r="W14" i="12"/>
  <c r="B14" i="12"/>
  <c r="CJ14" i="12" s="1"/>
  <c r="CD14" i="12" s="1"/>
  <c r="CK13" i="12"/>
  <c r="CI13" i="12"/>
  <c r="CC13" i="12" s="1"/>
  <c r="CE13" i="12"/>
  <c r="AA13" i="12"/>
  <c r="W13" i="12"/>
  <c r="B13" i="12"/>
  <c r="CH13" i="12" s="1"/>
  <c r="CB13" i="12" s="1"/>
  <c r="CK12" i="12"/>
  <c r="CE12" i="12" s="1"/>
  <c r="CI12" i="12"/>
  <c r="CH12" i="12"/>
  <c r="CG12" i="12"/>
  <c r="CA12" i="12" s="1"/>
  <c r="CC12" i="12"/>
  <c r="CB12" i="12"/>
  <c r="AA12" i="12"/>
  <c r="W12" i="12"/>
  <c r="B12" i="12"/>
  <c r="CK11" i="12"/>
  <c r="CI11" i="12"/>
  <c r="CC11" i="12" s="1"/>
  <c r="CE11" i="12"/>
  <c r="AA11" i="12"/>
  <c r="W11" i="12"/>
  <c r="B11" i="12"/>
  <c r="CH11" i="12" s="1"/>
  <c r="CB11" i="12" s="1"/>
  <c r="A5" i="12"/>
  <c r="A4" i="12"/>
  <c r="A3" i="12"/>
  <c r="A2" i="12"/>
  <c r="AY35" i="12" l="1"/>
  <c r="AY43" i="12"/>
  <c r="AY59" i="12"/>
  <c r="AY20" i="12"/>
  <c r="CH40" i="12"/>
  <c r="CB40" i="12" s="1"/>
  <c r="CJ40" i="12"/>
  <c r="CD40" i="12" s="1"/>
  <c r="CI40" i="12"/>
  <c r="CC40" i="12" s="1"/>
  <c r="AY51" i="12"/>
  <c r="D102" i="12"/>
  <c r="C93" i="12"/>
  <c r="AY14" i="12"/>
  <c r="CG40" i="12"/>
  <c r="CA40" i="12" s="1"/>
  <c r="CH48" i="12"/>
  <c r="CB48" i="12" s="1"/>
  <c r="CJ48" i="12"/>
  <c r="CD48" i="12" s="1"/>
  <c r="CI48" i="12"/>
  <c r="CC48" i="12" s="1"/>
  <c r="AY16" i="12"/>
  <c r="CH24" i="12"/>
  <c r="CB24" i="12" s="1"/>
  <c r="CJ24" i="12"/>
  <c r="CD24" i="12" s="1"/>
  <c r="CI24" i="12"/>
  <c r="CC24" i="12" s="1"/>
  <c r="CG48" i="12"/>
  <c r="CA48" i="12" s="1"/>
  <c r="CH56" i="12"/>
  <c r="CB56" i="12" s="1"/>
  <c r="CJ56" i="12"/>
  <c r="CD56" i="12" s="1"/>
  <c r="CI56" i="12"/>
  <c r="CC56" i="12" s="1"/>
  <c r="CJ12" i="12"/>
  <c r="CD12" i="12" s="1"/>
  <c r="AY12" i="12" s="1"/>
  <c r="AY18" i="12"/>
  <c r="CJ20" i="12"/>
  <c r="CD20" i="12" s="1"/>
  <c r="CG24" i="12"/>
  <c r="CA24" i="12" s="1"/>
  <c r="CH32" i="12"/>
  <c r="CB32" i="12" s="1"/>
  <c r="AY32" i="12" s="1"/>
  <c r="CJ32" i="12"/>
  <c r="CD32" i="12" s="1"/>
  <c r="CI32" i="12"/>
  <c r="CC32" i="12" s="1"/>
  <c r="CG56" i="12"/>
  <c r="CA56" i="12" s="1"/>
  <c r="CI64" i="12"/>
  <c r="CC64" i="12" s="1"/>
  <c r="CJ64" i="12"/>
  <c r="CD64" i="12" s="1"/>
  <c r="CG64" i="12"/>
  <c r="CA64" i="12" s="1"/>
  <c r="CH64" i="12"/>
  <c r="CB64" i="12" s="1"/>
  <c r="CI66" i="12"/>
  <c r="CC66" i="12" s="1"/>
  <c r="CG66" i="12"/>
  <c r="CA66" i="12" s="1"/>
  <c r="AY66" i="12" s="1"/>
  <c r="CJ66" i="12"/>
  <c r="CD66" i="12" s="1"/>
  <c r="CI110" i="12"/>
  <c r="CC110" i="12" s="1"/>
  <c r="CL110" i="12"/>
  <c r="CF110" i="12" s="1"/>
  <c r="CG110" i="12"/>
  <c r="CA110" i="12" s="1"/>
  <c r="AT110" i="12" s="1"/>
  <c r="CJ110" i="12"/>
  <c r="CD110" i="12" s="1"/>
  <c r="CH110" i="12"/>
  <c r="CB110" i="12" s="1"/>
  <c r="CI114" i="12"/>
  <c r="CC114" i="12" s="1"/>
  <c r="CL114" i="12"/>
  <c r="CF114" i="12" s="1"/>
  <c r="CG114" i="12"/>
  <c r="CA114" i="12" s="1"/>
  <c r="CK114" i="12"/>
  <c r="CE114" i="12" s="1"/>
  <c r="CJ11" i="12"/>
  <c r="CD11" i="12" s="1"/>
  <c r="CJ13" i="12"/>
  <c r="CD13" i="12" s="1"/>
  <c r="CJ15" i="12"/>
  <c r="CD15" i="12" s="1"/>
  <c r="CJ17" i="12"/>
  <c r="CD17" i="12" s="1"/>
  <c r="CJ19" i="12"/>
  <c r="CD19" i="12" s="1"/>
  <c r="CG21" i="12"/>
  <c r="CA21" i="12" s="1"/>
  <c r="AY21" i="12" s="1"/>
  <c r="CG22" i="12"/>
  <c r="CA22" i="12" s="1"/>
  <c r="CG30" i="12"/>
  <c r="CA30" i="12" s="1"/>
  <c r="CG38" i="12"/>
  <c r="CA38" i="12" s="1"/>
  <c r="CG46" i="12"/>
  <c r="CA46" i="12" s="1"/>
  <c r="AY46" i="12" s="1"/>
  <c r="CG54" i="12"/>
  <c r="CA54" i="12" s="1"/>
  <c r="CG62" i="12"/>
  <c r="CA62" i="12" s="1"/>
  <c r="CH95" i="12"/>
  <c r="CB95" i="12" s="1"/>
  <c r="CJ95" i="12"/>
  <c r="CD95" i="12" s="1"/>
  <c r="CH96" i="12"/>
  <c r="CB96" i="12" s="1"/>
  <c r="CG96" i="12"/>
  <c r="CA96" i="12" s="1"/>
  <c r="CH97" i="12"/>
  <c r="CB97" i="12" s="1"/>
  <c r="CJ97" i="12"/>
  <c r="CD97" i="12" s="1"/>
  <c r="CH98" i="12"/>
  <c r="CB98" i="12" s="1"/>
  <c r="CG98" i="12"/>
  <c r="CA98" i="12" s="1"/>
  <c r="CH99" i="12"/>
  <c r="CB99" i="12" s="1"/>
  <c r="CJ99" i="12"/>
  <c r="CD99" i="12" s="1"/>
  <c r="CH100" i="12"/>
  <c r="CB100" i="12" s="1"/>
  <c r="CG100" i="12"/>
  <c r="CA100" i="12" s="1"/>
  <c r="CH101" i="12"/>
  <c r="CB101" i="12" s="1"/>
  <c r="CJ101" i="12"/>
  <c r="CD101" i="12" s="1"/>
  <c r="CI107" i="12"/>
  <c r="CC107" i="12" s="1"/>
  <c r="CL107" i="12"/>
  <c r="CF107" i="12" s="1"/>
  <c r="CG107" i="12"/>
  <c r="CA107" i="12" s="1"/>
  <c r="CK107" i="12"/>
  <c r="CE107" i="12" s="1"/>
  <c r="CI111" i="12"/>
  <c r="CC111" i="12" s="1"/>
  <c r="CL111" i="12"/>
  <c r="CF111" i="12" s="1"/>
  <c r="CG111" i="12"/>
  <c r="CA111" i="12" s="1"/>
  <c r="CK111" i="12"/>
  <c r="CE111" i="12" s="1"/>
  <c r="CI115" i="12"/>
  <c r="CC115" i="12" s="1"/>
  <c r="CL115" i="12"/>
  <c r="CF115" i="12" s="1"/>
  <c r="CG115" i="12"/>
  <c r="CA115" i="12" s="1"/>
  <c r="CK115" i="12"/>
  <c r="CE115" i="12" s="1"/>
  <c r="W71" i="12"/>
  <c r="CG11" i="12"/>
  <c r="CG13" i="12"/>
  <c r="CA13" i="12" s="1"/>
  <c r="CG15" i="12"/>
  <c r="CA15" i="12" s="1"/>
  <c r="AY15" i="12" s="1"/>
  <c r="CG17" i="12"/>
  <c r="CA17" i="12" s="1"/>
  <c r="CG19" i="12"/>
  <c r="CA19" i="12" s="1"/>
  <c r="CH21" i="12"/>
  <c r="CB21" i="12" s="1"/>
  <c r="CI22" i="12"/>
  <c r="CC22" i="12" s="1"/>
  <c r="CG28" i="12"/>
  <c r="CA28" i="12" s="1"/>
  <c r="CJ29" i="12"/>
  <c r="CD29" i="12" s="1"/>
  <c r="AY29" i="12" s="1"/>
  <c r="CI30" i="12"/>
  <c r="CC30" i="12" s="1"/>
  <c r="CG36" i="12"/>
  <c r="CA36" i="12" s="1"/>
  <c r="AY36" i="12" s="1"/>
  <c r="CJ37" i="12"/>
  <c r="CD37" i="12" s="1"/>
  <c r="AY37" i="12" s="1"/>
  <c r="CI38" i="12"/>
  <c r="CC38" i="12" s="1"/>
  <c r="CG44" i="12"/>
  <c r="CA44" i="12" s="1"/>
  <c r="AY44" i="12" s="1"/>
  <c r="CJ45" i="12"/>
  <c r="CD45" i="12" s="1"/>
  <c r="AY45" i="12" s="1"/>
  <c r="CI46" i="12"/>
  <c r="CC46" i="12" s="1"/>
  <c r="CG52" i="12"/>
  <c r="CA52" i="12" s="1"/>
  <c r="CJ53" i="12"/>
  <c r="CD53" i="12" s="1"/>
  <c r="AY53" i="12" s="1"/>
  <c r="CI54" i="12"/>
  <c r="CC54" i="12" s="1"/>
  <c r="CG60" i="12"/>
  <c r="CA60" i="12" s="1"/>
  <c r="CJ61" i="12"/>
  <c r="CD61" i="12" s="1"/>
  <c r="AY61" i="12" s="1"/>
  <c r="CI62" i="12"/>
  <c r="CC62" i="12" s="1"/>
  <c r="CG65" i="12"/>
  <c r="CA65" i="12" s="1"/>
  <c r="AY65" i="12" s="1"/>
  <c r="CJ65" i="12"/>
  <c r="CD65" i="12" s="1"/>
  <c r="CI65" i="12"/>
  <c r="CC65" i="12" s="1"/>
  <c r="CI68" i="12"/>
  <c r="CC68" i="12" s="1"/>
  <c r="CG68" i="12"/>
  <c r="CA68" i="12" s="1"/>
  <c r="B71" i="12"/>
  <c r="B88" i="12"/>
  <c r="CI108" i="12"/>
  <c r="CC108" i="12" s="1"/>
  <c r="CL108" i="12"/>
  <c r="CF108" i="12" s="1"/>
  <c r="CG108" i="12"/>
  <c r="CA108" i="12" s="1"/>
  <c r="CK108" i="12"/>
  <c r="CE108" i="12" s="1"/>
  <c r="CI112" i="12"/>
  <c r="CC112" i="12" s="1"/>
  <c r="CL112" i="12"/>
  <c r="CF112" i="12" s="1"/>
  <c r="CG112" i="12"/>
  <c r="CA112" i="12" s="1"/>
  <c r="CK112" i="12"/>
  <c r="CE112" i="12" s="1"/>
  <c r="CH114" i="12"/>
  <c r="CB114" i="12" s="1"/>
  <c r="CI116" i="12"/>
  <c r="CC116" i="12" s="1"/>
  <c r="CL116" i="12"/>
  <c r="CF116" i="12" s="1"/>
  <c r="CG116" i="12"/>
  <c r="CA116" i="12" s="1"/>
  <c r="CK116" i="12"/>
  <c r="CE116" i="12" s="1"/>
  <c r="AA71" i="12"/>
  <c r="CI21" i="12"/>
  <c r="CC21" i="12" s="1"/>
  <c r="CJ22" i="12"/>
  <c r="CD22" i="12" s="1"/>
  <c r="CG26" i="12"/>
  <c r="CA26" i="12" s="1"/>
  <c r="AY26" i="12" s="1"/>
  <c r="CJ27" i="12"/>
  <c r="CD27" i="12" s="1"/>
  <c r="AY27" i="12" s="1"/>
  <c r="CI28" i="12"/>
  <c r="CC28" i="12" s="1"/>
  <c r="CJ30" i="12"/>
  <c r="CD30" i="12" s="1"/>
  <c r="CG34" i="12"/>
  <c r="CA34" i="12" s="1"/>
  <c r="AY34" i="12" s="1"/>
  <c r="CJ35" i="12"/>
  <c r="CD35" i="12" s="1"/>
  <c r="CI36" i="12"/>
  <c r="CC36" i="12" s="1"/>
  <c r="CJ38" i="12"/>
  <c r="CD38" i="12" s="1"/>
  <c r="CG42" i="12"/>
  <c r="CA42" i="12" s="1"/>
  <c r="AY42" i="12" s="1"/>
  <c r="CJ43" i="12"/>
  <c r="CD43" i="12" s="1"/>
  <c r="CI44" i="12"/>
  <c r="CC44" i="12" s="1"/>
  <c r="CJ46" i="12"/>
  <c r="CD46" i="12" s="1"/>
  <c r="CG50" i="12"/>
  <c r="CA50" i="12" s="1"/>
  <c r="AY50" i="12" s="1"/>
  <c r="CJ51" i="12"/>
  <c r="CD51" i="12" s="1"/>
  <c r="CI52" i="12"/>
  <c r="CC52" i="12" s="1"/>
  <c r="CJ54" i="12"/>
  <c r="CD54" i="12" s="1"/>
  <c r="CG58" i="12"/>
  <c r="CA58" i="12" s="1"/>
  <c r="AY58" i="12" s="1"/>
  <c r="CJ59" i="12"/>
  <c r="CD59" i="12" s="1"/>
  <c r="CI60" i="12"/>
  <c r="CC60" i="12" s="1"/>
  <c r="CJ62" i="12"/>
  <c r="CD62" i="12" s="1"/>
  <c r="CI67" i="12"/>
  <c r="CC67" i="12" s="1"/>
  <c r="AY67" i="12" s="1"/>
  <c r="CH94" i="12"/>
  <c r="CB94" i="12" s="1"/>
  <c r="C94" i="12"/>
  <c r="CG94" i="12"/>
  <c r="CA94" i="12" s="1"/>
  <c r="CI94" i="12"/>
  <c r="CC94" i="12" s="1"/>
  <c r="CG95" i="12"/>
  <c r="CA95" i="12" s="1"/>
  <c r="CI96" i="12"/>
  <c r="CC96" i="12" s="1"/>
  <c r="CG97" i="12"/>
  <c r="CA97" i="12" s="1"/>
  <c r="CI98" i="12"/>
  <c r="CC98" i="12" s="1"/>
  <c r="CG99" i="12"/>
  <c r="CA99" i="12" s="1"/>
  <c r="CI100" i="12"/>
  <c r="CC100" i="12" s="1"/>
  <c r="CG101" i="12"/>
  <c r="CA101" i="12" s="1"/>
  <c r="CH107" i="12"/>
  <c r="CB107" i="12" s="1"/>
  <c r="C109" i="12"/>
  <c r="CH111" i="12"/>
  <c r="CB111" i="12" s="1"/>
  <c r="C113" i="12"/>
  <c r="CJ114" i="12"/>
  <c r="CD114" i="12" s="1"/>
  <c r="CH115" i="12"/>
  <c r="CB115" i="12" s="1"/>
  <c r="C117" i="12"/>
  <c r="CH69" i="12"/>
  <c r="CB69" i="12" s="1"/>
  <c r="AY69" i="12" s="1"/>
  <c r="CH70" i="12"/>
  <c r="CB70" i="12" s="1"/>
  <c r="AY70" i="12" s="1"/>
  <c r="CG93" i="12" l="1"/>
  <c r="CA93" i="12" s="1"/>
  <c r="CH93" i="12"/>
  <c r="CB93" i="12" s="1"/>
  <c r="CJ93" i="12"/>
  <c r="CD93" i="12" s="1"/>
  <c r="C102" i="12"/>
  <c r="CI93" i="12"/>
  <c r="CC93" i="12" s="1"/>
  <c r="CI113" i="12"/>
  <c r="CC113" i="12" s="1"/>
  <c r="CL113" i="12"/>
  <c r="CF113" i="12" s="1"/>
  <c r="CG113" i="12"/>
  <c r="CA113" i="12" s="1"/>
  <c r="CK113" i="12"/>
  <c r="CE113" i="12" s="1"/>
  <c r="CJ113" i="12"/>
  <c r="CD113" i="12" s="1"/>
  <c r="CH113" i="12"/>
  <c r="CB113" i="12" s="1"/>
  <c r="AR101" i="12"/>
  <c r="AR97" i="12"/>
  <c r="AR94" i="12"/>
  <c r="AT116" i="12"/>
  <c r="AY13" i="12"/>
  <c r="AT115" i="12"/>
  <c r="AT111" i="12"/>
  <c r="AT107" i="12"/>
  <c r="AY38" i="12"/>
  <c r="CI117" i="12"/>
  <c r="CC117" i="12" s="1"/>
  <c r="CL117" i="12"/>
  <c r="CF117" i="12" s="1"/>
  <c r="CG117" i="12"/>
  <c r="CA117" i="12" s="1"/>
  <c r="CK117" i="12"/>
  <c r="CE117" i="12" s="1"/>
  <c r="CJ117" i="12"/>
  <c r="CD117" i="12" s="1"/>
  <c r="CH117" i="12"/>
  <c r="CB117" i="12" s="1"/>
  <c r="AT112" i="12"/>
  <c r="AT108" i="12"/>
  <c r="A193" i="12"/>
  <c r="AY52" i="12"/>
  <c r="AY19" i="12"/>
  <c r="CA11" i="12"/>
  <c r="AY11" i="12" s="1"/>
  <c r="AR100" i="12"/>
  <c r="AR98" i="12"/>
  <c r="AR96" i="12"/>
  <c r="AY62" i="12"/>
  <c r="AY30" i="12"/>
  <c r="AY56" i="12"/>
  <c r="AY24" i="12"/>
  <c r="AY48" i="12"/>
  <c r="AY40" i="12"/>
  <c r="CI109" i="12"/>
  <c r="CC109" i="12" s="1"/>
  <c r="CL109" i="12"/>
  <c r="CF109" i="12" s="1"/>
  <c r="CG109" i="12"/>
  <c r="CA109" i="12" s="1"/>
  <c r="AT109" i="12" s="1"/>
  <c r="CK109" i="12"/>
  <c r="CE109" i="12" s="1"/>
  <c r="CJ109" i="12"/>
  <c r="CD109" i="12" s="1"/>
  <c r="CH109" i="12"/>
  <c r="CB109" i="12" s="1"/>
  <c r="AR99" i="12"/>
  <c r="AR95" i="12"/>
  <c r="AY68" i="12"/>
  <c r="AY60" i="12"/>
  <c r="AY28" i="12"/>
  <c r="AY17" i="12"/>
  <c r="AY54" i="12"/>
  <c r="AY22" i="12"/>
  <c r="AT114" i="12"/>
  <c r="AY64" i="12"/>
  <c r="B193" i="12" l="1"/>
  <c r="AR93" i="12"/>
  <c r="AT113" i="12"/>
  <c r="AT117" i="12"/>
  <c r="T5" i="14" l="1"/>
  <c r="T6" i="14"/>
  <c r="T7" i="14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58" i="14"/>
  <c r="T59" i="14"/>
  <c r="T60" i="14"/>
  <c r="T61" i="14"/>
  <c r="T62" i="14"/>
  <c r="T63" i="14"/>
  <c r="T4" i="14"/>
  <c r="S5" i="14"/>
  <c r="S6" i="14"/>
  <c r="S7" i="14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2" i="14"/>
  <c r="S63" i="14"/>
  <c r="S4" i="14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4" i="14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C18" i="14" s="1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4" i="14"/>
  <c r="G5" i="14"/>
  <c r="C5" i="14" s="1"/>
  <c r="G6" i="14"/>
  <c r="C6" i="14" s="1"/>
  <c r="G7" i="14"/>
  <c r="C7" i="14" s="1"/>
  <c r="G8" i="14"/>
  <c r="C8" i="14" s="1"/>
  <c r="G9" i="14"/>
  <c r="C9" i="14" s="1"/>
  <c r="G10" i="14"/>
  <c r="G11" i="14"/>
  <c r="G12" i="14"/>
  <c r="C12" i="14" s="1"/>
  <c r="G13" i="14"/>
  <c r="C13" i="14" s="1"/>
  <c r="G14" i="14"/>
  <c r="C14" i="14" s="1"/>
  <c r="G15" i="14"/>
  <c r="C15" i="14" s="1"/>
  <c r="G16" i="14"/>
  <c r="C16" i="14" s="1"/>
  <c r="G17" i="14"/>
  <c r="C17" i="14" s="1"/>
  <c r="G18" i="14"/>
  <c r="G19" i="14"/>
  <c r="C19" i="14" s="1"/>
  <c r="G20" i="14"/>
  <c r="C20" i="14" s="1"/>
  <c r="G21" i="14"/>
  <c r="C21" i="14" s="1"/>
  <c r="G22" i="14"/>
  <c r="C22" i="14" s="1"/>
  <c r="G23" i="14"/>
  <c r="C23" i="14" s="1"/>
  <c r="G24" i="14"/>
  <c r="C24" i="14" s="1"/>
  <c r="G25" i="14"/>
  <c r="C25" i="14" s="1"/>
  <c r="G26" i="14"/>
  <c r="G27" i="14"/>
  <c r="C27" i="14" s="1"/>
  <c r="G28" i="14"/>
  <c r="C28" i="14" s="1"/>
  <c r="G29" i="14"/>
  <c r="C29" i="14" s="1"/>
  <c r="G30" i="14"/>
  <c r="C30" i="14" s="1"/>
  <c r="G31" i="14"/>
  <c r="C31" i="14" s="1"/>
  <c r="G32" i="14"/>
  <c r="C32" i="14" s="1"/>
  <c r="G33" i="14"/>
  <c r="C33" i="14" s="1"/>
  <c r="G34" i="14"/>
  <c r="C34" i="14" s="1"/>
  <c r="G35" i="14"/>
  <c r="C35" i="14" s="1"/>
  <c r="G36" i="14"/>
  <c r="C36" i="14" s="1"/>
  <c r="G37" i="14"/>
  <c r="C37" i="14" s="1"/>
  <c r="G38" i="14"/>
  <c r="G39" i="14"/>
  <c r="C39" i="14" s="1"/>
  <c r="G40" i="14"/>
  <c r="C40" i="14" s="1"/>
  <c r="G41" i="14"/>
  <c r="C41" i="14" s="1"/>
  <c r="G42" i="14"/>
  <c r="G43" i="14"/>
  <c r="C43" i="14" s="1"/>
  <c r="G44" i="14"/>
  <c r="C44" i="14" s="1"/>
  <c r="G45" i="14"/>
  <c r="C45" i="14" s="1"/>
  <c r="G46" i="14"/>
  <c r="C46" i="14" s="1"/>
  <c r="G47" i="14"/>
  <c r="C47" i="14" s="1"/>
  <c r="G48" i="14"/>
  <c r="C48" i="14" s="1"/>
  <c r="G49" i="14"/>
  <c r="C49" i="14" s="1"/>
  <c r="G50" i="14"/>
  <c r="C50" i="14" s="1"/>
  <c r="G51" i="14"/>
  <c r="C51" i="14" s="1"/>
  <c r="G52" i="14"/>
  <c r="C52" i="14" s="1"/>
  <c r="G53" i="14"/>
  <c r="C53" i="14" s="1"/>
  <c r="G54" i="14"/>
  <c r="C54" i="14" s="1"/>
  <c r="G55" i="14"/>
  <c r="C55" i="14" s="1"/>
  <c r="G56" i="14"/>
  <c r="C56" i="14" s="1"/>
  <c r="G57" i="14"/>
  <c r="C57" i="14" s="1"/>
  <c r="G58" i="14"/>
  <c r="G59" i="14"/>
  <c r="C59" i="14" s="1"/>
  <c r="G60" i="14"/>
  <c r="G61" i="14"/>
  <c r="C61" i="14" s="1"/>
  <c r="G62" i="14"/>
  <c r="G63" i="14"/>
  <c r="C63" i="14" s="1"/>
  <c r="G4" i="14"/>
  <c r="C4" i="14" s="1"/>
  <c r="D13" i="14"/>
  <c r="D21" i="14"/>
  <c r="D23" i="14"/>
  <c r="D25" i="14"/>
  <c r="D33" i="14"/>
  <c r="D34" i="14"/>
  <c r="D41" i="14"/>
  <c r="D49" i="14"/>
  <c r="D61" i="14"/>
  <c r="D62" i="14"/>
  <c r="AH5" i="15"/>
  <c r="AH6" i="15"/>
  <c r="AH7" i="15"/>
  <c r="AH8" i="15"/>
  <c r="AH9" i="15"/>
  <c r="AH10" i="15"/>
  <c r="AH11" i="15"/>
  <c r="AH12" i="15"/>
  <c r="AH13" i="15"/>
  <c r="AH14" i="15"/>
  <c r="AH15" i="15"/>
  <c r="AH16" i="15"/>
  <c r="AH17" i="15"/>
  <c r="AH18" i="15"/>
  <c r="AH19" i="15"/>
  <c r="AH20" i="15"/>
  <c r="AH21" i="15"/>
  <c r="AH22" i="15"/>
  <c r="AH23" i="15"/>
  <c r="AH24" i="15"/>
  <c r="AH25" i="15"/>
  <c r="AH26" i="15"/>
  <c r="AH27" i="15"/>
  <c r="AH28" i="15"/>
  <c r="AH29" i="15"/>
  <c r="AH30" i="15"/>
  <c r="AH31" i="15"/>
  <c r="AH32" i="15"/>
  <c r="AH33" i="15"/>
  <c r="AH34" i="15"/>
  <c r="AH35" i="15"/>
  <c r="AH36" i="15"/>
  <c r="AH37" i="15"/>
  <c r="AH38" i="15"/>
  <c r="AH39" i="15"/>
  <c r="AH40" i="15"/>
  <c r="AH41" i="15"/>
  <c r="AH42" i="15"/>
  <c r="AH43" i="15"/>
  <c r="AH44" i="15"/>
  <c r="AH45" i="15"/>
  <c r="AH46" i="15"/>
  <c r="AH47" i="15"/>
  <c r="AH48" i="15"/>
  <c r="AH49" i="15"/>
  <c r="AH50" i="15"/>
  <c r="AH51" i="15"/>
  <c r="AH52" i="15"/>
  <c r="AH53" i="15"/>
  <c r="AH54" i="15"/>
  <c r="AH55" i="15"/>
  <c r="AH56" i="15"/>
  <c r="AH57" i="15"/>
  <c r="AH58" i="15"/>
  <c r="AH59" i="15"/>
  <c r="AH60" i="15"/>
  <c r="AH61" i="15"/>
  <c r="AH62" i="15"/>
  <c r="AH63" i="15"/>
  <c r="AH4" i="15"/>
  <c r="AF5" i="15"/>
  <c r="AF6" i="15"/>
  <c r="AF7" i="15"/>
  <c r="AF8" i="15"/>
  <c r="AF9" i="15"/>
  <c r="AF10" i="15"/>
  <c r="AF11" i="15"/>
  <c r="AF12" i="15"/>
  <c r="AF13" i="15"/>
  <c r="AF14" i="15"/>
  <c r="AF15" i="15"/>
  <c r="AF16" i="15"/>
  <c r="AF17" i="15"/>
  <c r="AF18" i="15"/>
  <c r="AF19" i="15"/>
  <c r="AF20" i="15"/>
  <c r="AF21" i="15"/>
  <c r="AF22" i="15"/>
  <c r="AF23" i="15"/>
  <c r="AF24" i="15"/>
  <c r="AF25" i="15"/>
  <c r="AF26" i="15"/>
  <c r="AF27" i="15"/>
  <c r="AF28" i="15"/>
  <c r="AF29" i="15"/>
  <c r="AF30" i="15"/>
  <c r="AF31" i="15"/>
  <c r="AF32" i="15"/>
  <c r="AF33" i="15"/>
  <c r="AF34" i="15"/>
  <c r="AF35" i="15"/>
  <c r="AF36" i="15"/>
  <c r="AF37" i="15"/>
  <c r="AF38" i="15"/>
  <c r="AF39" i="15"/>
  <c r="AF40" i="15"/>
  <c r="AF41" i="15"/>
  <c r="AF42" i="15"/>
  <c r="AF43" i="15"/>
  <c r="AF44" i="15"/>
  <c r="AF45" i="15"/>
  <c r="AF46" i="15"/>
  <c r="AF47" i="15"/>
  <c r="AF48" i="15"/>
  <c r="AF49" i="15"/>
  <c r="AF50" i="15"/>
  <c r="AF51" i="15"/>
  <c r="AF52" i="15"/>
  <c r="AF53" i="15"/>
  <c r="AF54" i="15"/>
  <c r="AF55" i="15"/>
  <c r="AF56" i="15"/>
  <c r="AF57" i="15"/>
  <c r="AF58" i="15"/>
  <c r="AF59" i="15"/>
  <c r="AF60" i="15"/>
  <c r="AF61" i="15"/>
  <c r="AF62" i="15"/>
  <c r="AF63" i="15"/>
  <c r="AF4" i="15"/>
  <c r="AE5" i="15"/>
  <c r="AG5" i="15" s="1"/>
  <c r="AE6" i="15"/>
  <c r="AG6" i="15" s="1"/>
  <c r="AE7" i="15"/>
  <c r="AG7" i="15" s="1"/>
  <c r="AE8" i="15"/>
  <c r="AG8" i="15" s="1"/>
  <c r="AE9" i="15"/>
  <c r="AG9" i="15" s="1"/>
  <c r="AE10" i="15"/>
  <c r="AG10" i="15" s="1"/>
  <c r="AE11" i="15"/>
  <c r="AG11" i="15" s="1"/>
  <c r="AE12" i="15"/>
  <c r="AG12" i="15" s="1"/>
  <c r="AE13" i="15"/>
  <c r="AG13" i="15" s="1"/>
  <c r="AE14" i="15"/>
  <c r="AG14" i="15" s="1"/>
  <c r="AE15" i="15"/>
  <c r="AG15" i="15" s="1"/>
  <c r="AE16" i="15"/>
  <c r="AG16" i="15" s="1"/>
  <c r="AE17" i="15"/>
  <c r="AG17" i="15" s="1"/>
  <c r="AE18" i="15"/>
  <c r="AG18" i="15" s="1"/>
  <c r="AE19" i="15"/>
  <c r="AG19" i="15" s="1"/>
  <c r="AE20" i="15"/>
  <c r="AG20" i="15" s="1"/>
  <c r="AE21" i="15"/>
  <c r="AG21" i="15" s="1"/>
  <c r="AE22" i="15"/>
  <c r="AG22" i="15" s="1"/>
  <c r="AE23" i="15"/>
  <c r="AG23" i="15" s="1"/>
  <c r="AE24" i="15"/>
  <c r="AG24" i="15" s="1"/>
  <c r="AE25" i="15"/>
  <c r="AG25" i="15" s="1"/>
  <c r="AE26" i="15"/>
  <c r="AG26" i="15" s="1"/>
  <c r="AE27" i="15"/>
  <c r="AG27" i="15" s="1"/>
  <c r="AE28" i="15"/>
  <c r="AG28" i="15" s="1"/>
  <c r="AE29" i="15"/>
  <c r="AG29" i="15" s="1"/>
  <c r="AE30" i="15"/>
  <c r="AG30" i="15" s="1"/>
  <c r="AE31" i="15"/>
  <c r="AG31" i="15" s="1"/>
  <c r="AE32" i="15"/>
  <c r="AG32" i="15" s="1"/>
  <c r="AE33" i="15"/>
  <c r="AG33" i="15" s="1"/>
  <c r="AE34" i="15"/>
  <c r="AG34" i="15" s="1"/>
  <c r="AE35" i="15"/>
  <c r="AG35" i="15" s="1"/>
  <c r="AE36" i="15"/>
  <c r="AG36" i="15" s="1"/>
  <c r="AE37" i="15"/>
  <c r="AG37" i="15" s="1"/>
  <c r="AE38" i="15"/>
  <c r="AG38" i="15" s="1"/>
  <c r="AE39" i="15"/>
  <c r="AG39" i="15" s="1"/>
  <c r="AE40" i="15"/>
  <c r="AG40" i="15" s="1"/>
  <c r="AE41" i="15"/>
  <c r="AG41" i="15" s="1"/>
  <c r="AE42" i="15"/>
  <c r="AG42" i="15" s="1"/>
  <c r="AE43" i="15"/>
  <c r="AG43" i="15" s="1"/>
  <c r="AE44" i="15"/>
  <c r="AG44" i="15" s="1"/>
  <c r="AE45" i="15"/>
  <c r="AG45" i="15" s="1"/>
  <c r="AE46" i="15"/>
  <c r="AG46" i="15" s="1"/>
  <c r="AE47" i="15"/>
  <c r="AG47" i="15" s="1"/>
  <c r="AE48" i="15"/>
  <c r="AG48" i="15" s="1"/>
  <c r="AE49" i="15"/>
  <c r="AG49" i="15" s="1"/>
  <c r="AE50" i="15"/>
  <c r="AG50" i="15" s="1"/>
  <c r="AE51" i="15"/>
  <c r="AG51" i="15" s="1"/>
  <c r="AE52" i="15"/>
  <c r="AG52" i="15" s="1"/>
  <c r="AE53" i="15"/>
  <c r="AG53" i="15" s="1"/>
  <c r="AE54" i="15"/>
  <c r="AG54" i="15" s="1"/>
  <c r="AE55" i="15"/>
  <c r="AG55" i="15" s="1"/>
  <c r="AE56" i="15"/>
  <c r="AG56" i="15" s="1"/>
  <c r="AE57" i="15"/>
  <c r="AG57" i="15" s="1"/>
  <c r="AE58" i="15"/>
  <c r="AG58" i="15" s="1"/>
  <c r="AE59" i="15"/>
  <c r="AG59" i="15" s="1"/>
  <c r="AE60" i="15"/>
  <c r="AG60" i="15" s="1"/>
  <c r="AE61" i="15"/>
  <c r="AG61" i="15" s="1"/>
  <c r="AE62" i="15"/>
  <c r="AG62" i="15" s="1"/>
  <c r="AE63" i="15"/>
  <c r="AG63" i="15" s="1"/>
  <c r="AE4" i="15"/>
  <c r="AG4" i="15" s="1"/>
  <c r="AA5" i="15"/>
  <c r="AA6" i="15"/>
  <c r="AA7" i="15"/>
  <c r="AA8" i="15"/>
  <c r="AA9" i="15"/>
  <c r="AA10" i="15"/>
  <c r="AA11" i="15"/>
  <c r="AA12" i="15"/>
  <c r="AA13" i="15"/>
  <c r="AA14" i="15"/>
  <c r="AA15" i="15"/>
  <c r="AA16" i="15"/>
  <c r="AA17" i="15"/>
  <c r="AA18" i="15"/>
  <c r="AA19" i="15"/>
  <c r="AA20" i="15"/>
  <c r="AA21" i="15"/>
  <c r="AA22" i="15"/>
  <c r="AA23" i="15"/>
  <c r="AA24" i="15"/>
  <c r="AA25" i="15"/>
  <c r="AA26" i="15"/>
  <c r="AA27" i="15"/>
  <c r="AA28" i="15"/>
  <c r="AA29" i="15"/>
  <c r="AA30" i="15"/>
  <c r="AA31" i="15"/>
  <c r="AA32" i="15"/>
  <c r="AA33" i="15"/>
  <c r="AA34" i="15"/>
  <c r="AA35" i="15"/>
  <c r="AA36" i="15"/>
  <c r="AA37" i="15"/>
  <c r="AA38" i="15"/>
  <c r="AA39" i="15"/>
  <c r="AA40" i="15"/>
  <c r="AA41" i="15"/>
  <c r="AA42" i="15"/>
  <c r="AA43" i="15"/>
  <c r="AA44" i="15"/>
  <c r="AA45" i="15"/>
  <c r="AA46" i="15"/>
  <c r="AA47" i="15"/>
  <c r="AA48" i="15"/>
  <c r="AA49" i="15"/>
  <c r="AA50" i="15"/>
  <c r="AA51" i="15"/>
  <c r="AA52" i="15"/>
  <c r="AA53" i="15"/>
  <c r="AA54" i="15"/>
  <c r="AA55" i="15"/>
  <c r="AA56" i="15"/>
  <c r="AA57" i="15"/>
  <c r="AA58" i="15"/>
  <c r="AA59" i="15"/>
  <c r="AA60" i="15"/>
  <c r="AA61" i="15"/>
  <c r="AA62" i="15"/>
  <c r="AA63" i="15"/>
  <c r="AA4" i="15"/>
  <c r="C60" i="14" l="1"/>
  <c r="D60" i="14"/>
  <c r="D56" i="14"/>
  <c r="D52" i="14"/>
  <c r="D48" i="14"/>
  <c r="D44" i="14"/>
  <c r="D40" i="14"/>
  <c r="D36" i="14"/>
  <c r="D32" i="14"/>
  <c r="D28" i="14"/>
  <c r="D24" i="14"/>
  <c r="D20" i="14"/>
  <c r="D16" i="14"/>
  <c r="D12" i="14"/>
  <c r="D63" i="14"/>
  <c r="D59" i="14"/>
  <c r="D55" i="14"/>
  <c r="D51" i="14"/>
  <c r="D47" i="14"/>
  <c r="D43" i="14"/>
  <c r="D35" i="14"/>
  <c r="D31" i="14"/>
  <c r="D27" i="14"/>
  <c r="D19" i="14"/>
  <c r="D15" i="14"/>
  <c r="D11" i="14"/>
  <c r="D26" i="14"/>
  <c r="D39" i="14"/>
  <c r="D7" i="14"/>
  <c r="D58" i="14"/>
  <c r="D54" i="14"/>
  <c r="D50" i="14"/>
  <c r="D46" i="14"/>
  <c r="D42" i="14"/>
  <c r="D38" i="14"/>
  <c r="D30" i="14"/>
  <c r="D22" i="14"/>
  <c r="D18" i="14"/>
  <c r="D14" i="14"/>
  <c r="D10" i="14"/>
  <c r="D6" i="14"/>
  <c r="D57" i="14"/>
  <c r="D53" i="14"/>
  <c r="D45" i="14"/>
  <c r="D37" i="14"/>
  <c r="D29" i="14"/>
  <c r="D17" i="14"/>
  <c r="D9" i="14"/>
  <c r="D5" i="14"/>
  <c r="D8" i="14"/>
  <c r="C11" i="14"/>
  <c r="C62" i="14"/>
  <c r="C38" i="14"/>
  <c r="D4" i="14"/>
  <c r="D64" i="14" s="1"/>
  <c r="C58" i="14"/>
  <c r="C42" i="14"/>
  <c r="C26" i="14"/>
  <c r="C10" i="14"/>
  <c r="C64" i="14" s="1"/>
  <c r="Y5" i="15"/>
  <c r="Y6" i="15"/>
  <c r="Y7" i="15"/>
  <c r="Y8" i="15"/>
  <c r="Y9" i="15"/>
  <c r="Y10" i="15"/>
  <c r="Y11" i="15"/>
  <c r="Y12" i="15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30" i="15"/>
  <c r="Y31" i="15"/>
  <c r="Y32" i="15"/>
  <c r="Y33" i="15"/>
  <c r="Y34" i="15"/>
  <c r="Y35" i="15"/>
  <c r="Y36" i="15"/>
  <c r="Y37" i="15"/>
  <c r="Y38" i="15"/>
  <c r="Y39" i="15"/>
  <c r="Y40" i="15"/>
  <c r="Y41" i="15"/>
  <c r="Y42" i="15"/>
  <c r="Y43" i="15"/>
  <c r="Y44" i="15"/>
  <c r="Y45" i="15"/>
  <c r="Y46" i="15"/>
  <c r="Y47" i="15"/>
  <c r="Y48" i="15"/>
  <c r="Y49" i="15"/>
  <c r="Y50" i="15"/>
  <c r="Y51" i="15"/>
  <c r="Y52" i="15"/>
  <c r="Y53" i="15"/>
  <c r="Y54" i="15"/>
  <c r="Y55" i="15"/>
  <c r="Y56" i="15"/>
  <c r="Y57" i="15"/>
  <c r="Y58" i="15"/>
  <c r="Y59" i="15"/>
  <c r="Y60" i="15"/>
  <c r="Y61" i="15"/>
  <c r="Y62" i="15"/>
  <c r="Y63" i="15"/>
  <c r="Y4" i="15"/>
  <c r="X5" i="15"/>
  <c r="Z5" i="15" s="1"/>
  <c r="X6" i="15"/>
  <c r="Z6" i="15" s="1"/>
  <c r="X7" i="15"/>
  <c r="Z7" i="15" s="1"/>
  <c r="X8" i="15"/>
  <c r="Z8" i="15" s="1"/>
  <c r="X9" i="15"/>
  <c r="Z9" i="15" s="1"/>
  <c r="X10" i="15"/>
  <c r="Z10" i="15" s="1"/>
  <c r="X11" i="15"/>
  <c r="Z11" i="15" s="1"/>
  <c r="X12" i="15"/>
  <c r="Z12" i="15" s="1"/>
  <c r="X13" i="15"/>
  <c r="Z13" i="15" s="1"/>
  <c r="X14" i="15"/>
  <c r="Z14" i="15" s="1"/>
  <c r="X15" i="15"/>
  <c r="Z15" i="15" s="1"/>
  <c r="X16" i="15"/>
  <c r="Z16" i="15" s="1"/>
  <c r="X17" i="15"/>
  <c r="Z17" i="15" s="1"/>
  <c r="X18" i="15"/>
  <c r="Z18" i="15" s="1"/>
  <c r="X19" i="15"/>
  <c r="Z19" i="15" s="1"/>
  <c r="X20" i="15"/>
  <c r="Z20" i="15" s="1"/>
  <c r="X21" i="15"/>
  <c r="Z21" i="15" s="1"/>
  <c r="X22" i="15"/>
  <c r="Z22" i="15" s="1"/>
  <c r="X23" i="15"/>
  <c r="Z23" i="15" s="1"/>
  <c r="X24" i="15"/>
  <c r="Z24" i="15" s="1"/>
  <c r="X25" i="15"/>
  <c r="Z25" i="15" s="1"/>
  <c r="X26" i="15"/>
  <c r="Z26" i="15" s="1"/>
  <c r="X27" i="15"/>
  <c r="Z27" i="15" s="1"/>
  <c r="X28" i="15"/>
  <c r="Z28" i="15" s="1"/>
  <c r="X29" i="15"/>
  <c r="Z29" i="15" s="1"/>
  <c r="X30" i="15"/>
  <c r="Z30" i="15" s="1"/>
  <c r="X31" i="15"/>
  <c r="Z31" i="15" s="1"/>
  <c r="X32" i="15"/>
  <c r="Z32" i="15" s="1"/>
  <c r="X33" i="15"/>
  <c r="Z33" i="15" s="1"/>
  <c r="X34" i="15"/>
  <c r="Z34" i="15" s="1"/>
  <c r="X35" i="15"/>
  <c r="Z35" i="15" s="1"/>
  <c r="X36" i="15"/>
  <c r="Z36" i="15" s="1"/>
  <c r="X37" i="15"/>
  <c r="Z37" i="15" s="1"/>
  <c r="X38" i="15"/>
  <c r="Z38" i="15" s="1"/>
  <c r="X39" i="15"/>
  <c r="Z39" i="15" s="1"/>
  <c r="X40" i="15"/>
  <c r="Z40" i="15" s="1"/>
  <c r="X41" i="15"/>
  <c r="Z41" i="15" s="1"/>
  <c r="X42" i="15"/>
  <c r="Z42" i="15" s="1"/>
  <c r="X43" i="15"/>
  <c r="Z43" i="15" s="1"/>
  <c r="X44" i="15"/>
  <c r="Z44" i="15" s="1"/>
  <c r="X45" i="15"/>
  <c r="Z45" i="15" s="1"/>
  <c r="X46" i="15"/>
  <c r="Z46" i="15" s="1"/>
  <c r="X47" i="15"/>
  <c r="Z47" i="15" s="1"/>
  <c r="X48" i="15"/>
  <c r="Z48" i="15" s="1"/>
  <c r="X49" i="15"/>
  <c r="Z49" i="15" s="1"/>
  <c r="X50" i="15"/>
  <c r="Z50" i="15" s="1"/>
  <c r="X51" i="15"/>
  <c r="Z51" i="15" s="1"/>
  <c r="X52" i="15"/>
  <c r="Z52" i="15" s="1"/>
  <c r="X53" i="15"/>
  <c r="Z53" i="15" s="1"/>
  <c r="X54" i="15"/>
  <c r="Z54" i="15" s="1"/>
  <c r="X55" i="15"/>
  <c r="Z55" i="15" s="1"/>
  <c r="X56" i="15"/>
  <c r="Z56" i="15" s="1"/>
  <c r="X57" i="15"/>
  <c r="Z57" i="15" s="1"/>
  <c r="X58" i="15"/>
  <c r="Z58" i="15" s="1"/>
  <c r="X59" i="15"/>
  <c r="Z59" i="15" s="1"/>
  <c r="X60" i="15"/>
  <c r="Z60" i="15" s="1"/>
  <c r="X61" i="15"/>
  <c r="Z61" i="15" s="1"/>
  <c r="X62" i="15"/>
  <c r="Z62" i="15" s="1"/>
  <c r="X63" i="15"/>
  <c r="Z63" i="15" s="1"/>
  <c r="X4" i="15"/>
  <c r="Z4" i="15" s="1"/>
  <c r="T5" i="15"/>
  <c r="T6" i="15"/>
  <c r="T7" i="15"/>
  <c r="T8" i="15"/>
  <c r="T9" i="15"/>
  <c r="T10" i="15"/>
  <c r="T11" i="15"/>
  <c r="T12" i="15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34" i="15"/>
  <c r="T35" i="15"/>
  <c r="T36" i="15"/>
  <c r="T37" i="15"/>
  <c r="T38" i="15"/>
  <c r="T39" i="15"/>
  <c r="T40" i="15"/>
  <c r="T41" i="15"/>
  <c r="T42" i="15"/>
  <c r="T43" i="15"/>
  <c r="T44" i="15"/>
  <c r="T45" i="15"/>
  <c r="T46" i="15"/>
  <c r="T47" i="15"/>
  <c r="T48" i="15"/>
  <c r="T49" i="15"/>
  <c r="T50" i="15"/>
  <c r="T51" i="15"/>
  <c r="T52" i="15"/>
  <c r="T53" i="15"/>
  <c r="T54" i="15"/>
  <c r="T55" i="15"/>
  <c r="T56" i="15"/>
  <c r="T57" i="15"/>
  <c r="T58" i="15"/>
  <c r="T59" i="15"/>
  <c r="T60" i="15"/>
  <c r="T61" i="15"/>
  <c r="T62" i="15"/>
  <c r="T63" i="15"/>
  <c r="T4" i="15"/>
  <c r="R5" i="15"/>
  <c r="R6" i="15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R54" i="15"/>
  <c r="R55" i="15"/>
  <c r="R56" i="15"/>
  <c r="R57" i="15"/>
  <c r="R58" i="15"/>
  <c r="R59" i="15"/>
  <c r="R60" i="15"/>
  <c r="R61" i="15"/>
  <c r="R62" i="15"/>
  <c r="R63" i="15"/>
  <c r="R4" i="15"/>
  <c r="Q5" i="15" l="1"/>
  <c r="S5" i="15" s="1"/>
  <c r="Q6" i="15"/>
  <c r="S6" i="15" s="1"/>
  <c r="Q7" i="15"/>
  <c r="Q8" i="15"/>
  <c r="S8" i="15" s="1"/>
  <c r="U8" i="15" s="1"/>
  <c r="Q9" i="15"/>
  <c r="S9" i="15" s="1"/>
  <c r="Q10" i="15"/>
  <c r="S10" i="15" s="1"/>
  <c r="Q11" i="15"/>
  <c r="Q12" i="15"/>
  <c r="S12" i="15" s="1"/>
  <c r="Q13" i="15"/>
  <c r="S13" i="15" s="1"/>
  <c r="Q14" i="15"/>
  <c r="S14" i="15" s="1"/>
  <c r="Q15" i="15"/>
  <c r="Q16" i="15"/>
  <c r="S16" i="15" s="1"/>
  <c r="Q17" i="15"/>
  <c r="S17" i="15" s="1"/>
  <c r="Q18" i="15"/>
  <c r="S18" i="15" s="1"/>
  <c r="Q19" i="15"/>
  <c r="Q20" i="15"/>
  <c r="S20" i="15" s="1"/>
  <c r="Q21" i="15"/>
  <c r="S21" i="15" s="1"/>
  <c r="Q22" i="15"/>
  <c r="Q23" i="15"/>
  <c r="S23" i="15" s="1"/>
  <c r="Q24" i="15"/>
  <c r="S24" i="15" s="1"/>
  <c r="Q25" i="15"/>
  <c r="S25" i="15" s="1"/>
  <c r="Q26" i="15"/>
  <c r="S26" i="15" s="1"/>
  <c r="Q27" i="15"/>
  <c r="Q28" i="15"/>
  <c r="Q29" i="15"/>
  <c r="S29" i="15" s="1"/>
  <c r="Q30" i="15"/>
  <c r="S30" i="15" s="1"/>
  <c r="Q31" i="15"/>
  <c r="Q32" i="15"/>
  <c r="S32" i="15" s="1"/>
  <c r="Q33" i="15"/>
  <c r="S33" i="15" s="1"/>
  <c r="Q34" i="15"/>
  <c r="S34" i="15" s="1"/>
  <c r="Q35" i="15"/>
  <c r="S35" i="15" s="1"/>
  <c r="Q36" i="15"/>
  <c r="Q37" i="15"/>
  <c r="S37" i="15" s="1"/>
  <c r="Q38" i="15"/>
  <c r="Q39" i="15"/>
  <c r="Q40" i="15"/>
  <c r="S40" i="15" s="1"/>
  <c r="Q41" i="15"/>
  <c r="S41" i="15" s="1"/>
  <c r="Q42" i="15"/>
  <c r="Q43" i="15"/>
  <c r="Q44" i="15"/>
  <c r="S44" i="15" s="1"/>
  <c r="Q45" i="15"/>
  <c r="S45" i="15" s="1"/>
  <c r="Q46" i="15"/>
  <c r="S46" i="15" s="1"/>
  <c r="Q47" i="15"/>
  <c r="Q48" i="15"/>
  <c r="S48" i="15" s="1"/>
  <c r="Q49" i="15"/>
  <c r="S49" i="15" s="1"/>
  <c r="Q50" i="15"/>
  <c r="S50" i="15" s="1"/>
  <c r="Q51" i="15"/>
  <c r="Q52" i="15"/>
  <c r="S52" i="15" s="1"/>
  <c r="Q53" i="15"/>
  <c r="S53" i="15" s="1"/>
  <c r="Q54" i="15"/>
  <c r="S54" i="15" s="1"/>
  <c r="Q55" i="15"/>
  <c r="Q56" i="15"/>
  <c r="S56" i="15" s="1"/>
  <c r="Q57" i="15"/>
  <c r="S57" i="15" s="1"/>
  <c r="Q58" i="15"/>
  <c r="S58" i="15" s="1"/>
  <c r="Q59" i="15"/>
  <c r="Q60" i="15"/>
  <c r="Q61" i="15"/>
  <c r="S61" i="15" s="1"/>
  <c r="Q62" i="15"/>
  <c r="Q63" i="15"/>
  <c r="Q4" i="15"/>
  <c r="S4" i="15" s="1"/>
  <c r="M5" i="15"/>
  <c r="F5" i="15" s="1"/>
  <c r="M6" i="15"/>
  <c r="F6" i="15" s="1"/>
  <c r="M7" i="15"/>
  <c r="F7" i="15" s="1"/>
  <c r="M8" i="15"/>
  <c r="M9" i="15"/>
  <c r="F9" i="15" s="1"/>
  <c r="M10" i="15"/>
  <c r="M11" i="15"/>
  <c r="F11" i="15" s="1"/>
  <c r="M12" i="15"/>
  <c r="F12" i="15" s="1"/>
  <c r="M13" i="15"/>
  <c r="M14" i="15"/>
  <c r="F14" i="15" s="1"/>
  <c r="M15" i="15"/>
  <c r="F15" i="15" s="1"/>
  <c r="M16" i="15"/>
  <c r="F16" i="15" s="1"/>
  <c r="M17" i="15"/>
  <c r="F17" i="15" s="1"/>
  <c r="M18" i="15"/>
  <c r="M19" i="15"/>
  <c r="M20" i="15"/>
  <c r="F20" i="15" s="1"/>
  <c r="M21" i="15"/>
  <c r="M22" i="15"/>
  <c r="F22" i="15" s="1"/>
  <c r="M23" i="15"/>
  <c r="F23" i="15" s="1"/>
  <c r="M24" i="15"/>
  <c r="F24" i="15" s="1"/>
  <c r="M25" i="15"/>
  <c r="F25" i="15" s="1"/>
  <c r="M26" i="15"/>
  <c r="M27" i="15"/>
  <c r="F27" i="15" s="1"/>
  <c r="M28" i="15"/>
  <c r="F28" i="15" s="1"/>
  <c r="M29" i="15"/>
  <c r="F29" i="15" s="1"/>
  <c r="M30" i="15"/>
  <c r="F30" i="15" s="1"/>
  <c r="M31" i="15"/>
  <c r="F31" i="15" s="1"/>
  <c r="M32" i="15"/>
  <c r="F32" i="15" s="1"/>
  <c r="M33" i="15"/>
  <c r="F33" i="15" s="1"/>
  <c r="M34" i="15"/>
  <c r="F34" i="15" s="1"/>
  <c r="M35" i="15"/>
  <c r="F35" i="15" s="1"/>
  <c r="M36" i="15"/>
  <c r="F36" i="15" s="1"/>
  <c r="M37" i="15"/>
  <c r="M38" i="15"/>
  <c r="M39" i="15"/>
  <c r="F39" i="15" s="1"/>
  <c r="M40" i="15"/>
  <c r="F40" i="15" s="1"/>
  <c r="M41" i="15"/>
  <c r="M42" i="15"/>
  <c r="F42" i="15" s="1"/>
  <c r="M43" i="15"/>
  <c r="F43" i="15" s="1"/>
  <c r="M44" i="15"/>
  <c r="F44" i="15" s="1"/>
  <c r="M45" i="15"/>
  <c r="F45" i="15" s="1"/>
  <c r="M46" i="15"/>
  <c r="M47" i="15"/>
  <c r="F47" i="15" s="1"/>
  <c r="M48" i="15"/>
  <c r="F48" i="15" s="1"/>
  <c r="M49" i="15"/>
  <c r="F49" i="15" s="1"/>
  <c r="M50" i="15"/>
  <c r="F50" i="15" s="1"/>
  <c r="M51" i="15"/>
  <c r="M52" i="15"/>
  <c r="F52" i="15" s="1"/>
  <c r="M53" i="15"/>
  <c r="F53" i="15" s="1"/>
  <c r="M54" i="15"/>
  <c r="F54" i="15" s="1"/>
  <c r="M55" i="15"/>
  <c r="F55" i="15" s="1"/>
  <c r="M56" i="15"/>
  <c r="F56" i="15" s="1"/>
  <c r="M57" i="15"/>
  <c r="M58" i="15"/>
  <c r="M59" i="15"/>
  <c r="F59" i="15" s="1"/>
  <c r="M60" i="15"/>
  <c r="F60" i="15" s="1"/>
  <c r="M61" i="15"/>
  <c r="F61" i="15" s="1"/>
  <c r="M62" i="15"/>
  <c r="M63" i="15"/>
  <c r="M4" i="15"/>
  <c r="K5" i="15"/>
  <c r="K6" i="15"/>
  <c r="D6" i="15" s="1"/>
  <c r="K7" i="15"/>
  <c r="D7" i="15" s="1"/>
  <c r="K8" i="15"/>
  <c r="D8" i="15" s="1"/>
  <c r="K9" i="15"/>
  <c r="K10" i="15"/>
  <c r="D10" i="15" s="1"/>
  <c r="K11" i="15"/>
  <c r="K12" i="15"/>
  <c r="D12" i="15" s="1"/>
  <c r="K13" i="15"/>
  <c r="K14" i="15"/>
  <c r="D14" i="15" s="1"/>
  <c r="K15" i="15"/>
  <c r="K16" i="15"/>
  <c r="D16" i="15" s="1"/>
  <c r="K17" i="15"/>
  <c r="K18" i="15"/>
  <c r="D18" i="15" s="1"/>
  <c r="K19" i="15"/>
  <c r="D19" i="15" s="1"/>
  <c r="K20" i="15"/>
  <c r="D20" i="15" s="1"/>
  <c r="K21" i="15"/>
  <c r="K22" i="15"/>
  <c r="D22" i="15" s="1"/>
  <c r="K23" i="15"/>
  <c r="D23" i="15" s="1"/>
  <c r="K24" i="15"/>
  <c r="D24" i="15" s="1"/>
  <c r="K25" i="15"/>
  <c r="K26" i="15"/>
  <c r="D26" i="15" s="1"/>
  <c r="K27" i="15"/>
  <c r="D27" i="15" s="1"/>
  <c r="K28" i="15"/>
  <c r="D28" i="15" s="1"/>
  <c r="K29" i="15"/>
  <c r="K30" i="15"/>
  <c r="D30" i="15" s="1"/>
  <c r="K31" i="15"/>
  <c r="D31" i="15" s="1"/>
  <c r="K32" i="15"/>
  <c r="D32" i="15" s="1"/>
  <c r="K33" i="15"/>
  <c r="K34" i="15"/>
  <c r="D34" i="15" s="1"/>
  <c r="K35" i="15"/>
  <c r="K36" i="15"/>
  <c r="K37" i="15"/>
  <c r="K38" i="15"/>
  <c r="D38" i="15" s="1"/>
  <c r="K39" i="15"/>
  <c r="K40" i="15"/>
  <c r="D40" i="15" s="1"/>
  <c r="K41" i="15"/>
  <c r="K42" i="15"/>
  <c r="K43" i="15"/>
  <c r="K44" i="15"/>
  <c r="D44" i="15" s="1"/>
  <c r="K45" i="15"/>
  <c r="K46" i="15"/>
  <c r="D46" i="15" s="1"/>
  <c r="K47" i="15"/>
  <c r="K48" i="15"/>
  <c r="D48" i="15" s="1"/>
  <c r="K49" i="15"/>
  <c r="K50" i="15"/>
  <c r="D50" i="15" s="1"/>
  <c r="K51" i="15"/>
  <c r="D51" i="15" s="1"/>
  <c r="K52" i="15"/>
  <c r="D52" i="15" s="1"/>
  <c r="K53" i="15"/>
  <c r="K54" i="15"/>
  <c r="D54" i="15" s="1"/>
  <c r="K55" i="15"/>
  <c r="D55" i="15" s="1"/>
  <c r="K56" i="15"/>
  <c r="D56" i="15" s="1"/>
  <c r="K57" i="15"/>
  <c r="K58" i="15"/>
  <c r="D58" i="15" s="1"/>
  <c r="K59" i="15"/>
  <c r="K60" i="15"/>
  <c r="D60" i="15" s="1"/>
  <c r="K61" i="15"/>
  <c r="K62" i="15"/>
  <c r="D62" i="15" s="1"/>
  <c r="K63" i="15"/>
  <c r="K4" i="15"/>
  <c r="J5" i="15"/>
  <c r="J6" i="15"/>
  <c r="C6" i="15" s="1"/>
  <c r="J7" i="15"/>
  <c r="J8" i="15"/>
  <c r="J9" i="15"/>
  <c r="C9" i="15" s="1"/>
  <c r="J10" i="15"/>
  <c r="C10" i="15" s="1"/>
  <c r="J11" i="15"/>
  <c r="J12" i="15"/>
  <c r="J13" i="15"/>
  <c r="C13" i="15" s="1"/>
  <c r="J14" i="15"/>
  <c r="C14" i="15" s="1"/>
  <c r="J15" i="15"/>
  <c r="J16" i="15"/>
  <c r="J17" i="15"/>
  <c r="C17" i="15" s="1"/>
  <c r="J18" i="15"/>
  <c r="C18" i="15" s="1"/>
  <c r="J19" i="15"/>
  <c r="J20" i="15"/>
  <c r="C20" i="15" s="1"/>
  <c r="J21" i="15"/>
  <c r="J22" i="15"/>
  <c r="L22" i="15" s="1"/>
  <c r="J23" i="15"/>
  <c r="J24" i="15"/>
  <c r="J25" i="15"/>
  <c r="J26" i="15"/>
  <c r="C26" i="15" s="1"/>
  <c r="J27" i="15"/>
  <c r="J28" i="15"/>
  <c r="J29" i="15"/>
  <c r="C29" i="15" s="1"/>
  <c r="J30" i="15"/>
  <c r="J31" i="15"/>
  <c r="J32" i="15"/>
  <c r="J33" i="15"/>
  <c r="C33" i="15" s="1"/>
  <c r="J34" i="15"/>
  <c r="C34" i="15" s="1"/>
  <c r="J35" i="15"/>
  <c r="L35" i="15" s="1"/>
  <c r="J36" i="15"/>
  <c r="J37" i="15"/>
  <c r="J38" i="15"/>
  <c r="C38" i="15" s="1"/>
  <c r="J39" i="15"/>
  <c r="J40" i="15"/>
  <c r="J41" i="15"/>
  <c r="J42" i="15"/>
  <c r="L42" i="15" s="1"/>
  <c r="J43" i="15"/>
  <c r="J44" i="15"/>
  <c r="L44" i="15" s="1"/>
  <c r="J45" i="15"/>
  <c r="J46" i="15"/>
  <c r="C46" i="15" s="1"/>
  <c r="J47" i="15"/>
  <c r="J48" i="15"/>
  <c r="L48" i="15" s="1"/>
  <c r="J49" i="15"/>
  <c r="C49" i="15" s="1"/>
  <c r="J50" i="15"/>
  <c r="C50" i="15" s="1"/>
  <c r="J51" i="15"/>
  <c r="J52" i="15"/>
  <c r="J53" i="15"/>
  <c r="C53" i="15" s="1"/>
  <c r="J54" i="15"/>
  <c r="J55" i="15"/>
  <c r="J56" i="15"/>
  <c r="J57" i="15"/>
  <c r="J58" i="15"/>
  <c r="C58" i="15" s="1"/>
  <c r="J59" i="15"/>
  <c r="J60" i="15"/>
  <c r="L60" i="15" s="1"/>
  <c r="J61" i="15"/>
  <c r="J62" i="15"/>
  <c r="C62" i="15" s="1"/>
  <c r="J63" i="15"/>
  <c r="J4" i="15"/>
  <c r="L4" i="15" s="1"/>
  <c r="C5" i="15"/>
  <c r="D5" i="15"/>
  <c r="F8" i="15"/>
  <c r="D9" i="15"/>
  <c r="F10" i="15"/>
  <c r="D11" i="15"/>
  <c r="D13" i="15"/>
  <c r="F13" i="15"/>
  <c r="D15" i="15"/>
  <c r="D17" i="15"/>
  <c r="F18" i="15"/>
  <c r="F19" i="15"/>
  <c r="C21" i="15"/>
  <c r="D21" i="15"/>
  <c r="F21" i="15"/>
  <c r="D25" i="15"/>
  <c r="F26" i="15"/>
  <c r="D29" i="15"/>
  <c r="D33" i="15"/>
  <c r="D35" i="15"/>
  <c r="C37" i="15"/>
  <c r="D37" i="15"/>
  <c r="F37" i="15"/>
  <c r="F38" i="15"/>
  <c r="D39" i="15"/>
  <c r="D41" i="15"/>
  <c r="F41" i="15"/>
  <c r="D42" i="15"/>
  <c r="D43" i="15"/>
  <c r="C45" i="15"/>
  <c r="D45" i="15"/>
  <c r="F46" i="15"/>
  <c r="D47" i="15"/>
  <c r="D49" i="15"/>
  <c r="F51" i="15"/>
  <c r="D53" i="15"/>
  <c r="D57" i="15"/>
  <c r="F57" i="15"/>
  <c r="F58" i="15"/>
  <c r="D59" i="15"/>
  <c r="C61" i="15"/>
  <c r="D61" i="15"/>
  <c r="F62" i="15"/>
  <c r="D63" i="15"/>
  <c r="F63" i="15"/>
  <c r="L61" i="15"/>
  <c r="AI60" i="15"/>
  <c r="L53" i="15"/>
  <c r="AI52" i="15"/>
  <c r="L49" i="15"/>
  <c r="AB42" i="15"/>
  <c r="AI38" i="15"/>
  <c r="AI34" i="15"/>
  <c r="AB32" i="15"/>
  <c r="AB31" i="15"/>
  <c r="AI30" i="15"/>
  <c r="L30" i="15"/>
  <c r="AB27" i="15"/>
  <c r="AI26" i="15"/>
  <c r="AB24" i="15"/>
  <c r="AI23" i="15"/>
  <c r="U21" i="15"/>
  <c r="AB20" i="15"/>
  <c r="AI17" i="15"/>
  <c r="U17" i="15"/>
  <c r="AI15" i="15"/>
  <c r="AB12" i="15"/>
  <c r="AI6" i="15"/>
  <c r="AB5" i="15"/>
  <c r="AI4" i="15"/>
  <c r="C12" i="15" l="1"/>
  <c r="C23" i="15"/>
  <c r="C54" i="15"/>
  <c r="C30" i="15"/>
  <c r="L6" i="15"/>
  <c r="C44" i="15"/>
  <c r="E4" i="15"/>
  <c r="C59" i="15"/>
  <c r="S59" i="15"/>
  <c r="U59" i="15" s="1"/>
  <c r="C47" i="15"/>
  <c r="S47" i="15"/>
  <c r="U47" i="15" s="1"/>
  <c r="L10" i="15"/>
  <c r="N10" i="15" s="1"/>
  <c r="C35" i="15"/>
  <c r="N35" i="15"/>
  <c r="C60" i="15"/>
  <c r="S60" i="15"/>
  <c r="C36" i="15"/>
  <c r="S36" i="15"/>
  <c r="U36" i="15" s="1"/>
  <c r="C28" i="15"/>
  <c r="S28" i="15"/>
  <c r="U28" i="15" s="1"/>
  <c r="C63" i="15"/>
  <c r="S63" i="15"/>
  <c r="U63" i="15" s="1"/>
  <c r="C55" i="15"/>
  <c r="S55" i="15"/>
  <c r="U55" i="15" s="1"/>
  <c r="C43" i="15"/>
  <c r="S43" i="15"/>
  <c r="U43" i="15" s="1"/>
  <c r="C39" i="15"/>
  <c r="S39" i="15"/>
  <c r="U39" i="15" s="1"/>
  <c r="C31" i="15"/>
  <c r="S31" i="15"/>
  <c r="U31" i="15" s="1"/>
  <c r="C27" i="15"/>
  <c r="S27" i="15"/>
  <c r="U27" i="15" s="1"/>
  <c r="C19" i="15"/>
  <c r="S19" i="15"/>
  <c r="U19" i="15" s="1"/>
  <c r="C15" i="15"/>
  <c r="S15" i="15"/>
  <c r="U15" i="15" s="1"/>
  <c r="C11" i="15"/>
  <c r="S11" i="15"/>
  <c r="U11" i="15" s="1"/>
  <c r="C7" i="15"/>
  <c r="S7" i="15"/>
  <c r="L38" i="15"/>
  <c r="S62" i="15"/>
  <c r="U62" i="15" s="1"/>
  <c r="C42" i="15"/>
  <c r="S42" i="15"/>
  <c r="E42" i="15" s="1"/>
  <c r="G42" i="15" s="1"/>
  <c r="S38" i="15"/>
  <c r="U38" i="15" s="1"/>
  <c r="C22" i="15"/>
  <c r="S22" i="15"/>
  <c r="C51" i="15"/>
  <c r="S51" i="15"/>
  <c r="U51" i="15" s="1"/>
  <c r="L36" i="15"/>
  <c r="N36" i="15" s="1"/>
  <c r="AI7" i="15"/>
  <c r="AI48" i="15"/>
  <c r="AI49" i="15"/>
  <c r="AI10" i="15"/>
  <c r="AI22" i="15"/>
  <c r="AB47" i="15"/>
  <c r="AB33" i="15"/>
  <c r="E48" i="15"/>
  <c r="G48" i="15" s="1"/>
  <c r="C52" i="15"/>
  <c r="U60" i="15"/>
  <c r="C56" i="15"/>
  <c r="C48" i="15"/>
  <c r="C40" i="15"/>
  <c r="C32" i="15"/>
  <c r="C24" i="15"/>
  <c r="C16" i="15"/>
  <c r="C8" i="15"/>
  <c r="D36" i="15"/>
  <c r="L27" i="15"/>
  <c r="N27" i="15" s="1"/>
  <c r="N6" i="15"/>
  <c r="L23" i="15"/>
  <c r="L26" i="15"/>
  <c r="N26" i="15" s="1"/>
  <c r="N42" i="15"/>
  <c r="N44" i="15"/>
  <c r="L46" i="15"/>
  <c r="C57" i="15"/>
  <c r="L57" i="15"/>
  <c r="L41" i="15"/>
  <c r="N41" i="15" s="1"/>
  <c r="C41" i="15"/>
  <c r="C25" i="15"/>
  <c r="L25" i="15"/>
  <c r="L45" i="15"/>
  <c r="N45" i="15" s="1"/>
  <c r="L8" i="15"/>
  <c r="E8" i="15" s="1"/>
  <c r="G8" i="15" s="1"/>
  <c r="L9" i="15"/>
  <c r="L18" i="15"/>
  <c r="L33" i="15"/>
  <c r="U45" i="15"/>
  <c r="F4" i="15"/>
  <c r="F64" i="15" s="1"/>
  <c r="AB35" i="15"/>
  <c r="C4" i="15"/>
  <c r="U4" i="15"/>
  <c r="AI8" i="15"/>
  <c r="L12" i="15"/>
  <c r="AB18" i="15"/>
  <c r="U56" i="15"/>
  <c r="AI56" i="15"/>
  <c r="AI58" i="15"/>
  <c r="L5" i="15"/>
  <c r="N5" i="15" s="1"/>
  <c r="AB7" i="15"/>
  <c r="AB8" i="15"/>
  <c r="AB10" i="15"/>
  <c r="L15" i="15"/>
  <c r="U20" i="15"/>
  <c r="AI21" i="15"/>
  <c r="U25" i="15"/>
  <c r="L32" i="15"/>
  <c r="N32" i="15" s="1"/>
  <c r="L52" i="15"/>
  <c r="E52" i="15" s="1"/>
  <c r="G52" i="15" s="1"/>
  <c r="AI53" i="15"/>
  <c r="AI54" i="15"/>
  <c r="AI55" i="15"/>
  <c r="U30" i="15"/>
  <c r="AI31" i="15"/>
  <c r="AB39" i="15"/>
  <c r="AI39" i="15"/>
  <c r="U40" i="15"/>
  <c r="AI42" i="15"/>
  <c r="AI50" i="15"/>
  <c r="AB55" i="15"/>
  <c r="AB59" i="15"/>
  <c r="D4" i="15"/>
  <c r="D64" i="15" s="1"/>
  <c r="AB4" i="15"/>
  <c r="U5" i="15"/>
  <c r="U6" i="15"/>
  <c r="U9" i="15"/>
  <c r="U10" i="15"/>
  <c r="AI11" i="15"/>
  <c r="U13" i="15"/>
  <c r="AB14" i="15"/>
  <c r="AB15" i="15"/>
  <c r="AI18" i="15"/>
  <c r="AI19" i="15"/>
  <c r="U26" i="15"/>
  <c r="AI28" i="15"/>
  <c r="AI29" i="15"/>
  <c r="U32" i="15"/>
  <c r="AI32" i="15"/>
  <c r="U35" i="15"/>
  <c r="L37" i="15"/>
  <c r="AI37" i="15"/>
  <c r="AI45" i="15"/>
  <c r="N61" i="15"/>
  <c r="AB62" i="15"/>
  <c r="AI5" i="15"/>
  <c r="U7" i="15"/>
  <c r="AB9" i="15"/>
  <c r="L11" i="15"/>
  <c r="AI13" i="15"/>
  <c r="AB16" i="15"/>
  <c r="U18" i="15"/>
  <c r="L21" i="15"/>
  <c r="AB22" i="15"/>
  <c r="AB23" i="15"/>
  <c r="AI25" i="15"/>
  <c r="AB26" i="15"/>
  <c r="L31" i="15"/>
  <c r="U33" i="15"/>
  <c r="U34" i="15"/>
  <c r="AI36" i="15"/>
  <c r="U37" i="15"/>
  <c r="L40" i="15"/>
  <c r="AI41" i="15"/>
  <c r="U44" i="15"/>
  <c r="AB44" i="15"/>
  <c r="AI47" i="15"/>
  <c r="AB48" i="15"/>
  <c r="AB50" i="15"/>
  <c r="L56" i="15"/>
  <c r="AI57" i="15"/>
  <c r="AI59" i="15"/>
  <c r="U61" i="15"/>
  <c r="AI9" i="15"/>
  <c r="AB6" i="15"/>
  <c r="AB46" i="15"/>
  <c r="U50" i="15"/>
  <c r="N4" i="15"/>
  <c r="N8" i="15"/>
  <c r="L13" i="15"/>
  <c r="AB13" i="15"/>
  <c r="L14" i="15"/>
  <c r="U16" i="15"/>
  <c r="L19" i="15"/>
  <c r="N19" i="15" s="1"/>
  <c r="N22" i="15"/>
  <c r="U23" i="15"/>
  <c r="L24" i="15"/>
  <c r="E24" i="15" s="1"/>
  <c r="G24" i="15" s="1"/>
  <c r="AB29" i="15"/>
  <c r="AB45" i="15"/>
  <c r="AB11" i="15"/>
  <c r="U14" i="15"/>
  <c r="L16" i="15"/>
  <c r="AB19" i="15"/>
  <c r="AI24" i="15"/>
  <c r="AB25" i="15"/>
  <c r="N30" i="15"/>
  <c r="AB36" i="15"/>
  <c r="AB37" i="15"/>
  <c r="L20" i="15"/>
  <c r="AB28" i="15"/>
  <c r="E30" i="15"/>
  <c r="G30" i="15" s="1"/>
  <c r="L7" i="15"/>
  <c r="AI14" i="15"/>
  <c r="AI12" i="15"/>
  <c r="AI16" i="15"/>
  <c r="L17" i="15"/>
  <c r="AB17" i="15"/>
  <c r="AI20" i="15"/>
  <c r="AB21" i="15"/>
  <c r="U22" i="15"/>
  <c r="U24" i="15"/>
  <c r="L28" i="15"/>
  <c r="L29" i="15"/>
  <c r="U29" i="15"/>
  <c r="AB34" i="15"/>
  <c r="AI35" i="15"/>
  <c r="AI51" i="15"/>
  <c r="AB58" i="15"/>
  <c r="AB61" i="15"/>
  <c r="L34" i="15"/>
  <c r="E34" i="15" s="1"/>
  <c r="G34" i="15" s="1"/>
  <c r="AB40" i="15"/>
  <c r="L47" i="15"/>
  <c r="L51" i="15"/>
  <c r="L58" i="15"/>
  <c r="E58" i="15" s="1"/>
  <c r="G58" i="15" s="1"/>
  <c r="N60" i="15"/>
  <c r="AI27" i="15"/>
  <c r="AI33" i="15"/>
  <c r="L39" i="15"/>
  <c r="N38" i="15"/>
  <c r="U41" i="15"/>
  <c r="AB43" i="15"/>
  <c r="AI43" i="15"/>
  <c r="AI44" i="15"/>
  <c r="AI46" i="15"/>
  <c r="N48" i="15"/>
  <c r="U48" i="15"/>
  <c r="N49" i="15"/>
  <c r="AB49" i="15"/>
  <c r="U53" i="15"/>
  <c r="U54" i="15"/>
  <c r="L55" i="15"/>
  <c r="AB56" i="15"/>
  <c r="U57" i="15"/>
  <c r="L62" i="15"/>
  <c r="AI62" i="15"/>
  <c r="AB63" i="15"/>
  <c r="AB41" i="15"/>
  <c r="L43" i="15"/>
  <c r="L50" i="15"/>
  <c r="AB51" i="15"/>
  <c r="U52" i="15"/>
  <c r="N53" i="15"/>
  <c r="AB53" i="15"/>
  <c r="U58" i="15"/>
  <c r="L59" i="15"/>
  <c r="E59" i="15" s="1"/>
  <c r="G59" i="15" s="1"/>
  <c r="AI61" i="15"/>
  <c r="AI63" i="15"/>
  <c r="AI40" i="15"/>
  <c r="L54" i="15"/>
  <c r="AB54" i="15"/>
  <c r="AB57" i="15"/>
  <c r="L63" i="15"/>
  <c r="C64" i="15" l="1"/>
  <c r="E7" i="15"/>
  <c r="G7" i="15" s="1"/>
  <c r="E39" i="15"/>
  <c r="G39" i="15" s="1"/>
  <c r="E15" i="15"/>
  <c r="G15" i="15" s="1"/>
  <c r="E55" i="15"/>
  <c r="G55" i="15" s="1"/>
  <c r="E38" i="15"/>
  <c r="G38" i="15" s="1"/>
  <c r="E47" i="15"/>
  <c r="G47" i="15" s="1"/>
  <c r="E27" i="15"/>
  <c r="G27" i="15" s="1"/>
  <c r="E44" i="15"/>
  <c r="G44" i="15" s="1"/>
  <c r="E51" i="15"/>
  <c r="G51" i="15" s="1"/>
  <c r="E11" i="15"/>
  <c r="G11" i="15" s="1"/>
  <c r="E50" i="15"/>
  <c r="G50" i="15" s="1"/>
  <c r="E35" i="15"/>
  <c r="G35" i="15" s="1"/>
  <c r="E53" i="15"/>
  <c r="G53" i="15" s="1"/>
  <c r="E21" i="15"/>
  <c r="G21" i="15" s="1"/>
  <c r="E41" i="15"/>
  <c r="G41" i="15" s="1"/>
  <c r="E56" i="15"/>
  <c r="G56" i="15" s="1"/>
  <c r="E45" i="15"/>
  <c r="G45" i="15" s="1"/>
  <c r="E62" i="15"/>
  <c r="G62" i="15" s="1"/>
  <c r="E17" i="15"/>
  <c r="G17" i="15" s="1"/>
  <c r="E14" i="15"/>
  <c r="G14" i="15" s="1"/>
  <c r="E49" i="15"/>
  <c r="G49" i="15" s="1"/>
  <c r="E36" i="15"/>
  <c r="G36" i="15" s="1"/>
  <c r="E20" i="15"/>
  <c r="G20" i="15" s="1"/>
  <c r="E25" i="15"/>
  <c r="G25" i="15" s="1"/>
  <c r="E60" i="15"/>
  <c r="G60" i="15" s="1"/>
  <c r="E22" i="15"/>
  <c r="G22" i="15" s="1"/>
  <c r="E61" i="15"/>
  <c r="G61" i="15" s="1"/>
  <c r="E10" i="15"/>
  <c r="G10" i="15" s="1"/>
  <c r="E29" i="15"/>
  <c r="G29" i="15" s="1"/>
  <c r="E19" i="15"/>
  <c r="G19" i="15" s="1"/>
  <c r="E31" i="15"/>
  <c r="G31" i="15" s="1"/>
  <c r="E37" i="15"/>
  <c r="G37" i="15" s="1"/>
  <c r="E32" i="15"/>
  <c r="G32" i="15" s="1"/>
  <c r="E5" i="15"/>
  <c r="G5" i="15" s="1"/>
  <c r="E9" i="15"/>
  <c r="G9" i="15" s="1"/>
  <c r="E57" i="15"/>
  <c r="G57" i="15" s="1"/>
  <c r="E26" i="15"/>
  <c r="G26" i="15" s="1"/>
  <c r="E6" i="15"/>
  <c r="G6" i="15" s="1"/>
  <c r="E63" i="15"/>
  <c r="G63" i="15" s="1"/>
  <c r="E54" i="15"/>
  <c r="G54" i="15" s="1"/>
  <c r="E43" i="15"/>
  <c r="G43" i="15" s="1"/>
  <c r="E28" i="15"/>
  <c r="G28" i="15" s="1"/>
  <c r="E16" i="15"/>
  <c r="G16" i="15" s="1"/>
  <c r="E13" i="15"/>
  <c r="G13" i="15" s="1"/>
  <c r="E46" i="15"/>
  <c r="G46" i="15" s="1"/>
  <c r="E23" i="15"/>
  <c r="G23" i="15" s="1"/>
  <c r="N23" i="15"/>
  <c r="N46" i="15"/>
  <c r="G4" i="15"/>
  <c r="N33" i="15"/>
  <c r="E33" i="15"/>
  <c r="G33" i="15" s="1"/>
  <c r="N13" i="15"/>
  <c r="N11" i="15"/>
  <c r="N40" i="15"/>
  <c r="E40" i="15"/>
  <c r="G40" i="15" s="1"/>
  <c r="N12" i="15"/>
  <c r="E12" i="15"/>
  <c r="G12" i="15" s="1"/>
  <c r="N18" i="15"/>
  <c r="E18" i="15"/>
  <c r="G18" i="15" s="1"/>
  <c r="N52" i="15"/>
  <c r="N9" i="15"/>
  <c r="N57" i="15"/>
  <c r="N50" i="15"/>
  <c r="N54" i="15"/>
  <c r="N25" i="15"/>
  <c r="N21" i="15"/>
  <c r="N17" i="15"/>
  <c r="N15" i="15"/>
  <c r="U12" i="15"/>
  <c r="N37" i="15"/>
  <c r="N56" i="15"/>
  <c r="AB52" i="15"/>
  <c r="AB30" i="15"/>
  <c r="N31" i="15"/>
  <c r="AB60" i="15"/>
  <c r="N51" i="15"/>
  <c r="U42" i="15"/>
  <c r="U46" i="15"/>
  <c r="N55" i="15"/>
  <c r="N39" i="15"/>
  <c r="N16" i="15"/>
  <c r="N14" i="15"/>
  <c r="N58" i="15"/>
  <c r="N47" i="15"/>
  <c r="N28" i="15"/>
  <c r="N29" i="15"/>
  <c r="N7" i="15"/>
  <c r="N20" i="15"/>
  <c r="U49" i="15"/>
  <c r="N43" i="15"/>
  <c r="N63" i="15"/>
  <c r="N59" i="15"/>
  <c r="N62" i="15"/>
  <c r="N34" i="15"/>
  <c r="N24" i="15"/>
  <c r="AB38" i="15"/>
  <c r="E64" i="15" l="1"/>
  <c r="G64" i="15" s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AQ101" i="1"/>
  <c r="AP101" i="1"/>
  <c r="AO101" i="1"/>
  <c r="AN101" i="1"/>
  <c r="AQ100" i="1"/>
  <c r="AP100" i="1"/>
  <c r="AO100" i="1"/>
  <c r="AN100" i="1"/>
  <c r="AQ99" i="1"/>
  <c r="AP99" i="1"/>
  <c r="AO99" i="1"/>
  <c r="AN99" i="1"/>
  <c r="AQ98" i="1"/>
  <c r="AP98" i="1"/>
  <c r="AO98" i="1"/>
  <c r="AN98" i="1"/>
  <c r="AQ97" i="1"/>
  <c r="AP97" i="1"/>
  <c r="AO97" i="1"/>
  <c r="AN97" i="1"/>
  <c r="AQ96" i="1"/>
  <c r="AP96" i="1"/>
  <c r="AO96" i="1"/>
  <c r="AN96" i="1"/>
  <c r="AQ95" i="1"/>
  <c r="AP95" i="1"/>
  <c r="AO95" i="1"/>
  <c r="AN95" i="1"/>
  <c r="AQ94" i="1"/>
  <c r="AP94" i="1"/>
  <c r="AO94" i="1"/>
  <c r="AN94" i="1"/>
  <c r="AM94" i="1"/>
  <c r="AK94" i="1"/>
  <c r="AI94" i="1"/>
  <c r="AG94" i="1"/>
  <c r="AE94" i="1"/>
  <c r="AC94" i="1"/>
  <c r="AA94" i="1"/>
  <c r="Y94" i="1"/>
  <c r="W94" i="1"/>
  <c r="U94" i="1"/>
  <c r="S94" i="1"/>
  <c r="Q94" i="1"/>
  <c r="O94" i="1"/>
  <c r="M94" i="1"/>
  <c r="K94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E117" i="4" l="1"/>
  <c r="D117" i="4"/>
  <c r="C117" i="4" s="1"/>
  <c r="E116" i="4"/>
  <c r="D116" i="4"/>
  <c r="C116" i="4" s="1"/>
  <c r="CI116" i="4" s="1"/>
  <c r="CC116" i="4" s="1"/>
  <c r="E115" i="4"/>
  <c r="D115" i="4"/>
  <c r="C115" i="4" s="1"/>
  <c r="E114" i="4"/>
  <c r="D114" i="4"/>
  <c r="C114" i="4" s="1"/>
  <c r="CI114" i="4" s="1"/>
  <c r="CC114" i="4" s="1"/>
  <c r="E113" i="4"/>
  <c r="D113" i="4"/>
  <c r="C113" i="4" s="1"/>
  <c r="E112" i="4"/>
  <c r="D112" i="4"/>
  <c r="E111" i="4"/>
  <c r="D111" i="4"/>
  <c r="C111" i="4" s="1"/>
  <c r="E110" i="4"/>
  <c r="D110" i="4"/>
  <c r="E109" i="4"/>
  <c r="D109" i="4"/>
  <c r="C109" i="4" s="1"/>
  <c r="E108" i="4"/>
  <c r="D108" i="4"/>
  <c r="E107" i="4"/>
  <c r="D107" i="4"/>
  <c r="C107" i="4" s="1"/>
  <c r="AQ102" i="4"/>
  <c r="AP102" i="4"/>
  <c r="AO102" i="4"/>
  <c r="AN102" i="4"/>
  <c r="AM102" i="4"/>
  <c r="AL102" i="4"/>
  <c r="AK102" i="4"/>
  <c r="AJ102" i="4"/>
  <c r="AI102" i="4"/>
  <c r="AH102" i="4"/>
  <c r="AG102" i="4"/>
  <c r="AF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1" i="4"/>
  <c r="D101" i="4"/>
  <c r="E100" i="4"/>
  <c r="D100" i="4"/>
  <c r="E99" i="4"/>
  <c r="D99" i="4"/>
  <c r="E98" i="4"/>
  <c r="D98" i="4"/>
  <c r="E97" i="4"/>
  <c r="D97" i="4"/>
  <c r="C97" i="4"/>
  <c r="CJ97" i="4" s="1"/>
  <c r="CD97" i="4" s="1"/>
  <c r="E96" i="4"/>
  <c r="D96" i="4"/>
  <c r="E95" i="4"/>
  <c r="D95" i="4"/>
  <c r="C95" i="4" s="1"/>
  <c r="CJ95" i="4" s="1"/>
  <c r="CD95" i="4" s="1"/>
  <c r="E94" i="4"/>
  <c r="CJ94" i="4" s="1"/>
  <c r="CD94" i="4" s="1"/>
  <c r="E93" i="4"/>
  <c r="D93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I71" i="4"/>
  <c r="AH71" i="4"/>
  <c r="AG71" i="4"/>
  <c r="AF71" i="4"/>
  <c r="AE71" i="4"/>
  <c r="AD71" i="4"/>
  <c r="AC71" i="4"/>
  <c r="AB71" i="4"/>
  <c r="Z71" i="4"/>
  <c r="Y71" i="4"/>
  <c r="X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CK70" i="4"/>
  <c r="CE70" i="4" s="1"/>
  <c r="AA70" i="4"/>
  <c r="W70" i="4"/>
  <c r="B70" i="4"/>
  <c r="CK69" i="4"/>
  <c r="CE69" i="4" s="1"/>
  <c r="AA69" i="4"/>
  <c r="W69" i="4"/>
  <c r="B69" i="4"/>
  <c r="CK68" i="4"/>
  <c r="CE68" i="4" s="1"/>
  <c r="AA68" i="4"/>
  <c r="W68" i="4"/>
  <c r="B68" i="4"/>
  <c r="CK67" i="4"/>
  <c r="CE67" i="4" s="1"/>
  <c r="AA67" i="4"/>
  <c r="W67" i="4"/>
  <c r="B67" i="4"/>
  <c r="CK66" i="4"/>
  <c r="CE66" i="4" s="1"/>
  <c r="AA66" i="4"/>
  <c r="W66" i="4"/>
  <c r="B66" i="4"/>
  <c r="CK65" i="4"/>
  <c r="CE65" i="4" s="1"/>
  <c r="AA65" i="4"/>
  <c r="W65" i="4"/>
  <c r="B65" i="4"/>
  <c r="CK64" i="4"/>
  <c r="CE64" i="4" s="1"/>
  <c r="AA64" i="4"/>
  <c r="W64" i="4"/>
  <c r="B64" i="4"/>
  <c r="CJ64" i="4" s="1"/>
  <c r="CD64" i="4" s="1"/>
  <c r="CK63" i="4"/>
  <c r="CE63" i="4" s="1"/>
  <c r="AA63" i="4"/>
  <c r="W63" i="4"/>
  <c r="B63" i="4"/>
  <c r="CK62" i="4"/>
  <c r="CE62" i="4" s="1"/>
  <c r="AA62" i="4"/>
  <c r="W62" i="4"/>
  <c r="B62" i="4"/>
  <c r="CK61" i="4"/>
  <c r="CE61" i="4" s="1"/>
  <c r="AA61" i="4"/>
  <c r="W61" i="4"/>
  <c r="B61" i="4"/>
  <c r="CK60" i="4"/>
  <c r="CE60" i="4" s="1"/>
  <c r="AA60" i="4"/>
  <c r="W60" i="4"/>
  <c r="B60" i="4"/>
  <c r="CK59" i="4"/>
  <c r="CE59" i="4" s="1"/>
  <c r="AA59" i="4"/>
  <c r="W59" i="4"/>
  <c r="B59" i="4"/>
  <c r="CK58" i="4"/>
  <c r="CE58" i="4" s="1"/>
  <c r="AA58" i="4"/>
  <c r="W58" i="4"/>
  <c r="B58" i="4"/>
  <c r="CK57" i="4"/>
  <c r="CE57" i="4" s="1"/>
  <c r="AA57" i="4"/>
  <c r="W57" i="4"/>
  <c r="B57" i="4"/>
  <c r="CK56" i="4"/>
  <c r="CE56" i="4" s="1"/>
  <c r="AA56" i="4"/>
  <c r="W56" i="4"/>
  <c r="B56" i="4"/>
  <c r="CJ56" i="4" s="1"/>
  <c r="CD56" i="4" s="1"/>
  <c r="CK55" i="4"/>
  <c r="CE55" i="4" s="1"/>
  <c r="AA55" i="4"/>
  <c r="W55" i="4"/>
  <c r="B55" i="4"/>
  <c r="CK54" i="4"/>
  <c r="CE54" i="4" s="1"/>
  <c r="AA54" i="4"/>
  <c r="W54" i="4"/>
  <c r="B54" i="4"/>
  <c r="CK53" i="4"/>
  <c r="CE53" i="4" s="1"/>
  <c r="AA53" i="4"/>
  <c r="W53" i="4"/>
  <c r="B53" i="4"/>
  <c r="CH53" i="4" s="1"/>
  <c r="CB53" i="4" s="1"/>
  <c r="CK52" i="4"/>
  <c r="CE52" i="4" s="1"/>
  <c r="AA52" i="4"/>
  <c r="W52" i="4"/>
  <c r="B52" i="4"/>
  <c r="CK51" i="4"/>
  <c r="CE51" i="4" s="1"/>
  <c r="AA51" i="4"/>
  <c r="W51" i="4"/>
  <c r="B51" i="4"/>
  <c r="CI51" i="4" s="1"/>
  <c r="CC51" i="4" s="1"/>
  <c r="CK50" i="4"/>
  <c r="CE50" i="4" s="1"/>
  <c r="AA50" i="4"/>
  <c r="W50" i="4"/>
  <c r="B50" i="4"/>
  <c r="CJ50" i="4" s="1"/>
  <c r="CD50" i="4" s="1"/>
  <c r="CK49" i="4"/>
  <c r="CE49" i="4" s="1"/>
  <c r="AA49" i="4"/>
  <c r="W49" i="4"/>
  <c r="B49" i="4"/>
  <c r="CI49" i="4" s="1"/>
  <c r="CC49" i="4" s="1"/>
  <c r="CK48" i="4"/>
  <c r="CE48" i="4" s="1"/>
  <c r="AA48" i="4"/>
  <c r="W48" i="4"/>
  <c r="B48" i="4"/>
  <c r="CK47" i="4"/>
  <c r="CE47" i="4" s="1"/>
  <c r="AA47" i="4"/>
  <c r="W47" i="4"/>
  <c r="B47" i="4"/>
  <c r="CI47" i="4" s="1"/>
  <c r="CC47" i="4" s="1"/>
  <c r="CK46" i="4"/>
  <c r="CE46" i="4" s="1"/>
  <c r="AA46" i="4"/>
  <c r="W46" i="4"/>
  <c r="B46" i="4"/>
  <c r="CK45" i="4"/>
  <c r="CE45" i="4" s="1"/>
  <c r="AA45" i="4"/>
  <c r="W45" i="4"/>
  <c r="B45" i="4"/>
  <c r="CI45" i="4" s="1"/>
  <c r="CC45" i="4" s="1"/>
  <c r="CK44" i="4"/>
  <c r="CE44" i="4" s="1"/>
  <c r="AA44" i="4"/>
  <c r="W44" i="4"/>
  <c r="B44" i="4"/>
  <c r="CI44" i="4" s="1"/>
  <c r="CC44" i="4" s="1"/>
  <c r="CK43" i="4"/>
  <c r="CE43" i="4" s="1"/>
  <c r="AA43" i="4"/>
  <c r="W43" i="4"/>
  <c r="B43" i="4"/>
  <c r="CJ43" i="4" s="1"/>
  <c r="CD43" i="4" s="1"/>
  <c r="CK42" i="4"/>
  <c r="CE42" i="4" s="1"/>
  <c r="AA42" i="4"/>
  <c r="W42" i="4"/>
  <c r="B42" i="4"/>
  <c r="CJ42" i="4" s="1"/>
  <c r="CD42" i="4" s="1"/>
  <c r="CK41" i="4"/>
  <c r="CE41" i="4" s="1"/>
  <c r="AA41" i="4"/>
  <c r="W41" i="4"/>
  <c r="B41" i="4"/>
  <c r="CK40" i="4"/>
  <c r="CE40" i="4" s="1"/>
  <c r="AA40" i="4"/>
  <c r="W40" i="4"/>
  <c r="B40" i="4"/>
  <c r="CK39" i="4"/>
  <c r="CE39" i="4" s="1"/>
  <c r="AA39" i="4"/>
  <c r="W39" i="4"/>
  <c r="B39" i="4"/>
  <c r="CK38" i="4"/>
  <c r="CE38" i="4" s="1"/>
  <c r="AA38" i="4"/>
  <c r="W38" i="4"/>
  <c r="B38" i="4"/>
  <c r="CK37" i="4"/>
  <c r="CE37" i="4" s="1"/>
  <c r="AA37" i="4"/>
  <c r="W37" i="4"/>
  <c r="B37" i="4"/>
  <c r="CK36" i="4"/>
  <c r="CE36" i="4" s="1"/>
  <c r="AA36" i="4"/>
  <c r="W36" i="4"/>
  <c r="B36" i="4"/>
  <c r="CK35" i="4"/>
  <c r="CE35" i="4" s="1"/>
  <c r="AA35" i="4"/>
  <c r="W35" i="4"/>
  <c r="B35" i="4"/>
  <c r="CK34" i="4"/>
  <c r="CE34" i="4" s="1"/>
  <c r="AA34" i="4"/>
  <c r="W34" i="4"/>
  <c r="B34" i="4"/>
  <c r="CK33" i="4"/>
  <c r="CE33" i="4" s="1"/>
  <c r="AA33" i="4"/>
  <c r="W33" i="4"/>
  <c r="B33" i="4"/>
  <c r="CK32" i="4"/>
  <c r="CE32" i="4" s="1"/>
  <c r="AA32" i="4"/>
  <c r="W32" i="4"/>
  <c r="B32" i="4"/>
  <c r="CK31" i="4"/>
  <c r="CE31" i="4" s="1"/>
  <c r="AA31" i="4"/>
  <c r="W31" i="4"/>
  <c r="B31" i="4"/>
  <c r="CK30" i="4"/>
  <c r="CE30" i="4" s="1"/>
  <c r="AA30" i="4"/>
  <c r="W30" i="4"/>
  <c r="B30" i="4"/>
  <c r="CK29" i="4"/>
  <c r="CE29" i="4" s="1"/>
  <c r="AA29" i="4"/>
  <c r="W29" i="4"/>
  <c r="B29" i="4"/>
  <c r="CK28" i="4"/>
  <c r="CE28" i="4" s="1"/>
  <c r="AA28" i="4"/>
  <c r="W28" i="4"/>
  <c r="B28" i="4"/>
  <c r="CK27" i="4"/>
  <c r="CE27" i="4" s="1"/>
  <c r="AA27" i="4"/>
  <c r="W27" i="4"/>
  <c r="B27" i="4"/>
  <c r="CK26" i="4"/>
  <c r="CE26" i="4" s="1"/>
  <c r="AA26" i="4"/>
  <c r="W26" i="4"/>
  <c r="B26" i="4"/>
  <c r="CK25" i="4"/>
  <c r="CE25" i="4" s="1"/>
  <c r="AA25" i="4"/>
  <c r="W25" i="4"/>
  <c r="B25" i="4"/>
  <c r="CK24" i="4"/>
  <c r="CE24" i="4" s="1"/>
  <c r="AA24" i="4"/>
  <c r="W24" i="4"/>
  <c r="B24" i="4"/>
  <c r="CG24" i="4" s="1"/>
  <c r="CA24" i="4" s="1"/>
  <c r="CK23" i="4"/>
  <c r="CE23" i="4" s="1"/>
  <c r="AA23" i="4"/>
  <c r="W23" i="4"/>
  <c r="B23" i="4"/>
  <c r="CK22" i="4"/>
  <c r="CE22" i="4" s="1"/>
  <c r="AA22" i="4"/>
  <c r="W22" i="4"/>
  <c r="B22" i="4"/>
  <c r="CG22" i="4" s="1"/>
  <c r="CA22" i="4" s="1"/>
  <c r="CK21" i="4"/>
  <c r="CE21" i="4" s="1"/>
  <c r="AA21" i="4"/>
  <c r="W21" i="4"/>
  <c r="B21" i="4"/>
  <c r="CK20" i="4"/>
  <c r="CE20" i="4" s="1"/>
  <c r="AA20" i="4"/>
  <c r="W20" i="4"/>
  <c r="B20" i="4"/>
  <c r="CG20" i="4" s="1"/>
  <c r="CA20" i="4" s="1"/>
  <c r="CK19" i="4"/>
  <c r="CE19" i="4" s="1"/>
  <c r="AA19" i="4"/>
  <c r="W19" i="4"/>
  <c r="B19" i="4"/>
  <c r="CK18" i="4"/>
  <c r="CE18" i="4" s="1"/>
  <c r="AA18" i="4"/>
  <c r="W18" i="4"/>
  <c r="B18" i="4"/>
  <c r="CG18" i="4" s="1"/>
  <c r="CA18" i="4" s="1"/>
  <c r="CK17" i="4"/>
  <c r="CE17" i="4" s="1"/>
  <c r="AA17" i="4"/>
  <c r="W17" i="4"/>
  <c r="B17" i="4"/>
  <c r="CK16" i="4"/>
  <c r="CE16" i="4" s="1"/>
  <c r="AA16" i="4"/>
  <c r="W16" i="4"/>
  <c r="B16" i="4"/>
  <c r="CG16" i="4" s="1"/>
  <c r="CA16" i="4" s="1"/>
  <c r="CK15" i="4"/>
  <c r="CE15" i="4" s="1"/>
  <c r="AA15" i="4"/>
  <c r="W15" i="4"/>
  <c r="B15" i="4"/>
  <c r="CJ15" i="4" s="1"/>
  <c r="CD15" i="4" s="1"/>
  <c r="CK14" i="4"/>
  <c r="CE14" i="4" s="1"/>
  <c r="AA14" i="4"/>
  <c r="W14" i="4"/>
  <c r="B14" i="4"/>
  <c r="CG14" i="4" s="1"/>
  <c r="CA14" i="4" s="1"/>
  <c r="CK13" i="4"/>
  <c r="CE13" i="4" s="1"/>
  <c r="AA13" i="4"/>
  <c r="W13" i="4"/>
  <c r="B13" i="4"/>
  <c r="CK12" i="4"/>
  <c r="CE12" i="4" s="1"/>
  <c r="AA12" i="4"/>
  <c r="W12" i="4"/>
  <c r="B12" i="4"/>
  <c r="CG12" i="4" s="1"/>
  <c r="CA12" i="4" s="1"/>
  <c r="CK11" i="4"/>
  <c r="CE11" i="4" s="1"/>
  <c r="AA11" i="4"/>
  <c r="W11" i="4"/>
  <c r="B11" i="4"/>
  <c r="A5" i="4"/>
  <c r="A4" i="4"/>
  <c r="A3" i="4"/>
  <c r="A2" i="4"/>
  <c r="CJ34" i="4" l="1"/>
  <c r="CD34" i="4" s="1"/>
  <c r="CJ35" i="4"/>
  <c r="CD35" i="4" s="1"/>
  <c r="CG45" i="4"/>
  <c r="CA45" i="4" s="1"/>
  <c r="CJ23" i="4"/>
  <c r="CD23" i="4" s="1"/>
  <c r="C98" i="4"/>
  <c r="CJ98" i="4" s="1"/>
  <c r="CD98" i="4" s="1"/>
  <c r="C100" i="4"/>
  <c r="CJ100" i="4" s="1"/>
  <c r="CD100" i="4" s="1"/>
  <c r="C108" i="4"/>
  <c r="CI108" i="4" s="1"/>
  <c r="CC108" i="4" s="1"/>
  <c r="CJ17" i="4"/>
  <c r="CD17" i="4" s="1"/>
  <c r="CJ25" i="4"/>
  <c r="CD25" i="4" s="1"/>
  <c r="CG47" i="4"/>
  <c r="CA47" i="4" s="1"/>
  <c r="CJ52" i="4"/>
  <c r="CD52" i="4" s="1"/>
  <c r="CJ58" i="4"/>
  <c r="CD58" i="4" s="1"/>
  <c r="CJ59" i="4"/>
  <c r="CD59" i="4" s="1"/>
  <c r="CJ66" i="4"/>
  <c r="CD66" i="4" s="1"/>
  <c r="CJ67" i="4"/>
  <c r="CD67" i="4" s="1"/>
  <c r="D102" i="4"/>
  <c r="B71" i="4"/>
  <c r="CJ19" i="4"/>
  <c r="CD19" i="4" s="1"/>
  <c r="CJ30" i="4"/>
  <c r="CD30" i="4" s="1"/>
  <c r="CJ31" i="4"/>
  <c r="CD31" i="4" s="1"/>
  <c r="CJ38" i="4"/>
  <c r="CD38" i="4" s="1"/>
  <c r="CJ39" i="4"/>
  <c r="CD39" i="4" s="1"/>
  <c r="CJ46" i="4"/>
  <c r="CD46" i="4" s="1"/>
  <c r="CG49" i="4"/>
  <c r="CA49" i="4" s="1"/>
  <c r="CJ60" i="4"/>
  <c r="CD60" i="4" s="1"/>
  <c r="CJ68" i="4"/>
  <c r="CD68" i="4" s="1"/>
  <c r="C96" i="4"/>
  <c r="CJ96" i="4" s="1"/>
  <c r="CD96" i="4" s="1"/>
  <c r="C99" i="4"/>
  <c r="CJ99" i="4" s="1"/>
  <c r="CD99" i="4" s="1"/>
  <c r="C101" i="4"/>
  <c r="CJ13" i="4"/>
  <c r="CD13" i="4" s="1"/>
  <c r="CJ21" i="4"/>
  <c r="CD21" i="4" s="1"/>
  <c r="CJ48" i="4"/>
  <c r="CD48" i="4" s="1"/>
  <c r="CG51" i="4"/>
  <c r="CA51" i="4" s="1"/>
  <c r="CJ54" i="4"/>
  <c r="CD54" i="4" s="1"/>
  <c r="CJ61" i="4"/>
  <c r="CD61" i="4" s="1"/>
  <c r="CJ62" i="4"/>
  <c r="CD62" i="4" s="1"/>
  <c r="CJ69" i="4"/>
  <c r="CD69" i="4" s="1"/>
  <c r="CJ70" i="4"/>
  <c r="CD70" i="4" s="1"/>
  <c r="C110" i="4"/>
  <c r="CI110" i="4" s="1"/>
  <c r="CC110" i="4" s="1"/>
  <c r="C112" i="4"/>
  <c r="CI112" i="4" s="1"/>
  <c r="CC112" i="4" s="1"/>
  <c r="CI13" i="4"/>
  <c r="CC13" i="4" s="1"/>
  <c r="CI17" i="4"/>
  <c r="CC17" i="4" s="1"/>
  <c r="CI21" i="4"/>
  <c r="CC21" i="4" s="1"/>
  <c r="CI46" i="4"/>
  <c r="CC46" i="4" s="1"/>
  <c r="CI48" i="4"/>
  <c r="CC48" i="4" s="1"/>
  <c r="CG11" i="4"/>
  <c r="CA11" i="4" s="1"/>
  <c r="CG13" i="4"/>
  <c r="CA13" i="4" s="1"/>
  <c r="CG15" i="4"/>
  <c r="CA15" i="4" s="1"/>
  <c r="CG17" i="4"/>
  <c r="CA17" i="4" s="1"/>
  <c r="CG19" i="4"/>
  <c r="CA19" i="4" s="1"/>
  <c r="CG21" i="4"/>
  <c r="CA21" i="4" s="1"/>
  <c r="CG23" i="4"/>
  <c r="CA23" i="4" s="1"/>
  <c r="CG25" i="4"/>
  <c r="CA25" i="4" s="1"/>
  <c r="CJ29" i="4"/>
  <c r="CD29" i="4" s="1"/>
  <c r="CJ33" i="4"/>
  <c r="CD33" i="4" s="1"/>
  <c r="CJ37" i="4"/>
  <c r="CD37" i="4" s="1"/>
  <c r="CJ41" i="4"/>
  <c r="CD41" i="4" s="1"/>
  <c r="CG46" i="4"/>
  <c r="CA46" i="4" s="1"/>
  <c r="CG48" i="4"/>
  <c r="CA48" i="4" s="1"/>
  <c r="CG50" i="4"/>
  <c r="CA50" i="4" s="1"/>
  <c r="CG52" i="4"/>
  <c r="CA52" i="4" s="1"/>
  <c r="CJ55" i="4"/>
  <c r="CD55" i="4" s="1"/>
  <c r="CJ63" i="4"/>
  <c r="CD63" i="4" s="1"/>
  <c r="CI11" i="4"/>
  <c r="CC11" i="4" s="1"/>
  <c r="CI15" i="4"/>
  <c r="CC15" i="4" s="1"/>
  <c r="CI19" i="4"/>
  <c r="CC19" i="4" s="1"/>
  <c r="CI23" i="4"/>
  <c r="CC23" i="4" s="1"/>
  <c r="CI25" i="4"/>
  <c r="CC25" i="4" s="1"/>
  <c r="CI50" i="4"/>
  <c r="CC50" i="4" s="1"/>
  <c r="CI52" i="4"/>
  <c r="CC52" i="4" s="1"/>
  <c r="W71" i="4"/>
  <c r="B88" i="4"/>
  <c r="AA71" i="4"/>
  <c r="CJ12" i="4"/>
  <c r="CD12" i="4" s="1"/>
  <c r="CI12" i="4"/>
  <c r="CC12" i="4" s="1"/>
  <c r="CJ14" i="4"/>
  <c r="CD14" i="4" s="1"/>
  <c r="CI14" i="4"/>
  <c r="CC14" i="4" s="1"/>
  <c r="CJ16" i="4"/>
  <c r="CD16" i="4" s="1"/>
  <c r="CI16" i="4"/>
  <c r="CC16" i="4" s="1"/>
  <c r="CJ18" i="4"/>
  <c r="CD18" i="4" s="1"/>
  <c r="CI18" i="4"/>
  <c r="CC18" i="4" s="1"/>
  <c r="CJ20" i="4"/>
  <c r="CD20" i="4" s="1"/>
  <c r="CI20" i="4"/>
  <c r="CC20" i="4" s="1"/>
  <c r="CJ22" i="4"/>
  <c r="CD22" i="4" s="1"/>
  <c r="CI22" i="4"/>
  <c r="CC22" i="4" s="1"/>
  <c r="CJ24" i="4"/>
  <c r="CD24" i="4" s="1"/>
  <c r="CI24" i="4"/>
  <c r="CC24" i="4" s="1"/>
  <c r="CJ26" i="4"/>
  <c r="CD26" i="4" s="1"/>
  <c r="CJ27" i="4"/>
  <c r="CD27" i="4" s="1"/>
  <c r="CJ28" i="4"/>
  <c r="CD28" i="4" s="1"/>
  <c r="CJ32" i="4"/>
  <c r="CD32" i="4" s="1"/>
  <c r="CJ36" i="4"/>
  <c r="CD36" i="4" s="1"/>
  <c r="CJ40" i="4"/>
  <c r="CD40" i="4" s="1"/>
  <c r="CJ57" i="4"/>
  <c r="CD57" i="4" s="1"/>
  <c r="CJ65" i="4"/>
  <c r="CD65" i="4" s="1"/>
  <c r="CG26" i="4"/>
  <c r="CA26" i="4" s="1"/>
  <c r="CI26" i="4"/>
  <c r="CC26" i="4" s="1"/>
  <c r="CG27" i="4"/>
  <c r="CA27" i="4" s="1"/>
  <c r="CI27" i="4"/>
  <c r="CC27" i="4" s="1"/>
  <c r="CG28" i="4"/>
  <c r="CA28" i="4" s="1"/>
  <c r="CI28" i="4"/>
  <c r="CC28" i="4" s="1"/>
  <c r="CG29" i="4"/>
  <c r="CA29" i="4" s="1"/>
  <c r="CI29" i="4"/>
  <c r="CC29" i="4" s="1"/>
  <c r="CG30" i="4"/>
  <c r="CA30" i="4" s="1"/>
  <c r="CI30" i="4"/>
  <c r="CC30" i="4" s="1"/>
  <c r="CG31" i="4"/>
  <c r="CA31" i="4" s="1"/>
  <c r="CI31" i="4"/>
  <c r="CC31" i="4" s="1"/>
  <c r="CG32" i="4"/>
  <c r="CA32" i="4" s="1"/>
  <c r="CI32" i="4"/>
  <c r="CC32" i="4" s="1"/>
  <c r="CG33" i="4"/>
  <c r="CA33" i="4" s="1"/>
  <c r="CI33" i="4"/>
  <c r="CC33" i="4" s="1"/>
  <c r="CG34" i="4"/>
  <c r="CA34" i="4" s="1"/>
  <c r="CI34" i="4"/>
  <c r="CC34" i="4" s="1"/>
  <c r="CG35" i="4"/>
  <c r="CA35" i="4" s="1"/>
  <c r="CI35" i="4"/>
  <c r="CC35" i="4" s="1"/>
  <c r="CG36" i="4"/>
  <c r="CA36" i="4" s="1"/>
  <c r="CI36" i="4"/>
  <c r="CC36" i="4" s="1"/>
  <c r="CG37" i="4"/>
  <c r="CA37" i="4" s="1"/>
  <c r="CI37" i="4"/>
  <c r="CC37" i="4" s="1"/>
  <c r="CG38" i="4"/>
  <c r="CA38" i="4" s="1"/>
  <c r="CI38" i="4"/>
  <c r="CC38" i="4" s="1"/>
  <c r="CG39" i="4"/>
  <c r="CA39" i="4" s="1"/>
  <c r="CI39" i="4"/>
  <c r="CC39" i="4" s="1"/>
  <c r="CG40" i="4"/>
  <c r="CA40" i="4" s="1"/>
  <c r="CI40" i="4"/>
  <c r="CC40" i="4" s="1"/>
  <c r="CG41" i="4"/>
  <c r="CA41" i="4" s="1"/>
  <c r="CI41" i="4"/>
  <c r="CC41" i="4" s="1"/>
  <c r="CG42" i="4"/>
  <c r="CA42" i="4" s="1"/>
  <c r="CI42" i="4"/>
  <c r="CC42" i="4" s="1"/>
  <c r="CG43" i="4"/>
  <c r="CA43" i="4" s="1"/>
  <c r="CI43" i="4"/>
  <c r="CC43" i="4" s="1"/>
  <c r="CJ45" i="4"/>
  <c r="CD45" i="4" s="1"/>
  <c r="CJ47" i="4"/>
  <c r="CD47" i="4" s="1"/>
  <c r="CJ49" i="4"/>
  <c r="CD49" i="4" s="1"/>
  <c r="CJ51" i="4"/>
  <c r="CD51" i="4" s="1"/>
  <c r="CH11" i="4"/>
  <c r="CB11" i="4" s="1"/>
  <c r="CJ11" i="4"/>
  <c r="CD11" i="4" s="1"/>
  <c r="CH12" i="4"/>
  <c r="CB12" i="4" s="1"/>
  <c r="CH13" i="4"/>
  <c r="CB13" i="4" s="1"/>
  <c r="CH14" i="4"/>
  <c r="CB14" i="4" s="1"/>
  <c r="AY14" i="4" s="1"/>
  <c r="CH15" i="4"/>
  <c r="CB15" i="4" s="1"/>
  <c r="AY15" i="4" s="1"/>
  <c r="CH16" i="4"/>
  <c r="CB16" i="4" s="1"/>
  <c r="CH17" i="4"/>
  <c r="CB17" i="4" s="1"/>
  <c r="CH18" i="4"/>
  <c r="CB18" i="4" s="1"/>
  <c r="AY18" i="4" s="1"/>
  <c r="CH19" i="4"/>
  <c r="CB19" i="4" s="1"/>
  <c r="AY19" i="4" s="1"/>
  <c r="CH20" i="4"/>
  <c r="CB20" i="4" s="1"/>
  <c r="CH21" i="4"/>
  <c r="CB21" i="4" s="1"/>
  <c r="CH22" i="4"/>
  <c r="CB22" i="4" s="1"/>
  <c r="AY22" i="4" s="1"/>
  <c r="CH23" i="4"/>
  <c r="CB23" i="4" s="1"/>
  <c r="CH24" i="4"/>
  <c r="CB24" i="4" s="1"/>
  <c r="CH25" i="4"/>
  <c r="CB25" i="4" s="1"/>
  <c r="AY25" i="4" s="1"/>
  <c r="CH26" i="4"/>
  <c r="CB26" i="4" s="1"/>
  <c r="CH27" i="4"/>
  <c r="CB27" i="4" s="1"/>
  <c r="CH28" i="4"/>
  <c r="CB28" i="4" s="1"/>
  <c r="CH29" i="4"/>
  <c r="CB29" i="4" s="1"/>
  <c r="CH30" i="4"/>
  <c r="CB30" i="4" s="1"/>
  <c r="CH31" i="4"/>
  <c r="CB31" i="4" s="1"/>
  <c r="CH32" i="4"/>
  <c r="CB32" i="4" s="1"/>
  <c r="CH33" i="4"/>
  <c r="CB33" i="4" s="1"/>
  <c r="CH34" i="4"/>
  <c r="CB34" i="4" s="1"/>
  <c r="CH35" i="4"/>
  <c r="CB35" i="4" s="1"/>
  <c r="CH36" i="4"/>
  <c r="CB36" i="4" s="1"/>
  <c r="CH37" i="4"/>
  <c r="CB37" i="4" s="1"/>
  <c r="CH38" i="4"/>
  <c r="CB38" i="4" s="1"/>
  <c r="CH39" i="4"/>
  <c r="CB39" i="4" s="1"/>
  <c r="CH40" i="4"/>
  <c r="CB40" i="4" s="1"/>
  <c r="CH41" i="4"/>
  <c r="CB41" i="4" s="1"/>
  <c r="CH42" i="4"/>
  <c r="CB42" i="4" s="1"/>
  <c r="CH43" i="4"/>
  <c r="CB43" i="4" s="1"/>
  <c r="CJ44" i="4"/>
  <c r="CD44" i="4" s="1"/>
  <c r="CH44" i="4"/>
  <c r="CB44" i="4" s="1"/>
  <c r="CG44" i="4"/>
  <c r="CA44" i="4" s="1"/>
  <c r="CH45" i="4"/>
  <c r="CB45" i="4" s="1"/>
  <c r="AY45" i="4" s="1"/>
  <c r="CH46" i="4"/>
  <c r="CB46" i="4" s="1"/>
  <c r="CH47" i="4"/>
  <c r="CB47" i="4" s="1"/>
  <c r="AY47" i="4" s="1"/>
  <c r="CH48" i="4"/>
  <c r="CB48" i="4" s="1"/>
  <c r="CH49" i="4"/>
  <c r="CB49" i="4" s="1"/>
  <c r="CH50" i="4"/>
  <c r="CB50" i="4" s="1"/>
  <c r="AY50" i="4" s="1"/>
  <c r="CH51" i="4"/>
  <c r="CB51" i="4" s="1"/>
  <c r="CH52" i="4"/>
  <c r="CB52" i="4" s="1"/>
  <c r="CI53" i="4"/>
  <c r="CC53" i="4" s="1"/>
  <c r="CG53" i="4"/>
  <c r="CA53" i="4" s="1"/>
  <c r="CJ53" i="4"/>
  <c r="CD53" i="4" s="1"/>
  <c r="CI54" i="4"/>
  <c r="CC54" i="4" s="1"/>
  <c r="CG54" i="4"/>
  <c r="CA54" i="4" s="1"/>
  <c r="CH54" i="4"/>
  <c r="CB54" i="4" s="1"/>
  <c r="CI56" i="4"/>
  <c r="CC56" i="4" s="1"/>
  <c r="CG56" i="4"/>
  <c r="CA56" i="4" s="1"/>
  <c r="CH56" i="4"/>
  <c r="CB56" i="4" s="1"/>
  <c r="CI58" i="4"/>
  <c r="CC58" i="4" s="1"/>
  <c r="CG58" i="4"/>
  <c r="CA58" i="4" s="1"/>
  <c r="CH58" i="4"/>
  <c r="CB58" i="4" s="1"/>
  <c r="CI60" i="4"/>
  <c r="CC60" i="4" s="1"/>
  <c r="CG60" i="4"/>
  <c r="CA60" i="4" s="1"/>
  <c r="CH60" i="4"/>
  <c r="CB60" i="4" s="1"/>
  <c r="CI62" i="4"/>
  <c r="CC62" i="4" s="1"/>
  <c r="CG62" i="4"/>
  <c r="CA62" i="4" s="1"/>
  <c r="CH62" i="4"/>
  <c r="CB62" i="4" s="1"/>
  <c r="CI64" i="4"/>
  <c r="CC64" i="4" s="1"/>
  <c r="CG64" i="4"/>
  <c r="CA64" i="4" s="1"/>
  <c r="CH64" i="4"/>
  <c r="CB64" i="4" s="1"/>
  <c r="CI66" i="4"/>
  <c r="CC66" i="4" s="1"/>
  <c r="CG66" i="4"/>
  <c r="CA66" i="4" s="1"/>
  <c r="CH66" i="4"/>
  <c r="CB66" i="4" s="1"/>
  <c r="CI68" i="4"/>
  <c r="CC68" i="4" s="1"/>
  <c r="CG68" i="4"/>
  <c r="CA68" i="4" s="1"/>
  <c r="CH68" i="4"/>
  <c r="CB68" i="4" s="1"/>
  <c r="CI70" i="4"/>
  <c r="CC70" i="4" s="1"/>
  <c r="CG70" i="4"/>
  <c r="CA70" i="4" s="1"/>
  <c r="CH70" i="4"/>
  <c r="CB70" i="4" s="1"/>
  <c r="CI55" i="4"/>
  <c r="CC55" i="4" s="1"/>
  <c r="CG55" i="4"/>
  <c r="CA55" i="4" s="1"/>
  <c r="CH55" i="4"/>
  <c r="CB55" i="4" s="1"/>
  <c r="CI57" i="4"/>
  <c r="CC57" i="4" s="1"/>
  <c r="CG57" i="4"/>
  <c r="CA57" i="4" s="1"/>
  <c r="CH57" i="4"/>
  <c r="CB57" i="4" s="1"/>
  <c r="CI59" i="4"/>
  <c r="CC59" i="4" s="1"/>
  <c r="CG59" i="4"/>
  <c r="CA59" i="4" s="1"/>
  <c r="CH59" i="4"/>
  <c r="CB59" i="4" s="1"/>
  <c r="CI61" i="4"/>
  <c r="CC61" i="4" s="1"/>
  <c r="CG61" i="4"/>
  <c r="CA61" i="4" s="1"/>
  <c r="CH61" i="4"/>
  <c r="CB61" i="4" s="1"/>
  <c r="CI63" i="4"/>
  <c r="CC63" i="4" s="1"/>
  <c r="CG63" i="4"/>
  <c r="CA63" i="4" s="1"/>
  <c r="CH63" i="4"/>
  <c r="CB63" i="4" s="1"/>
  <c r="CI65" i="4"/>
  <c r="CC65" i="4" s="1"/>
  <c r="CG65" i="4"/>
  <c r="CA65" i="4" s="1"/>
  <c r="CH65" i="4"/>
  <c r="CB65" i="4" s="1"/>
  <c r="CI67" i="4"/>
  <c r="CC67" i="4" s="1"/>
  <c r="CG67" i="4"/>
  <c r="CA67" i="4" s="1"/>
  <c r="CH67" i="4"/>
  <c r="CB67" i="4" s="1"/>
  <c r="CI69" i="4"/>
  <c r="CC69" i="4" s="1"/>
  <c r="CG69" i="4"/>
  <c r="CA69" i="4" s="1"/>
  <c r="CH69" i="4"/>
  <c r="CB69" i="4" s="1"/>
  <c r="CG94" i="4"/>
  <c r="CA94" i="4" s="1"/>
  <c r="CI94" i="4"/>
  <c r="CC94" i="4" s="1"/>
  <c r="CG95" i="4"/>
  <c r="CA95" i="4" s="1"/>
  <c r="CI95" i="4"/>
  <c r="CC95" i="4" s="1"/>
  <c r="CG96" i="4"/>
  <c r="CA96" i="4" s="1"/>
  <c r="CG97" i="4"/>
  <c r="CA97" i="4" s="1"/>
  <c r="CI97" i="4"/>
  <c r="CC97" i="4" s="1"/>
  <c r="CG98" i="4"/>
  <c r="CA98" i="4" s="1"/>
  <c r="CI98" i="4"/>
  <c r="CC98" i="4" s="1"/>
  <c r="CG99" i="4"/>
  <c r="CA99" i="4" s="1"/>
  <c r="CI99" i="4"/>
  <c r="CC99" i="4" s="1"/>
  <c r="CG100" i="4"/>
  <c r="CA100" i="4" s="1"/>
  <c r="CI100" i="4"/>
  <c r="CC100" i="4" s="1"/>
  <c r="CI101" i="4"/>
  <c r="CC101" i="4" s="1"/>
  <c r="CG101" i="4"/>
  <c r="CA101" i="4" s="1"/>
  <c r="CJ101" i="4"/>
  <c r="CD101" i="4" s="1"/>
  <c r="CL107" i="4"/>
  <c r="CF107" i="4" s="1"/>
  <c r="CJ107" i="4"/>
  <c r="CD107" i="4" s="1"/>
  <c r="CH107" i="4"/>
  <c r="CB107" i="4" s="1"/>
  <c r="CG107" i="4"/>
  <c r="CA107" i="4" s="1"/>
  <c r="CK107" i="4"/>
  <c r="CE107" i="4" s="1"/>
  <c r="CL109" i="4"/>
  <c r="CF109" i="4" s="1"/>
  <c r="CJ109" i="4"/>
  <c r="CD109" i="4" s="1"/>
  <c r="CH109" i="4"/>
  <c r="CB109" i="4" s="1"/>
  <c r="CG109" i="4"/>
  <c r="CA109" i="4" s="1"/>
  <c r="CK109" i="4"/>
  <c r="CE109" i="4" s="1"/>
  <c r="CL111" i="4"/>
  <c r="CF111" i="4" s="1"/>
  <c r="CJ111" i="4"/>
  <c r="CD111" i="4" s="1"/>
  <c r="CH111" i="4"/>
  <c r="CB111" i="4" s="1"/>
  <c r="CG111" i="4"/>
  <c r="CA111" i="4" s="1"/>
  <c r="CK111" i="4"/>
  <c r="CE111" i="4" s="1"/>
  <c r="CL113" i="4"/>
  <c r="CF113" i="4" s="1"/>
  <c r="CJ113" i="4"/>
  <c r="CD113" i="4" s="1"/>
  <c r="CH113" i="4"/>
  <c r="CB113" i="4" s="1"/>
  <c r="CG113" i="4"/>
  <c r="CA113" i="4" s="1"/>
  <c r="CK113" i="4"/>
  <c r="CE113" i="4" s="1"/>
  <c r="CL115" i="4"/>
  <c r="CF115" i="4" s="1"/>
  <c r="CJ115" i="4"/>
  <c r="CD115" i="4" s="1"/>
  <c r="CH115" i="4"/>
  <c r="CB115" i="4" s="1"/>
  <c r="CG115" i="4"/>
  <c r="CA115" i="4" s="1"/>
  <c r="CK115" i="4"/>
  <c r="CE115" i="4" s="1"/>
  <c r="CL117" i="4"/>
  <c r="CF117" i="4" s="1"/>
  <c r="CJ117" i="4"/>
  <c r="CD117" i="4" s="1"/>
  <c r="CH117" i="4"/>
  <c r="CB117" i="4" s="1"/>
  <c r="CG117" i="4"/>
  <c r="CA117" i="4" s="1"/>
  <c r="CK117" i="4"/>
  <c r="CE117" i="4" s="1"/>
  <c r="C93" i="4"/>
  <c r="E102" i="4"/>
  <c r="C94" i="4"/>
  <c r="CH94" i="4"/>
  <c r="CB94" i="4" s="1"/>
  <c r="CH95" i="4"/>
  <c r="CB95" i="4" s="1"/>
  <c r="CH96" i="4"/>
  <c r="CB96" i="4" s="1"/>
  <c r="CH97" i="4"/>
  <c r="CB97" i="4" s="1"/>
  <c r="CH98" i="4"/>
  <c r="CB98" i="4" s="1"/>
  <c r="CH99" i="4"/>
  <c r="CB99" i="4" s="1"/>
  <c r="CH100" i="4"/>
  <c r="CB100" i="4" s="1"/>
  <c r="CH101" i="4"/>
  <c r="CB101" i="4" s="1"/>
  <c r="CI107" i="4"/>
  <c r="CC107" i="4" s="1"/>
  <c r="CL108" i="4"/>
  <c r="CF108" i="4" s="1"/>
  <c r="CJ108" i="4"/>
  <c r="CD108" i="4" s="1"/>
  <c r="CH108" i="4"/>
  <c r="CB108" i="4" s="1"/>
  <c r="CG108" i="4"/>
  <c r="CA108" i="4" s="1"/>
  <c r="CK108" i="4"/>
  <c r="CE108" i="4" s="1"/>
  <c r="CI109" i="4"/>
  <c r="CC109" i="4" s="1"/>
  <c r="CG110" i="4"/>
  <c r="CA110" i="4" s="1"/>
  <c r="CI111" i="4"/>
  <c r="CC111" i="4" s="1"/>
  <c r="CL112" i="4"/>
  <c r="CF112" i="4" s="1"/>
  <c r="CJ112" i="4"/>
  <c r="CD112" i="4" s="1"/>
  <c r="CH112" i="4"/>
  <c r="CB112" i="4" s="1"/>
  <c r="CG112" i="4"/>
  <c r="CA112" i="4" s="1"/>
  <c r="CK112" i="4"/>
  <c r="CE112" i="4" s="1"/>
  <c r="CI113" i="4"/>
  <c r="CC113" i="4" s="1"/>
  <c r="CL114" i="4"/>
  <c r="CF114" i="4" s="1"/>
  <c r="CJ114" i="4"/>
  <c r="CD114" i="4" s="1"/>
  <c r="CH114" i="4"/>
  <c r="CB114" i="4" s="1"/>
  <c r="CG114" i="4"/>
  <c r="CA114" i="4" s="1"/>
  <c r="CK114" i="4"/>
  <c r="CE114" i="4" s="1"/>
  <c r="CI115" i="4"/>
  <c r="CC115" i="4" s="1"/>
  <c r="CL116" i="4"/>
  <c r="CF116" i="4" s="1"/>
  <c r="CJ116" i="4"/>
  <c r="CD116" i="4" s="1"/>
  <c r="CH116" i="4"/>
  <c r="CB116" i="4" s="1"/>
  <c r="CG116" i="4"/>
  <c r="CA116" i="4" s="1"/>
  <c r="CK116" i="4"/>
  <c r="CE116" i="4" s="1"/>
  <c r="CI117" i="4"/>
  <c r="CC117" i="4" s="1"/>
  <c r="AY68" i="4" l="1"/>
  <c r="AY53" i="4"/>
  <c r="AY46" i="4"/>
  <c r="AY24" i="4"/>
  <c r="AY20" i="4"/>
  <c r="AY16" i="4"/>
  <c r="AY12" i="4"/>
  <c r="CH110" i="4"/>
  <c r="CB110" i="4" s="1"/>
  <c r="AT110" i="4" s="1"/>
  <c r="AY67" i="4"/>
  <c r="AY60" i="4"/>
  <c r="CJ110" i="4"/>
  <c r="CD110" i="4" s="1"/>
  <c r="AY49" i="4"/>
  <c r="AY59" i="4"/>
  <c r="CK110" i="4"/>
  <c r="CE110" i="4" s="1"/>
  <c r="CL110" i="4"/>
  <c r="CF110" i="4" s="1"/>
  <c r="CI96" i="4"/>
  <c r="CC96" i="4" s="1"/>
  <c r="AY23" i="4"/>
  <c r="AY51" i="4"/>
  <c r="AY21" i="4"/>
  <c r="AY17" i="4"/>
  <c r="AY13" i="4"/>
  <c r="AY63" i="4"/>
  <c r="AY55" i="4"/>
  <c r="AY64" i="4"/>
  <c r="AY56" i="4"/>
  <c r="AY52" i="4"/>
  <c r="AY48" i="4"/>
  <c r="AY44" i="4"/>
  <c r="C102" i="4"/>
  <c r="A193" i="4" s="1"/>
  <c r="CI93" i="4"/>
  <c r="CC93" i="4" s="1"/>
  <c r="CG93" i="4"/>
  <c r="CA93" i="4" s="1"/>
  <c r="CJ93" i="4"/>
  <c r="CD93" i="4" s="1"/>
  <c r="CH93" i="4"/>
  <c r="CB93" i="4" s="1"/>
  <c r="AT117" i="4"/>
  <c r="AT113" i="4"/>
  <c r="AT109" i="4"/>
  <c r="AR101" i="4"/>
  <c r="AY43" i="4"/>
  <c r="AY42" i="4"/>
  <c r="AY41" i="4"/>
  <c r="AY40" i="4"/>
  <c r="AY39" i="4"/>
  <c r="AY38" i="4"/>
  <c r="AY37" i="4"/>
  <c r="AY36" i="4"/>
  <c r="AY35" i="4"/>
  <c r="AY34" i="4"/>
  <c r="AY33" i="4"/>
  <c r="AY32" i="4"/>
  <c r="AY31" i="4"/>
  <c r="AY30" i="4"/>
  <c r="AY29" i="4"/>
  <c r="AY28" i="4"/>
  <c r="AY27" i="4"/>
  <c r="AY26" i="4"/>
  <c r="AT116" i="4"/>
  <c r="AT114" i="4"/>
  <c r="AT112" i="4"/>
  <c r="AT108" i="4"/>
  <c r="AT115" i="4"/>
  <c r="AT111" i="4"/>
  <c r="AT107" i="4"/>
  <c r="AR100" i="4"/>
  <c r="AR99" i="4"/>
  <c r="AR98" i="4"/>
  <c r="AR97" i="4"/>
  <c r="AR96" i="4"/>
  <c r="AR95" i="4"/>
  <c r="AR94" i="4"/>
  <c r="AY69" i="4"/>
  <c r="AY65" i="4"/>
  <c r="AY61" i="4"/>
  <c r="AY57" i="4"/>
  <c r="AY70" i="4"/>
  <c r="AY66" i="4"/>
  <c r="AY62" i="4"/>
  <c r="AY58" i="4"/>
  <c r="AY54" i="4"/>
  <c r="AY11" i="4"/>
  <c r="B193" i="4" l="1"/>
  <c r="AR93" i="4"/>
  <c r="E117" i="3" l="1"/>
  <c r="D117" i="3"/>
  <c r="C117" i="3"/>
  <c r="CL117" i="3" s="1"/>
  <c r="CF117" i="3" s="1"/>
  <c r="E116" i="3"/>
  <c r="D116" i="3"/>
  <c r="E115" i="3"/>
  <c r="D115" i="3"/>
  <c r="C115" i="3" s="1"/>
  <c r="E114" i="3"/>
  <c r="D114" i="3"/>
  <c r="E113" i="3"/>
  <c r="D113" i="3"/>
  <c r="C113" i="3" s="1"/>
  <c r="E112" i="3"/>
  <c r="D112" i="3"/>
  <c r="E111" i="3"/>
  <c r="D111" i="3"/>
  <c r="C111" i="3" s="1"/>
  <c r="CL111" i="3" s="1"/>
  <c r="CF111" i="3" s="1"/>
  <c r="E110" i="3"/>
  <c r="D110" i="3"/>
  <c r="E109" i="3"/>
  <c r="D109" i="3"/>
  <c r="C109" i="3" s="1"/>
  <c r="CL109" i="3" s="1"/>
  <c r="CF109" i="3" s="1"/>
  <c r="E108" i="3"/>
  <c r="D108" i="3"/>
  <c r="C108" i="3" s="1"/>
  <c r="CL108" i="3" s="1"/>
  <c r="CF108" i="3" s="1"/>
  <c r="E107" i="3"/>
  <c r="D107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1" i="3"/>
  <c r="D101" i="3"/>
  <c r="E100" i="3"/>
  <c r="D100" i="3"/>
  <c r="C100" i="3" s="1"/>
  <c r="CI100" i="3" s="1"/>
  <c r="CC100" i="3" s="1"/>
  <c r="E99" i="3"/>
  <c r="D99" i="3"/>
  <c r="C99" i="3" s="1"/>
  <c r="CI99" i="3" s="1"/>
  <c r="CC99" i="3" s="1"/>
  <c r="E98" i="3"/>
  <c r="D98" i="3"/>
  <c r="E97" i="3"/>
  <c r="D97" i="3"/>
  <c r="E96" i="3"/>
  <c r="D96" i="3"/>
  <c r="C96" i="3" s="1"/>
  <c r="CI96" i="3" s="1"/>
  <c r="CC96" i="3" s="1"/>
  <c r="E95" i="3"/>
  <c r="D95" i="3"/>
  <c r="E94" i="3"/>
  <c r="CI94" i="3" s="1"/>
  <c r="CC94" i="3" s="1"/>
  <c r="E93" i="3"/>
  <c r="D93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Z71" i="3"/>
  <c r="Y71" i="3"/>
  <c r="X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CK70" i="3"/>
  <c r="CE70" i="3" s="1"/>
  <c r="AA70" i="3"/>
  <c r="W70" i="3"/>
  <c r="B70" i="3"/>
  <c r="CG70" i="3" s="1"/>
  <c r="CA70" i="3" s="1"/>
  <c r="CK69" i="3"/>
  <c r="CE69" i="3" s="1"/>
  <c r="CG69" i="3"/>
  <c r="CA69" i="3" s="1"/>
  <c r="AA69" i="3"/>
  <c r="W69" i="3"/>
  <c r="B69" i="3"/>
  <c r="CK68" i="3"/>
  <c r="CE68" i="3" s="1"/>
  <c r="AA68" i="3"/>
  <c r="W68" i="3"/>
  <c r="B68" i="3"/>
  <c r="CG68" i="3" s="1"/>
  <c r="CA68" i="3" s="1"/>
  <c r="CK67" i="3"/>
  <c r="CE67" i="3" s="1"/>
  <c r="AA67" i="3"/>
  <c r="W67" i="3"/>
  <c r="B67" i="3"/>
  <c r="CK66" i="3"/>
  <c r="CE66" i="3" s="1"/>
  <c r="AA66" i="3"/>
  <c r="W66" i="3"/>
  <c r="B66" i="3"/>
  <c r="CG66" i="3" s="1"/>
  <c r="CA66" i="3" s="1"/>
  <c r="CK65" i="3"/>
  <c r="CE65" i="3" s="1"/>
  <c r="AA65" i="3"/>
  <c r="W65" i="3"/>
  <c r="B65" i="3"/>
  <c r="CG65" i="3" s="1"/>
  <c r="CA65" i="3" s="1"/>
  <c r="CK64" i="3"/>
  <c r="CE64" i="3" s="1"/>
  <c r="AA64" i="3"/>
  <c r="W64" i="3"/>
  <c r="B64" i="3"/>
  <c r="CG64" i="3" s="1"/>
  <c r="CA64" i="3" s="1"/>
  <c r="CK63" i="3"/>
  <c r="CE63" i="3" s="1"/>
  <c r="AA63" i="3"/>
  <c r="W63" i="3"/>
  <c r="B63" i="3"/>
  <c r="CG63" i="3" s="1"/>
  <c r="CA63" i="3" s="1"/>
  <c r="CK62" i="3"/>
  <c r="CE62" i="3" s="1"/>
  <c r="AA62" i="3"/>
  <c r="W62" i="3"/>
  <c r="B62" i="3"/>
  <c r="CG62" i="3" s="1"/>
  <c r="CA62" i="3" s="1"/>
  <c r="CK61" i="3"/>
  <c r="CE61" i="3" s="1"/>
  <c r="AA61" i="3"/>
  <c r="W61" i="3"/>
  <c r="B61" i="3"/>
  <c r="CG61" i="3" s="1"/>
  <c r="CA61" i="3" s="1"/>
  <c r="CK60" i="3"/>
  <c r="CE60" i="3" s="1"/>
  <c r="AA60" i="3"/>
  <c r="W60" i="3"/>
  <c r="B60" i="3"/>
  <c r="CG60" i="3" s="1"/>
  <c r="CA60" i="3" s="1"/>
  <c r="CK59" i="3"/>
  <c r="CE59" i="3" s="1"/>
  <c r="AA59" i="3"/>
  <c r="W59" i="3"/>
  <c r="B59" i="3"/>
  <c r="CG59" i="3" s="1"/>
  <c r="CA59" i="3" s="1"/>
  <c r="CK58" i="3"/>
  <c r="CE58" i="3" s="1"/>
  <c r="AA58" i="3"/>
  <c r="W58" i="3"/>
  <c r="B58" i="3"/>
  <c r="CI58" i="3" s="1"/>
  <c r="CC58" i="3" s="1"/>
  <c r="CK57" i="3"/>
  <c r="CE57" i="3" s="1"/>
  <c r="AA57" i="3"/>
  <c r="W57" i="3"/>
  <c r="B57" i="3"/>
  <c r="CG57" i="3" s="1"/>
  <c r="CA57" i="3" s="1"/>
  <c r="CK56" i="3"/>
  <c r="CE56" i="3" s="1"/>
  <c r="AA56" i="3"/>
  <c r="W56" i="3"/>
  <c r="B56" i="3"/>
  <c r="CI56" i="3" s="1"/>
  <c r="CC56" i="3" s="1"/>
  <c r="CK55" i="3"/>
  <c r="CE55" i="3" s="1"/>
  <c r="AA55" i="3"/>
  <c r="W55" i="3"/>
  <c r="B55" i="3"/>
  <c r="CG55" i="3" s="1"/>
  <c r="CA55" i="3" s="1"/>
  <c r="CK54" i="3"/>
  <c r="CE54" i="3" s="1"/>
  <c r="AA54" i="3"/>
  <c r="W54" i="3"/>
  <c r="B54" i="3"/>
  <c r="CI54" i="3" s="1"/>
  <c r="CC54" i="3" s="1"/>
  <c r="CK53" i="3"/>
  <c r="CE53" i="3" s="1"/>
  <c r="AA53" i="3"/>
  <c r="W53" i="3"/>
  <c r="B53" i="3"/>
  <c r="CG53" i="3" s="1"/>
  <c r="CA53" i="3" s="1"/>
  <c r="CK52" i="3"/>
  <c r="CE52" i="3" s="1"/>
  <c r="AA52" i="3"/>
  <c r="W52" i="3"/>
  <c r="B52" i="3"/>
  <c r="CI52" i="3" s="1"/>
  <c r="CC52" i="3" s="1"/>
  <c r="CK51" i="3"/>
  <c r="CE51" i="3" s="1"/>
  <c r="AA51" i="3"/>
  <c r="W51" i="3"/>
  <c r="B51" i="3"/>
  <c r="CG51" i="3" s="1"/>
  <c r="CA51" i="3" s="1"/>
  <c r="CK50" i="3"/>
  <c r="CE50" i="3" s="1"/>
  <c r="AA50" i="3"/>
  <c r="W50" i="3"/>
  <c r="B50" i="3"/>
  <c r="CI50" i="3" s="1"/>
  <c r="CC50" i="3" s="1"/>
  <c r="CK49" i="3"/>
  <c r="CE49" i="3" s="1"/>
  <c r="CG49" i="3"/>
  <c r="CA49" i="3" s="1"/>
  <c r="AA49" i="3"/>
  <c r="W49" i="3"/>
  <c r="B49" i="3"/>
  <c r="CK48" i="3"/>
  <c r="CE48" i="3" s="1"/>
  <c r="AA48" i="3"/>
  <c r="W48" i="3"/>
  <c r="B48" i="3"/>
  <c r="CI48" i="3" s="1"/>
  <c r="CC48" i="3" s="1"/>
  <c r="CK47" i="3"/>
  <c r="CE47" i="3" s="1"/>
  <c r="AA47" i="3"/>
  <c r="W47" i="3"/>
  <c r="B47" i="3"/>
  <c r="CG47" i="3" s="1"/>
  <c r="CA47" i="3" s="1"/>
  <c r="CK46" i="3"/>
  <c r="CE46" i="3" s="1"/>
  <c r="AA46" i="3"/>
  <c r="W46" i="3"/>
  <c r="B46" i="3"/>
  <c r="CK45" i="3"/>
  <c r="CE45" i="3" s="1"/>
  <c r="AA45" i="3"/>
  <c r="W45" i="3"/>
  <c r="B45" i="3"/>
  <c r="CG45" i="3" s="1"/>
  <c r="CA45" i="3" s="1"/>
  <c r="CK44" i="3"/>
  <c r="CE44" i="3" s="1"/>
  <c r="AA44" i="3"/>
  <c r="W44" i="3"/>
  <c r="B44" i="3"/>
  <c r="CK43" i="3"/>
  <c r="CE43" i="3" s="1"/>
  <c r="AA43" i="3"/>
  <c r="W43" i="3"/>
  <c r="B43" i="3"/>
  <c r="CG43" i="3" s="1"/>
  <c r="CA43" i="3" s="1"/>
  <c r="CK42" i="3"/>
  <c r="CE42" i="3" s="1"/>
  <c r="AA42" i="3"/>
  <c r="W42" i="3"/>
  <c r="B42" i="3"/>
  <c r="CK41" i="3"/>
  <c r="CE41" i="3" s="1"/>
  <c r="AA41" i="3"/>
  <c r="W41" i="3"/>
  <c r="B41" i="3"/>
  <c r="CG41" i="3" s="1"/>
  <c r="CA41" i="3" s="1"/>
  <c r="CK40" i="3"/>
  <c r="CE40" i="3" s="1"/>
  <c r="AA40" i="3"/>
  <c r="W40" i="3"/>
  <c r="B40" i="3"/>
  <c r="CJ40" i="3" s="1"/>
  <c r="CD40" i="3" s="1"/>
  <c r="CK39" i="3"/>
  <c r="CE39" i="3" s="1"/>
  <c r="AA39" i="3"/>
  <c r="W39" i="3"/>
  <c r="B39" i="3"/>
  <c r="CG39" i="3" s="1"/>
  <c r="CA39" i="3" s="1"/>
  <c r="CK38" i="3"/>
  <c r="CE38" i="3" s="1"/>
  <c r="AA38" i="3"/>
  <c r="W38" i="3"/>
  <c r="B38" i="3"/>
  <c r="CK37" i="3"/>
  <c r="CE37" i="3" s="1"/>
  <c r="AA37" i="3"/>
  <c r="W37" i="3"/>
  <c r="B37" i="3"/>
  <c r="CG37" i="3" s="1"/>
  <c r="CA37" i="3" s="1"/>
  <c r="CK36" i="3"/>
  <c r="CE36" i="3" s="1"/>
  <c r="AA36" i="3"/>
  <c r="W36" i="3"/>
  <c r="B36" i="3"/>
  <c r="CK35" i="3"/>
  <c r="CE35" i="3" s="1"/>
  <c r="AA35" i="3"/>
  <c r="W35" i="3"/>
  <c r="B35" i="3"/>
  <c r="CG35" i="3" s="1"/>
  <c r="CA35" i="3" s="1"/>
  <c r="CK34" i="3"/>
  <c r="CE34" i="3" s="1"/>
  <c r="AA34" i="3"/>
  <c r="W34" i="3"/>
  <c r="B34" i="3"/>
  <c r="CK33" i="3"/>
  <c r="CE33" i="3" s="1"/>
  <c r="AA33" i="3"/>
  <c r="W33" i="3"/>
  <c r="B33" i="3"/>
  <c r="CG33" i="3" s="1"/>
  <c r="CA33" i="3" s="1"/>
  <c r="CK32" i="3"/>
  <c r="CE32" i="3" s="1"/>
  <c r="AA32" i="3"/>
  <c r="W32" i="3"/>
  <c r="B32" i="3"/>
  <c r="CK31" i="3"/>
  <c r="CE31" i="3" s="1"/>
  <c r="AA31" i="3"/>
  <c r="W31" i="3"/>
  <c r="B31" i="3"/>
  <c r="CI31" i="3" s="1"/>
  <c r="CC31" i="3" s="1"/>
  <c r="CK30" i="3"/>
  <c r="CE30" i="3" s="1"/>
  <c r="AA30" i="3"/>
  <c r="W30" i="3"/>
  <c r="B30" i="3"/>
  <c r="CK29" i="3"/>
  <c r="CE29" i="3" s="1"/>
  <c r="AA29" i="3"/>
  <c r="W29" i="3"/>
  <c r="B29" i="3"/>
  <c r="CI29" i="3" s="1"/>
  <c r="CC29" i="3" s="1"/>
  <c r="CK28" i="3"/>
  <c r="CE28" i="3" s="1"/>
  <c r="AA28" i="3"/>
  <c r="W28" i="3"/>
  <c r="B28" i="3"/>
  <c r="CK27" i="3"/>
  <c r="CE27" i="3" s="1"/>
  <c r="AA27" i="3"/>
  <c r="W27" i="3"/>
  <c r="B27" i="3"/>
  <c r="CI27" i="3" s="1"/>
  <c r="CC27" i="3" s="1"/>
  <c r="CK26" i="3"/>
  <c r="CE26" i="3" s="1"/>
  <c r="AA26" i="3"/>
  <c r="W26" i="3"/>
  <c r="B26" i="3"/>
  <c r="CK25" i="3"/>
  <c r="CE25" i="3" s="1"/>
  <c r="AA25" i="3"/>
  <c r="W25" i="3"/>
  <c r="B25" i="3"/>
  <c r="CI25" i="3" s="1"/>
  <c r="CC25" i="3" s="1"/>
  <c r="CK24" i="3"/>
  <c r="CE24" i="3" s="1"/>
  <c r="AA24" i="3"/>
  <c r="W24" i="3"/>
  <c r="B24" i="3"/>
  <c r="CK23" i="3"/>
  <c r="CE23" i="3" s="1"/>
  <c r="AA23" i="3"/>
  <c r="W23" i="3"/>
  <c r="B23" i="3"/>
  <c r="CI23" i="3" s="1"/>
  <c r="CC23" i="3" s="1"/>
  <c r="CK22" i="3"/>
  <c r="CE22" i="3" s="1"/>
  <c r="AA22" i="3"/>
  <c r="W22" i="3"/>
  <c r="B22" i="3"/>
  <c r="CK21" i="3"/>
  <c r="CE21" i="3" s="1"/>
  <c r="AA21" i="3"/>
  <c r="W21" i="3"/>
  <c r="B21" i="3"/>
  <c r="CI21" i="3" s="1"/>
  <c r="CC21" i="3" s="1"/>
  <c r="CK20" i="3"/>
  <c r="CE20" i="3" s="1"/>
  <c r="AA20" i="3"/>
  <c r="W20" i="3"/>
  <c r="B20" i="3"/>
  <c r="CK19" i="3"/>
  <c r="CE19" i="3" s="1"/>
  <c r="CG19" i="3"/>
  <c r="CA19" i="3" s="1"/>
  <c r="AA19" i="3"/>
  <c r="W19" i="3"/>
  <c r="B19" i="3"/>
  <c r="CI19" i="3" s="1"/>
  <c r="CC19" i="3" s="1"/>
  <c r="CK18" i="3"/>
  <c r="CE18" i="3" s="1"/>
  <c r="AA18" i="3"/>
  <c r="W18" i="3"/>
  <c r="B18" i="3"/>
  <c r="CK17" i="3"/>
  <c r="CE17" i="3" s="1"/>
  <c r="AA17" i="3"/>
  <c r="W17" i="3"/>
  <c r="B17" i="3"/>
  <c r="CI17" i="3" s="1"/>
  <c r="CC17" i="3" s="1"/>
  <c r="CK16" i="3"/>
  <c r="CE16" i="3" s="1"/>
  <c r="AA16" i="3"/>
  <c r="W16" i="3"/>
  <c r="B16" i="3"/>
  <c r="CG16" i="3" s="1"/>
  <c r="CA16" i="3" s="1"/>
  <c r="CK15" i="3"/>
  <c r="CE15" i="3" s="1"/>
  <c r="AA15" i="3"/>
  <c r="W15" i="3"/>
  <c r="B15" i="3"/>
  <c r="CG15" i="3" s="1"/>
  <c r="CA15" i="3" s="1"/>
  <c r="CK14" i="3"/>
  <c r="CE14" i="3" s="1"/>
  <c r="AA14" i="3"/>
  <c r="W14" i="3"/>
  <c r="B14" i="3"/>
  <c r="CG14" i="3" s="1"/>
  <c r="CA14" i="3" s="1"/>
  <c r="CK13" i="3"/>
  <c r="CE13" i="3" s="1"/>
  <c r="AA13" i="3"/>
  <c r="W13" i="3"/>
  <c r="B13" i="3"/>
  <c r="CJ13" i="3" s="1"/>
  <c r="CD13" i="3" s="1"/>
  <c r="CK12" i="3"/>
  <c r="CE12" i="3" s="1"/>
  <c r="AA12" i="3"/>
  <c r="W12" i="3"/>
  <c r="B12" i="3"/>
  <c r="CG12" i="3" s="1"/>
  <c r="CA12" i="3" s="1"/>
  <c r="CK11" i="3"/>
  <c r="CE11" i="3" s="1"/>
  <c r="AA11" i="3"/>
  <c r="W11" i="3"/>
  <c r="B11" i="3"/>
  <c r="CI11" i="3" s="1"/>
  <c r="CC11" i="3" s="1"/>
  <c r="A5" i="3"/>
  <c r="A4" i="3"/>
  <c r="A3" i="3"/>
  <c r="A2" i="3"/>
  <c r="CJ32" i="3" l="1"/>
  <c r="CD32" i="3" s="1"/>
  <c r="CG27" i="3"/>
  <c r="CA27" i="3" s="1"/>
  <c r="CJ67" i="3"/>
  <c r="CD67" i="3" s="1"/>
  <c r="CJ24" i="3"/>
  <c r="CD24" i="3" s="1"/>
  <c r="C95" i="3"/>
  <c r="CI95" i="3" s="1"/>
  <c r="CC95" i="3" s="1"/>
  <c r="C97" i="3"/>
  <c r="CI97" i="3" s="1"/>
  <c r="CC97" i="3" s="1"/>
  <c r="C112" i="3"/>
  <c r="CL112" i="3" s="1"/>
  <c r="CF112" i="3" s="1"/>
  <c r="CG11" i="3"/>
  <c r="CA11" i="3" s="1"/>
  <c r="CJ18" i="3"/>
  <c r="CD18" i="3" s="1"/>
  <c r="CG21" i="3"/>
  <c r="CA21" i="3" s="1"/>
  <c r="CJ26" i="3"/>
  <c r="CD26" i="3" s="1"/>
  <c r="CG29" i="3"/>
  <c r="CA29" i="3" s="1"/>
  <c r="CJ34" i="3"/>
  <c r="CD34" i="3" s="1"/>
  <c r="CJ42" i="3"/>
  <c r="CD42" i="3" s="1"/>
  <c r="CJ49" i="3"/>
  <c r="CD49" i="3" s="1"/>
  <c r="CG50" i="3"/>
  <c r="CA50" i="3" s="1"/>
  <c r="CJ53" i="3"/>
  <c r="CD53" i="3" s="1"/>
  <c r="CG54" i="3"/>
  <c r="CA54" i="3" s="1"/>
  <c r="CJ57" i="3"/>
  <c r="CD57" i="3" s="1"/>
  <c r="CG58" i="3"/>
  <c r="CA58" i="3" s="1"/>
  <c r="CJ61" i="3"/>
  <c r="CD61" i="3" s="1"/>
  <c r="CJ69" i="3"/>
  <c r="CD69" i="3" s="1"/>
  <c r="CJ15" i="3"/>
  <c r="CD15" i="3" s="1"/>
  <c r="CJ20" i="3"/>
  <c r="CD20" i="3" s="1"/>
  <c r="CG23" i="3"/>
  <c r="CA23" i="3" s="1"/>
  <c r="CJ28" i="3"/>
  <c r="CD28" i="3" s="1"/>
  <c r="CG31" i="3"/>
  <c r="CA31" i="3" s="1"/>
  <c r="CJ36" i="3"/>
  <c r="CD36" i="3" s="1"/>
  <c r="CJ44" i="3"/>
  <c r="CD44" i="3" s="1"/>
  <c r="CJ63" i="3"/>
  <c r="CD63" i="3" s="1"/>
  <c r="C98" i="3"/>
  <c r="CI98" i="3" s="1"/>
  <c r="CC98" i="3" s="1"/>
  <c r="C110" i="3"/>
  <c r="CL110" i="3" s="1"/>
  <c r="CF110" i="3" s="1"/>
  <c r="CG13" i="3"/>
  <c r="CA13" i="3" s="1"/>
  <c r="CJ22" i="3"/>
  <c r="CD22" i="3" s="1"/>
  <c r="CG25" i="3"/>
  <c r="CA25" i="3" s="1"/>
  <c r="CJ30" i="3"/>
  <c r="CD30" i="3" s="1"/>
  <c r="CJ38" i="3"/>
  <c r="CD38" i="3" s="1"/>
  <c r="CJ46" i="3"/>
  <c r="CD46" i="3" s="1"/>
  <c r="CG48" i="3"/>
  <c r="CA48" i="3" s="1"/>
  <c r="CJ51" i="3"/>
  <c r="CD51" i="3" s="1"/>
  <c r="CG52" i="3"/>
  <c r="CA52" i="3" s="1"/>
  <c r="CJ55" i="3"/>
  <c r="CD55" i="3" s="1"/>
  <c r="CG56" i="3"/>
  <c r="CA56" i="3" s="1"/>
  <c r="CJ59" i="3"/>
  <c r="CD59" i="3" s="1"/>
  <c r="CJ65" i="3"/>
  <c r="CD65" i="3" s="1"/>
  <c r="CG67" i="3"/>
  <c r="CA67" i="3" s="1"/>
  <c r="C116" i="3"/>
  <c r="CL116" i="3" s="1"/>
  <c r="CF116" i="3" s="1"/>
  <c r="CI18" i="3"/>
  <c r="CC18" i="3" s="1"/>
  <c r="CI22" i="3"/>
  <c r="CC22" i="3" s="1"/>
  <c r="CI26" i="3"/>
  <c r="CC26" i="3" s="1"/>
  <c r="CI28" i="3"/>
  <c r="CC28" i="3" s="1"/>
  <c r="CI32" i="3"/>
  <c r="CC32" i="3" s="1"/>
  <c r="CI40" i="3"/>
  <c r="CC40" i="3" s="1"/>
  <c r="CI44" i="3"/>
  <c r="CC44" i="3" s="1"/>
  <c r="CG17" i="3"/>
  <c r="CA17" i="3" s="1"/>
  <c r="CI49" i="3"/>
  <c r="CC49" i="3" s="1"/>
  <c r="CI55" i="3"/>
  <c r="CC55" i="3" s="1"/>
  <c r="CI59" i="3"/>
  <c r="CC59" i="3" s="1"/>
  <c r="CI65" i="3"/>
  <c r="CC65" i="3" s="1"/>
  <c r="CJ33" i="3"/>
  <c r="CD33" i="3" s="1"/>
  <c r="CI33" i="3"/>
  <c r="CC33" i="3" s="1"/>
  <c r="CJ35" i="3"/>
  <c r="CD35" i="3" s="1"/>
  <c r="CI35" i="3"/>
  <c r="CC35" i="3" s="1"/>
  <c r="CJ37" i="3"/>
  <c r="CD37" i="3" s="1"/>
  <c r="CI37" i="3"/>
  <c r="CC37" i="3" s="1"/>
  <c r="CJ39" i="3"/>
  <c r="CD39" i="3" s="1"/>
  <c r="CI39" i="3"/>
  <c r="CC39" i="3" s="1"/>
  <c r="CJ41" i="3"/>
  <c r="CD41" i="3" s="1"/>
  <c r="CI41" i="3"/>
  <c r="CC41" i="3" s="1"/>
  <c r="CJ43" i="3"/>
  <c r="CD43" i="3" s="1"/>
  <c r="CI43" i="3"/>
  <c r="CC43" i="3" s="1"/>
  <c r="CJ45" i="3"/>
  <c r="CD45" i="3" s="1"/>
  <c r="CI45" i="3"/>
  <c r="CC45" i="3" s="1"/>
  <c r="D102" i="3"/>
  <c r="C114" i="3"/>
  <c r="CK114" i="3" s="1"/>
  <c r="CE114" i="3" s="1"/>
  <c r="CI20" i="3"/>
  <c r="CC20" i="3" s="1"/>
  <c r="CI24" i="3"/>
  <c r="CC24" i="3" s="1"/>
  <c r="CI30" i="3"/>
  <c r="CC30" i="3" s="1"/>
  <c r="CI34" i="3"/>
  <c r="CC34" i="3" s="1"/>
  <c r="CI36" i="3"/>
  <c r="CC36" i="3" s="1"/>
  <c r="CI38" i="3"/>
  <c r="CC38" i="3" s="1"/>
  <c r="CI42" i="3"/>
  <c r="CC42" i="3" s="1"/>
  <c r="CI46" i="3"/>
  <c r="CC46" i="3" s="1"/>
  <c r="B71" i="3"/>
  <c r="CI13" i="3"/>
  <c r="CC13" i="3" s="1"/>
  <c r="CI15" i="3"/>
  <c r="CC15" i="3" s="1"/>
  <c r="CI51" i="3"/>
  <c r="CC51" i="3" s="1"/>
  <c r="CI53" i="3"/>
  <c r="CC53" i="3" s="1"/>
  <c r="CI57" i="3"/>
  <c r="CC57" i="3" s="1"/>
  <c r="CI61" i="3"/>
  <c r="CC61" i="3" s="1"/>
  <c r="CI63" i="3"/>
  <c r="CC63" i="3" s="1"/>
  <c r="CI67" i="3"/>
  <c r="CC67" i="3" s="1"/>
  <c r="CI69" i="3"/>
  <c r="CC69" i="3" s="1"/>
  <c r="W71" i="3"/>
  <c r="AA71" i="3"/>
  <c r="CJ12" i="3"/>
  <c r="CD12" i="3" s="1"/>
  <c r="CI12" i="3"/>
  <c r="CC12" i="3" s="1"/>
  <c r="CJ14" i="3"/>
  <c r="CD14" i="3" s="1"/>
  <c r="CI14" i="3"/>
  <c r="CC14" i="3" s="1"/>
  <c r="CJ16" i="3"/>
  <c r="CD16" i="3" s="1"/>
  <c r="CI16" i="3"/>
  <c r="CC16" i="3" s="1"/>
  <c r="CG18" i="3"/>
  <c r="CA18" i="3" s="1"/>
  <c r="CG20" i="3"/>
  <c r="CA20" i="3" s="1"/>
  <c r="CG22" i="3"/>
  <c r="CA22" i="3" s="1"/>
  <c r="CG24" i="3"/>
  <c r="CA24" i="3" s="1"/>
  <c r="CG26" i="3"/>
  <c r="CA26" i="3" s="1"/>
  <c r="CG28" i="3"/>
  <c r="CA28" i="3" s="1"/>
  <c r="CG30" i="3"/>
  <c r="CA30" i="3" s="1"/>
  <c r="CG32" i="3"/>
  <c r="CA32" i="3" s="1"/>
  <c r="CG34" i="3"/>
  <c r="CA34" i="3" s="1"/>
  <c r="CG36" i="3"/>
  <c r="CA36" i="3" s="1"/>
  <c r="CG38" i="3"/>
  <c r="CA38" i="3" s="1"/>
  <c r="CG40" i="3"/>
  <c r="CA40" i="3" s="1"/>
  <c r="CG42" i="3"/>
  <c r="CA42" i="3" s="1"/>
  <c r="CG44" i="3"/>
  <c r="CA44" i="3" s="1"/>
  <c r="CG46" i="3"/>
  <c r="CA46" i="3" s="1"/>
  <c r="CJ60" i="3"/>
  <c r="CD60" i="3" s="1"/>
  <c r="CI60" i="3"/>
  <c r="CC60" i="3" s="1"/>
  <c r="CJ62" i="3"/>
  <c r="CD62" i="3" s="1"/>
  <c r="CI62" i="3"/>
  <c r="CC62" i="3" s="1"/>
  <c r="CJ64" i="3"/>
  <c r="CD64" i="3" s="1"/>
  <c r="CI64" i="3"/>
  <c r="CC64" i="3" s="1"/>
  <c r="CJ66" i="3"/>
  <c r="CD66" i="3" s="1"/>
  <c r="CI66" i="3"/>
  <c r="CC66" i="3" s="1"/>
  <c r="CJ68" i="3"/>
  <c r="CD68" i="3" s="1"/>
  <c r="CI68" i="3"/>
  <c r="CC68" i="3" s="1"/>
  <c r="CJ70" i="3"/>
  <c r="CD70" i="3" s="1"/>
  <c r="CI70" i="3"/>
  <c r="CC70" i="3" s="1"/>
  <c r="B88" i="3"/>
  <c r="C101" i="3"/>
  <c r="CG101" i="3" s="1"/>
  <c r="CA101" i="3" s="1"/>
  <c r="C107" i="3"/>
  <c r="CL107" i="3" s="1"/>
  <c r="CF107" i="3" s="1"/>
  <c r="CH11" i="3"/>
  <c r="CB11" i="3" s="1"/>
  <c r="CJ11" i="3"/>
  <c r="CD11" i="3" s="1"/>
  <c r="CH12" i="3"/>
  <c r="CB12" i="3" s="1"/>
  <c r="AY12" i="3" s="1"/>
  <c r="CH13" i="3"/>
  <c r="CB13" i="3" s="1"/>
  <c r="CH14" i="3"/>
  <c r="CB14" i="3" s="1"/>
  <c r="CH15" i="3"/>
  <c r="CB15" i="3" s="1"/>
  <c r="CH16" i="3"/>
  <c r="CB16" i="3" s="1"/>
  <c r="AY16" i="3" s="1"/>
  <c r="CJ17" i="3"/>
  <c r="CD17" i="3" s="1"/>
  <c r="CH17" i="3"/>
  <c r="CB17" i="3" s="1"/>
  <c r="CJ19" i="3"/>
  <c r="CD19" i="3" s="1"/>
  <c r="CJ21" i="3"/>
  <c r="CD21" i="3" s="1"/>
  <c r="CJ23" i="3"/>
  <c r="CD23" i="3" s="1"/>
  <c r="CJ25" i="3"/>
  <c r="CD25" i="3" s="1"/>
  <c r="CJ27" i="3"/>
  <c r="CD27" i="3" s="1"/>
  <c r="CJ29" i="3"/>
  <c r="CD29" i="3" s="1"/>
  <c r="CJ31" i="3"/>
  <c r="CD31" i="3" s="1"/>
  <c r="CH18" i="3"/>
  <c r="CB18" i="3" s="1"/>
  <c r="CH19" i="3"/>
  <c r="CB19" i="3" s="1"/>
  <c r="AY19" i="3" s="1"/>
  <c r="CH20" i="3"/>
  <c r="CB20" i="3" s="1"/>
  <c r="CH21" i="3"/>
  <c r="CB21" i="3" s="1"/>
  <c r="CH22" i="3"/>
  <c r="CB22" i="3" s="1"/>
  <c r="CH23" i="3"/>
  <c r="CB23" i="3" s="1"/>
  <c r="CH24" i="3"/>
  <c r="CB24" i="3" s="1"/>
  <c r="AY24" i="3" s="1"/>
  <c r="CH25" i="3"/>
  <c r="CB25" i="3" s="1"/>
  <c r="AY25" i="3" s="1"/>
  <c r="CH26" i="3"/>
  <c r="CB26" i="3" s="1"/>
  <c r="CH27" i="3"/>
  <c r="CB27" i="3" s="1"/>
  <c r="AY27" i="3" s="1"/>
  <c r="CH28" i="3"/>
  <c r="CB28" i="3" s="1"/>
  <c r="CH29" i="3"/>
  <c r="CB29" i="3" s="1"/>
  <c r="CH30" i="3"/>
  <c r="CB30" i="3" s="1"/>
  <c r="CH31" i="3"/>
  <c r="CB31" i="3" s="1"/>
  <c r="CH32" i="3"/>
  <c r="CB32" i="3" s="1"/>
  <c r="AY32" i="3" s="1"/>
  <c r="CH33" i="3"/>
  <c r="CB33" i="3" s="1"/>
  <c r="CH34" i="3"/>
  <c r="CB34" i="3" s="1"/>
  <c r="CH35" i="3"/>
  <c r="CB35" i="3" s="1"/>
  <c r="CH36" i="3"/>
  <c r="CB36" i="3" s="1"/>
  <c r="CH37" i="3"/>
  <c r="CB37" i="3" s="1"/>
  <c r="CH38" i="3"/>
  <c r="CB38" i="3" s="1"/>
  <c r="CH39" i="3"/>
  <c r="CB39" i="3" s="1"/>
  <c r="CH40" i="3"/>
  <c r="CB40" i="3" s="1"/>
  <c r="AY40" i="3" s="1"/>
  <c r="CH41" i="3"/>
  <c r="CB41" i="3" s="1"/>
  <c r="CH42" i="3"/>
  <c r="CB42" i="3" s="1"/>
  <c r="CH43" i="3"/>
  <c r="CB43" i="3" s="1"/>
  <c r="CH44" i="3"/>
  <c r="CB44" i="3" s="1"/>
  <c r="CH45" i="3"/>
  <c r="CB45" i="3" s="1"/>
  <c r="CH46" i="3"/>
  <c r="CB46" i="3" s="1"/>
  <c r="CJ47" i="3"/>
  <c r="CD47" i="3" s="1"/>
  <c r="CH47" i="3"/>
  <c r="CB47" i="3" s="1"/>
  <c r="CI47" i="3"/>
  <c r="CC47" i="3" s="1"/>
  <c r="CJ48" i="3"/>
  <c r="CD48" i="3" s="1"/>
  <c r="CJ50" i="3"/>
  <c r="CD50" i="3" s="1"/>
  <c r="CJ52" i="3"/>
  <c r="CD52" i="3" s="1"/>
  <c r="CJ54" i="3"/>
  <c r="CD54" i="3" s="1"/>
  <c r="CJ56" i="3"/>
  <c r="CD56" i="3" s="1"/>
  <c r="CJ58" i="3"/>
  <c r="CD58" i="3" s="1"/>
  <c r="C93" i="3"/>
  <c r="E102" i="3"/>
  <c r="C94" i="3"/>
  <c r="CH94" i="3"/>
  <c r="CB94" i="3" s="1"/>
  <c r="CJ94" i="3"/>
  <c r="CD94" i="3" s="1"/>
  <c r="CH95" i="3"/>
  <c r="CB95" i="3" s="1"/>
  <c r="CJ95" i="3"/>
  <c r="CD95" i="3" s="1"/>
  <c r="CH96" i="3"/>
  <c r="CB96" i="3" s="1"/>
  <c r="CJ96" i="3"/>
  <c r="CD96" i="3" s="1"/>
  <c r="CH97" i="3"/>
  <c r="CB97" i="3" s="1"/>
  <c r="CJ97" i="3"/>
  <c r="CD97" i="3" s="1"/>
  <c r="CH99" i="3"/>
  <c r="CB99" i="3" s="1"/>
  <c r="CJ99" i="3"/>
  <c r="CD99" i="3" s="1"/>
  <c r="CH100" i="3"/>
  <c r="CB100" i="3" s="1"/>
  <c r="CJ100" i="3"/>
  <c r="CD100" i="3" s="1"/>
  <c r="CL113" i="3"/>
  <c r="CF113" i="3" s="1"/>
  <c r="CJ113" i="3"/>
  <c r="CD113" i="3" s="1"/>
  <c r="CH113" i="3"/>
  <c r="CB113" i="3" s="1"/>
  <c r="CK113" i="3"/>
  <c r="CE113" i="3" s="1"/>
  <c r="CI113" i="3"/>
  <c r="CC113" i="3" s="1"/>
  <c r="CG113" i="3"/>
  <c r="CA113" i="3" s="1"/>
  <c r="CH114" i="3"/>
  <c r="CB114" i="3" s="1"/>
  <c r="CL115" i="3"/>
  <c r="CF115" i="3" s="1"/>
  <c r="CJ115" i="3"/>
  <c r="CD115" i="3" s="1"/>
  <c r="CH115" i="3"/>
  <c r="CB115" i="3" s="1"/>
  <c r="CK115" i="3"/>
  <c r="CE115" i="3" s="1"/>
  <c r="CI115" i="3"/>
  <c r="CC115" i="3" s="1"/>
  <c r="CG115" i="3"/>
  <c r="CA115" i="3" s="1"/>
  <c r="CH48" i="3"/>
  <c r="CB48" i="3" s="1"/>
  <c r="CH49" i="3"/>
  <c r="CB49" i="3" s="1"/>
  <c r="CH50" i="3"/>
  <c r="CB50" i="3" s="1"/>
  <c r="CH51" i="3"/>
  <c r="CB51" i="3" s="1"/>
  <c r="CH52" i="3"/>
  <c r="CB52" i="3" s="1"/>
  <c r="CH53" i="3"/>
  <c r="CB53" i="3" s="1"/>
  <c r="AY53" i="3" s="1"/>
  <c r="CH54" i="3"/>
  <c r="CB54" i="3" s="1"/>
  <c r="AY54" i="3" s="1"/>
  <c r="CH55" i="3"/>
  <c r="CB55" i="3" s="1"/>
  <c r="CH56" i="3"/>
  <c r="CB56" i="3" s="1"/>
  <c r="CH57" i="3"/>
  <c r="CB57" i="3" s="1"/>
  <c r="CH58" i="3"/>
  <c r="CB58" i="3" s="1"/>
  <c r="CH59" i="3"/>
  <c r="CB59" i="3" s="1"/>
  <c r="CH60" i="3"/>
  <c r="CB60" i="3" s="1"/>
  <c r="CH61" i="3"/>
  <c r="CB61" i="3" s="1"/>
  <c r="AY61" i="3" s="1"/>
  <c r="CH62" i="3"/>
  <c r="CB62" i="3" s="1"/>
  <c r="AY62" i="3" s="1"/>
  <c r="CH63" i="3"/>
  <c r="CB63" i="3" s="1"/>
  <c r="CH64" i="3"/>
  <c r="CB64" i="3" s="1"/>
  <c r="CH65" i="3"/>
  <c r="CB65" i="3" s="1"/>
  <c r="CH66" i="3"/>
  <c r="CB66" i="3" s="1"/>
  <c r="AY66" i="3" s="1"/>
  <c r="CH67" i="3"/>
  <c r="CB67" i="3" s="1"/>
  <c r="AY67" i="3" s="1"/>
  <c r="CH68" i="3"/>
  <c r="CB68" i="3" s="1"/>
  <c r="CH69" i="3"/>
  <c r="CB69" i="3" s="1"/>
  <c r="AY69" i="3" s="1"/>
  <c r="CH70" i="3"/>
  <c r="CB70" i="3" s="1"/>
  <c r="AY70" i="3" s="1"/>
  <c r="CG94" i="3"/>
  <c r="CA94" i="3" s="1"/>
  <c r="CG95" i="3"/>
  <c r="CA95" i="3" s="1"/>
  <c r="CG96" i="3"/>
  <c r="CA96" i="3" s="1"/>
  <c r="AR96" i="3" s="1"/>
  <c r="CG97" i="3"/>
  <c r="CA97" i="3" s="1"/>
  <c r="AR97" i="3" s="1"/>
  <c r="CG99" i="3"/>
  <c r="CA99" i="3" s="1"/>
  <c r="CG100" i="3"/>
  <c r="CA100" i="3" s="1"/>
  <c r="AR100" i="3" s="1"/>
  <c r="CH101" i="3"/>
  <c r="CB101" i="3" s="1"/>
  <c r="CK107" i="3"/>
  <c r="CE107" i="3" s="1"/>
  <c r="CG108" i="3"/>
  <c r="CA108" i="3" s="1"/>
  <c r="CI108" i="3"/>
  <c r="CC108" i="3" s="1"/>
  <c r="CK108" i="3"/>
  <c r="CE108" i="3" s="1"/>
  <c r="CG109" i="3"/>
  <c r="CA109" i="3" s="1"/>
  <c r="CI109" i="3"/>
  <c r="CC109" i="3" s="1"/>
  <c r="CK109" i="3"/>
  <c r="CE109" i="3" s="1"/>
  <c r="CG110" i="3"/>
  <c r="CA110" i="3" s="1"/>
  <c r="CI110" i="3"/>
  <c r="CC110" i="3" s="1"/>
  <c r="CK110" i="3"/>
  <c r="CE110" i="3" s="1"/>
  <c r="CG111" i="3"/>
  <c r="CA111" i="3" s="1"/>
  <c r="CI111" i="3"/>
  <c r="CC111" i="3" s="1"/>
  <c r="CK111" i="3"/>
  <c r="CE111" i="3" s="1"/>
  <c r="CG112" i="3"/>
  <c r="CA112" i="3" s="1"/>
  <c r="CI112" i="3"/>
  <c r="CC112" i="3" s="1"/>
  <c r="CK112" i="3"/>
  <c r="CE112" i="3" s="1"/>
  <c r="CK116" i="3"/>
  <c r="CE116" i="3" s="1"/>
  <c r="CG117" i="3"/>
  <c r="CA117" i="3" s="1"/>
  <c r="CI117" i="3"/>
  <c r="CC117" i="3" s="1"/>
  <c r="CK117" i="3"/>
  <c r="CE117" i="3" s="1"/>
  <c r="CH108" i="3"/>
  <c r="CB108" i="3" s="1"/>
  <c r="CJ108" i="3"/>
  <c r="CD108" i="3" s="1"/>
  <c r="CH109" i="3"/>
  <c r="CB109" i="3" s="1"/>
  <c r="CJ109" i="3"/>
  <c r="CD109" i="3" s="1"/>
  <c r="CH110" i="3"/>
  <c r="CB110" i="3" s="1"/>
  <c r="CJ110" i="3"/>
  <c r="CD110" i="3" s="1"/>
  <c r="CH111" i="3"/>
  <c r="CB111" i="3" s="1"/>
  <c r="CJ111" i="3"/>
  <c r="CD111" i="3" s="1"/>
  <c r="CH112" i="3"/>
  <c r="CB112" i="3" s="1"/>
  <c r="CJ112" i="3"/>
  <c r="CD112" i="3" s="1"/>
  <c r="CH117" i="3"/>
  <c r="CB117" i="3" s="1"/>
  <c r="CJ117" i="3"/>
  <c r="CD117" i="3" s="1"/>
  <c r="CJ114" i="3" l="1"/>
  <c r="CD114" i="3" s="1"/>
  <c r="AY36" i="3"/>
  <c r="AY20" i="3"/>
  <c r="CI116" i="3"/>
  <c r="CC116" i="3" s="1"/>
  <c r="CH107" i="3"/>
  <c r="CB107" i="3" s="1"/>
  <c r="AY65" i="3"/>
  <c r="AY57" i="3"/>
  <c r="AY49" i="3"/>
  <c r="CG114" i="3"/>
  <c r="CA114" i="3" s="1"/>
  <c r="CJ98" i="3"/>
  <c r="CD98" i="3" s="1"/>
  <c r="AY44" i="3"/>
  <c r="AY28" i="3"/>
  <c r="CH116" i="3"/>
  <c r="CB116" i="3" s="1"/>
  <c r="CG116" i="3"/>
  <c r="CA116" i="3" s="1"/>
  <c r="CG107" i="3"/>
  <c r="CA107" i="3" s="1"/>
  <c r="CJ107" i="3"/>
  <c r="CD107" i="3" s="1"/>
  <c r="AR99" i="3"/>
  <c r="AR95" i="3"/>
  <c r="AY56" i="3"/>
  <c r="AY48" i="3"/>
  <c r="CI114" i="3"/>
  <c r="CC114" i="3" s="1"/>
  <c r="CL114" i="3"/>
  <c r="CF114" i="3" s="1"/>
  <c r="CH98" i="3"/>
  <c r="CB98" i="3" s="1"/>
  <c r="AY31" i="3"/>
  <c r="AY23" i="3"/>
  <c r="CJ116" i="3"/>
  <c r="CD116" i="3" s="1"/>
  <c r="AY47" i="3"/>
  <c r="CI107" i="3"/>
  <c r="CC107" i="3" s="1"/>
  <c r="AT107" i="3" s="1"/>
  <c r="CG98" i="3"/>
  <c r="CA98" i="3" s="1"/>
  <c r="AY63" i="3"/>
  <c r="AY51" i="3"/>
  <c r="AY46" i="3"/>
  <c r="AY17" i="3"/>
  <c r="CJ101" i="3"/>
  <c r="CD101" i="3" s="1"/>
  <c r="AY64" i="3"/>
  <c r="AY60" i="3"/>
  <c r="AY52" i="3"/>
  <c r="AY43" i="3"/>
  <c r="AY35" i="3"/>
  <c r="CI101" i="3"/>
  <c r="CC101" i="3" s="1"/>
  <c r="AR101" i="3" s="1"/>
  <c r="AY58" i="3"/>
  <c r="AY50" i="3"/>
  <c r="AY45" i="3"/>
  <c r="AY41" i="3"/>
  <c r="AY37" i="3"/>
  <c r="AY33" i="3"/>
  <c r="AY29" i="3"/>
  <c r="AY21" i="3"/>
  <c r="AY13" i="3"/>
  <c r="AY68" i="3"/>
  <c r="AY39" i="3"/>
  <c r="AY15" i="3"/>
  <c r="AR94" i="3"/>
  <c r="AY59" i="3"/>
  <c r="AY55" i="3"/>
  <c r="AY42" i="3"/>
  <c r="AY38" i="3"/>
  <c r="AY34" i="3"/>
  <c r="AY30" i="3"/>
  <c r="AY26" i="3"/>
  <c r="AY22" i="3"/>
  <c r="AY18" i="3"/>
  <c r="AY14" i="3"/>
  <c r="AY11" i="3"/>
  <c r="AT117" i="3"/>
  <c r="AT112" i="3"/>
  <c r="AT110" i="3"/>
  <c r="AT108" i="3"/>
  <c r="AT111" i="3"/>
  <c r="AT109" i="3"/>
  <c r="AT115" i="3"/>
  <c r="AT114" i="3"/>
  <c r="AT113" i="3"/>
  <c r="C102" i="3"/>
  <c r="A193" i="3" s="1"/>
  <c r="CJ93" i="3"/>
  <c r="CD93" i="3" s="1"/>
  <c r="CH93" i="3"/>
  <c r="CB93" i="3" s="1"/>
  <c r="CI93" i="3"/>
  <c r="CC93" i="3" s="1"/>
  <c r="CG93" i="3"/>
  <c r="CA93" i="3" s="1"/>
  <c r="AT116" i="3" l="1"/>
  <c r="AR98" i="3"/>
  <c r="AR93" i="3"/>
  <c r="B193" i="3"/>
  <c r="E117" i="2" l="1"/>
  <c r="D117" i="2"/>
  <c r="C117" i="2" s="1"/>
  <c r="E116" i="2"/>
  <c r="D116" i="2"/>
  <c r="E115" i="2"/>
  <c r="D115" i="2"/>
  <c r="C115" i="2" s="1"/>
  <c r="E114" i="2"/>
  <c r="D114" i="2"/>
  <c r="C114" i="2" s="1"/>
  <c r="CI114" i="2" s="1"/>
  <c r="CC114" i="2" s="1"/>
  <c r="E113" i="2"/>
  <c r="D113" i="2"/>
  <c r="E112" i="2"/>
  <c r="D112" i="2"/>
  <c r="E111" i="2"/>
  <c r="D111" i="2"/>
  <c r="E110" i="2"/>
  <c r="D110" i="2"/>
  <c r="E109" i="2"/>
  <c r="D109" i="2"/>
  <c r="C109" i="2"/>
  <c r="E108" i="2"/>
  <c r="D108" i="2"/>
  <c r="E107" i="2"/>
  <c r="D107" i="2"/>
  <c r="AQ102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1" i="2"/>
  <c r="D101" i="2"/>
  <c r="C101" i="2" s="1"/>
  <c r="E100" i="2"/>
  <c r="D100" i="2"/>
  <c r="E99" i="2"/>
  <c r="D99" i="2"/>
  <c r="C99" i="2" s="1"/>
  <c r="CG99" i="2" s="1"/>
  <c r="CA99" i="2" s="1"/>
  <c r="E98" i="2"/>
  <c r="D98" i="2"/>
  <c r="E97" i="2"/>
  <c r="D97" i="2"/>
  <c r="C97" i="2"/>
  <c r="CG97" i="2" s="1"/>
  <c r="CA97" i="2" s="1"/>
  <c r="E96" i="2"/>
  <c r="D96" i="2"/>
  <c r="C96" i="2" s="1"/>
  <c r="E95" i="2"/>
  <c r="D95" i="2"/>
  <c r="C95" i="2" s="1"/>
  <c r="CG95" i="2" s="1"/>
  <c r="CA95" i="2" s="1"/>
  <c r="E94" i="2"/>
  <c r="E93" i="2"/>
  <c r="D93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Z71" i="2"/>
  <c r="Y71" i="2"/>
  <c r="X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CK70" i="2"/>
  <c r="CE70" i="2" s="1"/>
  <c r="AA70" i="2"/>
  <c r="W70" i="2"/>
  <c r="B70" i="2"/>
  <c r="CK69" i="2"/>
  <c r="CE69" i="2" s="1"/>
  <c r="AA69" i="2"/>
  <c r="W69" i="2"/>
  <c r="B69" i="2"/>
  <c r="CK68" i="2"/>
  <c r="CE68" i="2" s="1"/>
  <c r="AA68" i="2"/>
  <c r="W68" i="2"/>
  <c r="B68" i="2"/>
  <c r="CK67" i="2"/>
  <c r="CE67" i="2" s="1"/>
  <c r="AA67" i="2"/>
  <c r="W67" i="2"/>
  <c r="B67" i="2"/>
  <c r="CK66" i="2"/>
  <c r="CE66" i="2" s="1"/>
  <c r="AA66" i="2"/>
  <c r="W66" i="2"/>
  <c r="B66" i="2"/>
  <c r="CK65" i="2"/>
  <c r="CE65" i="2" s="1"/>
  <c r="AA65" i="2"/>
  <c r="W65" i="2"/>
  <c r="B65" i="2"/>
  <c r="CK64" i="2"/>
  <c r="CE64" i="2" s="1"/>
  <c r="AA64" i="2"/>
  <c r="W64" i="2"/>
  <c r="B64" i="2"/>
  <c r="CK63" i="2"/>
  <c r="CE63" i="2" s="1"/>
  <c r="AA63" i="2"/>
  <c r="W63" i="2"/>
  <c r="B63" i="2"/>
  <c r="CK62" i="2"/>
  <c r="CE62" i="2" s="1"/>
  <c r="AA62" i="2"/>
  <c r="W62" i="2"/>
  <c r="B62" i="2"/>
  <c r="CK61" i="2"/>
  <c r="CE61" i="2" s="1"/>
  <c r="AA61" i="2"/>
  <c r="W61" i="2"/>
  <c r="B61" i="2"/>
  <c r="CK60" i="2"/>
  <c r="CE60" i="2"/>
  <c r="AA60" i="2"/>
  <c r="W60" i="2"/>
  <c r="B60" i="2"/>
  <c r="CK59" i="2"/>
  <c r="CE59" i="2" s="1"/>
  <c r="AA59" i="2"/>
  <c r="W59" i="2"/>
  <c r="B59" i="2"/>
  <c r="CK58" i="2"/>
  <c r="CE58" i="2" s="1"/>
  <c r="AA58" i="2"/>
  <c r="W58" i="2"/>
  <c r="B58" i="2"/>
  <c r="CK57" i="2"/>
  <c r="CE57" i="2" s="1"/>
  <c r="AA57" i="2"/>
  <c r="W57" i="2"/>
  <c r="B57" i="2"/>
  <c r="CK56" i="2"/>
  <c r="CE56" i="2" s="1"/>
  <c r="AA56" i="2"/>
  <c r="W56" i="2"/>
  <c r="B56" i="2"/>
  <c r="CK55" i="2"/>
  <c r="CE55" i="2" s="1"/>
  <c r="AA55" i="2"/>
  <c r="W55" i="2"/>
  <c r="B55" i="2"/>
  <c r="CK54" i="2"/>
  <c r="CE54" i="2" s="1"/>
  <c r="AA54" i="2"/>
  <c r="W54" i="2"/>
  <c r="B54" i="2"/>
  <c r="CK53" i="2"/>
  <c r="CE53" i="2" s="1"/>
  <c r="AA53" i="2"/>
  <c r="W53" i="2"/>
  <c r="B53" i="2"/>
  <c r="CK52" i="2"/>
  <c r="CE52" i="2" s="1"/>
  <c r="AA52" i="2"/>
  <c r="W52" i="2"/>
  <c r="B52" i="2"/>
  <c r="CK51" i="2"/>
  <c r="CE51" i="2" s="1"/>
  <c r="AA51" i="2"/>
  <c r="W51" i="2"/>
  <c r="B51" i="2"/>
  <c r="CK50" i="2"/>
  <c r="CE50" i="2"/>
  <c r="AA50" i="2"/>
  <c r="W50" i="2"/>
  <c r="B50" i="2"/>
  <c r="CK49" i="2"/>
  <c r="CE49" i="2" s="1"/>
  <c r="AA49" i="2"/>
  <c r="W49" i="2"/>
  <c r="B49" i="2"/>
  <c r="CH49" i="2" s="1"/>
  <c r="CB49" i="2" s="1"/>
  <c r="CK48" i="2"/>
  <c r="CE48" i="2" s="1"/>
  <c r="AA48" i="2"/>
  <c r="W48" i="2"/>
  <c r="B48" i="2"/>
  <c r="CK47" i="2"/>
  <c r="CE47" i="2" s="1"/>
  <c r="AA47" i="2"/>
  <c r="W47" i="2"/>
  <c r="B47" i="2"/>
  <c r="CK46" i="2"/>
  <c r="CE46" i="2" s="1"/>
  <c r="AA46" i="2"/>
  <c r="W46" i="2"/>
  <c r="B46" i="2"/>
  <c r="CK45" i="2"/>
  <c r="CE45" i="2" s="1"/>
  <c r="AA45" i="2"/>
  <c r="W45" i="2"/>
  <c r="B45" i="2"/>
  <c r="CH45" i="2" s="1"/>
  <c r="CB45" i="2" s="1"/>
  <c r="CK44" i="2"/>
  <c r="CE44" i="2" s="1"/>
  <c r="AA44" i="2"/>
  <c r="W44" i="2"/>
  <c r="B44" i="2"/>
  <c r="CK43" i="2"/>
  <c r="CE43" i="2" s="1"/>
  <c r="AA43" i="2"/>
  <c r="W43" i="2"/>
  <c r="B43" i="2"/>
  <c r="CK42" i="2"/>
  <c r="CE42" i="2" s="1"/>
  <c r="AA42" i="2"/>
  <c r="W42" i="2"/>
  <c r="B42" i="2"/>
  <c r="CK41" i="2"/>
  <c r="CE41" i="2" s="1"/>
  <c r="AA41" i="2"/>
  <c r="W41" i="2"/>
  <c r="B41" i="2"/>
  <c r="CK40" i="2"/>
  <c r="CE40" i="2" s="1"/>
  <c r="AA40" i="2"/>
  <c r="W40" i="2"/>
  <c r="B40" i="2"/>
  <c r="CK39" i="2"/>
  <c r="CE39" i="2" s="1"/>
  <c r="AA39" i="2"/>
  <c r="W39" i="2"/>
  <c r="B39" i="2"/>
  <c r="CH39" i="2" s="1"/>
  <c r="CB39" i="2" s="1"/>
  <c r="CK38" i="2"/>
  <c r="CE38" i="2" s="1"/>
  <c r="AA38" i="2"/>
  <c r="W38" i="2"/>
  <c r="B38" i="2"/>
  <c r="CK37" i="2"/>
  <c r="CE37" i="2" s="1"/>
  <c r="AA37" i="2"/>
  <c r="W37" i="2"/>
  <c r="B37" i="2"/>
  <c r="CK36" i="2"/>
  <c r="CE36" i="2" s="1"/>
  <c r="AA36" i="2"/>
  <c r="W36" i="2"/>
  <c r="B36" i="2"/>
  <c r="CK35" i="2"/>
  <c r="CE35" i="2" s="1"/>
  <c r="AA35" i="2"/>
  <c r="W35" i="2"/>
  <c r="B35" i="2"/>
  <c r="CK34" i="2"/>
  <c r="CE34" i="2"/>
  <c r="AA34" i="2"/>
  <c r="W34" i="2"/>
  <c r="B34" i="2"/>
  <c r="CK33" i="2"/>
  <c r="CE33" i="2" s="1"/>
  <c r="AA33" i="2"/>
  <c r="W33" i="2"/>
  <c r="B33" i="2"/>
  <c r="CK32" i="2"/>
  <c r="CE32" i="2" s="1"/>
  <c r="AA32" i="2"/>
  <c r="W32" i="2"/>
  <c r="B32" i="2"/>
  <c r="CK31" i="2"/>
  <c r="CE31" i="2" s="1"/>
  <c r="AA31" i="2"/>
  <c r="W31" i="2"/>
  <c r="B31" i="2"/>
  <c r="CK30" i="2"/>
  <c r="CE30" i="2" s="1"/>
  <c r="AA30" i="2"/>
  <c r="W30" i="2"/>
  <c r="B30" i="2"/>
  <c r="CK29" i="2"/>
  <c r="CE29" i="2" s="1"/>
  <c r="AA29" i="2"/>
  <c r="W29" i="2"/>
  <c r="B29" i="2"/>
  <c r="CK28" i="2"/>
  <c r="CE28" i="2" s="1"/>
  <c r="AA28" i="2"/>
  <c r="W28" i="2"/>
  <c r="B28" i="2"/>
  <c r="CK27" i="2"/>
  <c r="CE27" i="2" s="1"/>
  <c r="AA27" i="2"/>
  <c r="W27" i="2"/>
  <c r="B27" i="2"/>
  <c r="CH27" i="2" s="1"/>
  <c r="CB27" i="2" s="1"/>
  <c r="CK26" i="2"/>
  <c r="CE26" i="2" s="1"/>
  <c r="AA26" i="2"/>
  <c r="W26" i="2"/>
  <c r="B26" i="2"/>
  <c r="CK25" i="2"/>
  <c r="CE25" i="2" s="1"/>
  <c r="AA25" i="2"/>
  <c r="W25" i="2"/>
  <c r="B25" i="2"/>
  <c r="CK24" i="2"/>
  <c r="CE24" i="2" s="1"/>
  <c r="AA24" i="2"/>
  <c r="W24" i="2"/>
  <c r="B24" i="2"/>
  <c r="CK23" i="2"/>
  <c r="CE23" i="2" s="1"/>
  <c r="AA23" i="2"/>
  <c r="W23" i="2"/>
  <c r="B23" i="2"/>
  <c r="CK22" i="2"/>
  <c r="CE22" i="2" s="1"/>
  <c r="AA22" i="2"/>
  <c r="W22" i="2"/>
  <c r="B22" i="2"/>
  <c r="CK21" i="2"/>
  <c r="CE21" i="2" s="1"/>
  <c r="AA21" i="2"/>
  <c r="W21" i="2"/>
  <c r="B21" i="2"/>
  <c r="CK20" i="2"/>
  <c r="CE20" i="2" s="1"/>
  <c r="AA20" i="2"/>
  <c r="W20" i="2"/>
  <c r="B20" i="2"/>
  <c r="CK19" i="2"/>
  <c r="CE19" i="2" s="1"/>
  <c r="AA19" i="2"/>
  <c r="W19" i="2"/>
  <c r="B19" i="2"/>
  <c r="CH19" i="2" s="1"/>
  <c r="CB19" i="2" s="1"/>
  <c r="CK18" i="2"/>
  <c r="CE18" i="2"/>
  <c r="AA18" i="2"/>
  <c r="W18" i="2"/>
  <c r="B18" i="2"/>
  <c r="CK17" i="2"/>
  <c r="CE17" i="2" s="1"/>
  <c r="AA17" i="2"/>
  <c r="W17" i="2"/>
  <c r="B17" i="2"/>
  <c r="CK16" i="2"/>
  <c r="CE16" i="2" s="1"/>
  <c r="AA16" i="2"/>
  <c r="W16" i="2"/>
  <c r="B16" i="2"/>
  <c r="CK15" i="2"/>
  <c r="CE15" i="2" s="1"/>
  <c r="AA15" i="2"/>
  <c r="W15" i="2"/>
  <c r="B15" i="2"/>
  <c r="CH15" i="2" s="1"/>
  <c r="CB15" i="2" s="1"/>
  <c r="CK14" i="2"/>
  <c r="CE14" i="2" s="1"/>
  <c r="AA14" i="2"/>
  <c r="W14" i="2"/>
  <c r="B14" i="2"/>
  <c r="CK13" i="2"/>
  <c r="CE13" i="2" s="1"/>
  <c r="AA13" i="2"/>
  <c r="W13" i="2"/>
  <c r="B13" i="2"/>
  <c r="CK12" i="2"/>
  <c r="CE12" i="2" s="1"/>
  <c r="AA12" i="2"/>
  <c r="W12" i="2"/>
  <c r="B12" i="2"/>
  <c r="CK11" i="2"/>
  <c r="CE11" i="2" s="1"/>
  <c r="AA11" i="2"/>
  <c r="W11" i="2"/>
  <c r="B11" i="2"/>
  <c r="A5" i="2"/>
  <c r="A4" i="2"/>
  <c r="A3" i="2"/>
  <c r="A2" i="2"/>
  <c r="CJ24" i="2" l="1"/>
  <c r="CD24" i="2" s="1"/>
  <c r="CJ40" i="2"/>
  <c r="CD40" i="2" s="1"/>
  <c r="CJ57" i="2"/>
  <c r="CD57" i="2" s="1"/>
  <c r="C116" i="2"/>
  <c r="CI116" i="2" s="1"/>
  <c r="CC116" i="2" s="1"/>
  <c r="C107" i="2"/>
  <c r="CJ16" i="2"/>
  <c r="CD16" i="2" s="1"/>
  <c r="CJ32" i="2"/>
  <c r="CD32" i="2" s="1"/>
  <c r="CJ48" i="2"/>
  <c r="CD48" i="2" s="1"/>
  <c r="CJ65" i="2"/>
  <c r="CD65" i="2" s="1"/>
  <c r="C100" i="2"/>
  <c r="C108" i="2"/>
  <c r="CI108" i="2" s="1"/>
  <c r="CC108" i="2" s="1"/>
  <c r="CJ18" i="2"/>
  <c r="CD18" i="2" s="1"/>
  <c r="CJ26" i="2"/>
  <c r="CD26" i="2" s="1"/>
  <c r="CJ34" i="2"/>
  <c r="CD34" i="2" s="1"/>
  <c r="CJ42" i="2"/>
  <c r="CD42" i="2" s="1"/>
  <c r="CJ50" i="2"/>
  <c r="CD50" i="2" s="1"/>
  <c r="CJ59" i="2"/>
  <c r="CD59" i="2" s="1"/>
  <c r="CJ67" i="2"/>
  <c r="CD67" i="2" s="1"/>
  <c r="C111" i="2"/>
  <c r="CL111" i="2" s="1"/>
  <c r="CF111" i="2" s="1"/>
  <c r="C113" i="2"/>
  <c r="CJ36" i="2"/>
  <c r="CD36" i="2" s="1"/>
  <c r="CJ52" i="2"/>
  <c r="CD52" i="2" s="1"/>
  <c r="CJ61" i="2"/>
  <c r="CD61" i="2" s="1"/>
  <c r="CJ69" i="2"/>
  <c r="CD69" i="2" s="1"/>
  <c r="CJ12" i="2"/>
  <c r="CD12" i="2" s="1"/>
  <c r="CJ20" i="2"/>
  <c r="CD20" i="2" s="1"/>
  <c r="CJ28" i="2"/>
  <c r="CD28" i="2" s="1"/>
  <c r="CJ44" i="2"/>
  <c r="CD44" i="2" s="1"/>
  <c r="CJ14" i="2"/>
  <c r="CD14" i="2" s="1"/>
  <c r="CJ22" i="2"/>
  <c r="CD22" i="2" s="1"/>
  <c r="CJ30" i="2"/>
  <c r="CD30" i="2" s="1"/>
  <c r="CJ38" i="2"/>
  <c r="CD38" i="2" s="1"/>
  <c r="CJ46" i="2"/>
  <c r="CD46" i="2" s="1"/>
  <c r="CJ55" i="2"/>
  <c r="CD55" i="2" s="1"/>
  <c r="CJ63" i="2"/>
  <c r="CD63" i="2" s="1"/>
  <c r="C98" i="2"/>
  <c r="C110" i="2"/>
  <c r="CI110" i="2" s="1"/>
  <c r="CC110" i="2" s="1"/>
  <c r="C112" i="2"/>
  <c r="CI112" i="2" s="1"/>
  <c r="CC112" i="2" s="1"/>
  <c r="B88" i="2"/>
  <c r="W71" i="2"/>
  <c r="AA71" i="2"/>
  <c r="B71" i="2"/>
  <c r="CI11" i="2"/>
  <c r="CC11" i="2" s="1"/>
  <c r="CG11" i="2"/>
  <c r="CH11" i="2"/>
  <c r="CB11" i="2" s="1"/>
  <c r="CI13" i="2"/>
  <c r="CC13" i="2" s="1"/>
  <c r="CG13" i="2"/>
  <c r="CA13" i="2" s="1"/>
  <c r="CI17" i="2"/>
  <c r="CC17" i="2" s="1"/>
  <c r="CG17" i="2"/>
  <c r="CA17" i="2" s="1"/>
  <c r="CI21" i="2"/>
  <c r="CC21" i="2" s="1"/>
  <c r="CG21" i="2"/>
  <c r="CA21" i="2" s="1"/>
  <c r="CH21" i="2"/>
  <c r="CB21" i="2" s="1"/>
  <c r="CI25" i="2"/>
  <c r="CC25" i="2" s="1"/>
  <c r="CG25" i="2"/>
  <c r="CA25" i="2" s="1"/>
  <c r="CH25" i="2"/>
  <c r="CB25" i="2" s="1"/>
  <c r="CI29" i="2"/>
  <c r="CC29" i="2" s="1"/>
  <c r="CG29" i="2"/>
  <c r="CA29" i="2" s="1"/>
  <c r="CI31" i="2"/>
  <c r="CC31" i="2" s="1"/>
  <c r="CG31" i="2"/>
  <c r="CA31" i="2" s="1"/>
  <c r="CI35" i="2"/>
  <c r="CC35" i="2" s="1"/>
  <c r="CG35" i="2"/>
  <c r="CA35" i="2" s="1"/>
  <c r="CI37" i="2"/>
  <c r="CC37" i="2" s="1"/>
  <c r="CG37" i="2"/>
  <c r="CA37" i="2" s="1"/>
  <c r="CI41" i="2"/>
  <c r="CC41" i="2" s="1"/>
  <c r="CG41" i="2"/>
  <c r="CA41" i="2" s="1"/>
  <c r="CI43" i="2"/>
  <c r="CC43" i="2" s="1"/>
  <c r="CG43" i="2"/>
  <c r="CA43" i="2" s="1"/>
  <c r="CH43" i="2"/>
  <c r="CB43" i="2" s="1"/>
  <c r="CI47" i="2"/>
  <c r="CC47" i="2" s="1"/>
  <c r="CG47" i="2"/>
  <c r="CA47" i="2" s="1"/>
  <c r="CI51" i="2"/>
  <c r="CC51" i="2" s="1"/>
  <c r="CG51" i="2"/>
  <c r="CA51" i="2" s="1"/>
  <c r="CH51" i="2"/>
  <c r="CB51" i="2" s="1"/>
  <c r="CI53" i="2"/>
  <c r="CC53" i="2" s="1"/>
  <c r="CG53" i="2"/>
  <c r="CA53" i="2" s="1"/>
  <c r="CH53" i="2"/>
  <c r="CB53" i="2" s="1"/>
  <c r="CJ53" i="2"/>
  <c r="CD53" i="2" s="1"/>
  <c r="CI54" i="2"/>
  <c r="CC54" i="2" s="1"/>
  <c r="CG54" i="2"/>
  <c r="CA54" i="2" s="1"/>
  <c r="CJ54" i="2"/>
  <c r="CD54" i="2" s="1"/>
  <c r="CI56" i="2"/>
  <c r="CC56" i="2" s="1"/>
  <c r="CG56" i="2"/>
  <c r="CA56" i="2" s="1"/>
  <c r="CJ56" i="2"/>
  <c r="CD56" i="2" s="1"/>
  <c r="CH13" i="2"/>
  <c r="CB13" i="2" s="1"/>
  <c r="CI15" i="2"/>
  <c r="CC15" i="2" s="1"/>
  <c r="CG15" i="2"/>
  <c r="CA15" i="2" s="1"/>
  <c r="CH17" i="2"/>
  <c r="CB17" i="2" s="1"/>
  <c r="CI19" i="2"/>
  <c r="CC19" i="2" s="1"/>
  <c r="CG19" i="2"/>
  <c r="CA19" i="2" s="1"/>
  <c r="CI23" i="2"/>
  <c r="CC23" i="2" s="1"/>
  <c r="CG23" i="2"/>
  <c r="CA23" i="2" s="1"/>
  <c r="CH23" i="2"/>
  <c r="CB23" i="2" s="1"/>
  <c r="CI27" i="2"/>
  <c r="CC27" i="2" s="1"/>
  <c r="CG27" i="2"/>
  <c r="CA27" i="2" s="1"/>
  <c r="CH29" i="2"/>
  <c r="CB29" i="2" s="1"/>
  <c r="CH31" i="2"/>
  <c r="CB31" i="2" s="1"/>
  <c r="CI33" i="2"/>
  <c r="CC33" i="2" s="1"/>
  <c r="CG33" i="2"/>
  <c r="CA33" i="2" s="1"/>
  <c r="CH33" i="2"/>
  <c r="CB33" i="2" s="1"/>
  <c r="CH35" i="2"/>
  <c r="CB35" i="2" s="1"/>
  <c r="CH37" i="2"/>
  <c r="CB37" i="2" s="1"/>
  <c r="CI39" i="2"/>
  <c r="CC39" i="2" s="1"/>
  <c r="CG39" i="2"/>
  <c r="CA39" i="2" s="1"/>
  <c r="CH41" i="2"/>
  <c r="CB41" i="2" s="1"/>
  <c r="CI45" i="2"/>
  <c r="CC45" i="2" s="1"/>
  <c r="CG45" i="2"/>
  <c r="CA45" i="2" s="1"/>
  <c r="CH47" i="2"/>
  <c r="CB47" i="2" s="1"/>
  <c r="CI49" i="2"/>
  <c r="CC49" i="2" s="1"/>
  <c r="CG49" i="2"/>
  <c r="CA49" i="2" s="1"/>
  <c r="CJ11" i="2"/>
  <c r="CD11" i="2" s="1"/>
  <c r="CI12" i="2"/>
  <c r="CC12" i="2" s="1"/>
  <c r="CG12" i="2"/>
  <c r="CA12" i="2" s="1"/>
  <c r="CH12" i="2"/>
  <c r="CB12" i="2" s="1"/>
  <c r="CJ13" i="2"/>
  <c r="CD13" i="2" s="1"/>
  <c r="CI14" i="2"/>
  <c r="CC14" i="2" s="1"/>
  <c r="CG14" i="2"/>
  <c r="CA14" i="2" s="1"/>
  <c r="CH14" i="2"/>
  <c r="CB14" i="2" s="1"/>
  <c r="CJ15" i="2"/>
  <c r="CD15" i="2" s="1"/>
  <c r="CI16" i="2"/>
  <c r="CC16" i="2" s="1"/>
  <c r="CG16" i="2"/>
  <c r="CA16" i="2" s="1"/>
  <c r="CH16" i="2"/>
  <c r="CB16" i="2" s="1"/>
  <c r="CJ17" i="2"/>
  <c r="CD17" i="2" s="1"/>
  <c r="CI18" i="2"/>
  <c r="CC18" i="2" s="1"/>
  <c r="CG18" i="2"/>
  <c r="CA18" i="2" s="1"/>
  <c r="CH18" i="2"/>
  <c r="CB18" i="2" s="1"/>
  <c r="CJ19" i="2"/>
  <c r="CD19" i="2" s="1"/>
  <c r="CI20" i="2"/>
  <c r="CC20" i="2" s="1"/>
  <c r="CG20" i="2"/>
  <c r="CA20" i="2" s="1"/>
  <c r="CH20" i="2"/>
  <c r="CB20" i="2" s="1"/>
  <c r="CJ21" i="2"/>
  <c r="CD21" i="2" s="1"/>
  <c r="CI22" i="2"/>
  <c r="CC22" i="2" s="1"/>
  <c r="CG22" i="2"/>
  <c r="CA22" i="2" s="1"/>
  <c r="CH22" i="2"/>
  <c r="CB22" i="2" s="1"/>
  <c r="CJ23" i="2"/>
  <c r="CD23" i="2" s="1"/>
  <c r="CI24" i="2"/>
  <c r="CC24" i="2" s="1"/>
  <c r="CG24" i="2"/>
  <c r="CA24" i="2" s="1"/>
  <c r="CH24" i="2"/>
  <c r="CB24" i="2" s="1"/>
  <c r="CJ25" i="2"/>
  <c r="CD25" i="2" s="1"/>
  <c r="CI26" i="2"/>
  <c r="CC26" i="2" s="1"/>
  <c r="CG26" i="2"/>
  <c r="CA26" i="2" s="1"/>
  <c r="CH26" i="2"/>
  <c r="CB26" i="2" s="1"/>
  <c r="CJ27" i="2"/>
  <c r="CD27" i="2" s="1"/>
  <c r="CI28" i="2"/>
  <c r="CC28" i="2" s="1"/>
  <c r="CG28" i="2"/>
  <c r="CA28" i="2" s="1"/>
  <c r="CH28" i="2"/>
  <c r="CB28" i="2" s="1"/>
  <c r="CJ29" i="2"/>
  <c r="CD29" i="2" s="1"/>
  <c r="CI30" i="2"/>
  <c r="CC30" i="2" s="1"/>
  <c r="CG30" i="2"/>
  <c r="CA30" i="2" s="1"/>
  <c r="CH30" i="2"/>
  <c r="CB30" i="2" s="1"/>
  <c r="CJ31" i="2"/>
  <c r="CD31" i="2" s="1"/>
  <c r="CI32" i="2"/>
  <c r="CC32" i="2" s="1"/>
  <c r="CG32" i="2"/>
  <c r="CA32" i="2" s="1"/>
  <c r="CH32" i="2"/>
  <c r="CB32" i="2" s="1"/>
  <c r="CJ33" i="2"/>
  <c r="CD33" i="2" s="1"/>
  <c r="CI34" i="2"/>
  <c r="CC34" i="2" s="1"/>
  <c r="CG34" i="2"/>
  <c r="CA34" i="2" s="1"/>
  <c r="CH34" i="2"/>
  <c r="CB34" i="2" s="1"/>
  <c r="CJ35" i="2"/>
  <c r="CD35" i="2" s="1"/>
  <c r="CI36" i="2"/>
  <c r="CC36" i="2" s="1"/>
  <c r="CG36" i="2"/>
  <c r="CA36" i="2" s="1"/>
  <c r="CH36" i="2"/>
  <c r="CB36" i="2" s="1"/>
  <c r="CJ37" i="2"/>
  <c r="CD37" i="2" s="1"/>
  <c r="CI38" i="2"/>
  <c r="CC38" i="2" s="1"/>
  <c r="CG38" i="2"/>
  <c r="CA38" i="2" s="1"/>
  <c r="CH38" i="2"/>
  <c r="CB38" i="2" s="1"/>
  <c r="CJ39" i="2"/>
  <c r="CD39" i="2" s="1"/>
  <c r="CI40" i="2"/>
  <c r="CC40" i="2" s="1"/>
  <c r="CG40" i="2"/>
  <c r="CA40" i="2" s="1"/>
  <c r="CH40" i="2"/>
  <c r="CB40" i="2" s="1"/>
  <c r="CJ41" i="2"/>
  <c r="CD41" i="2" s="1"/>
  <c r="CI42" i="2"/>
  <c r="CC42" i="2" s="1"/>
  <c r="CG42" i="2"/>
  <c r="CA42" i="2" s="1"/>
  <c r="CH42" i="2"/>
  <c r="CB42" i="2" s="1"/>
  <c r="CJ43" i="2"/>
  <c r="CD43" i="2" s="1"/>
  <c r="CI44" i="2"/>
  <c r="CC44" i="2" s="1"/>
  <c r="CG44" i="2"/>
  <c r="CA44" i="2" s="1"/>
  <c r="CH44" i="2"/>
  <c r="CB44" i="2" s="1"/>
  <c r="CJ45" i="2"/>
  <c r="CD45" i="2" s="1"/>
  <c r="CI46" i="2"/>
  <c r="CC46" i="2" s="1"/>
  <c r="CG46" i="2"/>
  <c r="CA46" i="2" s="1"/>
  <c r="CH46" i="2"/>
  <c r="CB46" i="2" s="1"/>
  <c r="CJ47" i="2"/>
  <c r="CD47" i="2" s="1"/>
  <c r="CI48" i="2"/>
  <c r="CC48" i="2" s="1"/>
  <c r="CG48" i="2"/>
  <c r="CA48" i="2" s="1"/>
  <c r="CH48" i="2"/>
  <c r="CB48" i="2" s="1"/>
  <c r="CJ49" i="2"/>
  <c r="CD49" i="2" s="1"/>
  <c r="CI50" i="2"/>
  <c r="CC50" i="2" s="1"/>
  <c r="CG50" i="2"/>
  <c r="CA50" i="2" s="1"/>
  <c r="CH50" i="2"/>
  <c r="CB50" i="2" s="1"/>
  <c r="CJ51" i="2"/>
  <c r="CD51" i="2" s="1"/>
  <c r="CI52" i="2"/>
  <c r="CC52" i="2" s="1"/>
  <c r="CG52" i="2"/>
  <c r="CA52" i="2" s="1"/>
  <c r="CH52" i="2"/>
  <c r="CB52" i="2" s="1"/>
  <c r="CH54" i="2"/>
  <c r="CB54" i="2" s="1"/>
  <c r="CH56" i="2"/>
  <c r="CB56" i="2" s="1"/>
  <c r="CI58" i="2"/>
  <c r="CC58" i="2" s="1"/>
  <c r="CG58" i="2"/>
  <c r="CA58" i="2" s="1"/>
  <c r="CH58" i="2"/>
  <c r="CB58" i="2" s="1"/>
  <c r="CI60" i="2"/>
  <c r="CC60" i="2" s="1"/>
  <c r="CG60" i="2"/>
  <c r="CA60" i="2" s="1"/>
  <c r="CH60" i="2"/>
  <c r="CB60" i="2" s="1"/>
  <c r="CI62" i="2"/>
  <c r="CC62" i="2" s="1"/>
  <c r="CG62" i="2"/>
  <c r="CA62" i="2" s="1"/>
  <c r="CH62" i="2"/>
  <c r="CB62" i="2" s="1"/>
  <c r="CI64" i="2"/>
  <c r="CC64" i="2" s="1"/>
  <c r="CG64" i="2"/>
  <c r="CA64" i="2" s="1"/>
  <c r="CH64" i="2"/>
  <c r="CB64" i="2" s="1"/>
  <c r="CI66" i="2"/>
  <c r="CC66" i="2" s="1"/>
  <c r="CG66" i="2"/>
  <c r="CA66" i="2" s="1"/>
  <c r="CH66" i="2"/>
  <c r="CB66" i="2" s="1"/>
  <c r="CI68" i="2"/>
  <c r="CC68" i="2" s="1"/>
  <c r="CG68" i="2"/>
  <c r="CA68" i="2" s="1"/>
  <c r="CH68" i="2"/>
  <c r="CB68" i="2" s="1"/>
  <c r="CI70" i="2"/>
  <c r="CC70" i="2" s="1"/>
  <c r="CG70" i="2"/>
  <c r="CA70" i="2" s="1"/>
  <c r="CH70" i="2"/>
  <c r="CB70" i="2" s="1"/>
  <c r="CJ94" i="2"/>
  <c r="CD94" i="2" s="1"/>
  <c r="CH94" i="2"/>
  <c r="CB94" i="2" s="1"/>
  <c r="C94" i="2"/>
  <c r="CI94" i="2"/>
  <c r="CC94" i="2" s="1"/>
  <c r="CJ96" i="2"/>
  <c r="CD96" i="2" s="1"/>
  <c r="CH96" i="2"/>
  <c r="CB96" i="2" s="1"/>
  <c r="CI96" i="2"/>
  <c r="CC96" i="2" s="1"/>
  <c r="CJ98" i="2"/>
  <c r="CD98" i="2" s="1"/>
  <c r="CH98" i="2"/>
  <c r="CB98" i="2" s="1"/>
  <c r="CI98" i="2"/>
  <c r="CC98" i="2" s="1"/>
  <c r="CJ100" i="2"/>
  <c r="CD100" i="2" s="1"/>
  <c r="CH100" i="2"/>
  <c r="CB100" i="2" s="1"/>
  <c r="CI100" i="2"/>
  <c r="CC100" i="2" s="1"/>
  <c r="CL107" i="2"/>
  <c r="CF107" i="2" s="1"/>
  <c r="CJ107" i="2"/>
  <c r="CD107" i="2" s="1"/>
  <c r="CH107" i="2"/>
  <c r="CB107" i="2" s="1"/>
  <c r="CI107" i="2"/>
  <c r="CC107" i="2" s="1"/>
  <c r="CG107" i="2"/>
  <c r="CA107" i="2" s="1"/>
  <c r="CL109" i="2"/>
  <c r="CF109" i="2" s="1"/>
  <c r="CJ109" i="2"/>
  <c r="CD109" i="2" s="1"/>
  <c r="CH109" i="2"/>
  <c r="CB109" i="2" s="1"/>
  <c r="CI109" i="2"/>
  <c r="CC109" i="2" s="1"/>
  <c r="CG109" i="2"/>
  <c r="CA109" i="2" s="1"/>
  <c r="CI111" i="2"/>
  <c r="CC111" i="2" s="1"/>
  <c r="CL113" i="2"/>
  <c r="CF113" i="2" s="1"/>
  <c r="CJ113" i="2"/>
  <c r="CD113" i="2" s="1"/>
  <c r="CH113" i="2"/>
  <c r="CB113" i="2" s="1"/>
  <c r="CI113" i="2"/>
  <c r="CC113" i="2" s="1"/>
  <c r="CG113" i="2"/>
  <c r="CA113" i="2" s="1"/>
  <c r="CL115" i="2"/>
  <c r="CF115" i="2" s="1"/>
  <c r="CJ115" i="2"/>
  <c r="CD115" i="2" s="1"/>
  <c r="CH115" i="2"/>
  <c r="CB115" i="2" s="1"/>
  <c r="CI115" i="2"/>
  <c r="CC115" i="2" s="1"/>
  <c r="CG115" i="2"/>
  <c r="CA115" i="2" s="1"/>
  <c r="CL117" i="2"/>
  <c r="CF117" i="2" s="1"/>
  <c r="CJ117" i="2"/>
  <c r="CD117" i="2" s="1"/>
  <c r="CH117" i="2"/>
  <c r="CB117" i="2" s="1"/>
  <c r="CI117" i="2"/>
  <c r="CC117" i="2" s="1"/>
  <c r="CG117" i="2"/>
  <c r="CA117" i="2" s="1"/>
  <c r="CI55" i="2"/>
  <c r="CC55" i="2" s="1"/>
  <c r="CG55" i="2"/>
  <c r="CA55" i="2" s="1"/>
  <c r="CH55" i="2"/>
  <c r="CB55" i="2" s="1"/>
  <c r="CI57" i="2"/>
  <c r="CC57" i="2" s="1"/>
  <c r="CG57" i="2"/>
  <c r="CA57" i="2" s="1"/>
  <c r="CH57" i="2"/>
  <c r="CB57" i="2" s="1"/>
  <c r="CJ58" i="2"/>
  <c r="CD58" i="2" s="1"/>
  <c r="CI59" i="2"/>
  <c r="CC59" i="2" s="1"/>
  <c r="CG59" i="2"/>
  <c r="CA59" i="2" s="1"/>
  <c r="CH59" i="2"/>
  <c r="CB59" i="2" s="1"/>
  <c r="CJ60" i="2"/>
  <c r="CD60" i="2" s="1"/>
  <c r="CI61" i="2"/>
  <c r="CC61" i="2" s="1"/>
  <c r="CG61" i="2"/>
  <c r="CA61" i="2" s="1"/>
  <c r="CH61" i="2"/>
  <c r="CB61" i="2" s="1"/>
  <c r="CJ62" i="2"/>
  <c r="CD62" i="2" s="1"/>
  <c r="CI63" i="2"/>
  <c r="CC63" i="2" s="1"/>
  <c r="CG63" i="2"/>
  <c r="CA63" i="2" s="1"/>
  <c r="CH63" i="2"/>
  <c r="CB63" i="2" s="1"/>
  <c r="CJ64" i="2"/>
  <c r="CD64" i="2" s="1"/>
  <c r="CI65" i="2"/>
  <c r="CC65" i="2" s="1"/>
  <c r="CG65" i="2"/>
  <c r="CA65" i="2" s="1"/>
  <c r="CH65" i="2"/>
  <c r="CB65" i="2" s="1"/>
  <c r="CJ66" i="2"/>
  <c r="CD66" i="2" s="1"/>
  <c r="CI67" i="2"/>
  <c r="CC67" i="2" s="1"/>
  <c r="CG67" i="2"/>
  <c r="CA67" i="2" s="1"/>
  <c r="CH67" i="2"/>
  <c r="CB67" i="2" s="1"/>
  <c r="CJ68" i="2"/>
  <c r="CD68" i="2" s="1"/>
  <c r="CI69" i="2"/>
  <c r="CC69" i="2" s="1"/>
  <c r="CG69" i="2"/>
  <c r="CA69" i="2" s="1"/>
  <c r="CH69" i="2"/>
  <c r="CB69" i="2" s="1"/>
  <c r="CJ70" i="2"/>
  <c r="CD70" i="2" s="1"/>
  <c r="D102" i="2"/>
  <c r="C93" i="2"/>
  <c r="CG94" i="2"/>
  <c r="CA94" i="2" s="1"/>
  <c r="CJ95" i="2"/>
  <c r="CD95" i="2" s="1"/>
  <c r="CH95" i="2"/>
  <c r="CB95" i="2" s="1"/>
  <c r="CI95" i="2"/>
  <c r="CC95" i="2" s="1"/>
  <c r="CG96" i="2"/>
  <c r="CA96" i="2" s="1"/>
  <c r="CJ97" i="2"/>
  <c r="CD97" i="2" s="1"/>
  <c r="CH97" i="2"/>
  <c r="CB97" i="2" s="1"/>
  <c r="CI97" i="2"/>
  <c r="CC97" i="2" s="1"/>
  <c r="CG98" i="2"/>
  <c r="CA98" i="2" s="1"/>
  <c r="CJ99" i="2"/>
  <c r="CD99" i="2" s="1"/>
  <c r="CH99" i="2"/>
  <c r="CB99" i="2" s="1"/>
  <c r="CI99" i="2"/>
  <c r="CC99" i="2" s="1"/>
  <c r="CG100" i="2"/>
  <c r="CA100" i="2" s="1"/>
  <c r="CI101" i="2"/>
  <c r="CC101" i="2" s="1"/>
  <c r="CG101" i="2"/>
  <c r="CA101" i="2" s="1"/>
  <c r="CH101" i="2"/>
  <c r="CB101" i="2" s="1"/>
  <c r="CJ101" i="2"/>
  <c r="CD101" i="2" s="1"/>
  <c r="CK107" i="2"/>
  <c r="CE107" i="2" s="1"/>
  <c r="CK109" i="2"/>
  <c r="CE109" i="2" s="1"/>
  <c r="CK113" i="2"/>
  <c r="CE113" i="2" s="1"/>
  <c r="CK115" i="2"/>
  <c r="CE115" i="2" s="1"/>
  <c r="CK117" i="2"/>
  <c r="CE117" i="2" s="1"/>
  <c r="E102" i="2"/>
  <c r="CL108" i="2"/>
  <c r="CF108" i="2" s="1"/>
  <c r="CJ108" i="2"/>
  <c r="CD108" i="2" s="1"/>
  <c r="CH108" i="2"/>
  <c r="CB108" i="2" s="1"/>
  <c r="CG108" i="2"/>
  <c r="CA108" i="2" s="1"/>
  <c r="CK108" i="2"/>
  <c r="CE108" i="2" s="1"/>
  <c r="CL110" i="2"/>
  <c r="CF110" i="2" s="1"/>
  <c r="CJ110" i="2"/>
  <c r="CD110" i="2" s="1"/>
  <c r="CH110" i="2"/>
  <c r="CB110" i="2" s="1"/>
  <c r="CG110" i="2"/>
  <c r="CA110" i="2" s="1"/>
  <c r="CK110" i="2"/>
  <c r="CE110" i="2" s="1"/>
  <c r="CL112" i="2"/>
  <c r="CF112" i="2" s="1"/>
  <c r="CJ112" i="2"/>
  <c r="CD112" i="2" s="1"/>
  <c r="CH112" i="2"/>
  <c r="CB112" i="2" s="1"/>
  <c r="CG112" i="2"/>
  <c r="CA112" i="2" s="1"/>
  <c r="CK112" i="2"/>
  <c r="CE112" i="2" s="1"/>
  <c r="CL114" i="2"/>
  <c r="CF114" i="2" s="1"/>
  <c r="CJ114" i="2"/>
  <c r="CD114" i="2" s="1"/>
  <c r="CH114" i="2"/>
  <c r="CB114" i="2" s="1"/>
  <c r="CG114" i="2"/>
  <c r="CA114" i="2" s="1"/>
  <c r="CK114" i="2"/>
  <c r="CE114" i="2" s="1"/>
  <c r="CL116" i="2"/>
  <c r="CF116" i="2" s="1"/>
  <c r="CJ116" i="2"/>
  <c r="CD116" i="2" s="1"/>
  <c r="CH116" i="2"/>
  <c r="CB116" i="2" s="1"/>
  <c r="CG116" i="2"/>
  <c r="CA116" i="2" s="1"/>
  <c r="CK116" i="2"/>
  <c r="CE116" i="2" s="1"/>
  <c r="CH111" i="2" l="1"/>
  <c r="CB111" i="2" s="1"/>
  <c r="AT110" i="2"/>
  <c r="AR100" i="2"/>
  <c r="AR98" i="2"/>
  <c r="AR96" i="2"/>
  <c r="AR94" i="2"/>
  <c r="AY55" i="2"/>
  <c r="CJ111" i="2"/>
  <c r="CD111" i="2" s="1"/>
  <c r="AT111" i="2" s="1"/>
  <c r="CK111" i="2"/>
  <c r="CE111" i="2" s="1"/>
  <c r="CG111" i="2"/>
  <c r="CA111" i="2" s="1"/>
  <c r="AY52" i="2"/>
  <c r="AY48" i="2"/>
  <c r="AY44" i="2"/>
  <c r="AY40" i="2"/>
  <c r="AY36" i="2"/>
  <c r="AY32" i="2"/>
  <c r="AY28" i="2"/>
  <c r="AY24" i="2"/>
  <c r="AY22" i="2"/>
  <c r="AY18" i="2"/>
  <c r="AY14" i="2"/>
  <c r="AT114" i="2"/>
  <c r="AY50" i="2"/>
  <c r="AY46" i="2"/>
  <c r="AY42" i="2"/>
  <c r="AY38" i="2"/>
  <c r="AY34" i="2"/>
  <c r="AY30" i="2"/>
  <c r="AY26" i="2"/>
  <c r="AY20" i="2"/>
  <c r="AY16" i="2"/>
  <c r="AY12" i="2"/>
  <c r="AR99" i="2"/>
  <c r="AR97" i="2"/>
  <c r="AR95" i="2"/>
  <c r="AR101" i="2"/>
  <c r="AT116" i="2"/>
  <c r="AT112" i="2"/>
  <c r="AT108" i="2"/>
  <c r="C102" i="2"/>
  <c r="A193" i="2" s="1"/>
  <c r="CI93" i="2"/>
  <c r="CC93" i="2" s="1"/>
  <c r="CG93" i="2"/>
  <c r="CA93" i="2" s="1"/>
  <c r="CJ93" i="2"/>
  <c r="CD93" i="2" s="1"/>
  <c r="CH93" i="2"/>
  <c r="CB93" i="2" s="1"/>
  <c r="AY69" i="2"/>
  <c r="AY67" i="2"/>
  <c r="AY65" i="2"/>
  <c r="AY63" i="2"/>
  <c r="AY61" i="2"/>
  <c r="AY59" i="2"/>
  <c r="AY57" i="2"/>
  <c r="AT115" i="2"/>
  <c r="AT107" i="2"/>
  <c r="AY70" i="2"/>
  <c r="AY66" i="2"/>
  <c r="AY62" i="2"/>
  <c r="AY58" i="2"/>
  <c r="AY49" i="2"/>
  <c r="AY39" i="2"/>
  <c r="AY23" i="2"/>
  <c r="AY19" i="2"/>
  <c r="AY54" i="2"/>
  <c r="AY53" i="2"/>
  <c r="AY43" i="2"/>
  <c r="AY41" i="2"/>
  <c r="AY37" i="2"/>
  <c r="AY35" i="2"/>
  <c r="AY31" i="2"/>
  <c r="AY29" i="2"/>
  <c r="AY21" i="2"/>
  <c r="AY17" i="2"/>
  <c r="AY13" i="2"/>
  <c r="AT117" i="2"/>
  <c r="AT113" i="2"/>
  <c r="AT109" i="2"/>
  <c r="AY68" i="2"/>
  <c r="AY64" i="2"/>
  <c r="AY60" i="2"/>
  <c r="AY45" i="2"/>
  <c r="AY33" i="2"/>
  <c r="AY27" i="2"/>
  <c r="AY15" i="2"/>
  <c r="AY56" i="2"/>
  <c r="AY51" i="2"/>
  <c r="AY47" i="2"/>
  <c r="AY25" i="2"/>
  <c r="CA11" i="2"/>
  <c r="AY11" i="2" s="1"/>
  <c r="B193" i="2" l="1"/>
  <c r="AR93" i="2"/>
  <c r="AX70" i="1" l="1"/>
  <c r="AW70" i="1"/>
  <c r="AV70" i="1"/>
  <c r="AU70" i="1"/>
  <c r="AT70" i="1"/>
  <c r="AS70" i="1"/>
  <c r="AR70" i="1"/>
  <c r="AQ70" i="1"/>
  <c r="AX69" i="1"/>
  <c r="AW69" i="1"/>
  <c r="AV69" i="1"/>
  <c r="AU69" i="1"/>
  <c r="AT69" i="1"/>
  <c r="AS69" i="1"/>
  <c r="AR69" i="1"/>
  <c r="AQ69" i="1"/>
  <c r="AX68" i="1"/>
  <c r="AW68" i="1"/>
  <c r="AV68" i="1"/>
  <c r="AU68" i="1"/>
  <c r="AT68" i="1"/>
  <c r="AS68" i="1"/>
  <c r="AR68" i="1"/>
  <c r="AQ68" i="1"/>
  <c r="AX67" i="1"/>
  <c r="AW67" i="1"/>
  <c r="AV67" i="1"/>
  <c r="AU67" i="1"/>
  <c r="AT67" i="1"/>
  <c r="AS67" i="1"/>
  <c r="AR67" i="1"/>
  <c r="AQ67" i="1"/>
  <c r="AX66" i="1"/>
  <c r="AW66" i="1"/>
  <c r="AV66" i="1"/>
  <c r="AU66" i="1"/>
  <c r="AT66" i="1"/>
  <c r="AS66" i="1"/>
  <c r="AR66" i="1"/>
  <c r="AQ66" i="1"/>
  <c r="AX65" i="1"/>
  <c r="AW65" i="1"/>
  <c r="AV65" i="1"/>
  <c r="AU65" i="1"/>
  <c r="AT65" i="1"/>
  <c r="AS65" i="1"/>
  <c r="AR65" i="1"/>
  <c r="AQ65" i="1"/>
  <c r="AX64" i="1"/>
  <c r="AW64" i="1"/>
  <c r="AV64" i="1"/>
  <c r="AU64" i="1"/>
  <c r="AT64" i="1"/>
  <c r="AS64" i="1"/>
  <c r="AR64" i="1"/>
  <c r="AQ64" i="1"/>
  <c r="AX63" i="1"/>
  <c r="AW63" i="1"/>
  <c r="AV63" i="1"/>
  <c r="AU63" i="1"/>
  <c r="AT63" i="1"/>
  <c r="AS63" i="1"/>
  <c r="AR63" i="1"/>
  <c r="AQ63" i="1"/>
  <c r="AX62" i="1"/>
  <c r="AW62" i="1"/>
  <c r="AV62" i="1"/>
  <c r="AU62" i="1"/>
  <c r="AT62" i="1"/>
  <c r="AS62" i="1"/>
  <c r="AR62" i="1"/>
  <c r="AQ62" i="1"/>
  <c r="AX61" i="1"/>
  <c r="AW61" i="1"/>
  <c r="AV61" i="1"/>
  <c r="AU61" i="1"/>
  <c r="AT61" i="1"/>
  <c r="AS61" i="1"/>
  <c r="AR61" i="1"/>
  <c r="AQ61" i="1"/>
  <c r="AX60" i="1"/>
  <c r="AW60" i="1"/>
  <c r="AV60" i="1"/>
  <c r="AU60" i="1"/>
  <c r="AT60" i="1"/>
  <c r="AS60" i="1"/>
  <c r="AR60" i="1"/>
  <c r="AQ60" i="1"/>
  <c r="AX59" i="1"/>
  <c r="AW59" i="1"/>
  <c r="AV59" i="1"/>
  <c r="AU59" i="1"/>
  <c r="AT59" i="1"/>
  <c r="AS59" i="1"/>
  <c r="AR59" i="1"/>
  <c r="AQ59" i="1"/>
  <c r="AX58" i="1"/>
  <c r="AW58" i="1"/>
  <c r="AV58" i="1"/>
  <c r="AU58" i="1"/>
  <c r="AT58" i="1"/>
  <c r="AS58" i="1"/>
  <c r="AR58" i="1"/>
  <c r="AQ58" i="1"/>
  <c r="AX57" i="1"/>
  <c r="AW57" i="1"/>
  <c r="AV57" i="1"/>
  <c r="AU57" i="1"/>
  <c r="AT57" i="1"/>
  <c r="AS57" i="1"/>
  <c r="AR57" i="1"/>
  <c r="AQ57" i="1"/>
  <c r="AX56" i="1"/>
  <c r="AW56" i="1"/>
  <c r="AV56" i="1"/>
  <c r="AU56" i="1"/>
  <c r="AT56" i="1"/>
  <c r="AS56" i="1"/>
  <c r="AR56" i="1"/>
  <c r="AQ56" i="1"/>
  <c r="AX55" i="1"/>
  <c r="AW55" i="1"/>
  <c r="AV55" i="1"/>
  <c r="AU55" i="1"/>
  <c r="AT55" i="1"/>
  <c r="AS55" i="1"/>
  <c r="AR55" i="1"/>
  <c r="AQ55" i="1"/>
  <c r="AX54" i="1"/>
  <c r="AW54" i="1"/>
  <c r="AV54" i="1"/>
  <c r="AU54" i="1"/>
  <c r="AT54" i="1"/>
  <c r="AS54" i="1"/>
  <c r="AR54" i="1"/>
  <c r="AQ54" i="1"/>
  <c r="AX53" i="1"/>
  <c r="AW53" i="1"/>
  <c r="AV53" i="1"/>
  <c r="AU53" i="1"/>
  <c r="AT53" i="1"/>
  <c r="AS53" i="1"/>
  <c r="AR53" i="1"/>
  <c r="AQ53" i="1"/>
  <c r="AX52" i="1"/>
  <c r="AW52" i="1"/>
  <c r="AV52" i="1"/>
  <c r="AU52" i="1"/>
  <c r="AT52" i="1"/>
  <c r="AS52" i="1"/>
  <c r="AR52" i="1"/>
  <c r="AQ52" i="1"/>
  <c r="AX51" i="1"/>
  <c r="AW51" i="1"/>
  <c r="AV51" i="1"/>
  <c r="AU51" i="1"/>
  <c r="AT51" i="1"/>
  <c r="AS51" i="1"/>
  <c r="AR51" i="1"/>
  <c r="AQ51" i="1"/>
  <c r="AX50" i="1"/>
  <c r="AW50" i="1"/>
  <c r="AV50" i="1"/>
  <c r="AU50" i="1"/>
  <c r="AT50" i="1"/>
  <c r="AS50" i="1"/>
  <c r="AR50" i="1"/>
  <c r="AQ50" i="1"/>
  <c r="AX49" i="1"/>
  <c r="AW49" i="1"/>
  <c r="AV49" i="1"/>
  <c r="AU49" i="1"/>
  <c r="AT49" i="1"/>
  <c r="AS49" i="1"/>
  <c r="AR49" i="1"/>
  <c r="AQ49" i="1"/>
  <c r="AX48" i="1"/>
  <c r="AW48" i="1"/>
  <c r="AV48" i="1"/>
  <c r="AU48" i="1"/>
  <c r="AT48" i="1"/>
  <c r="AS48" i="1"/>
  <c r="AR48" i="1"/>
  <c r="AQ48" i="1"/>
  <c r="AX47" i="1"/>
  <c r="AW47" i="1"/>
  <c r="AV47" i="1"/>
  <c r="AU47" i="1"/>
  <c r="AT47" i="1"/>
  <c r="AS47" i="1"/>
  <c r="AR47" i="1"/>
  <c r="AQ47" i="1"/>
  <c r="AX46" i="1"/>
  <c r="AW46" i="1"/>
  <c r="AV46" i="1"/>
  <c r="AU46" i="1"/>
  <c r="AT46" i="1"/>
  <c r="AS46" i="1"/>
  <c r="AR46" i="1"/>
  <c r="AQ46" i="1"/>
  <c r="AX45" i="1"/>
  <c r="AW45" i="1"/>
  <c r="AV45" i="1"/>
  <c r="AU45" i="1"/>
  <c r="AT45" i="1"/>
  <c r="AS45" i="1"/>
  <c r="AR45" i="1"/>
  <c r="AQ45" i="1"/>
  <c r="AX44" i="1"/>
  <c r="AW44" i="1"/>
  <c r="AV44" i="1"/>
  <c r="AU44" i="1"/>
  <c r="AT44" i="1"/>
  <c r="AS44" i="1"/>
  <c r="AR44" i="1"/>
  <c r="AQ44" i="1"/>
  <c r="AX43" i="1"/>
  <c r="AW43" i="1"/>
  <c r="AV43" i="1"/>
  <c r="AU43" i="1"/>
  <c r="AT43" i="1"/>
  <c r="AS43" i="1"/>
  <c r="AR43" i="1"/>
  <c r="AQ43" i="1"/>
  <c r="AX42" i="1"/>
  <c r="AW42" i="1"/>
  <c r="AV42" i="1"/>
  <c r="AU42" i="1"/>
  <c r="AT42" i="1"/>
  <c r="AS42" i="1"/>
  <c r="AR42" i="1"/>
  <c r="AQ42" i="1"/>
  <c r="AX41" i="1"/>
  <c r="AW41" i="1"/>
  <c r="AV41" i="1"/>
  <c r="AU41" i="1"/>
  <c r="AT41" i="1"/>
  <c r="AS41" i="1"/>
  <c r="AR41" i="1"/>
  <c r="AQ41" i="1"/>
  <c r="AX40" i="1"/>
  <c r="AW40" i="1"/>
  <c r="AV40" i="1"/>
  <c r="AU40" i="1"/>
  <c r="AT40" i="1"/>
  <c r="AS40" i="1"/>
  <c r="AR40" i="1"/>
  <c r="AQ40" i="1"/>
  <c r="AX39" i="1"/>
  <c r="AW39" i="1"/>
  <c r="AV39" i="1"/>
  <c r="AU39" i="1"/>
  <c r="AT39" i="1"/>
  <c r="AS39" i="1"/>
  <c r="AR39" i="1"/>
  <c r="AQ39" i="1"/>
  <c r="AX38" i="1"/>
  <c r="AW38" i="1"/>
  <c r="AV38" i="1"/>
  <c r="AU38" i="1"/>
  <c r="AT38" i="1"/>
  <c r="AS38" i="1"/>
  <c r="AR38" i="1"/>
  <c r="AQ38" i="1"/>
  <c r="AX37" i="1"/>
  <c r="AW37" i="1"/>
  <c r="AV37" i="1"/>
  <c r="AU37" i="1"/>
  <c r="AT37" i="1"/>
  <c r="AS37" i="1"/>
  <c r="AR37" i="1"/>
  <c r="AQ37" i="1"/>
  <c r="AX36" i="1"/>
  <c r="AW36" i="1"/>
  <c r="AV36" i="1"/>
  <c r="AU36" i="1"/>
  <c r="AT36" i="1"/>
  <c r="AS36" i="1"/>
  <c r="AR36" i="1"/>
  <c r="AQ36" i="1"/>
  <c r="AX35" i="1"/>
  <c r="AW35" i="1"/>
  <c r="AV35" i="1"/>
  <c r="AU35" i="1"/>
  <c r="AT35" i="1"/>
  <c r="AS35" i="1"/>
  <c r="AR35" i="1"/>
  <c r="AQ35" i="1"/>
  <c r="AX34" i="1"/>
  <c r="AW34" i="1"/>
  <c r="AV34" i="1"/>
  <c r="AU34" i="1"/>
  <c r="AT34" i="1"/>
  <c r="AS34" i="1"/>
  <c r="AR34" i="1"/>
  <c r="AQ34" i="1"/>
  <c r="AX33" i="1"/>
  <c r="AW33" i="1"/>
  <c r="AV33" i="1"/>
  <c r="AU33" i="1"/>
  <c r="AT33" i="1"/>
  <c r="AS33" i="1"/>
  <c r="AR33" i="1"/>
  <c r="AQ33" i="1"/>
  <c r="AX32" i="1"/>
  <c r="AW32" i="1"/>
  <c r="AV32" i="1"/>
  <c r="AU32" i="1"/>
  <c r="AT32" i="1"/>
  <c r="AS32" i="1"/>
  <c r="AR32" i="1"/>
  <c r="AQ32" i="1"/>
  <c r="AX31" i="1"/>
  <c r="AW31" i="1"/>
  <c r="AV31" i="1"/>
  <c r="AU31" i="1"/>
  <c r="AT31" i="1"/>
  <c r="AS31" i="1"/>
  <c r="AR31" i="1"/>
  <c r="AQ31" i="1"/>
  <c r="AX30" i="1"/>
  <c r="AW30" i="1"/>
  <c r="AV30" i="1"/>
  <c r="AU30" i="1"/>
  <c r="AT30" i="1"/>
  <c r="AS30" i="1"/>
  <c r="AR30" i="1"/>
  <c r="AQ30" i="1"/>
  <c r="AX29" i="1"/>
  <c r="AW29" i="1"/>
  <c r="AV29" i="1"/>
  <c r="AU29" i="1"/>
  <c r="AT29" i="1"/>
  <c r="AS29" i="1"/>
  <c r="AR29" i="1"/>
  <c r="AQ29" i="1"/>
  <c r="AX28" i="1"/>
  <c r="AW28" i="1"/>
  <c r="AV28" i="1"/>
  <c r="AU28" i="1"/>
  <c r="AT28" i="1"/>
  <c r="AS28" i="1"/>
  <c r="AR28" i="1"/>
  <c r="AQ28" i="1"/>
  <c r="AX27" i="1"/>
  <c r="AW27" i="1"/>
  <c r="AV27" i="1"/>
  <c r="AU27" i="1"/>
  <c r="AT27" i="1"/>
  <c r="AS27" i="1"/>
  <c r="AR27" i="1"/>
  <c r="AQ27" i="1"/>
  <c r="AX26" i="1"/>
  <c r="AW26" i="1"/>
  <c r="AV26" i="1"/>
  <c r="AU26" i="1"/>
  <c r="AT26" i="1"/>
  <c r="AS26" i="1"/>
  <c r="AR26" i="1"/>
  <c r="AQ26" i="1"/>
  <c r="AX25" i="1"/>
  <c r="AW25" i="1"/>
  <c r="AV25" i="1"/>
  <c r="AU25" i="1"/>
  <c r="AT25" i="1"/>
  <c r="AS25" i="1"/>
  <c r="AR25" i="1"/>
  <c r="AQ25" i="1"/>
  <c r="AX24" i="1"/>
  <c r="AW24" i="1"/>
  <c r="AV24" i="1"/>
  <c r="AU24" i="1"/>
  <c r="AT24" i="1"/>
  <c r="AS24" i="1"/>
  <c r="AR24" i="1"/>
  <c r="AQ24" i="1"/>
  <c r="AX23" i="1"/>
  <c r="AW23" i="1"/>
  <c r="AV23" i="1"/>
  <c r="AU23" i="1"/>
  <c r="AT23" i="1"/>
  <c r="AS23" i="1"/>
  <c r="AR23" i="1"/>
  <c r="AQ23" i="1"/>
  <c r="AX22" i="1"/>
  <c r="AW22" i="1"/>
  <c r="AV22" i="1"/>
  <c r="AU22" i="1"/>
  <c r="AT22" i="1"/>
  <c r="AS22" i="1"/>
  <c r="AR22" i="1"/>
  <c r="AQ22" i="1"/>
  <c r="AX21" i="1"/>
  <c r="AW21" i="1"/>
  <c r="AV21" i="1"/>
  <c r="AU21" i="1"/>
  <c r="AT21" i="1"/>
  <c r="AS21" i="1"/>
  <c r="AR21" i="1"/>
  <c r="AQ21" i="1"/>
  <c r="AX20" i="1"/>
  <c r="AW20" i="1"/>
  <c r="AV20" i="1"/>
  <c r="AU20" i="1"/>
  <c r="AT20" i="1"/>
  <c r="AS20" i="1"/>
  <c r="AR20" i="1"/>
  <c r="AQ20" i="1"/>
  <c r="AX19" i="1"/>
  <c r="AW19" i="1"/>
  <c r="AV19" i="1"/>
  <c r="AU19" i="1"/>
  <c r="AT19" i="1"/>
  <c r="AS19" i="1"/>
  <c r="AR19" i="1"/>
  <c r="AQ19" i="1"/>
  <c r="AX18" i="1"/>
  <c r="AW18" i="1"/>
  <c r="AV18" i="1"/>
  <c r="AU18" i="1"/>
  <c r="AT18" i="1"/>
  <c r="AS18" i="1"/>
  <c r="AR18" i="1"/>
  <c r="AQ18" i="1"/>
  <c r="AX17" i="1"/>
  <c r="AW17" i="1"/>
  <c r="AV17" i="1"/>
  <c r="AU17" i="1"/>
  <c r="AT17" i="1"/>
  <c r="AS17" i="1"/>
  <c r="AR17" i="1"/>
  <c r="AQ17" i="1"/>
  <c r="AX16" i="1"/>
  <c r="AW16" i="1"/>
  <c r="AV16" i="1"/>
  <c r="AU16" i="1"/>
  <c r="AT16" i="1"/>
  <c r="AS16" i="1"/>
  <c r="AR16" i="1"/>
  <c r="AQ16" i="1"/>
  <c r="AX15" i="1"/>
  <c r="AW15" i="1"/>
  <c r="AV15" i="1"/>
  <c r="AU15" i="1"/>
  <c r="AT15" i="1"/>
  <c r="AS15" i="1"/>
  <c r="AR15" i="1"/>
  <c r="AQ15" i="1"/>
  <c r="AX14" i="1"/>
  <c r="AW14" i="1"/>
  <c r="AV14" i="1"/>
  <c r="AU14" i="1"/>
  <c r="AT14" i="1"/>
  <c r="AS14" i="1"/>
  <c r="AR14" i="1"/>
  <c r="AQ14" i="1"/>
  <c r="AX13" i="1"/>
  <c r="AW13" i="1"/>
  <c r="AV13" i="1"/>
  <c r="AU13" i="1"/>
  <c r="AT13" i="1"/>
  <c r="AS13" i="1"/>
  <c r="AR13" i="1"/>
  <c r="AQ13" i="1"/>
  <c r="AX12" i="1"/>
  <c r="AW12" i="1"/>
  <c r="AV12" i="1"/>
  <c r="AU12" i="1"/>
  <c r="AT12" i="1"/>
  <c r="AS12" i="1"/>
  <c r="AR12" i="1"/>
  <c r="AQ12" i="1"/>
  <c r="AX11" i="1"/>
  <c r="AW11" i="1"/>
  <c r="AV11" i="1"/>
  <c r="AU11" i="1"/>
  <c r="AT11" i="1"/>
  <c r="AS11" i="1"/>
  <c r="AR11" i="1"/>
  <c r="AQ11" i="1"/>
  <c r="AP70" i="1"/>
  <c r="AO70" i="1"/>
  <c r="AN70" i="1"/>
  <c r="AM70" i="1"/>
  <c r="AL70" i="1"/>
  <c r="AK70" i="1"/>
  <c r="AJ70" i="1"/>
  <c r="AI70" i="1"/>
  <c r="AP69" i="1"/>
  <c r="AO69" i="1"/>
  <c r="AN69" i="1"/>
  <c r="AM69" i="1"/>
  <c r="AL69" i="1"/>
  <c r="AK69" i="1"/>
  <c r="AJ69" i="1"/>
  <c r="AI69" i="1"/>
  <c r="AP68" i="1"/>
  <c r="AO68" i="1"/>
  <c r="AN68" i="1"/>
  <c r="AM68" i="1"/>
  <c r="AL68" i="1"/>
  <c r="AK68" i="1"/>
  <c r="AJ68" i="1"/>
  <c r="AI68" i="1"/>
  <c r="AP67" i="1"/>
  <c r="AO67" i="1"/>
  <c r="AN67" i="1"/>
  <c r="AM67" i="1"/>
  <c r="AL67" i="1"/>
  <c r="AK67" i="1"/>
  <c r="AJ67" i="1"/>
  <c r="AI67" i="1"/>
  <c r="AP66" i="1"/>
  <c r="AO66" i="1"/>
  <c r="AN66" i="1"/>
  <c r="AM66" i="1"/>
  <c r="AL66" i="1"/>
  <c r="AK66" i="1"/>
  <c r="AJ66" i="1"/>
  <c r="AI66" i="1"/>
  <c r="AP65" i="1"/>
  <c r="AO65" i="1"/>
  <c r="AN65" i="1"/>
  <c r="AM65" i="1"/>
  <c r="AL65" i="1"/>
  <c r="AK65" i="1"/>
  <c r="AJ65" i="1"/>
  <c r="AI65" i="1"/>
  <c r="AP64" i="1"/>
  <c r="AO64" i="1"/>
  <c r="AN64" i="1"/>
  <c r="AM64" i="1"/>
  <c r="AL64" i="1"/>
  <c r="AK64" i="1"/>
  <c r="AJ64" i="1"/>
  <c r="AI64" i="1"/>
  <c r="AP63" i="1"/>
  <c r="AO63" i="1"/>
  <c r="AN63" i="1"/>
  <c r="AM63" i="1"/>
  <c r="AL63" i="1"/>
  <c r="AK63" i="1"/>
  <c r="AJ63" i="1"/>
  <c r="AI63" i="1"/>
  <c r="AP62" i="1"/>
  <c r="AO62" i="1"/>
  <c r="AN62" i="1"/>
  <c r="AM62" i="1"/>
  <c r="AL62" i="1"/>
  <c r="AK62" i="1"/>
  <c r="AJ62" i="1"/>
  <c r="AI62" i="1"/>
  <c r="AP61" i="1"/>
  <c r="AO61" i="1"/>
  <c r="AN61" i="1"/>
  <c r="AM61" i="1"/>
  <c r="AL61" i="1"/>
  <c r="AK61" i="1"/>
  <c r="AJ61" i="1"/>
  <c r="AI61" i="1"/>
  <c r="AP60" i="1"/>
  <c r="AO60" i="1"/>
  <c r="AN60" i="1"/>
  <c r="AM60" i="1"/>
  <c r="AL60" i="1"/>
  <c r="AK60" i="1"/>
  <c r="AJ60" i="1"/>
  <c r="AI60" i="1"/>
  <c r="AP59" i="1"/>
  <c r="AO59" i="1"/>
  <c r="AN59" i="1"/>
  <c r="AM59" i="1"/>
  <c r="AL59" i="1"/>
  <c r="AK59" i="1"/>
  <c r="AJ59" i="1"/>
  <c r="AI59" i="1"/>
  <c r="AP58" i="1"/>
  <c r="AO58" i="1"/>
  <c r="AN58" i="1"/>
  <c r="AM58" i="1"/>
  <c r="AL58" i="1"/>
  <c r="AK58" i="1"/>
  <c r="AJ58" i="1"/>
  <c r="AI58" i="1"/>
  <c r="AP57" i="1"/>
  <c r="AO57" i="1"/>
  <c r="AN57" i="1"/>
  <c r="AM57" i="1"/>
  <c r="AL57" i="1"/>
  <c r="AK57" i="1"/>
  <c r="AJ57" i="1"/>
  <c r="AI57" i="1"/>
  <c r="AP56" i="1"/>
  <c r="AO56" i="1"/>
  <c r="AN56" i="1"/>
  <c r="AM56" i="1"/>
  <c r="AL56" i="1"/>
  <c r="AK56" i="1"/>
  <c r="AJ56" i="1"/>
  <c r="AI56" i="1"/>
  <c r="AP55" i="1"/>
  <c r="AO55" i="1"/>
  <c r="AN55" i="1"/>
  <c r="AM55" i="1"/>
  <c r="AL55" i="1"/>
  <c r="AK55" i="1"/>
  <c r="AJ55" i="1"/>
  <c r="AI55" i="1"/>
  <c r="AP54" i="1"/>
  <c r="AO54" i="1"/>
  <c r="AN54" i="1"/>
  <c r="AM54" i="1"/>
  <c r="AL54" i="1"/>
  <c r="AK54" i="1"/>
  <c r="AJ54" i="1"/>
  <c r="AI54" i="1"/>
  <c r="AP53" i="1"/>
  <c r="AO53" i="1"/>
  <c r="AN53" i="1"/>
  <c r="AM53" i="1"/>
  <c r="AL53" i="1"/>
  <c r="AK53" i="1"/>
  <c r="AJ53" i="1"/>
  <c r="AI53" i="1"/>
  <c r="AP52" i="1"/>
  <c r="AO52" i="1"/>
  <c r="AN52" i="1"/>
  <c r="AM52" i="1"/>
  <c r="AL52" i="1"/>
  <c r="AK52" i="1"/>
  <c r="AJ52" i="1"/>
  <c r="AI52" i="1"/>
  <c r="AP51" i="1"/>
  <c r="AO51" i="1"/>
  <c r="AN51" i="1"/>
  <c r="AM51" i="1"/>
  <c r="AL51" i="1"/>
  <c r="AK51" i="1"/>
  <c r="AJ51" i="1"/>
  <c r="AI51" i="1"/>
  <c r="AP50" i="1"/>
  <c r="AO50" i="1"/>
  <c r="AN50" i="1"/>
  <c r="AM50" i="1"/>
  <c r="AL50" i="1"/>
  <c r="AK50" i="1"/>
  <c r="AJ50" i="1"/>
  <c r="AI50" i="1"/>
  <c r="AP49" i="1"/>
  <c r="AO49" i="1"/>
  <c r="AN49" i="1"/>
  <c r="AM49" i="1"/>
  <c r="AL49" i="1"/>
  <c r="AK49" i="1"/>
  <c r="AJ49" i="1"/>
  <c r="AI49" i="1"/>
  <c r="AP48" i="1"/>
  <c r="AO48" i="1"/>
  <c r="AN48" i="1"/>
  <c r="AM48" i="1"/>
  <c r="AL48" i="1"/>
  <c r="AK48" i="1"/>
  <c r="AJ48" i="1"/>
  <c r="AI48" i="1"/>
  <c r="AP47" i="1"/>
  <c r="AO47" i="1"/>
  <c r="AN47" i="1"/>
  <c r="AM47" i="1"/>
  <c r="AL47" i="1"/>
  <c r="AK47" i="1"/>
  <c r="AJ47" i="1"/>
  <c r="AI47" i="1"/>
  <c r="AP46" i="1"/>
  <c r="AO46" i="1"/>
  <c r="AN46" i="1"/>
  <c r="AM46" i="1"/>
  <c r="AL46" i="1"/>
  <c r="AK46" i="1"/>
  <c r="AJ46" i="1"/>
  <c r="AI46" i="1"/>
  <c r="AP45" i="1"/>
  <c r="AO45" i="1"/>
  <c r="AN45" i="1"/>
  <c r="AM45" i="1"/>
  <c r="AL45" i="1"/>
  <c r="AK45" i="1"/>
  <c r="AJ45" i="1"/>
  <c r="AI45" i="1"/>
  <c r="AP44" i="1"/>
  <c r="AO44" i="1"/>
  <c r="AN44" i="1"/>
  <c r="AM44" i="1"/>
  <c r="AL44" i="1"/>
  <c r="AK44" i="1"/>
  <c r="AJ44" i="1"/>
  <c r="AI44" i="1"/>
  <c r="AP43" i="1"/>
  <c r="AO43" i="1"/>
  <c r="AN43" i="1"/>
  <c r="AM43" i="1"/>
  <c r="AL43" i="1"/>
  <c r="AK43" i="1"/>
  <c r="AJ43" i="1"/>
  <c r="AI43" i="1"/>
  <c r="AP42" i="1"/>
  <c r="AO42" i="1"/>
  <c r="AN42" i="1"/>
  <c r="AM42" i="1"/>
  <c r="AL42" i="1"/>
  <c r="AK42" i="1"/>
  <c r="AJ42" i="1"/>
  <c r="AI42" i="1"/>
  <c r="AP41" i="1"/>
  <c r="AO41" i="1"/>
  <c r="AN41" i="1"/>
  <c r="AM41" i="1"/>
  <c r="AL41" i="1"/>
  <c r="AK41" i="1"/>
  <c r="AJ41" i="1"/>
  <c r="AI41" i="1"/>
  <c r="AP40" i="1"/>
  <c r="AO40" i="1"/>
  <c r="AN40" i="1"/>
  <c r="AM40" i="1"/>
  <c r="AL40" i="1"/>
  <c r="AK40" i="1"/>
  <c r="AJ40" i="1"/>
  <c r="AI40" i="1"/>
  <c r="AP39" i="1"/>
  <c r="AO39" i="1"/>
  <c r="AN39" i="1"/>
  <c r="AM39" i="1"/>
  <c r="AL39" i="1"/>
  <c r="AK39" i="1"/>
  <c r="AJ39" i="1"/>
  <c r="AI39" i="1"/>
  <c r="AP38" i="1"/>
  <c r="AO38" i="1"/>
  <c r="AN38" i="1"/>
  <c r="AM38" i="1"/>
  <c r="AL38" i="1"/>
  <c r="AK38" i="1"/>
  <c r="AJ38" i="1"/>
  <c r="AI38" i="1"/>
  <c r="AP37" i="1"/>
  <c r="AO37" i="1"/>
  <c r="AN37" i="1"/>
  <c r="AM37" i="1"/>
  <c r="AL37" i="1"/>
  <c r="AK37" i="1"/>
  <c r="AJ37" i="1"/>
  <c r="AI37" i="1"/>
  <c r="AP36" i="1"/>
  <c r="AO36" i="1"/>
  <c r="AN36" i="1"/>
  <c r="AM36" i="1"/>
  <c r="AL36" i="1"/>
  <c r="AK36" i="1"/>
  <c r="AJ36" i="1"/>
  <c r="AI36" i="1"/>
  <c r="AP35" i="1"/>
  <c r="AO35" i="1"/>
  <c r="AN35" i="1"/>
  <c r="AM35" i="1"/>
  <c r="AL35" i="1"/>
  <c r="AK35" i="1"/>
  <c r="AJ35" i="1"/>
  <c r="AI35" i="1"/>
  <c r="AP34" i="1"/>
  <c r="AO34" i="1"/>
  <c r="AN34" i="1"/>
  <c r="AM34" i="1"/>
  <c r="AL34" i="1"/>
  <c r="AK34" i="1"/>
  <c r="AJ34" i="1"/>
  <c r="AI34" i="1"/>
  <c r="AP33" i="1"/>
  <c r="AO33" i="1"/>
  <c r="AN33" i="1"/>
  <c r="AM33" i="1"/>
  <c r="AL33" i="1"/>
  <c r="AK33" i="1"/>
  <c r="AJ33" i="1"/>
  <c r="AI33" i="1"/>
  <c r="AP32" i="1"/>
  <c r="AO32" i="1"/>
  <c r="AN32" i="1"/>
  <c r="AM32" i="1"/>
  <c r="AL32" i="1"/>
  <c r="AK32" i="1"/>
  <c r="AJ32" i="1"/>
  <c r="AI32" i="1"/>
  <c r="AP31" i="1"/>
  <c r="AO31" i="1"/>
  <c r="AN31" i="1"/>
  <c r="AM31" i="1"/>
  <c r="AL31" i="1"/>
  <c r="AK31" i="1"/>
  <c r="AJ31" i="1"/>
  <c r="AI31" i="1"/>
  <c r="AP30" i="1"/>
  <c r="AO30" i="1"/>
  <c r="AN30" i="1"/>
  <c r="AM30" i="1"/>
  <c r="AL30" i="1"/>
  <c r="AK30" i="1"/>
  <c r="AJ30" i="1"/>
  <c r="AI30" i="1"/>
  <c r="AP29" i="1"/>
  <c r="AO29" i="1"/>
  <c r="AN29" i="1"/>
  <c r="AM29" i="1"/>
  <c r="AL29" i="1"/>
  <c r="AK29" i="1"/>
  <c r="AJ29" i="1"/>
  <c r="AI29" i="1"/>
  <c r="AP28" i="1"/>
  <c r="AO28" i="1"/>
  <c r="AN28" i="1"/>
  <c r="AM28" i="1"/>
  <c r="AL28" i="1"/>
  <c r="AK28" i="1"/>
  <c r="AJ28" i="1"/>
  <c r="AI28" i="1"/>
  <c r="AP27" i="1"/>
  <c r="AO27" i="1"/>
  <c r="AN27" i="1"/>
  <c r="AM27" i="1"/>
  <c r="AL27" i="1"/>
  <c r="AK27" i="1"/>
  <c r="AJ27" i="1"/>
  <c r="AI27" i="1"/>
  <c r="AP26" i="1"/>
  <c r="AO26" i="1"/>
  <c r="AN26" i="1"/>
  <c r="AM26" i="1"/>
  <c r="AL26" i="1"/>
  <c r="AK26" i="1"/>
  <c r="AJ26" i="1"/>
  <c r="AI26" i="1"/>
  <c r="AP25" i="1"/>
  <c r="AO25" i="1"/>
  <c r="AN25" i="1"/>
  <c r="AM25" i="1"/>
  <c r="AL25" i="1"/>
  <c r="AK25" i="1"/>
  <c r="AJ25" i="1"/>
  <c r="AI25" i="1"/>
  <c r="AP24" i="1"/>
  <c r="AO24" i="1"/>
  <c r="AN24" i="1"/>
  <c r="AM24" i="1"/>
  <c r="AL24" i="1"/>
  <c r="AK24" i="1"/>
  <c r="AJ24" i="1"/>
  <c r="AI24" i="1"/>
  <c r="AP23" i="1"/>
  <c r="AO23" i="1"/>
  <c r="AN23" i="1"/>
  <c r="AM23" i="1"/>
  <c r="AL23" i="1"/>
  <c r="AK23" i="1"/>
  <c r="AJ23" i="1"/>
  <c r="AI23" i="1"/>
  <c r="AP22" i="1"/>
  <c r="AO22" i="1"/>
  <c r="AN22" i="1"/>
  <c r="AM22" i="1"/>
  <c r="AL22" i="1"/>
  <c r="AK22" i="1"/>
  <c r="AJ22" i="1"/>
  <c r="AI22" i="1"/>
  <c r="AP21" i="1"/>
  <c r="AO21" i="1"/>
  <c r="AN21" i="1"/>
  <c r="AM21" i="1"/>
  <c r="AL21" i="1"/>
  <c r="AK21" i="1"/>
  <c r="AJ21" i="1"/>
  <c r="AI21" i="1"/>
  <c r="AP20" i="1"/>
  <c r="AO20" i="1"/>
  <c r="AN20" i="1"/>
  <c r="AM20" i="1"/>
  <c r="AL20" i="1"/>
  <c r="AK20" i="1"/>
  <c r="AJ20" i="1"/>
  <c r="AI20" i="1"/>
  <c r="AP19" i="1"/>
  <c r="AO19" i="1"/>
  <c r="AN19" i="1"/>
  <c r="AM19" i="1"/>
  <c r="AL19" i="1"/>
  <c r="AK19" i="1"/>
  <c r="AJ19" i="1"/>
  <c r="AI19" i="1"/>
  <c r="AP18" i="1"/>
  <c r="AO18" i="1"/>
  <c r="AN18" i="1"/>
  <c r="AM18" i="1"/>
  <c r="AL18" i="1"/>
  <c r="AK18" i="1"/>
  <c r="AJ18" i="1"/>
  <c r="AI18" i="1"/>
  <c r="AP17" i="1"/>
  <c r="AO17" i="1"/>
  <c r="AN17" i="1"/>
  <c r="AM17" i="1"/>
  <c r="AL17" i="1"/>
  <c r="AK17" i="1"/>
  <c r="AJ17" i="1"/>
  <c r="AI17" i="1"/>
  <c r="AP16" i="1"/>
  <c r="AO16" i="1"/>
  <c r="AN16" i="1"/>
  <c r="AM16" i="1"/>
  <c r="AL16" i="1"/>
  <c r="AK16" i="1"/>
  <c r="AJ16" i="1"/>
  <c r="AI16" i="1"/>
  <c r="AP15" i="1"/>
  <c r="AO15" i="1"/>
  <c r="AN15" i="1"/>
  <c r="AM15" i="1"/>
  <c r="AL15" i="1"/>
  <c r="AK15" i="1"/>
  <c r="AJ15" i="1"/>
  <c r="AI15" i="1"/>
  <c r="AP14" i="1"/>
  <c r="AO14" i="1"/>
  <c r="AN14" i="1"/>
  <c r="AM14" i="1"/>
  <c r="AL14" i="1"/>
  <c r="AK14" i="1"/>
  <c r="AJ14" i="1"/>
  <c r="AI14" i="1"/>
  <c r="AP13" i="1"/>
  <c r="AO13" i="1"/>
  <c r="AN13" i="1"/>
  <c r="AM13" i="1"/>
  <c r="AL13" i="1"/>
  <c r="AK13" i="1"/>
  <c r="AJ13" i="1"/>
  <c r="AI13" i="1"/>
  <c r="AP12" i="1"/>
  <c r="AO12" i="1"/>
  <c r="AN12" i="1"/>
  <c r="AM12" i="1"/>
  <c r="AL12" i="1"/>
  <c r="AK12" i="1"/>
  <c r="AJ12" i="1"/>
  <c r="AI12" i="1"/>
  <c r="AP11" i="1"/>
  <c r="AO11" i="1"/>
  <c r="AN11" i="1"/>
  <c r="AM11" i="1"/>
  <c r="AL11" i="1"/>
  <c r="AK11" i="1"/>
  <c r="AJ11" i="1"/>
  <c r="AI11" i="1"/>
  <c r="AH70" i="1"/>
  <c r="AG70" i="1"/>
  <c r="AF70" i="1"/>
  <c r="AE70" i="1"/>
  <c r="AH69" i="1"/>
  <c r="AG69" i="1"/>
  <c r="AF69" i="1"/>
  <c r="AE69" i="1"/>
  <c r="AH68" i="1"/>
  <c r="AG68" i="1"/>
  <c r="AF68" i="1"/>
  <c r="AE68" i="1"/>
  <c r="AH67" i="1"/>
  <c r="AG67" i="1"/>
  <c r="AF67" i="1"/>
  <c r="AE67" i="1"/>
  <c r="AH66" i="1"/>
  <c r="AG66" i="1"/>
  <c r="AF66" i="1"/>
  <c r="AE66" i="1"/>
  <c r="AH65" i="1"/>
  <c r="AG65" i="1"/>
  <c r="AF65" i="1"/>
  <c r="AE65" i="1"/>
  <c r="AH64" i="1"/>
  <c r="AG64" i="1"/>
  <c r="AF64" i="1"/>
  <c r="AE64" i="1"/>
  <c r="AH63" i="1"/>
  <c r="AG63" i="1"/>
  <c r="AF63" i="1"/>
  <c r="AE63" i="1"/>
  <c r="AH62" i="1"/>
  <c r="AG62" i="1"/>
  <c r="AF62" i="1"/>
  <c r="AE62" i="1"/>
  <c r="AH61" i="1"/>
  <c r="AG61" i="1"/>
  <c r="AF61" i="1"/>
  <c r="AE61" i="1"/>
  <c r="AH60" i="1"/>
  <c r="AG60" i="1"/>
  <c r="AF60" i="1"/>
  <c r="AE60" i="1"/>
  <c r="AH59" i="1"/>
  <c r="AG59" i="1"/>
  <c r="AF59" i="1"/>
  <c r="AE59" i="1"/>
  <c r="AH58" i="1"/>
  <c r="AG58" i="1"/>
  <c r="AF58" i="1"/>
  <c r="AE58" i="1"/>
  <c r="AH57" i="1"/>
  <c r="AG57" i="1"/>
  <c r="AF57" i="1"/>
  <c r="AE57" i="1"/>
  <c r="AH56" i="1"/>
  <c r="AG56" i="1"/>
  <c r="AF56" i="1"/>
  <c r="AE56" i="1"/>
  <c r="AH55" i="1"/>
  <c r="AG55" i="1"/>
  <c r="AF55" i="1"/>
  <c r="AE55" i="1"/>
  <c r="AH54" i="1"/>
  <c r="AG54" i="1"/>
  <c r="AF54" i="1"/>
  <c r="AE54" i="1"/>
  <c r="AH53" i="1"/>
  <c r="AG53" i="1"/>
  <c r="AF53" i="1"/>
  <c r="AE53" i="1"/>
  <c r="AH52" i="1"/>
  <c r="AG52" i="1"/>
  <c r="AF52" i="1"/>
  <c r="AE52" i="1"/>
  <c r="AH51" i="1"/>
  <c r="AG51" i="1"/>
  <c r="AF51" i="1"/>
  <c r="AE51" i="1"/>
  <c r="AH50" i="1"/>
  <c r="AG50" i="1"/>
  <c r="AF50" i="1"/>
  <c r="AE50" i="1"/>
  <c r="AH49" i="1"/>
  <c r="AG49" i="1"/>
  <c r="AF49" i="1"/>
  <c r="AE49" i="1"/>
  <c r="AH48" i="1"/>
  <c r="AG48" i="1"/>
  <c r="AF48" i="1"/>
  <c r="AE48" i="1"/>
  <c r="AH47" i="1"/>
  <c r="AG47" i="1"/>
  <c r="AF47" i="1"/>
  <c r="AE47" i="1"/>
  <c r="AH46" i="1"/>
  <c r="AG46" i="1"/>
  <c r="AF46" i="1"/>
  <c r="AE46" i="1"/>
  <c r="AH45" i="1"/>
  <c r="AG45" i="1"/>
  <c r="AF45" i="1"/>
  <c r="AE45" i="1"/>
  <c r="AH44" i="1"/>
  <c r="AG44" i="1"/>
  <c r="AF44" i="1"/>
  <c r="AE44" i="1"/>
  <c r="AH43" i="1"/>
  <c r="AG43" i="1"/>
  <c r="AF43" i="1"/>
  <c r="AE43" i="1"/>
  <c r="AH42" i="1"/>
  <c r="AG42" i="1"/>
  <c r="AF42" i="1"/>
  <c r="AE42" i="1"/>
  <c r="AH41" i="1"/>
  <c r="AG41" i="1"/>
  <c r="AF41" i="1"/>
  <c r="AE41" i="1"/>
  <c r="AH40" i="1"/>
  <c r="AG40" i="1"/>
  <c r="AF40" i="1"/>
  <c r="AE40" i="1"/>
  <c r="AH39" i="1"/>
  <c r="AG39" i="1"/>
  <c r="AF39" i="1"/>
  <c r="AE39" i="1"/>
  <c r="AH38" i="1"/>
  <c r="AG38" i="1"/>
  <c r="AF38" i="1"/>
  <c r="AE38" i="1"/>
  <c r="AH37" i="1"/>
  <c r="AG37" i="1"/>
  <c r="AF37" i="1"/>
  <c r="AE37" i="1"/>
  <c r="AH36" i="1"/>
  <c r="AG36" i="1"/>
  <c r="AF36" i="1"/>
  <c r="AE36" i="1"/>
  <c r="AH35" i="1"/>
  <c r="AG35" i="1"/>
  <c r="AF35" i="1"/>
  <c r="AE35" i="1"/>
  <c r="AH34" i="1"/>
  <c r="AG34" i="1"/>
  <c r="AF34" i="1"/>
  <c r="AE34" i="1"/>
  <c r="AH33" i="1"/>
  <c r="AG33" i="1"/>
  <c r="AF33" i="1"/>
  <c r="AE33" i="1"/>
  <c r="AH32" i="1"/>
  <c r="AG32" i="1"/>
  <c r="AF32" i="1"/>
  <c r="AE32" i="1"/>
  <c r="AH31" i="1"/>
  <c r="AG31" i="1"/>
  <c r="AF31" i="1"/>
  <c r="AE31" i="1"/>
  <c r="AH30" i="1"/>
  <c r="AG30" i="1"/>
  <c r="AF30" i="1"/>
  <c r="AE30" i="1"/>
  <c r="AH29" i="1"/>
  <c r="AG29" i="1"/>
  <c r="AF29" i="1"/>
  <c r="AE29" i="1"/>
  <c r="AH28" i="1"/>
  <c r="AG28" i="1"/>
  <c r="AF28" i="1"/>
  <c r="AE28" i="1"/>
  <c r="AH27" i="1"/>
  <c r="AG27" i="1"/>
  <c r="AF27" i="1"/>
  <c r="AE27" i="1"/>
  <c r="AH26" i="1"/>
  <c r="AG26" i="1"/>
  <c r="AF26" i="1"/>
  <c r="AE26" i="1"/>
  <c r="AH25" i="1"/>
  <c r="AG25" i="1"/>
  <c r="AF25" i="1"/>
  <c r="AE25" i="1"/>
  <c r="AH24" i="1"/>
  <c r="AG24" i="1"/>
  <c r="AF24" i="1"/>
  <c r="AE24" i="1"/>
  <c r="AH23" i="1"/>
  <c r="AG23" i="1"/>
  <c r="AF23" i="1"/>
  <c r="AE23" i="1"/>
  <c r="AH22" i="1"/>
  <c r="AG22" i="1"/>
  <c r="AF22" i="1"/>
  <c r="AE22" i="1"/>
  <c r="AH21" i="1"/>
  <c r="AG21" i="1"/>
  <c r="AF21" i="1"/>
  <c r="AE21" i="1"/>
  <c r="AH20" i="1"/>
  <c r="AG20" i="1"/>
  <c r="AF20" i="1"/>
  <c r="AE20" i="1"/>
  <c r="AH19" i="1"/>
  <c r="AG19" i="1"/>
  <c r="AF19" i="1"/>
  <c r="AE19" i="1"/>
  <c r="AH18" i="1"/>
  <c r="AG18" i="1"/>
  <c r="AF18" i="1"/>
  <c r="AE18" i="1"/>
  <c r="AH17" i="1"/>
  <c r="AG17" i="1"/>
  <c r="AF17" i="1"/>
  <c r="AE17" i="1"/>
  <c r="AH16" i="1"/>
  <c r="AG16" i="1"/>
  <c r="AF16" i="1"/>
  <c r="AE16" i="1"/>
  <c r="AH15" i="1"/>
  <c r="AG15" i="1"/>
  <c r="AF15" i="1"/>
  <c r="AE15" i="1"/>
  <c r="AH14" i="1"/>
  <c r="AG14" i="1"/>
  <c r="AF14" i="1"/>
  <c r="AE14" i="1"/>
  <c r="AH13" i="1"/>
  <c r="AG13" i="1"/>
  <c r="AF13" i="1"/>
  <c r="AE13" i="1"/>
  <c r="AH12" i="1"/>
  <c r="AG12" i="1"/>
  <c r="AF12" i="1"/>
  <c r="AE12" i="1"/>
  <c r="AH11" i="1"/>
  <c r="AG11" i="1"/>
  <c r="AF11" i="1"/>
  <c r="AE11" i="1"/>
  <c r="AD56" i="1"/>
  <c r="AC56" i="1"/>
  <c r="AB56" i="1"/>
  <c r="AD55" i="1"/>
  <c r="AC55" i="1"/>
  <c r="AB55" i="1"/>
  <c r="AD54" i="1"/>
  <c r="AC54" i="1"/>
  <c r="AB54" i="1"/>
  <c r="AD53" i="1"/>
  <c r="AC53" i="1"/>
  <c r="AB53" i="1"/>
  <c r="AD52" i="1"/>
  <c r="AC52" i="1"/>
  <c r="AB52" i="1"/>
  <c r="AD51" i="1"/>
  <c r="AC51" i="1"/>
  <c r="AB51" i="1"/>
  <c r="AD50" i="1"/>
  <c r="AC50" i="1"/>
  <c r="AB50" i="1"/>
  <c r="AD49" i="1"/>
  <c r="AC49" i="1"/>
  <c r="AB49" i="1"/>
  <c r="AD48" i="1"/>
  <c r="AC48" i="1"/>
  <c r="AB48" i="1"/>
  <c r="AD47" i="1"/>
  <c r="AC47" i="1"/>
  <c r="AB47" i="1"/>
  <c r="AD46" i="1"/>
  <c r="AC46" i="1"/>
  <c r="AB46" i="1"/>
  <c r="AD45" i="1"/>
  <c r="AC45" i="1"/>
  <c r="AB45" i="1"/>
  <c r="AD44" i="1"/>
  <c r="AC44" i="1"/>
  <c r="AB44" i="1"/>
  <c r="AD43" i="1"/>
  <c r="AC43" i="1"/>
  <c r="AB43" i="1"/>
  <c r="AD42" i="1"/>
  <c r="AC42" i="1"/>
  <c r="AB42" i="1"/>
  <c r="AD41" i="1"/>
  <c r="AC41" i="1"/>
  <c r="AB41" i="1"/>
  <c r="AD40" i="1"/>
  <c r="AC40" i="1"/>
  <c r="AB40" i="1"/>
  <c r="AD39" i="1"/>
  <c r="AC39" i="1"/>
  <c r="AB39" i="1"/>
  <c r="AD38" i="1"/>
  <c r="AC38" i="1"/>
  <c r="AB38" i="1"/>
  <c r="AD37" i="1"/>
  <c r="AC37" i="1"/>
  <c r="AB37" i="1"/>
  <c r="AD36" i="1"/>
  <c r="AC36" i="1"/>
  <c r="AB36" i="1"/>
  <c r="AD35" i="1"/>
  <c r="AC35" i="1"/>
  <c r="AB35" i="1"/>
  <c r="AD34" i="1"/>
  <c r="AC34" i="1"/>
  <c r="AB34" i="1"/>
  <c r="AD33" i="1"/>
  <c r="AC33" i="1"/>
  <c r="AB33" i="1"/>
  <c r="AD32" i="1"/>
  <c r="AC32" i="1"/>
  <c r="AB32" i="1"/>
  <c r="AD31" i="1"/>
  <c r="AC31" i="1"/>
  <c r="AB31" i="1"/>
  <c r="AD30" i="1"/>
  <c r="AC30" i="1"/>
  <c r="AB30" i="1"/>
  <c r="AD29" i="1"/>
  <c r="AC29" i="1"/>
  <c r="AB29" i="1"/>
  <c r="AD28" i="1"/>
  <c r="AC28" i="1"/>
  <c r="AB28" i="1"/>
  <c r="AD27" i="1"/>
  <c r="AC27" i="1"/>
  <c r="AB27" i="1"/>
  <c r="AD26" i="1"/>
  <c r="AC26" i="1"/>
  <c r="AB26" i="1"/>
  <c r="AD25" i="1"/>
  <c r="AC25" i="1"/>
  <c r="AB25" i="1"/>
  <c r="AD24" i="1"/>
  <c r="AC24" i="1"/>
  <c r="AB24" i="1"/>
  <c r="AD23" i="1"/>
  <c r="AC23" i="1"/>
  <c r="AB23" i="1"/>
  <c r="AD22" i="1"/>
  <c r="AC22" i="1"/>
  <c r="AB22" i="1"/>
  <c r="AD21" i="1"/>
  <c r="AC21" i="1"/>
  <c r="AB21" i="1"/>
  <c r="AD20" i="1"/>
  <c r="AC20" i="1"/>
  <c r="AB20" i="1"/>
  <c r="AD19" i="1"/>
  <c r="AC19" i="1"/>
  <c r="AB19" i="1"/>
  <c r="AD18" i="1"/>
  <c r="AC18" i="1"/>
  <c r="AB18" i="1"/>
  <c r="AD17" i="1"/>
  <c r="AC17" i="1"/>
  <c r="AB17" i="1"/>
  <c r="AD16" i="1"/>
  <c r="AC16" i="1"/>
  <c r="AB16" i="1"/>
  <c r="AD15" i="1"/>
  <c r="AC15" i="1"/>
  <c r="AB15" i="1"/>
  <c r="AD14" i="1"/>
  <c r="AC14" i="1"/>
  <c r="AB14" i="1"/>
  <c r="AD13" i="1"/>
  <c r="AC13" i="1"/>
  <c r="AB13" i="1"/>
  <c r="AD12" i="1"/>
  <c r="AC12" i="1"/>
  <c r="AB12" i="1"/>
  <c r="AD11" i="1"/>
  <c r="AC11" i="1"/>
  <c r="AB11" i="1"/>
  <c r="AD70" i="1"/>
  <c r="AC70" i="1"/>
  <c r="AB70" i="1"/>
  <c r="AD69" i="1"/>
  <c r="AC69" i="1"/>
  <c r="AB69" i="1"/>
  <c r="AD68" i="1"/>
  <c r="AC68" i="1"/>
  <c r="AB68" i="1"/>
  <c r="AD67" i="1"/>
  <c r="AC67" i="1"/>
  <c r="AB67" i="1"/>
  <c r="AD66" i="1"/>
  <c r="AB66" i="1"/>
  <c r="AD65" i="1"/>
  <c r="AC65" i="1"/>
  <c r="AB65" i="1"/>
  <c r="AD64" i="1"/>
  <c r="AC64" i="1"/>
  <c r="AB64" i="1"/>
  <c r="AD63" i="1"/>
  <c r="AC63" i="1"/>
  <c r="AB63" i="1"/>
  <c r="AD62" i="1"/>
  <c r="AC62" i="1"/>
  <c r="AB62" i="1"/>
  <c r="AD61" i="1"/>
  <c r="AC61" i="1"/>
  <c r="AB61" i="1"/>
  <c r="AD60" i="1"/>
  <c r="AC60" i="1"/>
  <c r="AB60" i="1"/>
  <c r="AD59" i="1"/>
  <c r="AC59" i="1"/>
  <c r="AB59" i="1"/>
  <c r="AD58" i="1"/>
  <c r="AC58" i="1"/>
  <c r="AB58" i="1"/>
  <c r="AD57" i="1"/>
  <c r="AC57" i="1"/>
  <c r="AB57" i="1"/>
  <c r="AC66" i="1"/>
  <c r="Y69" i="1"/>
  <c r="Z70" i="1"/>
  <c r="Y70" i="1"/>
  <c r="X70" i="1"/>
  <c r="Z69" i="1"/>
  <c r="X69" i="1"/>
  <c r="Z68" i="1"/>
  <c r="Y68" i="1"/>
  <c r="X68" i="1"/>
  <c r="Z67" i="1"/>
  <c r="Y67" i="1"/>
  <c r="X67" i="1"/>
  <c r="Z66" i="1"/>
  <c r="Y66" i="1"/>
  <c r="X66" i="1"/>
  <c r="Z65" i="1"/>
  <c r="Y65" i="1"/>
  <c r="X65" i="1"/>
  <c r="Z64" i="1"/>
  <c r="Y64" i="1"/>
  <c r="X64" i="1"/>
  <c r="Z63" i="1"/>
  <c r="Y63" i="1"/>
  <c r="X63" i="1"/>
  <c r="Z62" i="1"/>
  <c r="Y62" i="1"/>
  <c r="X62" i="1"/>
  <c r="Z61" i="1"/>
  <c r="Y61" i="1"/>
  <c r="X61" i="1"/>
  <c r="Z60" i="1"/>
  <c r="Y60" i="1"/>
  <c r="X60" i="1"/>
  <c r="Z59" i="1"/>
  <c r="Y59" i="1"/>
  <c r="X59" i="1"/>
  <c r="Z58" i="1"/>
  <c r="Y58" i="1"/>
  <c r="X58" i="1"/>
  <c r="Z57" i="1"/>
  <c r="Y57" i="1"/>
  <c r="X57" i="1"/>
  <c r="Z56" i="1"/>
  <c r="Y56" i="1"/>
  <c r="X56" i="1"/>
  <c r="Z55" i="1"/>
  <c r="Y55" i="1"/>
  <c r="X55" i="1"/>
  <c r="Z54" i="1"/>
  <c r="Y54" i="1"/>
  <c r="X54" i="1"/>
  <c r="Z53" i="1"/>
  <c r="Y53" i="1"/>
  <c r="X53" i="1"/>
  <c r="Z52" i="1"/>
  <c r="Y52" i="1"/>
  <c r="X52" i="1"/>
  <c r="Z51" i="1"/>
  <c r="Y51" i="1"/>
  <c r="X51" i="1"/>
  <c r="Z50" i="1"/>
  <c r="Y50" i="1"/>
  <c r="X50" i="1"/>
  <c r="Z49" i="1"/>
  <c r="Y49" i="1"/>
  <c r="X49" i="1"/>
  <c r="Z48" i="1"/>
  <c r="Y48" i="1"/>
  <c r="X48" i="1"/>
  <c r="Z47" i="1"/>
  <c r="Y47" i="1"/>
  <c r="X47" i="1"/>
  <c r="Z46" i="1"/>
  <c r="Y46" i="1"/>
  <c r="X46" i="1"/>
  <c r="Z45" i="1"/>
  <c r="Y45" i="1"/>
  <c r="X45" i="1"/>
  <c r="Z44" i="1"/>
  <c r="Y44" i="1"/>
  <c r="X44" i="1"/>
  <c r="Z43" i="1"/>
  <c r="Y43" i="1"/>
  <c r="X43" i="1"/>
  <c r="Z42" i="1"/>
  <c r="Y42" i="1"/>
  <c r="X42" i="1"/>
  <c r="Z41" i="1"/>
  <c r="Y41" i="1"/>
  <c r="X41" i="1"/>
  <c r="Z40" i="1"/>
  <c r="Y40" i="1"/>
  <c r="X40" i="1"/>
  <c r="Z39" i="1"/>
  <c r="Y39" i="1"/>
  <c r="X39" i="1"/>
  <c r="Z38" i="1"/>
  <c r="Y38" i="1"/>
  <c r="X38" i="1"/>
  <c r="Z37" i="1"/>
  <c r="Y37" i="1"/>
  <c r="X37" i="1"/>
  <c r="Z36" i="1"/>
  <c r="Y36" i="1"/>
  <c r="X36" i="1"/>
  <c r="Z34" i="1"/>
  <c r="Y34" i="1"/>
  <c r="X34" i="1"/>
  <c r="Z33" i="1"/>
  <c r="Y33" i="1"/>
  <c r="X33" i="1"/>
  <c r="Z32" i="1"/>
  <c r="Y32" i="1"/>
  <c r="X32" i="1"/>
  <c r="Z31" i="1"/>
  <c r="Y31" i="1"/>
  <c r="X31" i="1"/>
  <c r="Z30" i="1"/>
  <c r="Y30" i="1"/>
  <c r="X30" i="1"/>
  <c r="Z29" i="1"/>
  <c r="Y29" i="1"/>
  <c r="X29" i="1"/>
  <c r="Z28" i="1"/>
  <c r="Y28" i="1"/>
  <c r="X28" i="1"/>
  <c r="Z27" i="1"/>
  <c r="Y27" i="1"/>
  <c r="X27" i="1"/>
  <c r="Z26" i="1"/>
  <c r="Y26" i="1"/>
  <c r="X26" i="1"/>
  <c r="Z25" i="1"/>
  <c r="Y25" i="1"/>
  <c r="X25" i="1"/>
  <c r="Z24" i="1"/>
  <c r="Y24" i="1"/>
  <c r="X24" i="1"/>
  <c r="Z23" i="1"/>
  <c r="Y23" i="1"/>
  <c r="X23" i="1"/>
  <c r="Z22" i="1"/>
  <c r="Y22" i="1"/>
  <c r="X22" i="1"/>
  <c r="Z21" i="1"/>
  <c r="Y21" i="1"/>
  <c r="X21" i="1"/>
  <c r="Z20" i="1"/>
  <c r="Y20" i="1"/>
  <c r="X20" i="1"/>
  <c r="Z19" i="1"/>
  <c r="Y19" i="1"/>
  <c r="X19" i="1"/>
  <c r="Z18" i="1"/>
  <c r="Y18" i="1"/>
  <c r="X18" i="1"/>
  <c r="Z17" i="1"/>
  <c r="Y17" i="1"/>
  <c r="X17" i="1"/>
  <c r="Z16" i="1"/>
  <c r="Y16" i="1"/>
  <c r="X16" i="1"/>
  <c r="Z15" i="1"/>
  <c r="Y15" i="1"/>
  <c r="X15" i="1"/>
  <c r="Z14" i="1"/>
  <c r="Y14" i="1"/>
  <c r="X14" i="1"/>
  <c r="Z13" i="1"/>
  <c r="Y13" i="1"/>
  <c r="X13" i="1"/>
  <c r="Z12" i="1"/>
  <c r="Y12" i="1"/>
  <c r="X12" i="1"/>
  <c r="Z11" i="1"/>
  <c r="Y11" i="1"/>
  <c r="X11" i="1"/>
  <c r="V13" i="1" l="1"/>
  <c r="U13" i="1"/>
  <c r="T13" i="1"/>
  <c r="V65" i="1"/>
  <c r="U65" i="1"/>
  <c r="T65" i="1"/>
  <c r="S65" i="1"/>
  <c r="R65" i="1"/>
  <c r="Q65" i="1"/>
  <c r="P65" i="1"/>
  <c r="O65" i="1"/>
  <c r="V64" i="1"/>
  <c r="U64" i="1"/>
  <c r="T64" i="1"/>
  <c r="S64" i="1"/>
  <c r="R64" i="1"/>
  <c r="Q64" i="1"/>
  <c r="P64" i="1"/>
  <c r="O64" i="1"/>
  <c r="V63" i="1"/>
  <c r="U63" i="1"/>
  <c r="T63" i="1"/>
  <c r="S63" i="1"/>
  <c r="R63" i="1"/>
  <c r="Q63" i="1"/>
  <c r="P63" i="1"/>
  <c r="O63" i="1"/>
  <c r="V62" i="1"/>
  <c r="U62" i="1"/>
  <c r="T62" i="1"/>
  <c r="S62" i="1"/>
  <c r="R62" i="1"/>
  <c r="Q62" i="1"/>
  <c r="P62" i="1"/>
  <c r="O62" i="1"/>
  <c r="V61" i="1"/>
  <c r="U61" i="1"/>
  <c r="T61" i="1"/>
  <c r="S61" i="1"/>
  <c r="R61" i="1"/>
  <c r="Q61" i="1"/>
  <c r="P61" i="1"/>
  <c r="O61" i="1"/>
  <c r="V60" i="1"/>
  <c r="U60" i="1"/>
  <c r="T60" i="1"/>
  <c r="S60" i="1"/>
  <c r="R60" i="1"/>
  <c r="Q60" i="1"/>
  <c r="P60" i="1"/>
  <c r="O60" i="1"/>
  <c r="V59" i="1"/>
  <c r="U59" i="1"/>
  <c r="T59" i="1"/>
  <c r="S59" i="1"/>
  <c r="R59" i="1"/>
  <c r="Q59" i="1"/>
  <c r="P59" i="1"/>
  <c r="O59" i="1"/>
  <c r="V58" i="1"/>
  <c r="U58" i="1"/>
  <c r="T58" i="1"/>
  <c r="S58" i="1"/>
  <c r="R58" i="1"/>
  <c r="Q58" i="1"/>
  <c r="P58" i="1"/>
  <c r="O58" i="1"/>
  <c r="V57" i="1"/>
  <c r="U57" i="1"/>
  <c r="T57" i="1"/>
  <c r="S57" i="1"/>
  <c r="R57" i="1"/>
  <c r="Q57" i="1"/>
  <c r="P57" i="1"/>
  <c r="O57" i="1"/>
  <c r="V56" i="1"/>
  <c r="U56" i="1"/>
  <c r="T56" i="1"/>
  <c r="S56" i="1"/>
  <c r="R56" i="1"/>
  <c r="Q56" i="1"/>
  <c r="P56" i="1"/>
  <c r="O56" i="1"/>
  <c r="V55" i="1"/>
  <c r="U55" i="1"/>
  <c r="T55" i="1"/>
  <c r="S55" i="1"/>
  <c r="R55" i="1"/>
  <c r="Q55" i="1"/>
  <c r="P55" i="1"/>
  <c r="O55" i="1"/>
  <c r="V54" i="1"/>
  <c r="U54" i="1"/>
  <c r="T54" i="1"/>
  <c r="S54" i="1"/>
  <c r="R54" i="1"/>
  <c r="Q54" i="1"/>
  <c r="P54" i="1"/>
  <c r="O54" i="1"/>
  <c r="V53" i="1"/>
  <c r="U53" i="1"/>
  <c r="T53" i="1"/>
  <c r="S53" i="1"/>
  <c r="R53" i="1"/>
  <c r="Q53" i="1"/>
  <c r="P53" i="1"/>
  <c r="O53" i="1"/>
  <c r="V52" i="1"/>
  <c r="U52" i="1"/>
  <c r="T52" i="1"/>
  <c r="S52" i="1"/>
  <c r="R52" i="1"/>
  <c r="Q52" i="1"/>
  <c r="P52" i="1"/>
  <c r="O52" i="1"/>
  <c r="V51" i="1"/>
  <c r="U51" i="1"/>
  <c r="T51" i="1"/>
  <c r="S51" i="1"/>
  <c r="R51" i="1"/>
  <c r="Q51" i="1"/>
  <c r="P51" i="1"/>
  <c r="O51" i="1"/>
  <c r="V50" i="1"/>
  <c r="U50" i="1"/>
  <c r="T50" i="1"/>
  <c r="S50" i="1"/>
  <c r="R50" i="1"/>
  <c r="Q50" i="1"/>
  <c r="P50" i="1"/>
  <c r="O50" i="1"/>
  <c r="V49" i="1"/>
  <c r="U49" i="1"/>
  <c r="T49" i="1"/>
  <c r="S49" i="1"/>
  <c r="R49" i="1"/>
  <c r="Q49" i="1"/>
  <c r="P49" i="1"/>
  <c r="O49" i="1"/>
  <c r="V48" i="1"/>
  <c r="U48" i="1"/>
  <c r="T48" i="1"/>
  <c r="S48" i="1"/>
  <c r="R48" i="1"/>
  <c r="Q48" i="1"/>
  <c r="P48" i="1"/>
  <c r="O48" i="1"/>
  <c r="V47" i="1"/>
  <c r="U47" i="1"/>
  <c r="T47" i="1"/>
  <c r="S47" i="1"/>
  <c r="R47" i="1"/>
  <c r="Q47" i="1"/>
  <c r="P47" i="1"/>
  <c r="O47" i="1"/>
  <c r="V46" i="1"/>
  <c r="U46" i="1"/>
  <c r="T46" i="1"/>
  <c r="S46" i="1"/>
  <c r="R46" i="1"/>
  <c r="Q46" i="1"/>
  <c r="P46" i="1"/>
  <c r="O46" i="1"/>
  <c r="V45" i="1"/>
  <c r="U45" i="1"/>
  <c r="T45" i="1"/>
  <c r="S45" i="1"/>
  <c r="R45" i="1"/>
  <c r="Q45" i="1"/>
  <c r="P45" i="1"/>
  <c r="O45" i="1"/>
  <c r="V44" i="1"/>
  <c r="U44" i="1"/>
  <c r="T44" i="1"/>
  <c r="S44" i="1"/>
  <c r="R44" i="1"/>
  <c r="Q44" i="1"/>
  <c r="P44" i="1"/>
  <c r="O44" i="1"/>
  <c r="V43" i="1"/>
  <c r="U43" i="1"/>
  <c r="T43" i="1"/>
  <c r="S43" i="1"/>
  <c r="R43" i="1"/>
  <c r="Q43" i="1"/>
  <c r="P43" i="1"/>
  <c r="O43" i="1"/>
  <c r="V42" i="1"/>
  <c r="U42" i="1"/>
  <c r="T42" i="1"/>
  <c r="S42" i="1"/>
  <c r="R42" i="1"/>
  <c r="Q42" i="1"/>
  <c r="P42" i="1"/>
  <c r="O42" i="1"/>
  <c r="V41" i="1"/>
  <c r="U41" i="1"/>
  <c r="T41" i="1"/>
  <c r="S41" i="1"/>
  <c r="R41" i="1"/>
  <c r="Q41" i="1"/>
  <c r="P41" i="1"/>
  <c r="O41" i="1"/>
  <c r="V40" i="1"/>
  <c r="U40" i="1"/>
  <c r="T40" i="1"/>
  <c r="S40" i="1"/>
  <c r="R40" i="1"/>
  <c r="Q40" i="1"/>
  <c r="P40" i="1"/>
  <c r="O40" i="1"/>
  <c r="V39" i="1"/>
  <c r="U39" i="1"/>
  <c r="T39" i="1"/>
  <c r="S39" i="1"/>
  <c r="R39" i="1"/>
  <c r="Q39" i="1"/>
  <c r="P39" i="1"/>
  <c r="O39" i="1"/>
  <c r="V38" i="1"/>
  <c r="U38" i="1"/>
  <c r="T38" i="1"/>
  <c r="S38" i="1"/>
  <c r="R38" i="1"/>
  <c r="Q38" i="1"/>
  <c r="P38" i="1"/>
  <c r="O38" i="1"/>
  <c r="V37" i="1"/>
  <c r="U37" i="1"/>
  <c r="T37" i="1"/>
  <c r="S37" i="1"/>
  <c r="R37" i="1"/>
  <c r="Q37" i="1"/>
  <c r="P37" i="1"/>
  <c r="O37" i="1"/>
  <c r="V36" i="1"/>
  <c r="U36" i="1"/>
  <c r="T36" i="1"/>
  <c r="S36" i="1"/>
  <c r="R36" i="1"/>
  <c r="Q36" i="1"/>
  <c r="P36" i="1"/>
  <c r="O36" i="1"/>
  <c r="V35" i="1"/>
  <c r="U35" i="1"/>
  <c r="T35" i="1"/>
  <c r="S35" i="1"/>
  <c r="R35" i="1"/>
  <c r="Q35" i="1"/>
  <c r="P35" i="1"/>
  <c r="O35" i="1"/>
  <c r="V66" i="1"/>
  <c r="U66" i="1"/>
  <c r="T66" i="1"/>
  <c r="S66" i="1"/>
  <c r="R66" i="1"/>
  <c r="Q66" i="1"/>
  <c r="P66" i="1"/>
  <c r="O66" i="1"/>
  <c r="N66" i="1"/>
  <c r="M66" i="1"/>
  <c r="L66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N65" i="1"/>
  <c r="M65" i="1"/>
  <c r="L65" i="1"/>
  <c r="K65" i="1"/>
  <c r="J65" i="1"/>
  <c r="I65" i="1"/>
  <c r="H65" i="1"/>
  <c r="G65" i="1"/>
  <c r="F65" i="1"/>
  <c r="E65" i="1"/>
  <c r="D65" i="1"/>
  <c r="C65" i="1"/>
  <c r="N64" i="1"/>
  <c r="M64" i="1"/>
  <c r="L64" i="1"/>
  <c r="K64" i="1"/>
  <c r="J64" i="1"/>
  <c r="I64" i="1"/>
  <c r="H64" i="1"/>
  <c r="G64" i="1"/>
  <c r="F64" i="1"/>
  <c r="E64" i="1"/>
  <c r="D64" i="1"/>
  <c r="C64" i="1"/>
  <c r="N63" i="1"/>
  <c r="M63" i="1"/>
  <c r="L63" i="1"/>
  <c r="K63" i="1"/>
  <c r="J63" i="1"/>
  <c r="I63" i="1"/>
  <c r="H63" i="1"/>
  <c r="G63" i="1"/>
  <c r="F63" i="1"/>
  <c r="E63" i="1"/>
  <c r="D63" i="1"/>
  <c r="C63" i="1"/>
  <c r="N62" i="1"/>
  <c r="M62" i="1"/>
  <c r="L62" i="1"/>
  <c r="K62" i="1"/>
  <c r="J62" i="1"/>
  <c r="I62" i="1"/>
  <c r="H62" i="1"/>
  <c r="G62" i="1"/>
  <c r="F62" i="1"/>
  <c r="E62" i="1"/>
  <c r="D62" i="1"/>
  <c r="C62" i="1"/>
  <c r="N61" i="1"/>
  <c r="M61" i="1"/>
  <c r="L61" i="1"/>
  <c r="K61" i="1"/>
  <c r="J61" i="1"/>
  <c r="I61" i="1"/>
  <c r="H61" i="1"/>
  <c r="G61" i="1"/>
  <c r="F61" i="1"/>
  <c r="E61" i="1"/>
  <c r="D61" i="1"/>
  <c r="C61" i="1"/>
  <c r="N60" i="1"/>
  <c r="M60" i="1"/>
  <c r="L60" i="1"/>
  <c r="K60" i="1"/>
  <c r="J60" i="1"/>
  <c r="I60" i="1"/>
  <c r="H60" i="1"/>
  <c r="G60" i="1"/>
  <c r="F60" i="1"/>
  <c r="E60" i="1"/>
  <c r="D60" i="1"/>
  <c r="C60" i="1"/>
  <c r="N59" i="1"/>
  <c r="M59" i="1"/>
  <c r="L59" i="1"/>
  <c r="K59" i="1"/>
  <c r="J59" i="1"/>
  <c r="I59" i="1"/>
  <c r="H59" i="1"/>
  <c r="G59" i="1"/>
  <c r="F59" i="1"/>
  <c r="E59" i="1"/>
  <c r="D59" i="1"/>
  <c r="C59" i="1"/>
  <c r="N58" i="1"/>
  <c r="M58" i="1"/>
  <c r="L58" i="1"/>
  <c r="K58" i="1"/>
  <c r="J58" i="1"/>
  <c r="I58" i="1"/>
  <c r="H58" i="1"/>
  <c r="G58" i="1"/>
  <c r="F58" i="1"/>
  <c r="E58" i="1"/>
  <c r="D58" i="1"/>
  <c r="C58" i="1"/>
  <c r="N57" i="1"/>
  <c r="M57" i="1"/>
  <c r="L57" i="1"/>
  <c r="K57" i="1"/>
  <c r="J57" i="1"/>
  <c r="I57" i="1"/>
  <c r="H57" i="1"/>
  <c r="G57" i="1"/>
  <c r="F57" i="1"/>
  <c r="E57" i="1"/>
  <c r="D57" i="1"/>
  <c r="C57" i="1"/>
  <c r="N56" i="1"/>
  <c r="M56" i="1"/>
  <c r="L56" i="1"/>
  <c r="K56" i="1"/>
  <c r="J56" i="1"/>
  <c r="I56" i="1"/>
  <c r="H56" i="1"/>
  <c r="G56" i="1"/>
  <c r="F56" i="1"/>
  <c r="E56" i="1"/>
  <c r="D56" i="1"/>
  <c r="C56" i="1"/>
  <c r="N55" i="1"/>
  <c r="M55" i="1"/>
  <c r="L55" i="1"/>
  <c r="K55" i="1"/>
  <c r="J55" i="1"/>
  <c r="I55" i="1"/>
  <c r="H55" i="1"/>
  <c r="G55" i="1"/>
  <c r="F55" i="1"/>
  <c r="E55" i="1"/>
  <c r="D55" i="1"/>
  <c r="C55" i="1"/>
  <c r="N54" i="1"/>
  <c r="M54" i="1"/>
  <c r="L54" i="1"/>
  <c r="K54" i="1"/>
  <c r="J54" i="1"/>
  <c r="I54" i="1"/>
  <c r="H54" i="1"/>
  <c r="G54" i="1"/>
  <c r="F54" i="1"/>
  <c r="E54" i="1"/>
  <c r="D54" i="1"/>
  <c r="C54" i="1"/>
  <c r="N53" i="1"/>
  <c r="M53" i="1"/>
  <c r="L53" i="1"/>
  <c r="K53" i="1"/>
  <c r="J53" i="1"/>
  <c r="I53" i="1"/>
  <c r="H53" i="1"/>
  <c r="G53" i="1"/>
  <c r="F53" i="1"/>
  <c r="E53" i="1"/>
  <c r="D53" i="1"/>
  <c r="C53" i="1"/>
  <c r="N52" i="1"/>
  <c r="M52" i="1"/>
  <c r="L52" i="1"/>
  <c r="K52" i="1"/>
  <c r="J52" i="1"/>
  <c r="I52" i="1"/>
  <c r="H52" i="1"/>
  <c r="G52" i="1"/>
  <c r="F52" i="1"/>
  <c r="E52" i="1"/>
  <c r="D52" i="1"/>
  <c r="C52" i="1"/>
  <c r="N51" i="1"/>
  <c r="M51" i="1"/>
  <c r="L51" i="1"/>
  <c r="K51" i="1"/>
  <c r="J51" i="1"/>
  <c r="I51" i="1"/>
  <c r="H51" i="1"/>
  <c r="G51" i="1"/>
  <c r="F51" i="1"/>
  <c r="E51" i="1"/>
  <c r="D51" i="1"/>
  <c r="C51" i="1"/>
  <c r="N50" i="1"/>
  <c r="M50" i="1"/>
  <c r="L50" i="1"/>
  <c r="K50" i="1"/>
  <c r="J50" i="1"/>
  <c r="I50" i="1"/>
  <c r="H50" i="1"/>
  <c r="G50" i="1"/>
  <c r="F50" i="1"/>
  <c r="E50" i="1"/>
  <c r="D50" i="1"/>
  <c r="C50" i="1"/>
  <c r="N49" i="1"/>
  <c r="M49" i="1"/>
  <c r="L49" i="1"/>
  <c r="K49" i="1"/>
  <c r="J49" i="1"/>
  <c r="I49" i="1"/>
  <c r="H49" i="1"/>
  <c r="G49" i="1"/>
  <c r="F49" i="1"/>
  <c r="E49" i="1"/>
  <c r="D49" i="1"/>
  <c r="C49" i="1"/>
  <c r="N48" i="1"/>
  <c r="M48" i="1"/>
  <c r="L48" i="1"/>
  <c r="K48" i="1"/>
  <c r="J48" i="1"/>
  <c r="I48" i="1"/>
  <c r="H48" i="1"/>
  <c r="G48" i="1"/>
  <c r="F48" i="1"/>
  <c r="E48" i="1"/>
  <c r="D48" i="1"/>
  <c r="C48" i="1"/>
  <c r="N47" i="1"/>
  <c r="M47" i="1"/>
  <c r="L47" i="1"/>
  <c r="K47" i="1"/>
  <c r="J47" i="1"/>
  <c r="I47" i="1"/>
  <c r="H47" i="1"/>
  <c r="G47" i="1"/>
  <c r="F47" i="1"/>
  <c r="E47" i="1"/>
  <c r="D47" i="1"/>
  <c r="C47" i="1"/>
  <c r="N46" i="1"/>
  <c r="M46" i="1"/>
  <c r="L46" i="1"/>
  <c r="K46" i="1"/>
  <c r="J46" i="1"/>
  <c r="I46" i="1"/>
  <c r="H46" i="1"/>
  <c r="G46" i="1"/>
  <c r="F46" i="1"/>
  <c r="E46" i="1"/>
  <c r="D46" i="1"/>
  <c r="C46" i="1"/>
  <c r="N45" i="1"/>
  <c r="M45" i="1"/>
  <c r="L45" i="1"/>
  <c r="K45" i="1"/>
  <c r="J45" i="1"/>
  <c r="I45" i="1"/>
  <c r="H45" i="1"/>
  <c r="G45" i="1"/>
  <c r="F45" i="1"/>
  <c r="E45" i="1"/>
  <c r="D45" i="1"/>
  <c r="C45" i="1"/>
  <c r="N44" i="1"/>
  <c r="M44" i="1"/>
  <c r="L44" i="1"/>
  <c r="K44" i="1"/>
  <c r="J44" i="1"/>
  <c r="I44" i="1"/>
  <c r="H44" i="1"/>
  <c r="G44" i="1"/>
  <c r="F44" i="1"/>
  <c r="E44" i="1"/>
  <c r="D44" i="1"/>
  <c r="C44" i="1"/>
  <c r="N43" i="1"/>
  <c r="M43" i="1"/>
  <c r="L43" i="1"/>
  <c r="K43" i="1"/>
  <c r="J43" i="1"/>
  <c r="I43" i="1"/>
  <c r="H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N37" i="1"/>
  <c r="M37" i="1"/>
  <c r="L37" i="1"/>
  <c r="K37" i="1"/>
  <c r="J37" i="1"/>
  <c r="I37" i="1"/>
  <c r="H37" i="1"/>
  <c r="G37" i="1"/>
  <c r="F37" i="1"/>
  <c r="E37" i="1"/>
  <c r="D37" i="1"/>
  <c r="C37" i="1"/>
  <c r="N36" i="1"/>
  <c r="M36" i="1"/>
  <c r="L36" i="1"/>
  <c r="K36" i="1"/>
  <c r="J36" i="1"/>
  <c r="I36" i="1"/>
  <c r="H36" i="1"/>
  <c r="G36" i="1"/>
  <c r="F36" i="1"/>
  <c r="E36" i="1"/>
  <c r="D36" i="1"/>
  <c r="C36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C13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70" i="1" l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CJ94" i="1" s="1"/>
  <c r="CD94" i="1" s="1"/>
  <c r="E93" i="1"/>
  <c r="D93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Z71" i="1"/>
  <c r="Y71" i="1"/>
  <c r="X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CK70" i="1"/>
  <c r="CE70" i="1" s="1"/>
  <c r="AA70" i="1"/>
  <c r="W70" i="1"/>
  <c r="CK69" i="1"/>
  <c r="CE69" i="1" s="1"/>
  <c r="AA69" i="1"/>
  <c r="W69" i="1"/>
  <c r="B69" i="1"/>
  <c r="CK68" i="1"/>
  <c r="CE68" i="1" s="1"/>
  <c r="AA68" i="1"/>
  <c r="W68" i="1"/>
  <c r="B68" i="1"/>
  <c r="CK67" i="1"/>
  <c r="CE67" i="1" s="1"/>
  <c r="AA67" i="1"/>
  <c r="W67" i="1"/>
  <c r="B67" i="1"/>
  <c r="CK66" i="1"/>
  <c r="CE66" i="1" s="1"/>
  <c r="AA66" i="1"/>
  <c r="W66" i="1"/>
  <c r="B66" i="1"/>
  <c r="CK65" i="1"/>
  <c r="CE65" i="1" s="1"/>
  <c r="AA65" i="1"/>
  <c r="W65" i="1"/>
  <c r="B65" i="1"/>
  <c r="CK64" i="1"/>
  <c r="CE64" i="1" s="1"/>
  <c r="AA64" i="1"/>
  <c r="W64" i="1"/>
  <c r="B64" i="1"/>
  <c r="CK63" i="1"/>
  <c r="CE63" i="1" s="1"/>
  <c r="AA63" i="1"/>
  <c r="W63" i="1"/>
  <c r="B63" i="1"/>
  <c r="CK62" i="1"/>
  <c r="CE62" i="1" s="1"/>
  <c r="AA62" i="1"/>
  <c r="W62" i="1"/>
  <c r="B62" i="1"/>
  <c r="CK61" i="1"/>
  <c r="CE61" i="1" s="1"/>
  <c r="AA61" i="1"/>
  <c r="W61" i="1"/>
  <c r="B61" i="1"/>
  <c r="CK60" i="1"/>
  <c r="CE60" i="1" s="1"/>
  <c r="AA60" i="1"/>
  <c r="W60" i="1"/>
  <c r="B60" i="1"/>
  <c r="CK59" i="1"/>
  <c r="CE59" i="1" s="1"/>
  <c r="AA59" i="1"/>
  <c r="W59" i="1"/>
  <c r="B59" i="1"/>
  <c r="CK58" i="1"/>
  <c r="CE58" i="1" s="1"/>
  <c r="AA58" i="1"/>
  <c r="W58" i="1"/>
  <c r="B58" i="1"/>
  <c r="CK57" i="1"/>
  <c r="CE57" i="1" s="1"/>
  <c r="AA57" i="1"/>
  <c r="W57" i="1"/>
  <c r="B57" i="1"/>
  <c r="CK56" i="1"/>
  <c r="CE56" i="1" s="1"/>
  <c r="AA56" i="1"/>
  <c r="W56" i="1"/>
  <c r="B56" i="1"/>
  <c r="CK55" i="1"/>
  <c r="CE55" i="1" s="1"/>
  <c r="AA55" i="1"/>
  <c r="W55" i="1"/>
  <c r="B55" i="1"/>
  <c r="CK54" i="1"/>
  <c r="CE54" i="1" s="1"/>
  <c r="AA54" i="1"/>
  <c r="W54" i="1"/>
  <c r="B54" i="1"/>
  <c r="CK53" i="1"/>
  <c r="CE53" i="1" s="1"/>
  <c r="AA53" i="1"/>
  <c r="W53" i="1"/>
  <c r="B53" i="1"/>
  <c r="CK52" i="1"/>
  <c r="CE52" i="1" s="1"/>
  <c r="AA52" i="1"/>
  <c r="W52" i="1"/>
  <c r="B52" i="1"/>
  <c r="CK51" i="1"/>
  <c r="CE51" i="1" s="1"/>
  <c r="AA51" i="1"/>
  <c r="W51" i="1"/>
  <c r="B51" i="1"/>
  <c r="CK50" i="1"/>
  <c r="CE50" i="1" s="1"/>
  <c r="AA50" i="1"/>
  <c r="W50" i="1"/>
  <c r="B50" i="1"/>
  <c r="CK49" i="1"/>
  <c r="CE49" i="1" s="1"/>
  <c r="AA49" i="1"/>
  <c r="W49" i="1"/>
  <c r="B49" i="1"/>
  <c r="CK48" i="1"/>
  <c r="CE48" i="1" s="1"/>
  <c r="AA48" i="1"/>
  <c r="W48" i="1"/>
  <c r="B48" i="1"/>
  <c r="CK47" i="1"/>
  <c r="CE47" i="1" s="1"/>
  <c r="AA47" i="1"/>
  <c r="W47" i="1"/>
  <c r="B47" i="1"/>
  <c r="CK46" i="1"/>
  <c r="CE46" i="1" s="1"/>
  <c r="AA46" i="1"/>
  <c r="W46" i="1"/>
  <c r="B46" i="1"/>
  <c r="CK45" i="1"/>
  <c r="CE45" i="1" s="1"/>
  <c r="AA45" i="1"/>
  <c r="W45" i="1"/>
  <c r="B45" i="1"/>
  <c r="CK44" i="1"/>
  <c r="CE44" i="1" s="1"/>
  <c r="AA44" i="1"/>
  <c r="W44" i="1"/>
  <c r="B44" i="1"/>
  <c r="CK43" i="1"/>
  <c r="CE43" i="1" s="1"/>
  <c r="AA43" i="1"/>
  <c r="W43" i="1"/>
  <c r="B43" i="1"/>
  <c r="CK42" i="1"/>
  <c r="CE42" i="1" s="1"/>
  <c r="AA42" i="1"/>
  <c r="W42" i="1"/>
  <c r="B42" i="1"/>
  <c r="CK41" i="1"/>
  <c r="CE41" i="1" s="1"/>
  <c r="AA41" i="1"/>
  <c r="W41" i="1"/>
  <c r="B41" i="1"/>
  <c r="CK40" i="1"/>
  <c r="CE40" i="1" s="1"/>
  <c r="AA40" i="1"/>
  <c r="W40" i="1"/>
  <c r="B40" i="1"/>
  <c r="CK39" i="1"/>
  <c r="CE39" i="1" s="1"/>
  <c r="AA39" i="1"/>
  <c r="W39" i="1"/>
  <c r="B39" i="1"/>
  <c r="CK38" i="1"/>
  <c r="CE38" i="1" s="1"/>
  <c r="AA38" i="1"/>
  <c r="W38" i="1"/>
  <c r="B38" i="1"/>
  <c r="CK37" i="1"/>
  <c r="CE37" i="1" s="1"/>
  <c r="AA37" i="1"/>
  <c r="W37" i="1"/>
  <c r="B37" i="1"/>
  <c r="CK36" i="1"/>
  <c r="CE36" i="1" s="1"/>
  <c r="AA36" i="1"/>
  <c r="W36" i="1"/>
  <c r="B36" i="1"/>
  <c r="CK35" i="1"/>
  <c r="CE35" i="1" s="1"/>
  <c r="AA35" i="1"/>
  <c r="W35" i="1"/>
  <c r="B35" i="1"/>
  <c r="CK34" i="1"/>
  <c r="CE34" i="1" s="1"/>
  <c r="AA34" i="1"/>
  <c r="W34" i="1"/>
  <c r="B34" i="1"/>
  <c r="CK33" i="1"/>
  <c r="CE33" i="1" s="1"/>
  <c r="AA33" i="1"/>
  <c r="W33" i="1"/>
  <c r="B33" i="1"/>
  <c r="CK32" i="1"/>
  <c r="CE32" i="1" s="1"/>
  <c r="AA32" i="1"/>
  <c r="W32" i="1"/>
  <c r="B32" i="1"/>
  <c r="CK31" i="1"/>
  <c r="CE31" i="1" s="1"/>
  <c r="AA31" i="1"/>
  <c r="W31" i="1"/>
  <c r="B31" i="1"/>
  <c r="CK30" i="1"/>
  <c r="CE30" i="1" s="1"/>
  <c r="AA30" i="1"/>
  <c r="W30" i="1"/>
  <c r="B30" i="1"/>
  <c r="CK29" i="1"/>
  <c r="CE29" i="1" s="1"/>
  <c r="AA29" i="1"/>
  <c r="W29" i="1"/>
  <c r="B29" i="1"/>
  <c r="CK28" i="1"/>
  <c r="CE28" i="1" s="1"/>
  <c r="AA28" i="1"/>
  <c r="W28" i="1"/>
  <c r="B28" i="1"/>
  <c r="CK27" i="1"/>
  <c r="CE27" i="1" s="1"/>
  <c r="AA27" i="1"/>
  <c r="W27" i="1"/>
  <c r="B27" i="1"/>
  <c r="CK26" i="1"/>
  <c r="CE26" i="1" s="1"/>
  <c r="AA26" i="1"/>
  <c r="W26" i="1"/>
  <c r="B26" i="1"/>
  <c r="CK25" i="1"/>
  <c r="CE25" i="1" s="1"/>
  <c r="AA25" i="1"/>
  <c r="W25" i="1"/>
  <c r="B25" i="1"/>
  <c r="CK24" i="1"/>
  <c r="CE24" i="1" s="1"/>
  <c r="AA24" i="1"/>
  <c r="W24" i="1"/>
  <c r="B24" i="1"/>
  <c r="CK23" i="1"/>
  <c r="CE23" i="1" s="1"/>
  <c r="AA23" i="1"/>
  <c r="W23" i="1"/>
  <c r="B23" i="1"/>
  <c r="CK22" i="1"/>
  <c r="CE22" i="1" s="1"/>
  <c r="AA22" i="1"/>
  <c r="W22" i="1"/>
  <c r="B22" i="1"/>
  <c r="CK21" i="1"/>
  <c r="CE21" i="1" s="1"/>
  <c r="AA21" i="1"/>
  <c r="W21" i="1"/>
  <c r="B21" i="1"/>
  <c r="CK20" i="1"/>
  <c r="CE20" i="1" s="1"/>
  <c r="AA20" i="1"/>
  <c r="W20" i="1"/>
  <c r="B20" i="1"/>
  <c r="CK19" i="1"/>
  <c r="CE19" i="1" s="1"/>
  <c r="AA19" i="1"/>
  <c r="W19" i="1"/>
  <c r="B19" i="1"/>
  <c r="CK18" i="1"/>
  <c r="CE18" i="1" s="1"/>
  <c r="AA18" i="1"/>
  <c r="W18" i="1"/>
  <c r="B18" i="1"/>
  <c r="CK17" i="1"/>
  <c r="CE17" i="1" s="1"/>
  <c r="AA17" i="1"/>
  <c r="W17" i="1"/>
  <c r="B17" i="1"/>
  <c r="CK16" i="1"/>
  <c r="CE16" i="1" s="1"/>
  <c r="AA16" i="1"/>
  <c r="W16" i="1"/>
  <c r="B16" i="1"/>
  <c r="CK15" i="1"/>
  <c r="CE15" i="1" s="1"/>
  <c r="AA15" i="1"/>
  <c r="W15" i="1"/>
  <c r="B15" i="1"/>
  <c r="CK14" i="1"/>
  <c r="CE14" i="1" s="1"/>
  <c r="AA14" i="1"/>
  <c r="W14" i="1"/>
  <c r="B14" i="1"/>
  <c r="CK13" i="1"/>
  <c r="CE13" i="1" s="1"/>
  <c r="AA13" i="1"/>
  <c r="W13" i="1"/>
  <c r="B13" i="1"/>
  <c r="CK12" i="1"/>
  <c r="CE12" i="1" s="1"/>
  <c r="AA12" i="1"/>
  <c r="W12" i="1"/>
  <c r="B12" i="1"/>
  <c r="CK11" i="1"/>
  <c r="CE11" i="1" s="1"/>
  <c r="AA11" i="1"/>
  <c r="W11" i="1"/>
  <c r="B11" i="1"/>
  <c r="A5" i="1"/>
  <c r="A4" i="1"/>
  <c r="A3" i="1"/>
  <c r="A2" i="1"/>
  <c r="C113" i="1" l="1"/>
  <c r="CL113" i="1" s="1"/>
  <c r="CF113" i="1" s="1"/>
  <c r="C115" i="1"/>
  <c r="CL115" i="1" s="1"/>
  <c r="CF115" i="1" s="1"/>
  <c r="B71" i="1"/>
  <c r="C108" i="1"/>
  <c r="CL108" i="1" s="1"/>
  <c r="CF108" i="1" s="1"/>
  <c r="C112" i="1"/>
  <c r="CL112" i="1" s="1"/>
  <c r="CF112" i="1" s="1"/>
  <c r="C116" i="1"/>
  <c r="CL116" i="1" s="1"/>
  <c r="CF116" i="1" s="1"/>
  <c r="D102" i="1"/>
  <c r="C117" i="1"/>
  <c r="CL117" i="1" s="1"/>
  <c r="CF117" i="1" s="1"/>
  <c r="C93" i="1"/>
  <c r="CH93" i="1" s="1"/>
  <c r="CB93" i="1" s="1"/>
  <c r="C107" i="1"/>
  <c r="CL107" i="1" s="1"/>
  <c r="CF107" i="1" s="1"/>
  <c r="C110" i="1"/>
  <c r="CL110" i="1" s="1"/>
  <c r="CF110" i="1" s="1"/>
  <c r="C109" i="1"/>
  <c r="CK109" i="1" s="1"/>
  <c r="CE109" i="1" s="1"/>
  <c r="C111" i="1"/>
  <c r="CG111" i="1" s="1"/>
  <c r="CA111" i="1" s="1"/>
  <c r="C114" i="1"/>
  <c r="CL114" i="1" s="1"/>
  <c r="CF114" i="1" s="1"/>
  <c r="AA71" i="1"/>
  <c r="CJ12" i="1"/>
  <c r="CD12" i="1" s="1"/>
  <c r="CJ13" i="1"/>
  <c r="CD13" i="1" s="1"/>
  <c r="CJ14" i="1"/>
  <c r="CD14" i="1" s="1"/>
  <c r="CJ15" i="1"/>
  <c r="CD15" i="1" s="1"/>
  <c r="CJ16" i="1"/>
  <c r="CD16" i="1" s="1"/>
  <c r="CJ17" i="1"/>
  <c r="CD17" i="1" s="1"/>
  <c r="CJ18" i="1"/>
  <c r="CD18" i="1" s="1"/>
  <c r="CJ19" i="1"/>
  <c r="CD19" i="1" s="1"/>
  <c r="CJ20" i="1"/>
  <c r="CD20" i="1" s="1"/>
  <c r="CJ21" i="1"/>
  <c r="CD21" i="1" s="1"/>
  <c r="CJ22" i="1"/>
  <c r="CD22" i="1" s="1"/>
  <c r="CJ23" i="1"/>
  <c r="CD23" i="1" s="1"/>
  <c r="CJ24" i="1"/>
  <c r="CD24" i="1" s="1"/>
  <c r="CJ25" i="1"/>
  <c r="CD25" i="1" s="1"/>
  <c r="CJ26" i="1"/>
  <c r="CD26" i="1" s="1"/>
  <c r="CJ27" i="1"/>
  <c r="CD27" i="1" s="1"/>
  <c r="CJ28" i="1"/>
  <c r="CD28" i="1" s="1"/>
  <c r="CJ29" i="1"/>
  <c r="CD29" i="1" s="1"/>
  <c r="CJ30" i="1"/>
  <c r="CD30" i="1" s="1"/>
  <c r="CJ31" i="1"/>
  <c r="CD31" i="1" s="1"/>
  <c r="CJ32" i="1"/>
  <c r="CD32" i="1" s="1"/>
  <c r="CJ33" i="1"/>
  <c r="CD33" i="1" s="1"/>
  <c r="CJ34" i="1"/>
  <c r="CD34" i="1" s="1"/>
  <c r="CJ35" i="1"/>
  <c r="CD35" i="1" s="1"/>
  <c r="CJ36" i="1"/>
  <c r="CD36" i="1" s="1"/>
  <c r="CJ37" i="1"/>
  <c r="CD37" i="1" s="1"/>
  <c r="CJ38" i="1"/>
  <c r="CD38" i="1" s="1"/>
  <c r="CJ39" i="1"/>
  <c r="CD39" i="1" s="1"/>
  <c r="CJ40" i="1"/>
  <c r="CD40" i="1" s="1"/>
  <c r="CJ41" i="1"/>
  <c r="CD41" i="1" s="1"/>
  <c r="CJ42" i="1"/>
  <c r="CD42" i="1" s="1"/>
  <c r="CJ43" i="1"/>
  <c r="CD43" i="1" s="1"/>
  <c r="CI94" i="1"/>
  <c r="CC94" i="1" s="1"/>
  <c r="CH94" i="1"/>
  <c r="CB94" i="1" s="1"/>
  <c r="C94" i="1"/>
  <c r="CJ44" i="1"/>
  <c r="CD44" i="1" s="1"/>
  <c r="CJ45" i="1"/>
  <c r="CD45" i="1" s="1"/>
  <c r="CJ46" i="1"/>
  <c r="CD46" i="1" s="1"/>
  <c r="CJ47" i="1"/>
  <c r="CD47" i="1" s="1"/>
  <c r="CJ48" i="1"/>
  <c r="CD48" i="1" s="1"/>
  <c r="CJ49" i="1"/>
  <c r="CD49" i="1" s="1"/>
  <c r="CJ50" i="1"/>
  <c r="CD50" i="1" s="1"/>
  <c r="CJ51" i="1"/>
  <c r="CD51" i="1" s="1"/>
  <c r="CJ52" i="1"/>
  <c r="CD52" i="1" s="1"/>
  <c r="CJ53" i="1"/>
  <c r="CD53" i="1" s="1"/>
  <c r="CJ54" i="1"/>
  <c r="CD54" i="1" s="1"/>
  <c r="CJ55" i="1"/>
  <c r="CD55" i="1" s="1"/>
  <c r="CJ56" i="1"/>
  <c r="CD56" i="1" s="1"/>
  <c r="CJ57" i="1"/>
  <c r="CD57" i="1" s="1"/>
  <c r="CJ58" i="1"/>
  <c r="CD58" i="1" s="1"/>
  <c r="CJ59" i="1"/>
  <c r="CD59" i="1" s="1"/>
  <c r="CJ60" i="1"/>
  <c r="CD60" i="1" s="1"/>
  <c r="CJ61" i="1"/>
  <c r="CD61" i="1" s="1"/>
  <c r="CJ62" i="1"/>
  <c r="CD62" i="1" s="1"/>
  <c r="CJ63" i="1"/>
  <c r="CD63" i="1" s="1"/>
  <c r="CJ64" i="1"/>
  <c r="CD64" i="1" s="1"/>
  <c r="E102" i="1"/>
  <c r="W71" i="1"/>
  <c r="CJ65" i="1"/>
  <c r="CD65" i="1" s="1"/>
  <c r="CJ66" i="1"/>
  <c r="CD66" i="1" s="1"/>
  <c r="CJ67" i="1"/>
  <c r="CD67" i="1" s="1"/>
  <c r="CJ68" i="1"/>
  <c r="CD68" i="1" s="1"/>
  <c r="CJ69" i="1"/>
  <c r="CD69" i="1" s="1"/>
  <c r="CJ70" i="1"/>
  <c r="CD70" i="1" s="1"/>
  <c r="C96" i="1"/>
  <c r="CH96" i="1" s="1"/>
  <c r="CB96" i="1" s="1"/>
  <c r="C98" i="1"/>
  <c r="CH98" i="1" s="1"/>
  <c r="CB98" i="1" s="1"/>
  <c r="C100" i="1"/>
  <c r="CI100" i="1" s="1"/>
  <c r="CC100" i="1" s="1"/>
  <c r="CI64" i="1"/>
  <c r="CC64" i="1" s="1"/>
  <c r="B88" i="1"/>
  <c r="C95" i="1"/>
  <c r="CJ95" i="1" s="1"/>
  <c r="CD95" i="1" s="1"/>
  <c r="C97" i="1"/>
  <c r="CJ97" i="1" s="1"/>
  <c r="CD97" i="1" s="1"/>
  <c r="C99" i="1"/>
  <c r="CH99" i="1" s="1"/>
  <c r="CB99" i="1" s="1"/>
  <c r="C101" i="1"/>
  <c r="CI101" i="1" s="1"/>
  <c r="CC101" i="1" s="1"/>
  <c r="CI37" i="1"/>
  <c r="CC37" i="1" s="1"/>
  <c r="CG35" i="1"/>
  <c r="CA35" i="1" s="1"/>
  <c r="CI35" i="1"/>
  <c r="CC35" i="1" s="1"/>
  <c r="CI66" i="1"/>
  <c r="CC66" i="1" s="1"/>
  <c r="CG66" i="1"/>
  <c r="CA66" i="1" s="1"/>
  <c r="CI67" i="1"/>
  <c r="CC67" i="1" s="1"/>
  <c r="CI68" i="1"/>
  <c r="CC68" i="1" s="1"/>
  <c r="CI70" i="1"/>
  <c r="CC70" i="1" s="1"/>
  <c r="CI69" i="1"/>
  <c r="CC69" i="1" s="1"/>
  <c r="CG67" i="1"/>
  <c r="CA67" i="1" s="1"/>
  <c r="CG68" i="1"/>
  <c r="CA68" i="1" s="1"/>
  <c r="CG69" i="1"/>
  <c r="CA69" i="1" s="1"/>
  <c r="CG70" i="1"/>
  <c r="CA70" i="1" s="1"/>
  <c r="CI36" i="1"/>
  <c r="CC36" i="1" s="1"/>
  <c r="CI38" i="1"/>
  <c r="CC38" i="1" s="1"/>
  <c r="CI39" i="1"/>
  <c r="CC39" i="1" s="1"/>
  <c r="CI40" i="1"/>
  <c r="CC40" i="1" s="1"/>
  <c r="CI41" i="1"/>
  <c r="CC41" i="1" s="1"/>
  <c r="CI42" i="1"/>
  <c r="CC42" i="1" s="1"/>
  <c r="CI43" i="1"/>
  <c r="CC43" i="1" s="1"/>
  <c r="CI44" i="1"/>
  <c r="CC44" i="1" s="1"/>
  <c r="CI45" i="1"/>
  <c r="CC45" i="1" s="1"/>
  <c r="CI46" i="1"/>
  <c r="CC46" i="1" s="1"/>
  <c r="CI47" i="1"/>
  <c r="CC47" i="1" s="1"/>
  <c r="CI48" i="1"/>
  <c r="CC48" i="1" s="1"/>
  <c r="CI49" i="1"/>
  <c r="CC49" i="1" s="1"/>
  <c r="CI50" i="1"/>
  <c r="CC50" i="1" s="1"/>
  <c r="CI51" i="1"/>
  <c r="CC51" i="1" s="1"/>
  <c r="CI52" i="1"/>
  <c r="CC52" i="1" s="1"/>
  <c r="CI53" i="1"/>
  <c r="CC53" i="1" s="1"/>
  <c r="CI54" i="1"/>
  <c r="CC54" i="1" s="1"/>
  <c r="CI55" i="1"/>
  <c r="CC55" i="1" s="1"/>
  <c r="CI56" i="1"/>
  <c r="CC56" i="1" s="1"/>
  <c r="CI57" i="1"/>
  <c r="CC57" i="1" s="1"/>
  <c r="CI58" i="1"/>
  <c r="CC58" i="1" s="1"/>
  <c r="CI59" i="1"/>
  <c r="CC59" i="1" s="1"/>
  <c r="CI60" i="1"/>
  <c r="CC60" i="1" s="1"/>
  <c r="CI61" i="1"/>
  <c r="CC61" i="1" s="1"/>
  <c r="CI62" i="1"/>
  <c r="CC62" i="1" s="1"/>
  <c r="CI63" i="1"/>
  <c r="CC63" i="1" s="1"/>
  <c r="CI65" i="1"/>
  <c r="CC65" i="1" s="1"/>
  <c r="CG36" i="1"/>
  <c r="CA36" i="1" s="1"/>
  <c r="CG37" i="1"/>
  <c r="CA37" i="1" s="1"/>
  <c r="CG38" i="1"/>
  <c r="CA38" i="1" s="1"/>
  <c r="CG39" i="1"/>
  <c r="CA39" i="1" s="1"/>
  <c r="CG40" i="1"/>
  <c r="CA40" i="1" s="1"/>
  <c r="CG41" i="1"/>
  <c r="CA41" i="1" s="1"/>
  <c r="CG42" i="1"/>
  <c r="CA42" i="1" s="1"/>
  <c r="CG43" i="1"/>
  <c r="CA43" i="1" s="1"/>
  <c r="CG44" i="1"/>
  <c r="CA44" i="1" s="1"/>
  <c r="CG45" i="1"/>
  <c r="CA45" i="1" s="1"/>
  <c r="CG46" i="1"/>
  <c r="CA46" i="1" s="1"/>
  <c r="CG47" i="1"/>
  <c r="CA47" i="1" s="1"/>
  <c r="CG48" i="1"/>
  <c r="CA48" i="1" s="1"/>
  <c r="CG49" i="1"/>
  <c r="CA49" i="1" s="1"/>
  <c r="CG50" i="1"/>
  <c r="CA50" i="1" s="1"/>
  <c r="CG51" i="1"/>
  <c r="CA51" i="1" s="1"/>
  <c r="CG52" i="1"/>
  <c r="CA52" i="1" s="1"/>
  <c r="CG53" i="1"/>
  <c r="CA53" i="1" s="1"/>
  <c r="CG54" i="1"/>
  <c r="CA54" i="1" s="1"/>
  <c r="CG55" i="1"/>
  <c r="CA55" i="1" s="1"/>
  <c r="CG56" i="1"/>
  <c r="CA56" i="1" s="1"/>
  <c r="CG57" i="1"/>
  <c r="CA57" i="1" s="1"/>
  <c r="CG58" i="1"/>
  <c r="CA58" i="1" s="1"/>
  <c r="CG59" i="1"/>
  <c r="CA59" i="1" s="1"/>
  <c r="CG60" i="1"/>
  <c r="CA60" i="1" s="1"/>
  <c r="CG61" i="1"/>
  <c r="CA61" i="1" s="1"/>
  <c r="CG62" i="1"/>
  <c r="CA62" i="1" s="1"/>
  <c r="CG63" i="1"/>
  <c r="CA63" i="1" s="1"/>
  <c r="CG64" i="1"/>
  <c r="CA64" i="1" s="1"/>
  <c r="CG65" i="1"/>
  <c r="CA65" i="1" s="1"/>
  <c r="CI14" i="1"/>
  <c r="CC14" i="1" s="1"/>
  <c r="CI15" i="1"/>
  <c r="CC15" i="1" s="1"/>
  <c r="CI16" i="1"/>
  <c r="CC16" i="1" s="1"/>
  <c r="CI17" i="1"/>
  <c r="CC17" i="1" s="1"/>
  <c r="CI18" i="1"/>
  <c r="CC18" i="1" s="1"/>
  <c r="CI19" i="1"/>
  <c r="CC19" i="1" s="1"/>
  <c r="CI20" i="1"/>
  <c r="CC20" i="1" s="1"/>
  <c r="CI21" i="1"/>
  <c r="CC21" i="1" s="1"/>
  <c r="CI22" i="1"/>
  <c r="CC22" i="1" s="1"/>
  <c r="CI23" i="1"/>
  <c r="CC23" i="1" s="1"/>
  <c r="CI24" i="1"/>
  <c r="CC24" i="1" s="1"/>
  <c r="CI25" i="1"/>
  <c r="CC25" i="1" s="1"/>
  <c r="CI26" i="1"/>
  <c r="CC26" i="1" s="1"/>
  <c r="CI27" i="1"/>
  <c r="CC27" i="1" s="1"/>
  <c r="CI28" i="1"/>
  <c r="CC28" i="1" s="1"/>
  <c r="CI29" i="1"/>
  <c r="CC29" i="1" s="1"/>
  <c r="CI30" i="1"/>
  <c r="CC30" i="1" s="1"/>
  <c r="CI31" i="1"/>
  <c r="CC31" i="1" s="1"/>
  <c r="CI32" i="1"/>
  <c r="CC32" i="1" s="1"/>
  <c r="CI33" i="1"/>
  <c r="CC33" i="1" s="1"/>
  <c r="CI34" i="1"/>
  <c r="CC34" i="1" s="1"/>
  <c r="CG14" i="1"/>
  <c r="CA14" i="1" s="1"/>
  <c r="CG15" i="1"/>
  <c r="CA15" i="1" s="1"/>
  <c r="CG16" i="1"/>
  <c r="CA16" i="1" s="1"/>
  <c r="CG17" i="1"/>
  <c r="CA17" i="1" s="1"/>
  <c r="CG18" i="1"/>
  <c r="CA18" i="1" s="1"/>
  <c r="CG19" i="1"/>
  <c r="CA19" i="1" s="1"/>
  <c r="CG20" i="1"/>
  <c r="CA20" i="1" s="1"/>
  <c r="CG21" i="1"/>
  <c r="CA21" i="1" s="1"/>
  <c r="CG22" i="1"/>
  <c r="CA22" i="1" s="1"/>
  <c r="CG23" i="1"/>
  <c r="CA23" i="1" s="1"/>
  <c r="CG24" i="1"/>
  <c r="CA24" i="1" s="1"/>
  <c r="CG25" i="1"/>
  <c r="CA25" i="1" s="1"/>
  <c r="CG26" i="1"/>
  <c r="CA26" i="1" s="1"/>
  <c r="CG27" i="1"/>
  <c r="CA27" i="1" s="1"/>
  <c r="CG28" i="1"/>
  <c r="CA28" i="1" s="1"/>
  <c r="CG29" i="1"/>
  <c r="CA29" i="1" s="1"/>
  <c r="CG30" i="1"/>
  <c r="CA30" i="1" s="1"/>
  <c r="CG31" i="1"/>
  <c r="CA31" i="1" s="1"/>
  <c r="CG32" i="1"/>
  <c r="CA32" i="1" s="1"/>
  <c r="CG33" i="1"/>
  <c r="CA33" i="1" s="1"/>
  <c r="CG34" i="1"/>
  <c r="CA34" i="1" s="1"/>
  <c r="CI13" i="1"/>
  <c r="CC13" i="1" s="1"/>
  <c r="CG13" i="1"/>
  <c r="CA13" i="1" s="1"/>
  <c r="CI12" i="1"/>
  <c r="CC12" i="1" s="1"/>
  <c r="CG12" i="1"/>
  <c r="CA12" i="1" s="1"/>
  <c r="CI11" i="1"/>
  <c r="CC11" i="1" s="1"/>
  <c r="CG11" i="1"/>
  <c r="CA11" i="1" s="1"/>
  <c r="CG108" i="1"/>
  <c r="CA108" i="1" s="1"/>
  <c r="CK113" i="1"/>
  <c r="CE113" i="1" s="1"/>
  <c r="CI115" i="1"/>
  <c r="CC115" i="1" s="1"/>
  <c r="CH11" i="1"/>
  <c r="CB11" i="1" s="1"/>
  <c r="CJ11" i="1"/>
  <c r="CD11" i="1" s="1"/>
  <c r="CH12" i="1"/>
  <c r="CB12" i="1" s="1"/>
  <c r="CH13" i="1"/>
  <c r="CB13" i="1" s="1"/>
  <c r="CH14" i="1"/>
  <c r="CB14" i="1" s="1"/>
  <c r="CH15" i="1"/>
  <c r="CB15" i="1" s="1"/>
  <c r="CH16" i="1"/>
  <c r="CB16" i="1" s="1"/>
  <c r="CH17" i="1"/>
  <c r="CB17" i="1" s="1"/>
  <c r="CH18" i="1"/>
  <c r="CB18" i="1" s="1"/>
  <c r="CH19" i="1"/>
  <c r="CB19" i="1" s="1"/>
  <c r="CH20" i="1"/>
  <c r="CB20" i="1" s="1"/>
  <c r="CH21" i="1"/>
  <c r="CB21" i="1" s="1"/>
  <c r="CH22" i="1"/>
  <c r="CB22" i="1" s="1"/>
  <c r="CH23" i="1"/>
  <c r="CB23" i="1" s="1"/>
  <c r="CH24" i="1"/>
  <c r="CB24" i="1" s="1"/>
  <c r="CH25" i="1"/>
  <c r="CB25" i="1" s="1"/>
  <c r="CH26" i="1"/>
  <c r="CB26" i="1" s="1"/>
  <c r="CH27" i="1"/>
  <c r="CB27" i="1" s="1"/>
  <c r="CH28" i="1"/>
  <c r="CB28" i="1" s="1"/>
  <c r="CH29" i="1"/>
  <c r="CB29" i="1" s="1"/>
  <c r="CH30" i="1"/>
  <c r="CB30" i="1" s="1"/>
  <c r="CH31" i="1"/>
  <c r="CB31" i="1" s="1"/>
  <c r="CH32" i="1"/>
  <c r="CB32" i="1" s="1"/>
  <c r="CH33" i="1"/>
  <c r="CB33" i="1" s="1"/>
  <c r="CH34" i="1"/>
  <c r="CB34" i="1" s="1"/>
  <c r="CH35" i="1"/>
  <c r="CB35" i="1" s="1"/>
  <c r="CH36" i="1"/>
  <c r="CB36" i="1" s="1"/>
  <c r="CH37" i="1"/>
  <c r="CB37" i="1" s="1"/>
  <c r="CH38" i="1"/>
  <c r="CB38" i="1" s="1"/>
  <c r="CH39" i="1"/>
  <c r="CB39" i="1" s="1"/>
  <c r="CH40" i="1"/>
  <c r="CB40" i="1" s="1"/>
  <c r="CH41" i="1"/>
  <c r="CB41" i="1" s="1"/>
  <c r="CH42" i="1"/>
  <c r="CB42" i="1" s="1"/>
  <c r="CH43" i="1"/>
  <c r="CB43" i="1" s="1"/>
  <c r="CH44" i="1"/>
  <c r="CB44" i="1" s="1"/>
  <c r="CH45" i="1"/>
  <c r="CB45" i="1" s="1"/>
  <c r="CH46" i="1"/>
  <c r="CB46" i="1" s="1"/>
  <c r="CH47" i="1"/>
  <c r="CB47" i="1" s="1"/>
  <c r="CH48" i="1"/>
  <c r="CB48" i="1" s="1"/>
  <c r="CH49" i="1"/>
  <c r="CB49" i="1" s="1"/>
  <c r="CH50" i="1"/>
  <c r="CB50" i="1" s="1"/>
  <c r="CH51" i="1"/>
  <c r="CB51" i="1" s="1"/>
  <c r="CH52" i="1"/>
  <c r="CB52" i="1" s="1"/>
  <c r="CH53" i="1"/>
  <c r="CB53" i="1" s="1"/>
  <c r="CH54" i="1"/>
  <c r="CB54" i="1" s="1"/>
  <c r="CH55" i="1"/>
  <c r="CB55" i="1" s="1"/>
  <c r="CH56" i="1"/>
  <c r="CB56" i="1" s="1"/>
  <c r="CH57" i="1"/>
  <c r="CB57" i="1" s="1"/>
  <c r="CH58" i="1"/>
  <c r="CB58" i="1" s="1"/>
  <c r="CH59" i="1"/>
  <c r="CB59" i="1" s="1"/>
  <c r="CH60" i="1"/>
  <c r="CB60" i="1" s="1"/>
  <c r="CH61" i="1"/>
  <c r="CB61" i="1" s="1"/>
  <c r="CH62" i="1"/>
  <c r="CB62" i="1" s="1"/>
  <c r="CH63" i="1"/>
  <c r="CB63" i="1" s="1"/>
  <c r="CH64" i="1"/>
  <c r="CB64" i="1" s="1"/>
  <c r="CH65" i="1"/>
  <c r="CB65" i="1" s="1"/>
  <c r="CH66" i="1"/>
  <c r="CB66" i="1" s="1"/>
  <c r="CH67" i="1"/>
  <c r="CB67" i="1" s="1"/>
  <c r="CH68" i="1"/>
  <c r="CB68" i="1" s="1"/>
  <c r="CH69" i="1"/>
  <c r="CB69" i="1" s="1"/>
  <c r="CH70" i="1"/>
  <c r="CB70" i="1" s="1"/>
  <c r="CG94" i="1"/>
  <c r="CA94" i="1" s="1"/>
  <c r="CJ111" i="1"/>
  <c r="CD111" i="1" s="1"/>
  <c r="CH113" i="1"/>
  <c r="CB113" i="1" s="1"/>
  <c r="CH115" i="1"/>
  <c r="CB115" i="1" s="1"/>
  <c r="CI108" i="1" l="1"/>
  <c r="CC108" i="1" s="1"/>
  <c r="CH116" i="1"/>
  <c r="CB116" i="1" s="1"/>
  <c r="CH107" i="1"/>
  <c r="CB107" i="1" s="1"/>
  <c r="CI116" i="1"/>
  <c r="CC116" i="1" s="1"/>
  <c r="CG116" i="1"/>
  <c r="CA116" i="1" s="1"/>
  <c r="CJ115" i="1"/>
  <c r="CD115" i="1" s="1"/>
  <c r="CJ107" i="1"/>
  <c r="CD107" i="1" s="1"/>
  <c r="CK115" i="1"/>
  <c r="CE115" i="1" s="1"/>
  <c r="CG115" i="1"/>
  <c r="CA115" i="1" s="1"/>
  <c r="CG107" i="1"/>
  <c r="CA107" i="1" s="1"/>
  <c r="CJ100" i="1"/>
  <c r="CD100" i="1" s="1"/>
  <c r="CJ99" i="1"/>
  <c r="CD99" i="1" s="1"/>
  <c r="CJ108" i="1"/>
  <c r="CD108" i="1" s="1"/>
  <c r="CG113" i="1"/>
  <c r="CA113" i="1" s="1"/>
  <c r="CK107" i="1"/>
  <c r="CE107" i="1" s="1"/>
  <c r="CI117" i="1"/>
  <c r="CC117" i="1" s="1"/>
  <c r="CK112" i="1"/>
  <c r="CE112" i="1" s="1"/>
  <c r="CH117" i="1"/>
  <c r="CB117" i="1" s="1"/>
  <c r="CG112" i="1"/>
  <c r="CA112" i="1" s="1"/>
  <c r="CJ116" i="1"/>
  <c r="CD116" i="1" s="1"/>
  <c r="CJ113" i="1"/>
  <c r="CD113" i="1" s="1"/>
  <c r="CH108" i="1"/>
  <c r="CB108" i="1" s="1"/>
  <c r="CI113" i="1"/>
  <c r="CC113" i="1" s="1"/>
  <c r="CK108" i="1"/>
  <c r="CE108" i="1" s="1"/>
  <c r="CI107" i="1"/>
  <c r="CC107" i="1" s="1"/>
  <c r="CJ117" i="1"/>
  <c r="CD117" i="1" s="1"/>
  <c r="CJ112" i="1"/>
  <c r="CD112" i="1" s="1"/>
  <c r="CK117" i="1"/>
  <c r="CE117" i="1" s="1"/>
  <c r="CG117" i="1"/>
  <c r="CA117" i="1" s="1"/>
  <c r="CI112" i="1"/>
  <c r="CC112" i="1" s="1"/>
  <c r="CJ98" i="1"/>
  <c r="CD98" i="1" s="1"/>
  <c r="CG99" i="1"/>
  <c r="CA99" i="1" s="1"/>
  <c r="CI99" i="1"/>
  <c r="CC99" i="1" s="1"/>
  <c r="CH112" i="1"/>
  <c r="CB112" i="1" s="1"/>
  <c r="CK116" i="1"/>
  <c r="CE116" i="1" s="1"/>
  <c r="CJ114" i="1"/>
  <c r="CD114" i="1" s="1"/>
  <c r="CK114" i="1"/>
  <c r="CE114" i="1" s="1"/>
  <c r="CH101" i="1"/>
  <c r="CB101" i="1" s="1"/>
  <c r="CG98" i="1"/>
  <c r="CA98" i="1" s="1"/>
  <c r="CH114" i="1"/>
  <c r="CB114" i="1" s="1"/>
  <c r="CI114" i="1"/>
  <c r="CC114" i="1" s="1"/>
  <c r="CI98" i="1"/>
  <c r="CC98" i="1" s="1"/>
  <c r="CG114" i="1"/>
  <c r="CA114" i="1" s="1"/>
  <c r="CH110" i="1"/>
  <c r="CB110" i="1" s="1"/>
  <c r="CG110" i="1"/>
  <c r="CA110" i="1" s="1"/>
  <c r="CJ101" i="1"/>
  <c r="CD101" i="1" s="1"/>
  <c r="CH100" i="1"/>
  <c r="CB100" i="1" s="1"/>
  <c r="CH109" i="1"/>
  <c r="CB109" i="1" s="1"/>
  <c r="CK110" i="1"/>
  <c r="CE110" i="1" s="1"/>
  <c r="CG101" i="1"/>
  <c r="CA101" i="1" s="1"/>
  <c r="CG100" i="1"/>
  <c r="CA100" i="1" s="1"/>
  <c r="AR100" i="1" s="1"/>
  <c r="CJ109" i="1"/>
  <c r="CD109" i="1" s="1"/>
  <c r="CJ110" i="1"/>
  <c r="CD110" i="1" s="1"/>
  <c r="CI110" i="1"/>
  <c r="CC110" i="1" s="1"/>
  <c r="CG97" i="1"/>
  <c r="CA97" i="1" s="1"/>
  <c r="CI97" i="1"/>
  <c r="CC97" i="1" s="1"/>
  <c r="CG96" i="1"/>
  <c r="CA96" i="1" s="1"/>
  <c r="CI96" i="1"/>
  <c r="CC96" i="1" s="1"/>
  <c r="CL111" i="1"/>
  <c r="CF111" i="1" s="1"/>
  <c r="CK111" i="1"/>
  <c r="CE111" i="1" s="1"/>
  <c r="CI93" i="1"/>
  <c r="CC93" i="1" s="1"/>
  <c r="CG93" i="1"/>
  <c r="CA93" i="1" s="1"/>
  <c r="CJ93" i="1"/>
  <c r="CD93" i="1" s="1"/>
  <c r="CH111" i="1"/>
  <c r="CB111" i="1" s="1"/>
  <c r="CJ96" i="1"/>
  <c r="CD96" i="1" s="1"/>
  <c r="CG95" i="1"/>
  <c r="CA95" i="1" s="1"/>
  <c r="CI95" i="1"/>
  <c r="CC95" i="1" s="1"/>
  <c r="CL109" i="1"/>
  <c r="CF109" i="1" s="1"/>
  <c r="CI109" i="1"/>
  <c r="CC109" i="1" s="1"/>
  <c r="CG109" i="1"/>
  <c r="CA109" i="1" s="1"/>
  <c r="CI111" i="1"/>
  <c r="CC111" i="1" s="1"/>
  <c r="CH97" i="1"/>
  <c r="CB97" i="1" s="1"/>
  <c r="CH95" i="1"/>
  <c r="CB95" i="1" s="1"/>
  <c r="AY36" i="1"/>
  <c r="AY65" i="1"/>
  <c r="C102" i="1"/>
  <c r="A193" i="1" s="1"/>
  <c r="AR94" i="1"/>
  <c r="AY61" i="1"/>
  <c r="AY57" i="1"/>
  <c r="AY53" i="1"/>
  <c r="AY49" i="1"/>
  <c r="AY45" i="1"/>
  <c r="AY41" i="1"/>
  <c r="AY37" i="1"/>
  <c r="AY33" i="1"/>
  <c r="AY29" i="1"/>
  <c r="AY25" i="1"/>
  <c r="AY21" i="1"/>
  <c r="AY17" i="1"/>
  <c r="AY13" i="1"/>
  <c r="AY64" i="1"/>
  <c r="AY63" i="1"/>
  <c r="AY59" i="1"/>
  <c r="AY55" i="1"/>
  <c r="AY51" i="1"/>
  <c r="AY47" i="1"/>
  <c r="AY43" i="1"/>
  <c r="AY39" i="1"/>
  <c r="AY35" i="1"/>
  <c r="AY31" i="1"/>
  <c r="AY27" i="1"/>
  <c r="AY23" i="1"/>
  <c r="AY19" i="1"/>
  <c r="AY15" i="1"/>
  <c r="AY70" i="1"/>
  <c r="AY66" i="1"/>
  <c r="AY68" i="1"/>
  <c r="AY69" i="1"/>
  <c r="AY67" i="1"/>
  <c r="AY62" i="1"/>
  <c r="AY60" i="1"/>
  <c r="AY58" i="1"/>
  <c r="AY56" i="1"/>
  <c r="AY54" i="1"/>
  <c r="AY52" i="1"/>
  <c r="AY50" i="1"/>
  <c r="AY48" i="1"/>
  <c r="AY46" i="1"/>
  <c r="AY44" i="1"/>
  <c r="AY42" i="1"/>
  <c r="AY40" i="1"/>
  <c r="AY38" i="1"/>
  <c r="AY34" i="1"/>
  <c r="AY32" i="1"/>
  <c r="AY30" i="1"/>
  <c r="AY28" i="1"/>
  <c r="AY26" i="1"/>
  <c r="AY24" i="1"/>
  <c r="AY22" i="1"/>
  <c r="AY20" i="1"/>
  <c r="AY18" i="1"/>
  <c r="AY16" i="1"/>
  <c r="AY14" i="1"/>
  <c r="AY12" i="1"/>
  <c r="AY11" i="1"/>
  <c r="AT115" i="1" l="1"/>
  <c r="AT108" i="1"/>
  <c r="AR98" i="1"/>
  <c r="AT107" i="1"/>
  <c r="AR99" i="1"/>
  <c r="AT113" i="1"/>
  <c r="AT117" i="1"/>
  <c r="AR101" i="1"/>
  <c r="AT116" i="1"/>
  <c r="AR93" i="1"/>
  <c r="AT112" i="1"/>
  <c r="AT114" i="1"/>
  <c r="AT110" i="1"/>
  <c r="AT111" i="1"/>
  <c r="AR97" i="1"/>
  <c r="AR95" i="1"/>
  <c r="AT109" i="1"/>
  <c r="AR96" i="1"/>
  <c r="B193" i="1"/>
</calcChain>
</file>

<file path=xl/sharedStrings.xml><?xml version="1.0" encoding="utf-8"?>
<sst xmlns="http://schemas.openxmlformats.org/spreadsheetml/2006/main" count="4825" uniqueCount="201">
  <si>
    <t>SERVICIO DE SALUD</t>
  </si>
  <si>
    <t xml:space="preserve">REM-07.  ATENCIÓN  DE ESPECIALIDADES </t>
  </si>
  <si>
    <t>SECCIÓN A : CONSULTAS MÉDICAS</t>
  </si>
  <si>
    <t>ESPECIALIDADES   Y  SUB-ESPECIALIDADES</t>
  </si>
  <si>
    <t>CONSULTAS MÉDICAS</t>
  </si>
  <si>
    <t>CONSULTAS NUEVAS SEGÚN ORIGEN(*)</t>
  </si>
  <si>
    <t>CONSULTAS PERTINENTES (Nuevas originadas en APS)</t>
  </si>
  <si>
    <t>INASISTENTE A CONSULTA MÉDICA (NSP)</t>
  </si>
  <si>
    <t>CONSULTA ABREVIADA (Confección de recetas o lectura de exámenes)</t>
  </si>
  <si>
    <t>INTERCONSULTAS A HOSPITALIZADOS (EN SALA)</t>
  </si>
  <si>
    <t>ALTA DE CONSULTA DE ESPECIALIDAD AMBULATORIA</t>
  </si>
  <si>
    <t>CONSULTAS REALIZADAS EN APS E INFORMADAS EN SECCIÓN A</t>
  </si>
  <si>
    <t>COMPRA DE SERVICIO</t>
  </si>
  <si>
    <t>CONSULTAS MÉDICAS POR OPERATIVOS (no incluidas en produccion)</t>
  </si>
  <si>
    <t>TOTAL INTERCONSULTAS GENERADAS EN APS PARA DERIVACION ESPECIALIDAD</t>
  </si>
  <si>
    <t>CONSULTORÍAS DE MEDICOS ESPECIALISTAS OTORGADAS</t>
  </si>
  <si>
    <t>CONSULTA DE ESPECIALIDAD RESUELTA POR MÉDICO GENERAL</t>
  </si>
  <si>
    <t xml:space="preserve">TOTAL               </t>
  </si>
  <si>
    <t>GRUPOS DE EDAD (en años)</t>
  </si>
  <si>
    <t>A BENEFICIARIOS</t>
  </si>
  <si>
    <t>POR SEXO</t>
  </si>
  <si>
    <t>Menos 15 años</t>
  </si>
  <si>
    <t>De 15 y más años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</si>
  <si>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</si>
  <si>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</si>
  <si>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</si>
  <si>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</si>
  <si>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</si>
  <si>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</si>
  <si>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</si>
  <si>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</si>
  <si>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</si>
  <si>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</si>
  <si>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</si>
  <si>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</si>
  <si>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</si>
  <si>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</si>
  <si>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</si>
  <si>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</si>
  <si>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</si>
  <si>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Hombres</t>
  </si>
  <si>
    <t>Mujeres</t>
  </si>
  <si>
    <t>TOTAL</t>
  </si>
  <si>
    <t>APS</t>
  </si>
  <si>
    <t>CAE/CDT/CRS/HOSPITALIZACIÓN</t>
  </si>
  <si>
    <t>URGENCIA</t>
  </si>
  <si>
    <t>Según protocolo de referencia</t>
  </si>
  <si>
    <t>Según tiempo establecido</t>
  </si>
  <si>
    <t>NUEVAS</t>
  </si>
  <si>
    <t>CONTROLES</t>
  </si>
  <si>
    <t>Menos 
15 años</t>
  </si>
  <si>
    <t>15 y más 
años</t>
  </si>
  <si>
    <t>CONTRATADOS POR EL ESTABLECIMIENTO O DIRECCIÓN DEL SERVICIO</t>
  </si>
  <si>
    <t>ESPECIALISTAS DE  HOSPITALES</t>
  </si>
  <si>
    <t>15 y más años</t>
  </si>
  <si>
    <t>Nº Consultorías</t>
  </si>
  <si>
    <t>Nº de casos revisados por el equipo</t>
  </si>
  <si>
    <t>Nº de casos atendidos</t>
  </si>
  <si>
    <t>PEDIATRÍA</t>
  </si>
  <si>
    <t>MEDICINA INTERNA</t>
  </si>
  <si>
    <t>NEONATOLOGÍA</t>
  </si>
  <si>
    <t>ENFERMEDAD RESPIRATORIA PEDIÁTRICA (BRONCOPULMONAR INFANTIL)</t>
  </si>
  <si>
    <t>ENFERMEDAD RESPIRATORIA DE ADULTO (BRONCOPULMONAR)</t>
  </si>
  <si>
    <t>CARDIOLOGÍA PEDIÁTRICA</t>
  </si>
  <si>
    <t>CARDIOLOGÍA ADULTO</t>
  </si>
  <si>
    <t>ENDOCRINOLOGÍA PEDIÁTRICA</t>
  </si>
  <si>
    <t>ENDOCRINOLOGÍA ADULTO</t>
  </si>
  <si>
    <t>GASTROENTEROLOGÍA PEDIÁTRICA</t>
  </si>
  <si>
    <t>GASTROENTEROLOGÍA ADULTO</t>
  </si>
  <si>
    <t>GENÉTICA CLÍNICA</t>
  </si>
  <si>
    <t>HEMATO-ONCOLOGÍA INFANTIL</t>
  </si>
  <si>
    <t>HEMATOLOGÍA ADULTO</t>
  </si>
  <si>
    <t>NEFROLOGÍA PEDIÁTRICA</t>
  </si>
  <si>
    <t>NEFROLOGÍA ADULTO</t>
  </si>
  <si>
    <t>NUTRIÓLOGO PEDIÁTRICO</t>
  </si>
  <si>
    <t>NUTRIÓLOGO ADULTO</t>
  </si>
  <si>
    <t>REUMATOLOGÍA PEDIÁTRICA</t>
  </si>
  <si>
    <t>REUMATOLOGÍA ADULTO</t>
  </si>
  <si>
    <t>DERMATOLOGÍA</t>
  </si>
  <si>
    <t>INFECTOLOGÍA PEDIÁTRICA</t>
  </si>
  <si>
    <t>INFECTOLOGÍA ADULTO</t>
  </si>
  <si>
    <t>INMUNOLOGÍA</t>
  </si>
  <si>
    <t>GERIATRÍA</t>
  </si>
  <si>
    <t>MEDICINA FÍSICA Y REHABILITACIÓN PEDIÁTRICA (FISIATRÍA PEDIÁTRICA)</t>
  </si>
  <si>
    <t>MEDICINA FÍSICA Y REHABILITACIÓN ADULTO (FISIATRÍA ADULTO)</t>
  </si>
  <si>
    <t>NEUROLOGÍA PEDIÁTRICA</t>
  </si>
  <si>
    <t>NEUROLOGÍA ADULTO</t>
  </si>
  <si>
    <t>ONCOLOGÍA MÉDICA</t>
  </si>
  <si>
    <t>PSIQUIATRÍA PEDIÁTRICA Y DE LA ADOLESCENCIA</t>
  </si>
  <si>
    <t>PSIQUIATRÍA ADULTO</t>
  </si>
  <si>
    <t>CIRUGÍA PEDIÁTRICA</t>
  </si>
  <si>
    <t>CIRUGÍA GENERAL ADULTO</t>
  </si>
  <si>
    <t>CIRUGÍA DIGESTIVA (ALTA)</t>
  </si>
  <si>
    <t>CIRUGÍA DE CABEZA, CUELLO Y MAXILOFACIAL</t>
  </si>
  <si>
    <t>CIRUGÍA PLÁSTICA Y REPARADORA PEDIÁTRICA</t>
  </si>
  <si>
    <t>CIRUGÍA PLÁSTICA Y REPARADORA ADULTO</t>
  </si>
  <si>
    <t>COLOPROCTOLOGÍA (CIRUGIA DIGESTIVA BAJA)</t>
  </si>
  <si>
    <t>CIRUGÍA TÓRAX</t>
  </si>
  <si>
    <t>CIRUGÍA VASCULAR PERIFÉRICA</t>
  </si>
  <si>
    <t>NEUROCIRUGÍA</t>
  </si>
  <si>
    <t>CIRUGÍA CARDIOVASCULAR</t>
  </si>
  <si>
    <t>ANESTESIOLOGÍA</t>
  </si>
  <si>
    <t>OBSTETRICIA</t>
  </si>
  <si>
    <t>GINECOLOGÍA PEDIÁTRICA Y DE LA ADOLESCENCIA</t>
  </si>
  <si>
    <t>GINECOLOGÍA ADULTO</t>
  </si>
  <si>
    <t>OFTALMOLOGÍA</t>
  </si>
  <si>
    <t>OTORRINOLARINGOLOGÍA</t>
  </si>
  <si>
    <t>TRAUMATOLOGÍA Y ORTOPEDIA PEDIÁTRICA</t>
  </si>
  <si>
    <t>TRAUMATOLOGÍA Y ORTOPEDIA ADULTO</t>
  </si>
  <si>
    <t>UROLOGÍA PEDIÁTRICA</t>
  </si>
  <si>
    <t>UROLOGÍA ADULTO</t>
  </si>
  <si>
    <t>MEDICINA FAMILIAR DEL NIÑO</t>
  </si>
  <si>
    <t>MEDICINA FAMILIAR</t>
  </si>
  <si>
    <t>MEDICINA FAMILIAR ADULTO</t>
  </si>
  <si>
    <t>DIABETOLOGÍA</t>
  </si>
  <si>
    <t>MEDICINA NUCLEAR (EXCLUYE INFORMES)</t>
  </si>
  <si>
    <t>IMAGENOLOGÍA</t>
  </si>
  <si>
    <t>RADIOTERAPIA ONCOLÓGICA</t>
  </si>
  <si>
    <t>SECCIÓN B: ATENCIONES MEDICAS POR PROGRAMAS Y POLICLÍNICOS  (INCLUIDAS EN SECCION A)</t>
  </si>
  <si>
    <t>ATENCIONES</t>
  </si>
  <si>
    <t>0 - 4 años</t>
  </si>
  <si>
    <t>5 - 9 años</t>
  </si>
  <si>
    <t>10 - 14 años</t>
  </si>
  <si>
    <t>15 - 19 años</t>
  </si>
  <si>
    <t>20 - 24 años</t>
  </si>
  <si>
    <t>25 - 29 años</t>
  </si>
  <si>
    <t>30 - 34 años</t>
  </si>
  <si>
    <t>35 - 39 años</t>
  </si>
  <si>
    <t>40 - 44 años</t>
  </si>
  <si>
    <t>45 - 49 años</t>
  </si>
  <si>
    <t>50 - 54 años</t>
  </si>
  <si>
    <t>55 - 59 años</t>
  </si>
  <si>
    <t>60 - 64 años</t>
  </si>
  <si>
    <t>65 - 69 años</t>
  </si>
  <si>
    <t>70 - 74 años</t>
  </si>
  <si>
    <t>75 - 79 años</t>
  </si>
  <si>
    <t>80  años y mas</t>
  </si>
  <si>
    <t>ARRITMIAS</t>
  </si>
  <si>
    <t>DIABETES</t>
  </si>
  <si>
    <t>CIRUGÍA DE MAMAS</t>
  </si>
  <si>
    <t>ALTO RIESGO OBSTÉTRICO</t>
  </si>
  <si>
    <t>TRATAMIENTO ANTICOAGULANTE</t>
  </si>
  <si>
    <t>CUIDADOS PALIATIVOS</t>
  </si>
  <si>
    <t>INFERTILIDAD</t>
  </si>
  <si>
    <t>PATOLOGÍA CERVICAL</t>
  </si>
  <si>
    <t>PATOLOGÍA DE MAMAS</t>
  </si>
  <si>
    <t>ADOLESCENCIA</t>
  </si>
  <si>
    <t>NANEAS</t>
  </si>
  <si>
    <t>ITS</t>
  </si>
  <si>
    <t>VIH/SIDA</t>
  </si>
  <si>
    <t>MEDICINAL OCUPACIONAL (SALUD DEL PERSONAL)</t>
  </si>
  <si>
    <t xml:space="preserve">TOTAL </t>
  </si>
  <si>
    <t>SECCIÓN C: CONSULTAS Y CONTROLES POR OTROS PROFESIONALES EN ESPECIALIDAD (NIVEL SECUNDARIO)</t>
  </si>
  <si>
    <t>PROFESIONAL</t>
  </si>
  <si>
    <t>POR EDAD (en años)</t>
  </si>
  <si>
    <t>Beneficiarios</t>
  </si>
  <si>
    <t>Total Controles (incluidos en grupo de edad)</t>
  </si>
  <si>
    <t>Pueblos Originarios</t>
  </si>
  <si>
    <t>Migrantes</t>
  </si>
  <si>
    <t>Ambos Sexos</t>
  </si>
  <si>
    <t>ENFERMERA</t>
  </si>
  <si>
    <t>MATRONA</t>
  </si>
  <si>
    <t>ARO</t>
  </si>
  <si>
    <t>GINECOLOGÍA Y OTROS</t>
  </si>
  <si>
    <t>NUTRICIONISTA</t>
  </si>
  <si>
    <t>PSICÓLOGO (EXCLUYE SM)</t>
  </si>
  <si>
    <t>FONOAUDIÓLOGO</t>
  </si>
  <si>
    <t>TECNÓLOGO MÉDICO</t>
  </si>
  <si>
    <t>ASISTENTE  SOCIAL</t>
  </si>
  <si>
    <t xml:space="preserve">   </t>
  </si>
  <si>
    <t>SECCIÓN D: CONSULTAS INFECCIÓN TRANSMISIÓN SEXUAL (ITS) Y CONTROLES DE SALUD SEXUAL EN EL NIVEL SECUNDARIO (Incluidas en Sección C)</t>
  </si>
  <si>
    <t>ACTIVIDAD</t>
  </si>
  <si>
    <t>Trans</t>
  </si>
  <si>
    <t>Niños, Niñas, Adolescentes y Jóvenes Población SENAME</t>
  </si>
  <si>
    <t>Hombre</t>
  </si>
  <si>
    <t>Mujer</t>
  </si>
  <si>
    <t>Masculino</t>
  </si>
  <si>
    <t>Femenino</t>
  </si>
  <si>
    <t>CONSULTAS  INFECCIÓN TRANSMISIÓN SEXUAL  (ITS) (excluir VIH/SIDA)</t>
  </si>
  <si>
    <t>CONSULTAS VIH/SIDA</t>
  </si>
  <si>
    <t>PSICÓLOGO</t>
  </si>
  <si>
    <t>CONTROL VIH CON TAR</t>
  </si>
  <si>
    <t>CONTROL VIH SIN TAR</t>
  </si>
  <si>
    <t>CONTROLES DE SALUD A PERSONAS QUE EJERCEN COMERCIO SEXUAL</t>
  </si>
  <si>
    <t>Informes Trimestral Pertinencia Enero a Marzo</t>
  </si>
  <si>
    <t>Informes Trimestral Pertinencia Abril a Junio</t>
  </si>
  <si>
    <t>Informes Trimestral Pertinencia Julio a Septiembre</t>
  </si>
  <si>
    <t>Informes Trimestral Pertinencia Octubre a Diciembre</t>
  </si>
  <si>
    <t>CONSULTAS NUEVAS DERIVADAS DE APS</t>
  </si>
  <si>
    <t>Total Consultas Nuevas</t>
  </si>
  <si>
    <t>Menor de 15 años</t>
  </si>
  <si>
    <t>15 años y más</t>
  </si>
  <si>
    <t>%</t>
  </si>
  <si>
    <t>Informes Anual Pertinencia 2020</t>
  </si>
  <si>
    <t>Informes Trimestral Altas Enero a Marzo</t>
  </si>
  <si>
    <t>Informes Trimestral Altas Abril a Junio</t>
  </si>
  <si>
    <t>Informes Trimestral Altas Julio a Septiembre</t>
  </si>
  <si>
    <t>Informes Trimestral Altas Octubre a Diciembre</t>
  </si>
  <si>
    <t>Altas menor a 15 años</t>
  </si>
  <si>
    <t>Altas mayor a 15 años</t>
  </si>
  <si>
    <t>Informes Anual de Altas por Especialidad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</si>
</sst>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Verdana"/>
      <family val="2"/>
    </font>
    <font>
      <b/>
      <sz val="7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7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sz val="11"/>
      <color theme="1"/>
      <name val="Calibri Light"/>
      <family val="2"/>
    </font>
    <font>
      <sz val="11"/>
      <name val="Calibri Light"/>
      <family val="2"/>
    </font>
    <font>
      <sz val="11"/>
      <color indexed="8"/>
      <name val="Calibri Light"/>
      <family val="2"/>
    </font>
    <font>
      <b/>
      <sz val="11"/>
      <color theme="1"/>
      <name val="Calibri Light"/>
      <family val="2"/>
    </font>
    <font>
      <b/>
      <sz val="14"/>
      <name val="Calibri Light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4">
    <xf numFmtId="0" fontId="0" fillId="0" borderId="0"/>
    <xf numFmtId="0" fontId="8" fillId="8" borderId="27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82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Protection="1">
      <protection locked="0"/>
    </xf>
    <xf numFmtId="1" fontId="5" fillId="2" borderId="0" xfId="0" applyNumberFormat="1" applyFont="1" applyFill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>
      <alignment horizontal="left" wrapText="1"/>
    </xf>
    <xf numFmtId="1" fontId="6" fillId="0" borderId="0" xfId="0" applyNumberFormat="1" applyFont="1"/>
    <xf numFmtId="1" fontId="6" fillId="2" borderId="0" xfId="0" applyNumberFormat="1" applyFont="1" applyFill="1"/>
    <xf numFmtId="1" fontId="5" fillId="2" borderId="0" xfId="0" applyNumberFormat="1" applyFont="1" applyFill="1" applyAlignment="1">
      <alignment vertical="center"/>
    </xf>
    <xf numFmtId="1" fontId="5" fillId="2" borderId="0" xfId="0" applyNumberFormat="1" applyFont="1" applyFill="1" applyAlignment="1">
      <alignment horizontal="center" vertical="center" wrapText="1"/>
    </xf>
    <xf numFmtId="1" fontId="2" fillId="4" borderId="0" xfId="0" applyNumberFormat="1" applyFont="1" applyFill="1" applyProtection="1">
      <protection locked="0"/>
    </xf>
    <xf numFmtId="1" fontId="2" fillId="6" borderId="0" xfId="0" applyNumberFormat="1" applyFont="1" applyFill="1"/>
    <xf numFmtId="1" fontId="5" fillId="0" borderId="18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" fontId="5" fillId="2" borderId="18" xfId="0" applyNumberFormat="1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7" fillId="0" borderId="21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5" fillId="5" borderId="18" xfId="0" applyNumberFormat="1" applyFont="1" applyFill="1" applyBorder="1" applyAlignment="1">
      <alignment horizontal="center" vertical="center" wrapText="1"/>
    </xf>
    <xf numFmtId="1" fontId="5" fillId="5" borderId="8" xfId="0" applyNumberFormat="1" applyFont="1" applyFill="1" applyBorder="1" applyAlignment="1">
      <alignment horizontal="center" vertical="center" wrapText="1"/>
    </xf>
    <xf numFmtId="1" fontId="5" fillId="0" borderId="18" xfId="0" applyNumberFormat="1" applyFont="1" applyBorder="1" applyAlignment="1" applyProtection="1">
      <alignment horizontal="center" vertical="center" wrapText="1"/>
      <protection hidden="1"/>
    </xf>
    <xf numFmtId="1" fontId="5" fillId="0" borderId="20" xfId="0" applyNumberFormat="1" applyFont="1" applyBorder="1" applyAlignment="1" applyProtection="1">
      <alignment horizontal="center" vertical="center" wrapText="1"/>
      <protection hidden="1"/>
    </xf>
    <xf numFmtId="1" fontId="5" fillId="0" borderId="8" xfId="0" applyNumberFormat="1" applyFont="1" applyBorder="1" applyAlignment="1" applyProtection="1">
      <alignment horizontal="center" vertical="center" wrapText="1"/>
      <protection hidden="1"/>
    </xf>
    <xf numFmtId="1" fontId="5" fillId="0" borderId="22" xfId="0" applyNumberFormat="1" applyFont="1" applyBorder="1"/>
    <xf numFmtId="1" fontId="5" fillId="0" borderId="23" xfId="0" applyNumberFormat="1" applyFont="1" applyBorder="1"/>
    <xf numFmtId="1" fontId="5" fillId="7" borderId="24" xfId="0" applyNumberFormat="1" applyFont="1" applyFill="1" applyBorder="1" applyProtection="1">
      <protection locked="0"/>
    </xf>
    <xf numFmtId="1" fontId="5" fillId="7" borderId="25" xfId="0" applyNumberFormat="1" applyFont="1" applyFill="1" applyBorder="1" applyProtection="1">
      <protection locked="0"/>
    </xf>
    <xf numFmtId="1" fontId="5" fillId="7" borderId="26" xfId="0" applyNumberFormat="1" applyFont="1" applyFill="1" applyBorder="1" applyProtection="1">
      <protection locked="0"/>
    </xf>
    <xf numFmtId="1" fontId="5" fillId="8" borderId="27" xfId="1" applyNumberFormat="1" applyFont="1" applyProtection="1">
      <protection locked="0"/>
    </xf>
    <xf numFmtId="1" fontId="5" fillId="7" borderId="28" xfId="0" applyNumberFormat="1" applyFont="1" applyFill="1" applyBorder="1" applyProtection="1">
      <protection locked="0"/>
    </xf>
    <xf numFmtId="1" fontId="5" fillId="7" borderId="29" xfId="0" applyNumberFormat="1" applyFont="1" applyFill="1" applyBorder="1" applyProtection="1">
      <protection locked="0"/>
    </xf>
    <xf numFmtId="1" fontId="5" fillId="0" borderId="30" xfId="0" applyNumberFormat="1" applyFont="1" applyBorder="1"/>
    <xf numFmtId="1" fontId="5" fillId="7" borderId="31" xfId="0" applyNumberFormat="1" applyFont="1" applyFill="1" applyBorder="1" applyProtection="1">
      <protection locked="0"/>
    </xf>
    <xf numFmtId="1" fontId="5" fillId="0" borderId="13" xfId="0" applyNumberFormat="1" applyFont="1" applyBorder="1"/>
    <xf numFmtId="1" fontId="5" fillId="7" borderId="32" xfId="0" applyNumberFormat="1" applyFont="1" applyFill="1" applyBorder="1" applyProtection="1">
      <protection locked="0"/>
    </xf>
    <xf numFmtId="1" fontId="5" fillId="7" borderId="33" xfId="0" applyNumberFormat="1" applyFont="1" applyFill="1" applyBorder="1" applyProtection="1">
      <protection locked="0"/>
    </xf>
    <xf numFmtId="1" fontId="5" fillId="7" borderId="30" xfId="0" applyNumberFormat="1" applyFont="1" applyFill="1" applyBorder="1" applyProtection="1">
      <protection locked="0"/>
    </xf>
    <xf numFmtId="1" fontId="5" fillId="7" borderId="34" xfId="0" applyNumberFormat="1" applyFont="1" applyFill="1" applyBorder="1" applyProtection="1">
      <protection locked="0"/>
    </xf>
    <xf numFmtId="1" fontId="5" fillId="7" borderId="35" xfId="0" applyNumberFormat="1" applyFont="1" applyFill="1" applyBorder="1" applyProtection="1">
      <protection locked="0"/>
    </xf>
    <xf numFmtId="1" fontId="5" fillId="7" borderId="36" xfId="0" applyNumberFormat="1" applyFont="1" applyFill="1" applyBorder="1" applyProtection="1">
      <protection locked="0"/>
    </xf>
    <xf numFmtId="1" fontId="5" fillId="5" borderId="37" xfId="0" applyNumberFormat="1" applyFont="1" applyFill="1" applyBorder="1" applyProtection="1">
      <protection locked="0"/>
    </xf>
    <xf numFmtId="1" fontId="5" fillId="5" borderId="38" xfId="0" applyNumberFormat="1" applyFont="1" applyFill="1" applyBorder="1" applyProtection="1">
      <protection locked="0"/>
    </xf>
    <xf numFmtId="1" fontId="5" fillId="7" borderId="38" xfId="0" applyNumberFormat="1" applyFont="1" applyFill="1" applyBorder="1" applyProtection="1">
      <protection locked="0"/>
    </xf>
    <xf numFmtId="1" fontId="5" fillId="6" borderId="13" xfId="0" applyNumberFormat="1" applyFont="1" applyFill="1" applyBorder="1" applyAlignment="1" applyProtection="1">
      <alignment vertical="center"/>
    </xf>
    <xf numFmtId="1" fontId="5" fillId="6" borderId="0" xfId="0" applyNumberFormat="1" applyFont="1" applyFill="1" applyAlignment="1">
      <alignment vertical="top" wrapText="1"/>
    </xf>
    <xf numFmtId="1" fontId="2" fillId="3" borderId="0" xfId="0" applyNumberFormat="1" applyFont="1" applyFill="1" applyAlignment="1">
      <alignment wrapText="1"/>
    </xf>
    <xf numFmtId="1" fontId="2" fillId="4" borderId="0" xfId="0" applyNumberFormat="1" applyFont="1" applyFill="1"/>
    <xf numFmtId="1" fontId="5" fillId="7" borderId="39" xfId="0" applyNumberFormat="1" applyFont="1" applyFill="1" applyBorder="1" applyProtection="1">
      <protection locked="0"/>
    </xf>
    <xf numFmtId="1" fontId="5" fillId="7" borderId="40" xfId="0" applyNumberFormat="1" applyFont="1" applyFill="1" applyBorder="1" applyProtection="1">
      <protection locked="0"/>
    </xf>
    <xf numFmtId="1" fontId="5" fillId="7" borderId="41" xfId="0" applyNumberFormat="1" applyFont="1" applyFill="1" applyBorder="1" applyProtection="1">
      <protection locked="0"/>
    </xf>
    <xf numFmtId="1" fontId="5" fillId="7" borderId="37" xfId="0" applyNumberFormat="1" applyFont="1" applyFill="1" applyBorder="1" applyProtection="1">
      <protection locked="0"/>
    </xf>
    <xf numFmtId="1" fontId="5" fillId="9" borderId="40" xfId="0" applyNumberFormat="1" applyFont="1" applyFill="1" applyBorder="1"/>
    <xf numFmtId="1" fontId="5" fillId="0" borderId="28" xfId="0" applyNumberFormat="1" applyFont="1" applyBorder="1"/>
    <xf numFmtId="1" fontId="5" fillId="9" borderId="28" xfId="0" applyNumberFormat="1" applyFont="1" applyFill="1" applyBorder="1"/>
    <xf numFmtId="1" fontId="5" fillId="9" borderId="31" xfId="0" applyNumberFormat="1" applyFont="1" applyFill="1" applyBorder="1"/>
    <xf numFmtId="1" fontId="5" fillId="9" borderId="29" xfId="0" applyNumberFormat="1" applyFont="1" applyFill="1" applyBorder="1"/>
    <xf numFmtId="1" fontId="5" fillId="7" borderId="42" xfId="0" applyNumberFormat="1" applyFont="1" applyFill="1" applyBorder="1" applyProtection="1">
      <protection locked="0"/>
    </xf>
    <xf numFmtId="1" fontId="5" fillId="7" borderId="43" xfId="0" applyNumberFormat="1" applyFont="1" applyFill="1" applyBorder="1" applyProtection="1">
      <protection locked="0"/>
    </xf>
    <xf numFmtId="1" fontId="5" fillId="0" borderId="0" xfId="0" applyNumberFormat="1" applyFont="1"/>
    <xf numFmtId="1" fontId="5" fillId="0" borderId="30" xfId="0" applyNumberFormat="1" applyFont="1" applyBorder="1" applyAlignment="1">
      <alignment wrapText="1"/>
    </xf>
    <xf numFmtId="1" fontId="5" fillId="7" borderId="44" xfId="0" applyNumberFormat="1" applyFont="1" applyFill="1" applyBorder="1" applyProtection="1">
      <protection locked="0"/>
    </xf>
    <xf numFmtId="1" fontId="5" fillId="7" borderId="45" xfId="0" applyNumberFormat="1" applyFont="1" applyFill="1" applyBorder="1" applyProtection="1">
      <protection locked="0"/>
    </xf>
    <xf numFmtId="1" fontId="5" fillId="7" borderId="46" xfId="0" applyNumberFormat="1" applyFont="1" applyFill="1" applyBorder="1" applyProtection="1">
      <protection locked="0"/>
    </xf>
    <xf numFmtId="1" fontId="5" fillId="7" borderId="47" xfId="0" applyNumberFormat="1" applyFont="1" applyFill="1" applyBorder="1" applyProtection="1">
      <protection locked="0"/>
    </xf>
    <xf numFmtId="1" fontId="5" fillId="10" borderId="28" xfId="0" applyNumberFormat="1" applyFont="1" applyFill="1" applyBorder="1" applyProtection="1"/>
    <xf numFmtId="1" fontId="5" fillId="10" borderId="39" xfId="0" applyNumberFormat="1" applyFont="1" applyFill="1" applyBorder="1" applyProtection="1"/>
    <xf numFmtId="1" fontId="5" fillId="10" borderId="31" xfId="0" applyNumberFormat="1" applyFont="1" applyFill="1" applyBorder="1" applyProtection="1"/>
    <xf numFmtId="1" fontId="5" fillId="5" borderId="28" xfId="0" applyNumberFormat="1" applyFont="1" applyFill="1" applyBorder="1" applyProtection="1">
      <protection locked="0"/>
    </xf>
    <xf numFmtId="1" fontId="5" fillId="5" borderId="29" xfId="0" applyNumberFormat="1" applyFont="1" applyFill="1" applyBorder="1" applyProtection="1">
      <protection locked="0"/>
    </xf>
    <xf numFmtId="1" fontId="5" fillId="7" borderId="48" xfId="0" applyNumberFormat="1" applyFont="1" applyFill="1" applyBorder="1" applyProtection="1">
      <protection locked="0"/>
    </xf>
    <xf numFmtId="1" fontId="5" fillId="7" borderId="22" xfId="0" applyNumberFormat="1" applyFont="1" applyFill="1" applyBorder="1" applyProtection="1">
      <protection locked="0"/>
    </xf>
    <xf numFmtId="1" fontId="5" fillId="7" borderId="49" xfId="0" applyNumberFormat="1" applyFont="1" applyFill="1" applyBorder="1" applyProtection="1">
      <protection locked="0"/>
    </xf>
    <xf numFmtId="1" fontId="5" fillId="0" borderId="37" xfId="0" applyNumberFormat="1" applyFont="1" applyBorder="1"/>
    <xf numFmtId="1" fontId="5" fillId="5" borderId="49" xfId="0" applyNumberFormat="1" applyFont="1" applyFill="1" applyBorder="1" applyProtection="1">
      <protection locked="0"/>
    </xf>
    <xf numFmtId="1" fontId="5" fillId="0" borderId="16" xfId="0" applyNumberFormat="1" applyFont="1" applyBorder="1"/>
    <xf numFmtId="1" fontId="5" fillId="7" borderId="50" xfId="0" applyNumberFormat="1" applyFont="1" applyFill="1" applyBorder="1" applyProtection="1">
      <protection locked="0"/>
    </xf>
    <xf numFmtId="1" fontId="5" fillId="7" borderId="51" xfId="0" applyNumberFormat="1" applyFont="1" applyFill="1" applyBorder="1" applyProtection="1">
      <protection locked="0"/>
    </xf>
    <xf numFmtId="1" fontId="5" fillId="7" borderId="52" xfId="0" applyNumberFormat="1" applyFont="1" applyFill="1" applyBorder="1" applyProtection="1">
      <protection locked="0"/>
    </xf>
    <xf numFmtId="1" fontId="5" fillId="7" borderId="13" xfId="0" applyNumberFormat="1" applyFont="1" applyFill="1" applyBorder="1" applyProtection="1">
      <protection locked="0"/>
    </xf>
    <xf numFmtId="1" fontId="5" fillId="7" borderId="0" xfId="0" applyNumberFormat="1" applyFont="1" applyFill="1" applyProtection="1">
      <protection locked="0"/>
    </xf>
    <xf numFmtId="1" fontId="5" fillId="0" borderId="50" xfId="0" applyNumberFormat="1" applyFont="1" applyBorder="1"/>
    <xf numFmtId="1" fontId="5" fillId="7" borderId="53" xfId="0" applyNumberFormat="1" applyFont="1" applyFill="1" applyBorder="1" applyProtection="1">
      <protection locked="0"/>
    </xf>
    <xf numFmtId="1" fontId="5" fillId="7" borderId="54" xfId="0" applyNumberFormat="1" applyFont="1" applyFill="1" applyBorder="1" applyProtection="1">
      <protection locked="0"/>
    </xf>
    <xf numFmtId="1" fontId="5" fillId="7" borderId="15" xfId="0" applyNumberFormat="1" applyFont="1" applyFill="1" applyBorder="1" applyProtection="1">
      <protection locked="0"/>
    </xf>
    <xf numFmtId="1" fontId="5" fillId="5" borderId="55" xfId="0" applyNumberFormat="1" applyFont="1" applyFill="1" applyBorder="1" applyProtection="1">
      <protection locked="0"/>
    </xf>
    <xf numFmtId="1" fontId="5" fillId="5" borderId="0" xfId="0" applyNumberFormat="1" applyFont="1" applyFill="1" applyProtection="1">
      <protection locked="0"/>
    </xf>
    <xf numFmtId="1" fontId="1" fillId="0" borderId="6" xfId="0" applyNumberFormat="1" applyFont="1" applyBorder="1" applyAlignment="1">
      <alignment horizontal="center" vertical="center"/>
    </xf>
    <xf numFmtId="1" fontId="5" fillId="0" borderId="12" xfId="0" applyNumberFormat="1" applyFont="1" applyBorder="1"/>
    <xf numFmtId="1" fontId="5" fillId="0" borderId="18" xfId="0" applyNumberFormat="1" applyFont="1" applyBorder="1"/>
    <xf numFmtId="1" fontId="5" fillId="0" borderId="19" xfId="0" applyNumberFormat="1" applyFont="1" applyBorder="1"/>
    <xf numFmtId="1" fontId="5" fillId="0" borderId="20" xfId="0" applyNumberFormat="1" applyFont="1" applyBorder="1"/>
    <xf numFmtId="1" fontId="5" fillId="0" borderId="21" xfId="0" applyNumberFormat="1" applyFont="1" applyBorder="1"/>
    <xf numFmtId="1" fontId="5" fillId="0" borderId="6" xfId="0" applyNumberFormat="1" applyFont="1" applyBorder="1"/>
    <xf numFmtId="1" fontId="5" fillId="0" borderId="7" xfId="0" applyNumberFormat="1" applyFont="1" applyBorder="1"/>
    <xf numFmtId="1" fontId="5" fillId="0" borderId="8" xfId="0" applyNumberFormat="1" applyFont="1" applyBorder="1"/>
    <xf numFmtId="1" fontId="5" fillId="2" borderId="12" xfId="0" applyNumberFormat="1" applyFont="1" applyFill="1" applyBorder="1"/>
    <xf numFmtId="1" fontId="5" fillId="2" borderId="18" xfId="0" applyNumberFormat="1" applyFont="1" applyFill="1" applyBorder="1"/>
    <xf numFmtId="1" fontId="5" fillId="2" borderId="7" xfId="0" applyNumberFormat="1" applyFont="1" applyFill="1" applyBorder="1"/>
    <xf numFmtId="1" fontId="5" fillId="2" borderId="20" xfId="0" applyNumberFormat="1" applyFont="1" applyFill="1" applyBorder="1"/>
    <xf numFmtId="1" fontId="5" fillId="2" borderId="8" xfId="0" applyNumberFormat="1" applyFont="1" applyFill="1" applyBorder="1"/>
    <xf numFmtId="1" fontId="5" fillId="6" borderId="0" xfId="0" applyNumberFormat="1" applyFont="1" applyFill="1"/>
    <xf numFmtId="1" fontId="5" fillId="2" borderId="0" xfId="0" applyNumberFormat="1" applyFont="1" applyFill="1" applyProtection="1">
      <protection locked="0"/>
    </xf>
    <xf numFmtId="1" fontId="5" fillId="3" borderId="0" xfId="0" applyNumberFormat="1" applyFont="1" applyFill="1" applyProtection="1">
      <protection locked="0"/>
    </xf>
    <xf numFmtId="1" fontId="5" fillId="4" borderId="0" xfId="0" applyNumberFormat="1" applyFont="1" applyFill="1" applyProtection="1">
      <protection locked="0"/>
    </xf>
    <xf numFmtId="1" fontId="6" fillId="0" borderId="13" xfId="0" applyNumberFormat="1" applyFont="1" applyBorder="1"/>
    <xf numFmtId="1" fontId="5" fillId="0" borderId="15" xfId="0" applyNumberFormat="1" applyFont="1" applyBorder="1" applyProtection="1">
      <protection locked="0"/>
    </xf>
    <xf numFmtId="1" fontId="5" fillId="0" borderId="12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56" xfId="0" applyNumberFormat="1" applyFont="1" applyBorder="1"/>
    <xf numFmtId="1" fontId="5" fillId="0" borderId="57" xfId="0" applyNumberFormat="1" applyFont="1" applyBorder="1"/>
    <xf numFmtId="1" fontId="5" fillId="0" borderId="45" xfId="0" applyNumberFormat="1" applyFont="1" applyBorder="1"/>
    <xf numFmtId="1" fontId="5" fillId="0" borderId="43" xfId="0" applyNumberFormat="1" applyFont="1" applyBorder="1"/>
    <xf numFmtId="1" fontId="5" fillId="0" borderId="58" xfId="0" applyNumberFormat="1" applyFont="1" applyBorder="1"/>
    <xf numFmtId="1" fontId="5" fillId="0" borderId="38" xfId="0" applyNumberFormat="1" applyFont="1" applyBorder="1"/>
    <xf numFmtId="1" fontId="5" fillId="7" borderId="59" xfId="0" applyNumberFormat="1" applyFont="1" applyFill="1" applyBorder="1" applyProtection="1">
      <protection locked="0"/>
    </xf>
    <xf numFmtId="1" fontId="5" fillId="7" borderId="60" xfId="0" applyNumberFormat="1" applyFont="1" applyFill="1" applyBorder="1" applyProtection="1">
      <protection locked="0"/>
    </xf>
    <xf numFmtId="1" fontId="5" fillId="7" borderId="61" xfId="0" applyNumberFormat="1" applyFont="1" applyFill="1" applyBorder="1" applyProtection="1">
      <protection locked="0"/>
    </xf>
    <xf numFmtId="1" fontId="1" fillId="0" borderId="53" xfId="0" applyNumberFormat="1" applyFont="1" applyBorder="1" applyAlignment="1">
      <alignment horizontal="center" vertical="center"/>
    </xf>
    <xf numFmtId="1" fontId="5" fillId="0" borderId="55" xfId="0" applyNumberFormat="1" applyFont="1" applyBorder="1"/>
    <xf numFmtId="1" fontId="5" fillId="0" borderId="62" xfId="0" applyNumberFormat="1" applyFont="1" applyBorder="1"/>
    <xf numFmtId="1" fontId="5" fillId="0" borderId="53" xfId="0" applyNumberFormat="1" applyFont="1" applyBorder="1"/>
    <xf numFmtId="1" fontId="6" fillId="0" borderId="3" xfId="0" applyNumberFormat="1" applyFont="1" applyBorder="1"/>
    <xf numFmtId="1" fontId="2" fillId="0" borderId="0" xfId="0" applyNumberFormat="1" applyFont="1"/>
    <xf numFmtId="1" fontId="5" fillId="0" borderId="8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right"/>
    </xf>
    <xf numFmtId="1" fontId="5" fillId="0" borderId="68" xfId="0" applyNumberFormat="1" applyFont="1" applyBorder="1" applyAlignment="1">
      <alignment horizontal="right"/>
    </xf>
    <xf numFmtId="1" fontId="5" fillId="0" borderId="10" xfId="0" applyNumberFormat="1" applyFont="1" applyBorder="1" applyAlignment="1">
      <alignment horizontal="right"/>
    </xf>
    <xf numFmtId="1" fontId="5" fillId="7" borderId="69" xfId="0" applyNumberFormat="1" applyFont="1" applyFill="1" applyBorder="1" applyProtection="1">
      <protection locked="0"/>
    </xf>
    <xf numFmtId="1" fontId="5" fillId="7" borderId="10" xfId="0" applyNumberFormat="1" applyFont="1" applyFill="1" applyBorder="1" applyProtection="1">
      <protection locked="0"/>
    </xf>
    <xf numFmtId="1" fontId="5" fillId="7" borderId="5" xfId="0" applyNumberFormat="1" applyFont="1" applyFill="1" applyBorder="1" applyProtection="1">
      <protection locked="0"/>
    </xf>
    <xf numFmtId="1" fontId="5" fillId="7" borderId="11" xfId="0" applyNumberFormat="1" applyFont="1" applyFill="1" applyBorder="1" applyProtection="1">
      <protection locked="0"/>
    </xf>
    <xf numFmtId="1" fontId="5" fillId="7" borderId="63" xfId="0" applyNumberFormat="1" applyFont="1" applyFill="1" applyBorder="1" applyProtection="1">
      <protection locked="0"/>
    </xf>
    <xf numFmtId="1" fontId="5" fillId="7" borderId="64" xfId="0" applyNumberFormat="1" applyFont="1" applyFill="1" applyBorder="1" applyProtection="1">
      <protection locked="0"/>
    </xf>
    <xf numFmtId="1" fontId="5" fillId="6" borderId="13" xfId="0" applyNumberFormat="1" applyFont="1" applyFill="1" applyBorder="1" applyAlignment="1">
      <alignment vertical="center"/>
    </xf>
    <xf numFmtId="1" fontId="2" fillId="3" borderId="0" xfId="0" applyNumberFormat="1" applyFont="1" applyFill="1"/>
    <xf numFmtId="1" fontId="5" fillId="0" borderId="37" xfId="0" applyNumberFormat="1" applyFont="1" applyBorder="1" applyAlignment="1">
      <alignment horizontal="right" wrapText="1"/>
    </xf>
    <xf numFmtId="1" fontId="5" fillId="9" borderId="26" xfId="0" applyNumberFormat="1" applyFont="1" applyFill="1" applyBorder="1" applyAlignment="1">
      <alignment horizontal="right"/>
    </xf>
    <xf numFmtId="1" fontId="5" fillId="9" borderId="24" xfId="0" applyNumberFormat="1" applyFont="1" applyFill="1" applyBorder="1"/>
    <xf numFmtId="1" fontId="5" fillId="9" borderId="57" xfId="0" applyNumberFormat="1" applyFont="1" applyFill="1" applyBorder="1"/>
    <xf numFmtId="1" fontId="5" fillId="7" borderId="56" xfId="0" applyNumberFormat="1" applyFont="1" applyFill="1" applyBorder="1" applyProtection="1">
      <protection locked="0"/>
    </xf>
    <xf numFmtId="1" fontId="5" fillId="7" borderId="70" xfId="0" applyNumberFormat="1" applyFont="1" applyFill="1" applyBorder="1" applyProtection="1">
      <protection locked="0"/>
    </xf>
    <xf numFmtId="1" fontId="5" fillId="7" borderId="57" xfId="0" applyNumberFormat="1" applyFont="1" applyFill="1" applyBorder="1" applyProtection="1">
      <protection locked="0"/>
    </xf>
    <xf numFmtId="1" fontId="5" fillId="0" borderId="28" xfId="0" applyNumberFormat="1" applyFont="1" applyBorder="1" applyAlignment="1">
      <alignment horizontal="right" wrapText="1"/>
    </xf>
    <xf numFmtId="1" fontId="5" fillId="0" borderId="31" xfId="0" applyNumberFormat="1" applyFont="1" applyBorder="1" applyAlignment="1">
      <alignment horizontal="right"/>
    </xf>
    <xf numFmtId="1" fontId="5" fillId="0" borderId="43" xfId="0" applyNumberFormat="1" applyFont="1" applyBorder="1" applyAlignment="1">
      <alignment horizontal="right"/>
    </xf>
    <xf numFmtId="1" fontId="5" fillId="7" borderId="71" xfId="0" applyNumberFormat="1" applyFont="1" applyFill="1" applyBorder="1" applyProtection="1">
      <protection locked="0"/>
    </xf>
    <xf numFmtId="1" fontId="5" fillId="0" borderId="55" xfId="0" applyNumberFormat="1" applyFont="1" applyBorder="1" applyAlignment="1">
      <alignment horizontal="right"/>
    </xf>
    <xf numFmtId="1" fontId="5" fillId="0" borderId="62" xfId="0" applyNumberFormat="1" applyFont="1" applyBorder="1" applyAlignment="1">
      <alignment horizontal="right"/>
    </xf>
    <xf numFmtId="1" fontId="5" fillId="0" borderId="15" xfId="0" applyNumberFormat="1" applyFont="1" applyBorder="1" applyAlignment="1">
      <alignment horizontal="right"/>
    </xf>
    <xf numFmtId="1" fontId="5" fillId="9" borderId="59" xfId="0" applyNumberFormat="1" applyFont="1" applyFill="1" applyBorder="1"/>
    <xf numFmtId="1" fontId="5" fillId="9" borderId="72" xfId="0" applyNumberFormat="1" applyFont="1" applyFill="1" applyBorder="1"/>
    <xf numFmtId="1" fontId="5" fillId="7" borderId="72" xfId="0" applyNumberFormat="1" applyFont="1" applyFill="1" applyBorder="1" applyProtection="1">
      <protection locked="0"/>
    </xf>
    <xf numFmtId="1" fontId="5" fillId="7" borderId="58" xfId="0" applyNumberFormat="1" applyFont="1" applyFill="1" applyBorder="1" applyProtection="1">
      <protection locked="0"/>
    </xf>
    <xf numFmtId="1" fontId="5" fillId="7" borderId="73" xfId="0" applyNumberFormat="1" applyFont="1" applyFill="1" applyBorder="1" applyProtection="1">
      <protection locked="0"/>
    </xf>
    <xf numFmtId="1" fontId="5" fillId="7" borderId="74" xfId="0" applyNumberFormat="1" applyFont="1" applyFill="1" applyBorder="1" applyProtection="1">
      <protection locked="0"/>
    </xf>
    <xf numFmtId="1" fontId="5" fillId="0" borderId="37" xfId="0" applyNumberFormat="1" applyFont="1" applyBorder="1" applyAlignment="1">
      <alignment horizontal="right"/>
    </xf>
    <xf numFmtId="1" fontId="5" fillId="0" borderId="40" xfId="0" applyNumberFormat="1" applyFont="1" applyBorder="1" applyAlignment="1">
      <alignment horizontal="right"/>
    </xf>
    <xf numFmtId="1" fontId="5" fillId="0" borderId="38" xfId="0" applyNumberFormat="1" applyFont="1" applyBorder="1" applyAlignment="1">
      <alignment horizontal="right"/>
    </xf>
    <xf numFmtId="1" fontId="5" fillId="7" borderId="23" xfId="0" applyNumberFormat="1" applyFont="1" applyFill="1" applyBorder="1" applyProtection="1">
      <protection locked="0"/>
    </xf>
    <xf numFmtId="1" fontId="5" fillId="7" borderId="75" xfId="0" applyNumberFormat="1" applyFont="1" applyFill="1" applyBorder="1" applyProtection="1">
      <protection locked="0"/>
    </xf>
    <xf numFmtId="1" fontId="5" fillId="0" borderId="28" xfId="0" applyNumberFormat="1" applyFont="1" applyBorder="1" applyAlignment="1">
      <alignment horizontal="right"/>
    </xf>
    <xf numFmtId="1" fontId="5" fillId="0" borderId="28" xfId="0" applyNumberFormat="1" applyFont="1" applyBorder="1" applyAlignment="1">
      <alignment horizontal="right" shrinkToFit="1"/>
    </xf>
    <xf numFmtId="1" fontId="5" fillId="0" borderId="31" xfId="0" applyNumberFormat="1" applyFont="1" applyBorder="1" applyAlignment="1">
      <alignment horizontal="right" shrinkToFit="1"/>
    </xf>
    <xf numFmtId="1" fontId="5" fillId="0" borderId="59" xfId="0" applyNumberFormat="1" applyFont="1" applyBorder="1" applyAlignment="1">
      <alignment horizontal="right"/>
    </xf>
    <xf numFmtId="1" fontId="5" fillId="0" borderId="60" xfId="0" applyNumberFormat="1" applyFont="1" applyBorder="1" applyAlignment="1">
      <alignment horizontal="right"/>
    </xf>
    <xf numFmtId="1" fontId="5" fillId="0" borderId="72" xfId="0" applyNumberFormat="1" applyFont="1" applyBorder="1" applyAlignment="1">
      <alignment horizontal="right"/>
    </xf>
    <xf numFmtId="1" fontId="5" fillId="7" borderId="76" xfId="0" applyNumberFormat="1" applyFont="1" applyFill="1" applyBorder="1" applyProtection="1">
      <protection locked="0"/>
    </xf>
    <xf numFmtId="1" fontId="5" fillId="0" borderId="55" xfId="0" applyNumberFormat="1" applyFont="1" applyBorder="1" applyAlignment="1">
      <alignment horizontal="right" wrapText="1"/>
    </xf>
    <xf numFmtId="1" fontId="5" fillId="0" borderId="62" xfId="0" applyNumberFormat="1" applyFont="1" applyBorder="1" applyAlignment="1">
      <alignment horizontal="right" wrapText="1"/>
    </xf>
    <xf numFmtId="1" fontId="5" fillId="0" borderId="15" xfId="0" applyNumberFormat="1" applyFont="1" applyBorder="1"/>
    <xf numFmtId="1" fontId="5" fillId="0" borderId="17" xfId="0" applyNumberFormat="1" applyFont="1" applyBorder="1"/>
    <xf numFmtId="1" fontId="5" fillId="0" borderId="66" xfId="0" applyNumberFormat="1" applyFont="1" applyBorder="1"/>
    <xf numFmtId="1" fontId="5" fillId="0" borderId="67" xfId="0" applyNumberFormat="1" applyFont="1" applyBorder="1"/>
    <xf numFmtId="1" fontId="6" fillId="0" borderId="7" xfId="0" applyNumberFormat="1" applyFont="1" applyBorder="1"/>
    <xf numFmtId="1" fontId="6" fillId="0" borderId="9" xfId="0" applyNumberFormat="1" applyFont="1" applyBorder="1"/>
    <xf numFmtId="1" fontId="5" fillId="0" borderId="69" xfId="0" applyNumberFormat="1" applyFont="1" applyBorder="1" applyAlignment="1">
      <alignment horizontal="center" vertical="center" wrapText="1"/>
    </xf>
    <xf numFmtId="1" fontId="5" fillId="0" borderId="68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77" xfId="0" applyNumberFormat="1" applyFont="1" applyBorder="1" applyAlignment="1">
      <alignment horizontal="center" vertical="center" wrapText="1"/>
    </xf>
    <xf numFmtId="1" fontId="5" fillId="0" borderId="81" xfId="0" applyNumberFormat="1" applyFont="1" applyBorder="1" applyAlignment="1">
      <alignment horizontal="center" vertical="center" wrapText="1"/>
    </xf>
    <xf numFmtId="1" fontId="5" fillId="0" borderId="56" xfId="0" applyNumberFormat="1" applyFont="1" applyBorder="1" applyAlignment="1">
      <alignment vertical="center"/>
    </xf>
    <xf numFmtId="1" fontId="5" fillId="0" borderId="24" xfId="0" applyNumberFormat="1" applyFont="1" applyBorder="1" applyAlignment="1">
      <alignment horizontal="right"/>
    </xf>
    <xf numFmtId="1" fontId="5" fillId="0" borderId="26" xfId="0" applyNumberFormat="1" applyFont="1" applyBorder="1" applyAlignment="1">
      <alignment horizontal="right"/>
    </xf>
    <xf numFmtId="1" fontId="5" fillId="0" borderId="57" xfId="0" applyNumberFormat="1" applyFont="1" applyBorder="1" applyAlignment="1">
      <alignment horizontal="right"/>
    </xf>
    <xf numFmtId="1" fontId="5" fillId="7" borderId="82" xfId="0" applyNumberFormat="1" applyFont="1" applyFill="1" applyBorder="1" applyProtection="1">
      <protection locked="0"/>
    </xf>
    <xf numFmtId="1" fontId="5" fillId="7" borderId="83" xfId="0" applyNumberFormat="1" applyFont="1" applyFill="1" applyBorder="1" applyProtection="1">
      <protection locked="0"/>
    </xf>
    <xf numFmtId="1" fontId="5" fillId="7" borderId="84" xfId="0" applyNumberFormat="1" applyFont="1" applyFill="1" applyBorder="1" applyProtection="1">
      <protection locked="0"/>
    </xf>
    <xf numFmtId="1" fontId="5" fillId="6" borderId="0" xfId="0" applyNumberFormat="1" applyFont="1" applyFill="1" applyAlignment="1">
      <alignment vertical="top"/>
    </xf>
    <xf numFmtId="1" fontId="5" fillId="0" borderId="58" xfId="0" applyNumberFormat="1" applyFont="1" applyBorder="1" applyAlignment="1">
      <alignment vertical="center"/>
    </xf>
    <xf numFmtId="1" fontId="5" fillId="7" borderId="85" xfId="0" applyNumberFormat="1" applyFont="1" applyFill="1" applyBorder="1" applyProtection="1">
      <protection locked="0"/>
    </xf>
    <xf numFmtId="1" fontId="5" fillId="7" borderId="86" xfId="0" applyNumberFormat="1" applyFont="1" applyFill="1" applyBorder="1" applyProtection="1">
      <protection locked="0"/>
    </xf>
    <xf numFmtId="1" fontId="5" fillId="0" borderId="45" xfId="0" applyNumberFormat="1" applyFont="1" applyBorder="1" applyAlignment="1">
      <alignment vertical="center"/>
    </xf>
    <xf numFmtId="1" fontId="5" fillId="7" borderId="87" xfId="0" applyNumberFormat="1" applyFont="1" applyFill="1" applyBorder="1" applyProtection="1">
      <protection locked="0"/>
    </xf>
    <xf numFmtId="1" fontId="5" fillId="7" borderId="88" xfId="0" applyNumberFormat="1" applyFont="1" applyFill="1" applyBorder="1" applyProtection="1">
      <protection locked="0"/>
    </xf>
    <xf numFmtId="1" fontId="5" fillId="7" borderId="89" xfId="0" applyNumberFormat="1" applyFont="1" applyFill="1" applyBorder="1" applyProtection="1">
      <protection locked="0"/>
    </xf>
    <xf numFmtId="1" fontId="5" fillId="7" borderId="90" xfId="0" applyNumberFormat="1" applyFont="1" applyFill="1" applyBorder="1" applyProtection="1">
      <protection locked="0"/>
    </xf>
    <xf numFmtId="1" fontId="5" fillId="0" borderId="11" xfId="0" applyNumberFormat="1" applyFont="1" applyBorder="1" applyAlignment="1">
      <alignment vertical="center"/>
    </xf>
    <xf numFmtId="1" fontId="5" fillId="0" borderId="69" xfId="0" applyNumberFormat="1" applyFont="1" applyBorder="1" applyAlignment="1">
      <alignment horizontal="right"/>
    </xf>
    <xf numFmtId="1" fontId="5" fillId="9" borderId="69" xfId="0" applyNumberFormat="1" applyFont="1" applyFill="1" applyBorder="1"/>
    <xf numFmtId="1" fontId="5" fillId="9" borderId="10" xfId="0" applyNumberFormat="1" applyFont="1" applyFill="1" applyBorder="1"/>
    <xf numFmtId="1" fontId="5" fillId="7" borderId="91" xfId="0" applyNumberFormat="1" applyFont="1" applyFill="1" applyBorder="1" applyProtection="1">
      <protection locked="0"/>
    </xf>
    <xf numFmtId="1" fontId="5" fillId="7" borderId="78" xfId="0" applyNumberFormat="1" applyFont="1" applyFill="1" applyBorder="1" applyProtection="1">
      <protection locked="0"/>
    </xf>
    <xf numFmtId="1" fontId="5" fillId="8" borderId="92" xfId="1" applyNumberFormat="1" applyFont="1" applyBorder="1" applyProtection="1">
      <protection locked="0"/>
    </xf>
    <xf numFmtId="1" fontId="5" fillId="2" borderId="0" xfId="0" applyNumberFormat="1" applyFont="1" applyFill="1" applyProtection="1">
      <protection hidden="1"/>
    </xf>
    <xf numFmtId="1" fontId="2" fillId="11" borderId="0" xfId="0" applyNumberFormat="1" applyFont="1" applyFill="1"/>
    <xf numFmtId="1" fontId="2" fillId="11" borderId="0" xfId="0" applyNumberFormat="1" applyFont="1" applyFill="1" applyProtection="1">
      <protection locked="0"/>
    </xf>
    <xf numFmtId="1" fontId="5" fillId="7" borderId="93" xfId="0" applyNumberFormat="1" applyFont="1" applyFill="1" applyBorder="1" applyAlignment="1" applyProtection="1">
      <protection locked="0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1" fontId="5" fillId="0" borderId="77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13" borderId="97" xfId="0" applyFont="1" applyFill="1" applyBorder="1" applyAlignment="1">
      <alignment horizontal="left" vertical="center" wrapText="1"/>
    </xf>
    <xf numFmtId="0" fontId="10" fillId="13" borderId="97" xfId="0" applyFont="1" applyFill="1" applyBorder="1" applyAlignment="1">
      <alignment horizontal="center" vertical="center" wrapText="1"/>
    </xf>
    <xf numFmtId="0" fontId="12" fillId="0" borderId="9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12" borderId="97" xfId="0" applyFont="1" applyFill="1" applyBorder="1" applyAlignment="1">
      <alignment horizontal="center" vertical="center" wrapText="1"/>
    </xf>
    <xf numFmtId="0" fontId="12" fillId="13" borderId="97" xfId="0" applyFont="1" applyFill="1" applyBorder="1" applyAlignment="1">
      <alignment horizontal="center" vertical="center" wrapText="1"/>
    </xf>
    <xf numFmtId="0" fontId="12" fillId="0" borderId="97" xfId="0" applyFont="1" applyBorder="1" applyAlignment="1">
      <alignment horizontal="left" vertical="center" wrapText="1"/>
    </xf>
    <xf numFmtId="164" fontId="12" fillId="0" borderId="97" xfId="2" applyNumberFormat="1" applyFont="1" applyBorder="1" applyAlignment="1">
      <alignment horizontal="center" vertical="center" wrapText="1"/>
    </xf>
    <xf numFmtId="9" fontId="12" fillId="0" borderId="97" xfId="3" applyFont="1" applyBorder="1" applyAlignment="1">
      <alignment horizontal="center" vertical="center" wrapText="1"/>
    </xf>
    <xf numFmtId="0" fontId="12" fillId="0" borderId="0" xfId="0" applyFont="1"/>
    <xf numFmtId="0" fontId="13" fillId="12" borderId="97" xfId="0" applyNumberFormat="1" applyFont="1" applyFill="1" applyBorder="1" applyAlignment="1" applyProtection="1"/>
    <xf numFmtId="164" fontId="12" fillId="12" borderId="97" xfId="2" applyNumberFormat="1" applyFont="1" applyFill="1" applyBorder="1" applyAlignment="1">
      <alignment horizontal="center" vertical="center" wrapText="1"/>
    </xf>
    <xf numFmtId="9" fontId="12" fillId="12" borderId="97" xfId="3" applyFont="1" applyFill="1" applyBorder="1" applyAlignment="1">
      <alignment horizontal="center" vertical="center" wrapText="1"/>
    </xf>
    <xf numFmtId="0" fontId="13" fillId="13" borderId="97" xfId="0" applyNumberFormat="1" applyFont="1" applyFill="1" applyBorder="1" applyAlignment="1" applyProtection="1"/>
    <xf numFmtId="164" fontId="12" fillId="13" borderId="97" xfId="2" applyNumberFormat="1" applyFont="1" applyFill="1" applyBorder="1" applyAlignment="1">
      <alignment horizontal="center" vertical="center" wrapText="1"/>
    </xf>
    <xf numFmtId="9" fontId="12" fillId="13" borderId="97" xfId="3" applyFont="1" applyFill="1" applyBorder="1" applyAlignment="1">
      <alignment horizontal="center" vertical="center" wrapText="1"/>
    </xf>
    <xf numFmtId="0" fontId="14" fillId="12" borderId="97" xfId="0" applyFont="1" applyFill="1" applyBorder="1"/>
    <xf numFmtId="0" fontId="14" fillId="13" borderId="97" xfId="0" applyFont="1" applyFill="1" applyBorder="1"/>
    <xf numFmtId="0" fontId="13" fillId="12" borderId="97" xfId="0" applyNumberFormat="1" applyFont="1" applyFill="1" applyBorder="1" applyAlignment="1" applyProtection="1">
      <alignment wrapText="1"/>
    </xf>
    <xf numFmtId="0" fontId="13" fillId="13" borderId="97" xfId="0" applyNumberFormat="1" applyFont="1" applyFill="1" applyBorder="1" applyAlignment="1" applyProtection="1">
      <alignment wrapText="1"/>
    </xf>
    <xf numFmtId="0" fontId="15" fillId="0" borderId="0" xfId="0" applyFont="1"/>
    <xf numFmtId="0" fontId="12" fillId="0" borderId="0" xfId="0" applyFont="1" applyAlignment="1">
      <alignment horizontal="left" vertical="center" wrapText="1"/>
    </xf>
    <xf numFmtId="0" fontId="13" fillId="14" borderId="97" xfId="0" applyNumberFormat="1" applyFont="1" applyFill="1" applyBorder="1" applyAlignment="1" applyProtection="1"/>
    <xf numFmtId="164" fontId="12" fillId="14" borderId="97" xfId="2" applyNumberFormat="1" applyFont="1" applyFill="1" applyBorder="1" applyAlignment="1">
      <alignment horizontal="center" vertical="center" wrapText="1"/>
    </xf>
    <xf numFmtId="0" fontId="13" fillId="15" borderId="97" xfId="0" applyNumberFormat="1" applyFont="1" applyFill="1" applyBorder="1" applyAlignment="1" applyProtection="1"/>
    <xf numFmtId="164" fontId="12" fillId="15" borderId="97" xfId="2" applyNumberFormat="1" applyFont="1" applyFill="1" applyBorder="1" applyAlignment="1">
      <alignment horizontal="center" vertical="center" wrapText="1"/>
    </xf>
    <xf numFmtId="0" fontId="14" fillId="14" borderId="97" xfId="0" applyFont="1" applyFill="1" applyBorder="1"/>
    <xf numFmtId="0" fontId="14" fillId="15" borderId="97" xfId="0" applyFont="1" applyFill="1" applyBorder="1"/>
    <xf numFmtId="0" fontId="13" fillId="14" borderId="97" xfId="0" applyNumberFormat="1" applyFont="1" applyFill="1" applyBorder="1" applyAlignment="1" applyProtection="1">
      <alignment wrapText="1"/>
    </xf>
    <xf numFmtId="0" fontId="13" fillId="15" borderId="97" xfId="0" applyNumberFormat="1" applyFont="1" applyFill="1" applyBorder="1" applyAlignment="1" applyProtection="1">
      <alignment wrapText="1"/>
    </xf>
    <xf numFmtId="0" fontId="12" fillId="12" borderId="99" xfId="0" applyFont="1" applyFill="1" applyBorder="1" applyAlignment="1">
      <alignment horizontal="center" vertical="center" wrapText="1"/>
    </xf>
    <xf numFmtId="0" fontId="10" fillId="12" borderId="102" xfId="0" applyFont="1" applyFill="1" applyBorder="1" applyAlignment="1">
      <alignment horizontal="center" vertical="center" wrapText="1"/>
    </xf>
    <xf numFmtId="0" fontId="12" fillId="13" borderId="99" xfId="0" applyFont="1" applyFill="1" applyBorder="1" applyAlignment="1">
      <alignment horizontal="center" vertical="center" wrapText="1"/>
    </xf>
    <xf numFmtId="0" fontId="11" fillId="13" borderId="102" xfId="0" applyFont="1" applyFill="1" applyBorder="1" applyAlignment="1">
      <alignment horizontal="center" vertical="center" wrapText="1"/>
    </xf>
    <xf numFmtId="0" fontId="12" fillId="14" borderId="99" xfId="0" applyFont="1" applyFill="1" applyBorder="1" applyAlignment="1">
      <alignment horizontal="center" vertical="center" wrapText="1"/>
    </xf>
    <xf numFmtId="0" fontId="10" fillId="14" borderId="102" xfId="0" applyFont="1" applyFill="1" applyBorder="1" applyAlignment="1">
      <alignment horizontal="center" vertical="center" wrapText="1"/>
    </xf>
    <xf numFmtId="0" fontId="12" fillId="15" borderId="99" xfId="0" applyFont="1" applyFill="1" applyBorder="1" applyAlignment="1">
      <alignment horizontal="center" vertical="center" wrapText="1"/>
    </xf>
    <xf numFmtId="0" fontId="10" fillId="15" borderId="102" xfId="0" applyFont="1" applyFill="1" applyBorder="1" applyAlignment="1">
      <alignment horizontal="center" vertical="center" wrapText="1"/>
    </xf>
    <xf numFmtId="0" fontId="12" fillId="15" borderId="103" xfId="0" applyFont="1" applyFill="1" applyBorder="1" applyAlignment="1">
      <alignment horizontal="center" vertical="center" wrapText="1"/>
    </xf>
    <xf numFmtId="164" fontId="12" fillId="15" borderId="99" xfId="2" applyNumberFormat="1" applyFont="1" applyFill="1" applyBorder="1" applyAlignment="1">
      <alignment horizontal="center" vertical="center" wrapText="1"/>
    </xf>
    <xf numFmtId="0" fontId="12" fillId="15" borderId="98" xfId="0" applyFont="1" applyFill="1" applyBorder="1" applyAlignment="1">
      <alignment horizontal="center" vertical="center" wrapText="1"/>
    </xf>
    <xf numFmtId="0" fontId="12" fillId="14" borderId="103" xfId="0" applyFont="1" applyFill="1" applyBorder="1" applyAlignment="1">
      <alignment horizontal="center" vertical="center" wrapText="1"/>
    </xf>
    <xf numFmtId="164" fontId="12" fillId="14" borderId="99" xfId="2" applyNumberFormat="1" applyFont="1" applyFill="1" applyBorder="1" applyAlignment="1">
      <alignment horizontal="center" vertical="center" wrapText="1"/>
    </xf>
    <xf numFmtId="0" fontId="12" fillId="14" borderId="98" xfId="0" applyFont="1" applyFill="1" applyBorder="1" applyAlignment="1">
      <alignment horizontal="center" vertical="center" wrapText="1"/>
    </xf>
    <xf numFmtId="0" fontId="12" fillId="13" borderId="103" xfId="0" applyFont="1" applyFill="1" applyBorder="1" applyAlignment="1">
      <alignment horizontal="center" vertical="center" wrapText="1"/>
    </xf>
    <xf numFmtId="164" fontId="12" fillId="13" borderId="99" xfId="2" applyNumberFormat="1" applyFont="1" applyFill="1" applyBorder="1" applyAlignment="1">
      <alignment horizontal="center" vertical="center" wrapText="1"/>
    </xf>
    <xf numFmtId="0" fontId="12" fillId="13" borderId="98" xfId="0" applyFont="1" applyFill="1" applyBorder="1" applyAlignment="1">
      <alignment horizontal="center" vertical="center" wrapText="1"/>
    </xf>
    <xf numFmtId="0" fontId="11" fillId="16" borderId="97" xfId="0" applyFont="1" applyFill="1" applyBorder="1" applyAlignment="1">
      <alignment horizontal="left" vertical="center" wrapText="1"/>
    </xf>
    <xf numFmtId="0" fontId="10" fillId="16" borderId="97" xfId="0" applyFont="1" applyFill="1" applyBorder="1" applyAlignment="1">
      <alignment horizontal="center" vertical="center" wrapText="1"/>
    </xf>
    <xf numFmtId="0" fontId="12" fillId="16" borderId="97" xfId="0" applyFont="1" applyFill="1" applyBorder="1" applyAlignment="1">
      <alignment horizontal="center" vertical="center" wrapText="1"/>
    </xf>
    <xf numFmtId="0" fontId="13" fillId="16" borderId="97" xfId="0" applyNumberFormat="1" applyFont="1" applyFill="1" applyBorder="1" applyAlignment="1" applyProtection="1"/>
    <xf numFmtId="164" fontId="12" fillId="16" borderId="97" xfId="2" applyNumberFormat="1" applyFont="1" applyFill="1" applyBorder="1" applyAlignment="1">
      <alignment horizontal="center" vertical="center" wrapText="1"/>
    </xf>
    <xf numFmtId="9" fontId="12" fillId="16" borderId="97" xfId="3" applyFont="1" applyFill="1" applyBorder="1" applyAlignment="1">
      <alignment horizontal="center" vertical="center" wrapText="1"/>
    </xf>
    <xf numFmtId="0" fontId="14" fillId="16" borderId="97" xfId="0" applyFont="1" applyFill="1" applyBorder="1"/>
    <xf numFmtId="0" fontId="13" fillId="16" borderId="97" xfId="0" applyNumberFormat="1" applyFont="1" applyFill="1" applyBorder="1" applyAlignment="1" applyProtection="1">
      <alignment wrapText="1"/>
    </xf>
    <xf numFmtId="0" fontId="12" fillId="16" borderId="97" xfId="0" applyFont="1" applyFill="1" applyBorder="1" applyAlignment="1">
      <alignment horizontal="left" vertical="center" wrapText="1"/>
    </xf>
    <xf numFmtId="0" fontId="11" fillId="4" borderId="97" xfId="0" applyFont="1" applyFill="1" applyBorder="1" applyAlignment="1">
      <alignment horizontal="left" vertical="center" wrapText="1"/>
    </xf>
    <xf numFmtId="0" fontId="10" fillId="4" borderId="97" xfId="0" applyFont="1" applyFill="1" applyBorder="1" applyAlignment="1">
      <alignment horizontal="center" vertical="center" wrapText="1"/>
    </xf>
    <xf numFmtId="0" fontId="12" fillId="4" borderId="97" xfId="0" applyFont="1" applyFill="1" applyBorder="1" applyAlignment="1">
      <alignment horizontal="center" vertical="center" wrapText="1"/>
    </xf>
    <xf numFmtId="0" fontId="13" fillId="4" borderId="97" xfId="0" applyNumberFormat="1" applyFont="1" applyFill="1" applyBorder="1" applyAlignment="1" applyProtection="1"/>
    <xf numFmtId="164" fontId="12" fillId="4" borderId="97" xfId="2" applyNumberFormat="1" applyFont="1" applyFill="1" applyBorder="1" applyAlignment="1">
      <alignment horizontal="center" vertical="center" wrapText="1"/>
    </xf>
    <xf numFmtId="9" fontId="12" fillId="4" borderId="97" xfId="3" applyFont="1" applyFill="1" applyBorder="1" applyAlignment="1">
      <alignment horizontal="center" vertical="center" wrapText="1"/>
    </xf>
    <xf numFmtId="0" fontId="14" fillId="4" borderId="97" xfId="0" applyFont="1" applyFill="1" applyBorder="1"/>
    <xf numFmtId="0" fontId="13" fillId="4" borderId="97" xfId="0" applyNumberFormat="1" applyFont="1" applyFill="1" applyBorder="1" applyAlignment="1" applyProtection="1">
      <alignment wrapText="1"/>
    </xf>
    <xf numFmtId="0" fontId="12" fillId="4" borderId="97" xfId="0" applyFont="1" applyFill="1" applyBorder="1" applyAlignment="1">
      <alignment horizontal="left" vertical="center" wrapText="1"/>
    </xf>
    <xf numFmtId="1" fontId="5" fillId="0" borderId="110" xfId="0" applyNumberFormat="1" applyFont="1" applyBorder="1" applyAlignment="1">
      <alignment horizontal="center" vertical="center" wrapText="1"/>
    </xf>
    <xf numFmtId="1" fontId="5" fillId="0" borderId="111" xfId="0" applyNumberFormat="1" applyFont="1" applyBorder="1" applyAlignment="1">
      <alignment horizontal="center" vertical="center" wrapText="1"/>
    </xf>
    <xf numFmtId="1" fontId="5" fillId="0" borderId="112" xfId="0" applyNumberFormat="1" applyFont="1" applyBorder="1" applyAlignment="1">
      <alignment horizontal="center" vertical="center" wrapText="1"/>
    </xf>
    <xf numFmtId="1" fontId="5" fillId="0" borderId="112" xfId="0" applyNumberFormat="1" applyFont="1" applyBorder="1" applyAlignment="1">
      <alignment horizontal="center" vertical="center"/>
    </xf>
    <xf numFmtId="1" fontId="5" fillId="0" borderId="113" xfId="0" applyNumberFormat="1" applyFont="1" applyBorder="1" applyAlignment="1">
      <alignment horizontal="center" vertical="center"/>
    </xf>
    <xf numFmtId="1" fontId="5" fillId="0" borderId="113" xfId="0" applyNumberFormat="1" applyFont="1" applyBorder="1" applyAlignment="1">
      <alignment horizontal="center" vertical="center" wrapText="1"/>
    </xf>
    <xf numFmtId="1" fontId="5" fillId="0" borderId="110" xfId="0" applyNumberFormat="1" applyFont="1" applyBorder="1" applyAlignment="1">
      <alignment horizontal="center" vertical="center"/>
    </xf>
    <xf numFmtId="1" fontId="5" fillId="2" borderId="110" xfId="0" applyNumberFormat="1" applyFont="1" applyFill="1" applyBorder="1" applyAlignment="1">
      <alignment horizontal="center" vertical="center" wrapText="1"/>
    </xf>
    <xf numFmtId="1" fontId="5" fillId="2" borderId="105" xfId="0" applyNumberFormat="1" applyFont="1" applyFill="1" applyBorder="1" applyAlignment="1">
      <alignment horizontal="center" vertical="center" wrapText="1"/>
    </xf>
    <xf numFmtId="1" fontId="7" fillId="0" borderId="110" xfId="0" applyNumberFormat="1" applyFont="1" applyBorder="1" applyAlignment="1">
      <alignment horizontal="center" vertical="center" wrapText="1"/>
    </xf>
    <xf numFmtId="1" fontId="7" fillId="0" borderId="113" xfId="0" applyNumberFormat="1" applyFont="1" applyBorder="1" applyAlignment="1">
      <alignment horizontal="center" vertical="center" wrapText="1"/>
    </xf>
    <xf numFmtId="1" fontId="7" fillId="0" borderId="109" xfId="0" applyNumberFormat="1" applyFont="1" applyBorder="1" applyAlignment="1">
      <alignment horizontal="center" vertical="center" wrapText="1"/>
    </xf>
    <xf numFmtId="1" fontId="5" fillId="5" borderId="110" xfId="0" applyNumberFormat="1" applyFont="1" applyFill="1" applyBorder="1" applyAlignment="1">
      <alignment horizontal="center" vertical="center" wrapText="1"/>
    </xf>
    <xf numFmtId="1" fontId="5" fillId="5" borderId="105" xfId="0" applyNumberFormat="1" applyFont="1" applyFill="1" applyBorder="1" applyAlignment="1">
      <alignment horizontal="center" vertical="center" wrapText="1"/>
    </xf>
    <xf numFmtId="1" fontId="5" fillId="0" borderId="110" xfId="0" applyNumberFormat="1" applyFont="1" applyBorder="1" applyAlignment="1" applyProtection="1">
      <alignment horizontal="center" vertical="center" wrapText="1"/>
      <protection hidden="1"/>
    </xf>
    <xf numFmtId="1" fontId="5" fillId="0" borderId="112" xfId="0" applyNumberFormat="1" applyFont="1" applyBorder="1" applyAlignment="1" applyProtection="1">
      <alignment horizontal="center" vertical="center" wrapText="1"/>
      <protection hidden="1"/>
    </xf>
    <xf numFmtId="1" fontId="5" fillId="0" borderId="105" xfId="0" applyNumberFormat="1" applyFont="1" applyBorder="1" applyAlignment="1" applyProtection="1">
      <alignment horizontal="center" vertical="center" wrapText="1"/>
      <protection hidden="1"/>
    </xf>
    <xf numFmtId="1" fontId="5" fillId="7" borderId="114" xfId="0" applyNumberFormat="1" applyFont="1" applyFill="1" applyBorder="1" applyProtection="1">
      <protection locked="0"/>
    </xf>
    <xf numFmtId="1" fontId="5" fillId="7" borderId="115" xfId="0" applyNumberFormat="1" applyFont="1" applyFill="1" applyBorder="1" applyProtection="1">
      <protection locked="0"/>
    </xf>
    <xf numFmtId="1" fontId="5" fillId="7" borderId="116" xfId="0" applyNumberFormat="1" applyFont="1" applyFill="1" applyBorder="1" applyProtection="1">
      <protection locked="0"/>
    </xf>
    <xf numFmtId="1" fontId="5" fillId="7" borderId="117" xfId="0" applyNumberFormat="1" applyFont="1" applyFill="1" applyBorder="1" applyProtection="1">
      <protection locked="0"/>
    </xf>
    <xf numFmtId="1" fontId="5" fillId="0" borderId="109" xfId="0" applyNumberFormat="1" applyFont="1" applyBorder="1"/>
    <xf numFmtId="1" fontId="5" fillId="0" borderId="110" xfId="0" applyNumberFormat="1" applyFont="1" applyBorder="1"/>
    <xf numFmtId="1" fontId="5" fillId="0" borderId="111" xfId="0" applyNumberFormat="1" applyFont="1" applyBorder="1"/>
    <xf numFmtId="1" fontId="5" fillId="0" borderId="112" xfId="0" applyNumberFormat="1" applyFont="1" applyBorder="1"/>
    <xf numFmtId="1" fontId="5" fillId="0" borderId="113" xfId="0" applyNumberFormat="1" applyFont="1" applyBorder="1"/>
    <xf numFmtId="1" fontId="5" fillId="0" borderId="104" xfId="0" applyNumberFormat="1" applyFont="1" applyBorder="1"/>
    <xf numFmtId="1" fontId="5" fillId="0" borderId="106" xfId="0" applyNumberFormat="1" applyFont="1" applyBorder="1"/>
    <xf numFmtId="1" fontId="5" fillId="0" borderId="105" xfId="0" applyNumberFormat="1" applyFont="1" applyBorder="1"/>
    <xf numFmtId="1" fontId="5" fillId="2" borderId="109" xfId="0" applyNumberFormat="1" applyFont="1" applyFill="1" applyBorder="1"/>
    <xf numFmtId="1" fontId="5" fillId="2" borderId="110" xfId="0" applyNumberFormat="1" applyFont="1" applyFill="1" applyBorder="1"/>
    <xf numFmtId="1" fontId="5" fillId="2" borderId="106" xfId="0" applyNumberFormat="1" applyFont="1" applyFill="1" applyBorder="1"/>
    <xf numFmtId="1" fontId="5" fillId="2" borderId="112" xfId="0" applyNumberFormat="1" applyFont="1" applyFill="1" applyBorder="1"/>
    <xf numFmtId="1" fontId="5" fillId="2" borderId="105" xfId="0" applyNumberFormat="1" applyFont="1" applyFill="1" applyBorder="1"/>
    <xf numFmtId="1" fontId="5" fillId="0" borderId="109" xfId="0" applyNumberFormat="1" applyFont="1" applyBorder="1" applyAlignment="1">
      <alignment horizontal="center" vertical="center"/>
    </xf>
    <xf numFmtId="1" fontId="5" fillId="0" borderId="118" xfId="0" applyNumberFormat="1" applyFont="1" applyBorder="1"/>
    <xf numFmtId="1" fontId="5" fillId="0" borderId="108" xfId="0" applyNumberFormat="1" applyFont="1" applyBorder="1"/>
    <xf numFmtId="1" fontId="5" fillId="0" borderId="110" xfId="0" applyNumberFormat="1" applyFont="1" applyBorder="1" applyAlignment="1">
      <alignment horizontal="right"/>
    </xf>
    <xf numFmtId="1" fontId="5" fillId="9" borderId="116" xfId="0" applyNumberFormat="1" applyFont="1" applyFill="1" applyBorder="1" applyAlignment="1">
      <alignment horizontal="right"/>
    </xf>
    <xf numFmtId="1" fontId="5" fillId="9" borderId="114" xfId="0" applyNumberFormat="1" applyFont="1" applyFill="1" applyBorder="1"/>
    <xf numFmtId="1" fontId="5" fillId="9" borderId="108" xfId="0" applyNumberFormat="1" applyFont="1" applyFill="1" applyBorder="1"/>
    <xf numFmtId="1" fontId="5" fillId="7" borderId="118" xfId="0" applyNumberFormat="1" applyFont="1" applyFill="1" applyBorder="1" applyProtection="1">
      <protection locked="0"/>
    </xf>
    <xf numFmtId="1" fontId="5" fillId="7" borderId="119" xfId="0" applyNumberFormat="1" applyFont="1" applyFill="1" applyBorder="1" applyProtection="1">
      <protection locked="0"/>
    </xf>
    <xf numFmtId="1" fontId="5" fillId="7" borderId="108" xfId="0" applyNumberFormat="1" applyFont="1" applyFill="1" applyBorder="1" applyProtection="1">
      <protection locked="0"/>
    </xf>
    <xf numFmtId="1" fontId="6" fillId="0" borderId="106" xfId="0" applyNumberFormat="1" applyFont="1" applyBorder="1"/>
    <xf numFmtId="1" fontId="5" fillId="0" borderId="120" xfId="0" applyNumberFormat="1" applyFont="1" applyBorder="1" applyAlignment="1">
      <alignment horizontal="center" vertical="center" wrapText="1"/>
    </xf>
    <xf numFmtId="1" fontId="5" fillId="0" borderId="118" xfId="0" applyNumberFormat="1" applyFont="1" applyBorder="1" applyAlignment="1">
      <alignment vertical="center"/>
    </xf>
    <xf numFmtId="1" fontId="5" fillId="0" borderId="114" xfId="0" applyNumberFormat="1" applyFont="1" applyBorder="1" applyAlignment="1">
      <alignment horizontal="right"/>
    </xf>
    <xf numFmtId="1" fontId="5" fillId="0" borderId="116" xfId="0" applyNumberFormat="1" applyFont="1" applyBorder="1" applyAlignment="1">
      <alignment horizontal="right"/>
    </xf>
    <xf numFmtId="1" fontId="5" fillId="0" borderId="108" xfId="0" applyNumberFormat="1" applyFont="1" applyBorder="1" applyAlignment="1">
      <alignment horizontal="right"/>
    </xf>
    <xf numFmtId="1" fontId="5" fillId="7" borderId="107" xfId="0" applyNumberFormat="1" applyFont="1" applyFill="1" applyBorder="1" applyProtection="1">
      <protection locked="0"/>
    </xf>
    <xf numFmtId="1" fontId="5" fillId="7" borderId="121" xfId="0" applyNumberFormat="1" applyFont="1" applyFill="1" applyBorder="1" applyProtection="1">
      <protection locked="0"/>
    </xf>
    <xf numFmtId="1" fontId="5" fillId="7" borderId="122" xfId="0" applyNumberFormat="1" applyFont="1" applyFill="1" applyBorder="1" applyProtection="1">
      <protection locked="0"/>
    </xf>
    <xf numFmtId="1" fontId="5" fillId="8" borderId="123" xfId="1" applyNumberFormat="1" applyFont="1" applyBorder="1" applyProtection="1">
      <protection locked="0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77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4" xfId="0" applyNumberFormat="1" applyFont="1" applyBorder="1" applyAlignment="1">
      <alignment horizontal="center" vertical="center" wrapText="1"/>
    </xf>
    <xf numFmtId="1" fontId="5" fillId="0" borderId="105" xfId="0" applyNumberFormat="1" applyFont="1" applyBorder="1" applyAlignment="1">
      <alignment horizontal="center" vertical="center"/>
    </xf>
    <xf numFmtId="1" fontId="5" fillId="0" borderId="106" xfId="0" applyNumberFormat="1" applyFont="1" applyBorder="1" applyAlignment="1">
      <alignment horizontal="center" vertical="center"/>
    </xf>
    <xf numFmtId="1" fontId="1" fillId="0" borderId="104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77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4" xfId="0" applyNumberFormat="1" applyFont="1" applyBorder="1" applyAlignment="1">
      <alignment horizontal="center" vertical="center" wrapText="1"/>
    </xf>
    <xf numFmtId="1" fontId="5" fillId="0" borderId="105" xfId="0" applyNumberFormat="1" applyFont="1" applyBorder="1" applyAlignment="1">
      <alignment horizontal="center" vertical="center"/>
    </xf>
    <xf numFmtId="1" fontId="1" fillId="0" borderId="104" xfId="0" applyNumberFormat="1" applyFont="1" applyBorder="1" applyAlignment="1">
      <alignment horizontal="center" vertical="center"/>
    </xf>
    <xf numFmtId="164" fontId="12" fillId="0" borderId="125" xfId="2" applyNumberFormat="1" applyFont="1" applyBorder="1" applyAlignment="1">
      <alignment horizontal="center" vertical="center" wrapText="1"/>
    </xf>
    <xf numFmtId="164" fontId="15" fillId="0" borderId="124" xfId="0" applyNumberFormat="1" applyFont="1" applyBorder="1"/>
    <xf numFmtId="164" fontId="12" fillId="12" borderId="125" xfId="2" applyNumberFormat="1" applyFont="1" applyFill="1" applyBorder="1" applyAlignment="1">
      <alignment horizontal="center" vertical="center" wrapText="1"/>
    </xf>
    <xf numFmtId="164" fontId="15" fillId="0" borderId="124" xfId="0" applyNumberFormat="1" applyFont="1" applyBorder="1" applyAlignment="1">
      <alignment horizontal="center" vertical="center" wrapText="1"/>
    </xf>
    <xf numFmtId="9" fontId="15" fillId="0" borderId="124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3" fillId="0" borderId="0" xfId="0" applyNumberFormat="1" applyFont="1" applyAlignment="1">
      <alignment horizontal="left" vertical="center" wrapText="1"/>
    </xf>
    <xf numFmtId="1" fontId="3" fillId="0" borderId="3" xfId="0" applyNumberFormat="1" applyFont="1" applyBorder="1" applyAlignment="1">
      <alignment horizontal="left" vertical="center" wrapText="1"/>
    </xf>
    <xf numFmtId="1" fontId="4" fillId="2" borderId="0" xfId="0" applyNumberFormat="1" applyFont="1" applyFill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4" xfId="0" applyNumberFormat="1" applyFont="1" applyFill="1" applyBorder="1" applyAlignment="1">
      <alignment horizontal="center" vertical="center" wrapText="1"/>
    </xf>
    <xf numFmtId="1" fontId="5" fillId="2" borderId="15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5" borderId="5" xfId="0" applyNumberFormat="1" applyFont="1" applyFill="1" applyBorder="1" applyAlignment="1">
      <alignment horizontal="center" vertical="center" wrapText="1"/>
    </xf>
    <xf numFmtId="1" fontId="5" fillId="5" borderId="10" xfId="0" applyNumberFormat="1" applyFont="1" applyFill="1" applyBorder="1" applyAlignment="1">
      <alignment horizontal="center" vertical="center" wrapText="1"/>
    </xf>
    <xf numFmtId="1" fontId="5" fillId="5" borderId="14" xfId="0" applyNumberFormat="1" applyFont="1" applyFill="1" applyBorder="1" applyAlignment="1">
      <alignment horizontal="center" vertical="center" wrapText="1"/>
    </xf>
    <xf numFmtId="1" fontId="5" fillId="5" borderId="15" xfId="0" applyNumberFormat="1" applyFont="1" applyFill="1" applyBorder="1" applyAlignment="1">
      <alignment horizontal="center" vertical="center" wrapText="1"/>
    </xf>
    <xf numFmtId="1" fontId="5" fillId="0" borderId="54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7" fillId="0" borderId="63" xfId="0" applyNumberFormat="1" applyFont="1" applyBorder="1" applyAlignment="1">
      <alignment horizontal="center" vertical="center" wrapText="1"/>
    </xf>
    <xf numFmtId="1" fontId="7" fillId="0" borderId="65" xfId="0" applyNumberFormat="1" applyFont="1" applyBorder="1" applyAlignment="1">
      <alignment horizontal="center" vertical="center" wrapText="1"/>
    </xf>
    <xf numFmtId="1" fontId="7" fillId="0" borderId="66" xfId="0" applyNumberFormat="1" applyFont="1" applyBorder="1" applyAlignment="1">
      <alignment horizontal="center" vertical="center" wrapText="1"/>
    </xf>
    <xf numFmtId="1" fontId="5" fillId="0" borderId="64" xfId="0" applyNumberFormat="1" applyFont="1" applyBorder="1" applyAlignment="1">
      <alignment horizontal="center" vertical="center" wrapText="1"/>
    </xf>
    <xf numFmtId="1" fontId="5" fillId="0" borderId="51" xfId="0" applyNumberFormat="1" applyFont="1" applyBorder="1" applyAlignment="1">
      <alignment horizontal="center" vertical="center" wrapText="1"/>
    </xf>
    <xf numFmtId="1" fontId="5" fillId="0" borderId="67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left" vertical="center"/>
    </xf>
    <xf numFmtId="1" fontId="5" fillId="0" borderId="10" xfId="0" applyNumberFormat="1" applyFont="1" applyBorder="1" applyAlignment="1">
      <alignment horizontal="left" vertic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5" fillId="0" borderId="54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left" vertical="center"/>
    </xf>
    <xf numFmtId="1" fontId="5" fillId="0" borderId="38" xfId="0" applyNumberFormat="1" applyFont="1" applyBorder="1" applyAlignment="1">
      <alignment horizontal="left" vertical="center"/>
    </xf>
    <xf numFmtId="1" fontId="5" fillId="0" borderId="30" xfId="0" applyNumberFormat="1" applyFont="1" applyBorder="1" applyAlignment="1">
      <alignment horizontal="left" vertical="center"/>
    </xf>
    <xf numFmtId="1" fontId="5" fillId="0" borderId="43" xfId="0" applyNumberFormat="1" applyFont="1" applyBorder="1" applyAlignment="1">
      <alignment horizontal="left" vertical="center"/>
    </xf>
    <xf numFmtId="1" fontId="5" fillId="0" borderId="30" xfId="0" applyNumberFormat="1" applyFont="1" applyBorder="1" applyAlignment="1">
      <alignment horizontal="left" vertical="center" shrinkToFit="1"/>
    </xf>
    <xf numFmtId="1" fontId="5" fillId="0" borderId="43" xfId="0" applyNumberFormat="1" applyFont="1" applyBorder="1" applyAlignment="1">
      <alignment horizontal="left" vertical="center" shrinkToFit="1"/>
    </xf>
    <xf numFmtId="1" fontId="5" fillId="0" borderId="76" xfId="0" applyNumberFormat="1" applyFont="1" applyBorder="1" applyAlignment="1">
      <alignment horizontal="left" vertical="center"/>
    </xf>
    <xf numFmtId="1" fontId="5" fillId="0" borderId="72" xfId="0" applyNumberFormat="1" applyFont="1" applyBorder="1" applyAlignment="1">
      <alignment horizontal="left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1" fontId="5" fillId="0" borderId="63" xfId="0" applyNumberFormat="1" applyFont="1" applyBorder="1" applyAlignment="1">
      <alignment horizontal="center" vertical="center" wrapText="1"/>
    </xf>
    <xf numFmtId="1" fontId="5" fillId="0" borderId="65" xfId="0" applyNumberFormat="1" applyFont="1" applyBorder="1" applyAlignment="1">
      <alignment horizontal="center" vertical="center" wrapText="1"/>
    </xf>
    <xf numFmtId="1" fontId="5" fillId="0" borderId="66" xfId="0" applyNumberFormat="1" applyFont="1" applyBorder="1" applyAlignment="1">
      <alignment horizontal="center" vertical="center" wrapText="1"/>
    </xf>
    <xf numFmtId="1" fontId="5" fillId="0" borderId="77" xfId="0" applyNumberFormat="1" applyFont="1" applyBorder="1" applyAlignment="1">
      <alignment horizontal="center" vertical="center" wrapText="1"/>
    </xf>
    <xf numFmtId="1" fontId="5" fillId="0" borderId="78" xfId="0" applyNumberFormat="1" applyFont="1" applyBorder="1" applyAlignment="1">
      <alignment horizontal="center" vertical="center" wrapText="1"/>
    </xf>
    <xf numFmtId="1" fontId="5" fillId="0" borderId="79" xfId="0" applyNumberFormat="1" applyFont="1" applyBorder="1" applyAlignment="1">
      <alignment horizontal="center" vertical="center" wrapText="1"/>
    </xf>
    <xf numFmtId="1" fontId="5" fillId="0" borderId="80" xfId="0" applyNumberFormat="1" applyFont="1" applyBorder="1" applyAlignment="1">
      <alignment horizontal="center" vertical="center" wrapText="1"/>
    </xf>
    <xf numFmtId="1" fontId="5" fillId="0" borderId="56" xfId="0" applyNumberFormat="1" applyFont="1" applyBorder="1" applyAlignment="1">
      <alignment horizontal="center" vertical="center" wrapText="1"/>
    </xf>
    <xf numFmtId="1" fontId="5" fillId="0" borderId="58" xfId="0" applyNumberFormat="1" applyFont="1" applyBorder="1" applyAlignment="1">
      <alignment horizontal="center" vertical="center" wrapText="1"/>
    </xf>
    <xf numFmtId="1" fontId="5" fillId="0" borderId="56" xfId="0" applyNumberFormat="1" applyFont="1" applyBorder="1" applyAlignment="1">
      <alignment horizontal="center" vertical="center"/>
    </xf>
    <xf numFmtId="1" fontId="5" fillId="0" borderId="45" xfId="0" applyNumberFormat="1" applyFont="1" applyBorder="1" applyAlignment="1">
      <alignment horizontal="center" vertical="center"/>
    </xf>
    <xf numFmtId="1" fontId="5" fillId="0" borderId="58" xfId="0" applyNumberFormat="1" applyFont="1" applyBorder="1" applyAlignment="1">
      <alignment horizontal="center" vertical="center"/>
    </xf>
    <xf numFmtId="0" fontId="12" fillId="13" borderId="97" xfId="0" applyFont="1" applyFill="1" applyBorder="1" applyAlignment="1">
      <alignment horizontal="center" vertical="center" wrapText="1"/>
    </xf>
    <xf numFmtId="0" fontId="12" fillId="16" borderId="97" xfId="0" applyFont="1" applyFill="1" applyBorder="1" applyAlignment="1">
      <alignment horizontal="center" vertical="center" wrapText="1"/>
    </xf>
    <xf numFmtId="0" fontId="12" fillId="4" borderId="97" xfId="0" applyFont="1" applyFill="1" applyBorder="1" applyAlignment="1">
      <alignment horizontal="center" vertical="center" wrapText="1"/>
    </xf>
    <xf numFmtId="0" fontId="10" fillId="0" borderId="94" xfId="0" applyFont="1" applyBorder="1" applyAlignment="1">
      <alignment horizontal="center" vertical="center" wrapText="1"/>
    </xf>
    <xf numFmtId="0" fontId="10" fillId="0" borderId="95" xfId="0" applyFont="1" applyBorder="1" applyAlignment="1">
      <alignment horizontal="center" vertical="center" wrapText="1"/>
    </xf>
    <xf numFmtId="0" fontId="10" fillId="0" borderId="96" xfId="0" applyFont="1" applyBorder="1" applyAlignment="1">
      <alignment horizontal="center" vertical="center" wrapText="1"/>
    </xf>
    <xf numFmtId="0" fontId="10" fillId="12" borderId="94" xfId="0" applyFont="1" applyFill="1" applyBorder="1" applyAlignment="1">
      <alignment horizontal="center" vertical="center" wrapText="1"/>
    </xf>
    <xf numFmtId="0" fontId="10" fillId="12" borderId="95" xfId="0" applyFont="1" applyFill="1" applyBorder="1" applyAlignment="1">
      <alignment horizontal="center" vertical="center" wrapText="1"/>
    </xf>
    <xf numFmtId="0" fontId="10" fillId="12" borderId="96" xfId="0" applyFont="1" applyFill="1" applyBorder="1" applyAlignment="1">
      <alignment horizontal="center" vertical="center" wrapText="1"/>
    </xf>
    <xf numFmtId="0" fontId="10" fillId="13" borderId="97" xfId="0" applyFont="1" applyFill="1" applyBorder="1" applyAlignment="1">
      <alignment horizontal="center" vertical="center" wrapText="1"/>
    </xf>
    <xf numFmtId="0" fontId="10" fillId="16" borderId="97" xfId="0" applyFont="1" applyFill="1" applyBorder="1" applyAlignment="1">
      <alignment horizontal="center" vertical="center" wrapText="1"/>
    </xf>
    <xf numFmtId="0" fontId="10" fillId="4" borderId="97" xfId="0" applyFont="1" applyFill="1" applyBorder="1" applyAlignment="1">
      <alignment horizontal="center" vertical="center" wrapText="1"/>
    </xf>
    <xf numFmtId="0" fontId="12" fillId="0" borderId="97" xfId="0" applyFont="1" applyBorder="1" applyAlignment="1">
      <alignment horizontal="center" vertical="center" wrapText="1"/>
    </xf>
    <xf numFmtId="0" fontId="12" fillId="12" borderId="97" xfId="0" applyFont="1" applyFill="1" applyBorder="1" applyAlignment="1">
      <alignment horizontal="center" vertical="center" wrapText="1"/>
    </xf>
    <xf numFmtId="0" fontId="16" fillId="0" borderId="97" xfId="0" applyFont="1" applyBorder="1" applyAlignment="1">
      <alignment horizontal="center" vertical="center" wrapText="1"/>
    </xf>
    <xf numFmtId="0" fontId="10" fillId="12" borderId="100" xfId="0" applyFont="1" applyFill="1" applyBorder="1" applyAlignment="1">
      <alignment horizontal="center" vertical="center" wrapText="1"/>
    </xf>
    <xf numFmtId="0" fontId="10" fillId="12" borderId="101" xfId="0" applyFont="1" applyFill="1" applyBorder="1" applyAlignment="1">
      <alignment horizontal="center" vertical="center" wrapText="1"/>
    </xf>
    <xf numFmtId="0" fontId="10" fillId="13" borderId="100" xfId="0" applyFont="1" applyFill="1" applyBorder="1" applyAlignment="1">
      <alignment horizontal="center" vertical="center" wrapText="1"/>
    </xf>
    <xf numFmtId="0" fontId="10" fillId="13" borderId="101" xfId="0" applyFont="1" applyFill="1" applyBorder="1" applyAlignment="1">
      <alignment horizontal="center" vertical="center" wrapText="1"/>
    </xf>
    <xf numFmtId="0" fontId="10" fillId="14" borderId="100" xfId="0" applyFont="1" applyFill="1" applyBorder="1" applyAlignment="1">
      <alignment horizontal="center" vertical="center" wrapText="1"/>
    </xf>
    <xf numFmtId="0" fontId="10" fillId="14" borderId="101" xfId="0" applyFont="1" applyFill="1" applyBorder="1" applyAlignment="1">
      <alignment horizontal="center" vertical="center" wrapText="1"/>
    </xf>
    <xf numFmtId="0" fontId="10" fillId="15" borderId="100" xfId="0" applyFont="1" applyFill="1" applyBorder="1" applyAlignment="1">
      <alignment horizontal="center" vertical="center" wrapText="1"/>
    </xf>
    <xf numFmtId="0" fontId="10" fillId="15" borderId="101" xfId="0" applyFont="1" applyFill="1" applyBorder="1" applyAlignment="1">
      <alignment horizontal="center" vertical="center" wrapText="1"/>
    </xf>
    <xf numFmtId="1" fontId="1" fillId="0" borderId="104" xfId="0" applyNumberFormat="1" applyFont="1" applyBorder="1" applyAlignment="1">
      <alignment horizontal="center" vertical="center"/>
    </xf>
    <xf numFmtId="1" fontId="1" fillId="0" borderId="106" xfId="0" applyNumberFormat="1" applyFont="1" applyBorder="1" applyAlignment="1">
      <alignment horizontal="center" vertical="center"/>
    </xf>
    <xf numFmtId="1" fontId="1" fillId="0" borderId="105" xfId="0" applyNumberFormat="1" applyFont="1" applyBorder="1" applyAlignment="1">
      <alignment horizontal="center" vertical="center"/>
    </xf>
    <xf numFmtId="1" fontId="5" fillId="0" borderId="109" xfId="0" applyNumberFormat="1" applyFont="1" applyBorder="1" applyAlignment="1">
      <alignment horizontal="center" vertical="center" wrapText="1"/>
    </xf>
    <xf numFmtId="1" fontId="5" fillId="0" borderId="109" xfId="0" applyNumberFormat="1" applyFont="1" applyFill="1" applyBorder="1" applyAlignment="1">
      <alignment horizontal="center" vertical="center" wrapText="1"/>
    </xf>
    <xf numFmtId="1" fontId="5" fillId="0" borderId="104" xfId="0" applyNumberFormat="1" applyFont="1" applyBorder="1" applyAlignment="1">
      <alignment horizontal="center" vertical="center"/>
    </xf>
    <xf numFmtId="1" fontId="5" fillId="0" borderId="105" xfId="0" applyNumberFormat="1" applyFont="1" applyBorder="1" applyAlignment="1">
      <alignment horizontal="center" vertical="center"/>
    </xf>
    <xf numFmtId="1" fontId="5" fillId="0" borderId="106" xfId="0" applyNumberFormat="1" applyFont="1" applyBorder="1" applyAlignment="1">
      <alignment horizontal="center" vertical="center"/>
    </xf>
    <xf numFmtId="1" fontId="5" fillId="0" borderId="104" xfId="0" applyNumberFormat="1" applyFont="1" applyBorder="1" applyAlignment="1">
      <alignment horizontal="center" vertical="center" wrapText="1"/>
    </xf>
    <xf numFmtId="1" fontId="5" fillId="0" borderId="105" xfId="0" applyNumberFormat="1" applyFont="1" applyBorder="1" applyAlignment="1">
      <alignment horizontal="center" vertical="center" wrapText="1"/>
    </xf>
    <xf numFmtId="1" fontId="1" fillId="0" borderId="104" xfId="0" applyNumberFormat="1" applyFont="1" applyBorder="1" applyAlignment="1">
      <alignment horizontal="center" vertical="center" wrapText="1"/>
    </xf>
    <xf numFmtId="1" fontId="1" fillId="0" borderId="105" xfId="0" applyNumberFormat="1" applyFont="1" applyBorder="1" applyAlignment="1">
      <alignment horizontal="center" vertical="center" wrapText="1"/>
    </xf>
    <xf numFmtId="1" fontId="5" fillId="0" borderId="118" xfId="0" applyNumberFormat="1" applyFont="1" applyBorder="1" applyAlignment="1">
      <alignment horizontal="center" vertical="center" wrapText="1"/>
    </xf>
    <xf numFmtId="1" fontId="5" fillId="0" borderId="118" xfId="0" applyNumberFormat="1" applyFont="1" applyBorder="1" applyAlignment="1">
      <alignment horizontal="center" vertical="center"/>
    </xf>
  </cellXfs>
  <cellStyles count="4">
    <cellStyle name="Millares" xfId="2" builtinId="3"/>
    <cellStyle name="Normal" xfId="0" builtinId="0"/>
    <cellStyle name="Notas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L"/>
              <a:t>% Pertiencia segun Protocolo de Derivación, año 2020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[2]Pertinencia!$B$4:$B$63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</c:v>
                </c:pt>
                <c:pt idx="18">
                  <c:v>REUMATOLOGÍA PEDIÁTRICA</c:v>
                </c:pt>
                <c:pt idx="19">
                  <c:v>REUMATOLOGÍA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</c:v>
                </c:pt>
                <c:pt idx="32">
                  <c:v>CIRUGÍA PEDIÁTRICA</c:v>
                </c:pt>
                <c:pt idx="33">
                  <c:v>CIRUGÍA GENERAL</c:v>
                </c:pt>
                <c:pt idx="34">
                  <c:v>CIRUGÍA DIGESTIVA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</c:v>
                </c:pt>
                <c:pt idx="38">
                  <c:v>COLOPROCTOLOGÍA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</c:v>
                </c:pt>
                <c:pt idx="51">
                  <c:v>UROLOGÍA PEDIÁTRICA</c:v>
                </c:pt>
                <c:pt idx="52">
                  <c:v>UROLOGÍA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f>[2]Pertinencia!$G$4:$G$63</c:f>
              <c:numCache>
                <c:formatCode>General</c:formatCode>
                <c:ptCount val="60"/>
                <c:pt idx="0">
                  <c:v>0.72318339100346019</c:v>
                </c:pt>
                <c:pt idx="1">
                  <c:v>0.79720279720279719</c:v>
                </c:pt>
                <c:pt idx="2">
                  <c:v>0</c:v>
                </c:pt>
                <c:pt idx="3">
                  <c:v>0.55769230769230771</c:v>
                </c:pt>
                <c:pt idx="4">
                  <c:v>0.7865168539325843</c:v>
                </c:pt>
                <c:pt idx="5">
                  <c:v>0.99186991869918695</c:v>
                </c:pt>
                <c:pt idx="6">
                  <c:v>0.75</c:v>
                </c:pt>
                <c:pt idx="7">
                  <c:v>0</c:v>
                </c:pt>
                <c:pt idx="8">
                  <c:v>0.9760479041916168</c:v>
                </c:pt>
                <c:pt idx="9">
                  <c:v>0</c:v>
                </c:pt>
                <c:pt idx="10">
                  <c:v>0.61882716049382713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0.93661971830985913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0.9293193717277487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0.99245283018867925</c:v>
                </c:pt>
                <c:pt idx="28">
                  <c:v>0.95086705202312138</c:v>
                </c:pt>
                <c:pt idx="29">
                  <c:v>0</c:v>
                </c:pt>
                <c:pt idx="30">
                  <c:v>2.1739130434782608E-2</c:v>
                </c:pt>
                <c:pt idx="31">
                  <c:v>0.4511627906976744</c:v>
                </c:pt>
                <c:pt idx="32">
                  <c:v>0.89441930618401211</c:v>
                </c:pt>
                <c:pt idx="33">
                  <c:v>0.79365079365079361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0.78536585365853662</c:v>
                </c:pt>
                <c:pt idx="45">
                  <c:v>0.85185185185185186</c:v>
                </c:pt>
                <c:pt idx="46">
                  <c:v>0.95646687697160881</c:v>
                </c:pt>
                <c:pt idx="47">
                  <c:v>0.81431334622823981</c:v>
                </c:pt>
                <c:pt idx="48">
                  <c:v>0.96828046744574292</c:v>
                </c:pt>
                <c:pt idx="49">
                  <c:v>0.82635658914728682</c:v>
                </c:pt>
                <c:pt idx="50">
                  <c:v>0.90318906605922555</c:v>
                </c:pt>
                <c:pt idx="51">
                  <c:v>0</c:v>
                </c:pt>
                <c:pt idx="52">
                  <c:v>0.94491525423728817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31-4420-9D9F-EBBB671BBB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10000608"/>
        <c:axId val="410001168"/>
      </c:barChart>
      <c:catAx>
        <c:axId val="41000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10001168"/>
        <c:crosses val="autoZero"/>
        <c:auto val="1"/>
        <c:lblAlgn val="ctr"/>
        <c:lblOffset val="100"/>
        <c:noMultiLvlLbl val="0"/>
      </c:catAx>
      <c:valAx>
        <c:axId val="41000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1000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evolución trimestral</a:t>
            </a:r>
          </a:p>
          <a:p>
            <a:pPr algn="ctr"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 Pertiencia segun protocolo,</a:t>
            </a:r>
            <a:r>
              <a:rPr lang="es-CL" baseline="0"/>
              <a:t> año </a:t>
            </a:r>
            <a:r>
              <a:rPr lang="es-CL"/>
              <a:t>2020</a:t>
            </a:r>
          </a:p>
          <a:p>
            <a:pPr algn="ctr"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[2]Pertinencia!$B$4:$B$63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</c:v>
                </c:pt>
                <c:pt idx="18">
                  <c:v>REUMATOLOGÍA PEDIÁTRICA</c:v>
                </c:pt>
                <c:pt idx="19">
                  <c:v>REUMATOLOGÍA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</c:v>
                </c:pt>
                <c:pt idx="32">
                  <c:v>CIRUGÍA PEDIÁTRICA</c:v>
                </c:pt>
                <c:pt idx="33">
                  <c:v>CIRUGÍA GENERAL</c:v>
                </c:pt>
                <c:pt idx="34">
                  <c:v>CIRUGÍA DIGESTIVA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</c:v>
                </c:pt>
                <c:pt idx="38">
                  <c:v>COLOPROCTOLOGÍA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</c:v>
                </c:pt>
                <c:pt idx="51">
                  <c:v>UROLOGÍA PEDIÁTRICA</c:v>
                </c:pt>
                <c:pt idx="52">
                  <c:v>UROLOGÍA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f>[2]Pertinencia!$N$4:$N$63</c:f>
              <c:numCache>
                <c:formatCode>General</c:formatCode>
                <c:ptCount val="60"/>
                <c:pt idx="0">
                  <c:v>0.77083333333333337</c:v>
                </c:pt>
                <c:pt idx="1">
                  <c:v>0.78629032258064513</c:v>
                </c:pt>
                <c:pt idx="2">
                  <c:v>0</c:v>
                </c:pt>
                <c:pt idx="3">
                  <c:v>0.27083333333333331</c:v>
                </c:pt>
                <c:pt idx="4">
                  <c:v>0.89473684210526316</c:v>
                </c:pt>
                <c:pt idx="5">
                  <c:v>0.96666666666666667</c:v>
                </c:pt>
                <c:pt idx="6">
                  <c:v>0.67500000000000004</c:v>
                </c:pt>
                <c:pt idx="7">
                  <c:v>0</c:v>
                </c:pt>
                <c:pt idx="8">
                  <c:v>0.97468354430379744</c:v>
                </c:pt>
                <c:pt idx="9">
                  <c:v>0</c:v>
                </c:pt>
                <c:pt idx="10">
                  <c:v>0.70430107526881724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0.92452830188679247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0.97457627118644063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0.98979591836734693</c:v>
                </c:pt>
                <c:pt idx="29">
                  <c:v>0</c:v>
                </c:pt>
                <c:pt idx="30">
                  <c:v>0</c:v>
                </c:pt>
                <c:pt idx="31">
                  <c:v>0.41666666666666669</c:v>
                </c:pt>
                <c:pt idx="32">
                  <c:v>0.98412698412698407</c:v>
                </c:pt>
                <c:pt idx="33">
                  <c:v>0.7384615384615385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0.7846153846153846</c:v>
                </c:pt>
                <c:pt idx="45">
                  <c:v>0.68</c:v>
                </c:pt>
                <c:pt idx="46">
                  <c:v>0.97972972972972971</c:v>
                </c:pt>
                <c:pt idx="47">
                  <c:v>0.8571428571428571</c:v>
                </c:pt>
                <c:pt idx="48">
                  <c:v>1</c:v>
                </c:pt>
                <c:pt idx="49">
                  <c:v>0.83730158730158732</c:v>
                </c:pt>
                <c:pt idx="50">
                  <c:v>0.97297297297297303</c:v>
                </c:pt>
                <c:pt idx="51">
                  <c:v>0</c:v>
                </c:pt>
                <c:pt idx="52">
                  <c:v>0.97142857142857142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C4-49B7-ABD5-963DAF41664D}"/>
            </c:ext>
          </c:extLst>
        </c:ser>
        <c:ser>
          <c:idx val="1"/>
          <c:order val="1"/>
          <c:spPr>
            <a:solidFill>
              <a:schemeClr val="accent4">
                <a:shade val="86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[2]Pertinencia!$B$4:$B$63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</c:v>
                </c:pt>
                <c:pt idx="18">
                  <c:v>REUMATOLOGÍA PEDIÁTRICA</c:v>
                </c:pt>
                <c:pt idx="19">
                  <c:v>REUMATOLOGÍA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</c:v>
                </c:pt>
                <c:pt idx="32">
                  <c:v>CIRUGÍA PEDIÁTRICA</c:v>
                </c:pt>
                <c:pt idx="33">
                  <c:v>CIRUGÍA GENERAL</c:v>
                </c:pt>
                <c:pt idx="34">
                  <c:v>CIRUGÍA DIGESTIVA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</c:v>
                </c:pt>
                <c:pt idx="38">
                  <c:v>COLOPROCTOLOGÍA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</c:v>
                </c:pt>
                <c:pt idx="51">
                  <c:v>UROLOGÍA PEDIÁTRICA</c:v>
                </c:pt>
                <c:pt idx="52">
                  <c:v>UROLOGÍA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f>[2]Pertinencia!$U$4:$U$63</c:f>
              <c:numCache>
                <c:formatCode>General</c:formatCode>
                <c:ptCount val="60"/>
                <c:pt idx="0">
                  <c:v>0.58510638297872342</c:v>
                </c:pt>
                <c:pt idx="1">
                  <c:v>0.80377358490566042</c:v>
                </c:pt>
                <c:pt idx="2">
                  <c:v>0</c:v>
                </c:pt>
                <c:pt idx="3">
                  <c:v>0.68421052631578949</c:v>
                </c:pt>
                <c:pt idx="4">
                  <c:v>0.75757575757575757</c:v>
                </c:pt>
                <c:pt idx="5">
                  <c:v>1</c:v>
                </c:pt>
                <c:pt idx="6">
                  <c:v>0.75572519083969469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0.53333333333333333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0.95774647887323938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0.34615384615384615</c:v>
                </c:pt>
                <c:pt idx="32">
                  <c:v>0.68965517241379315</c:v>
                </c:pt>
                <c:pt idx="33">
                  <c:v>0.83038869257950532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0.73417721518987344</c:v>
                </c:pt>
                <c:pt idx="45">
                  <c:v>1</c:v>
                </c:pt>
                <c:pt idx="46">
                  <c:v>0.94794520547945205</c:v>
                </c:pt>
                <c:pt idx="47">
                  <c:v>0.76034858387799564</c:v>
                </c:pt>
                <c:pt idx="48">
                  <c:v>1</c:v>
                </c:pt>
                <c:pt idx="49">
                  <c:v>0.80851063829787229</c:v>
                </c:pt>
                <c:pt idx="50">
                  <c:v>0.73966942148760328</c:v>
                </c:pt>
                <c:pt idx="51">
                  <c:v>0</c:v>
                </c:pt>
                <c:pt idx="52">
                  <c:v>0.98255813953488369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2C4-49B7-ABD5-963DAF41664D}"/>
            </c:ext>
          </c:extLst>
        </c:ser>
        <c:ser>
          <c:idx val="2"/>
          <c:order val="2"/>
          <c:spPr>
            <a:solidFill>
              <a:schemeClr val="accent4">
                <a:tint val="86000"/>
              </a:schemeClr>
            </a:solidFill>
            <a:ln>
              <a:solidFill>
                <a:schemeClr val="tx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[2]Pertinencia!$B$4:$B$63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</c:v>
                </c:pt>
                <c:pt idx="18">
                  <c:v>REUMATOLOGÍA PEDIÁTRICA</c:v>
                </c:pt>
                <c:pt idx="19">
                  <c:v>REUMATOLOGÍA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</c:v>
                </c:pt>
                <c:pt idx="32">
                  <c:v>CIRUGÍA PEDIÁTRICA</c:v>
                </c:pt>
                <c:pt idx="33">
                  <c:v>CIRUGÍA GENERAL</c:v>
                </c:pt>
                <c:pt idx="34">
                  <c:v>CIRUGÍA DIGESTIVA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</c:v>
                </c:pt>
                <c:pt idx="38">
                  <c:v>COLOPROCTOLOGÍA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</c:v>
                </c:pt>
                <c:pt idx="51">
                  <c:v>UROLOGÍA PEDIÁTRICA</c:v>
                </c:pt>
                <c:pt idx="52">
                  <c:v>UROLOGÍA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f>[2]Pertinencia!$AB$4:$AB$63</c:f>
              <c:numCache>
                <c:formatCode>General</c:formatCode>
                <c:ptCount val="60"/>
                <c:pt idx="0">
                  <c:v>0.75268817204301075</c:v>
                </c:pt>
                <c:pt idx="1">
                  <c:v>0.797752808988764</c:v>
                </c:pt>
                <c:pt idx="2">
                  <c:v>0</c:v>
                </c:pt>
                <c:pt idx="3">
                  <c:v>0.95833333333333337</c:v>
                </c:pt>
                <c:pt idx="4">
                  <c:v>0.8571428571428571</c:v>
                </c:pt>
                <c:pt idx="5">
                  <c:v>1</c:v>
                </c:pt>
                <c:pt idx="6">
                  <c:v>0.71134020618556704</c:v>
                </c:pt>
                <c:pt idx="7">
                  <c:v>0</c:v>
                </c:pt>
                <c:pt idx="8">
                  <c:v>0.90909090909090906</c:v>
                </c:pt>
                <c:pt idx="9">
                  <c:v>0</c:v>
                </c:pt>
                <c:pt idx="10">
                  <c:v>0.59195402298850575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0.76470588235294112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0.97169811320754718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0.98</c:v>
                </c:pt>
                <c:pt idx="28">
                  <c:v>0.967741935483871</c:v>
                </c:pt>
                <c:pt idx="29">
                  <c:v>0</c:v>
                </c:pt>
                <c:pt idx="30">
                  <c:v>4.5454545454545456E-2</c:v>
                </c:pt>
                <c:pt idx="31">
                  <c:v>0.46575342465753422</c:v>
                </c:pt>
                <c:pt idx="32">
                  <c:v>0.94011976047904189</c:v>
                </c:pt>
                <c:pt idx="33">
                  <c:v>0.84899328859060408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0.76595744680851063</c:v>
                </c:pt>
                <c:pt idx="45">
                  <c:v>1</c:v>
                </c:pt>
                <c:pt idx="46">
                  <c:v>0.95918367346938771</c:v>
                </c:pt>
                <c:pt idx="47">
                  <c:v>0.85613207547169812</c:v>
                </c:pt>
                <c:pt idx="48">
                  <c:v>1</c:v>
                </c:pt>
                <c:pt idx="49">
                  <c:v>0.84</c:v>
                </c:pt>
                <c:pt idx="50">
                  <c:v>0.96113074204946991</c:v>
                </c:pt>
                <c:pt idx="51">
                  <c:v>0</c:v>
                </c:pt>
                <c:pt idx="52">
                  <c:v>0.91860465116279066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2C4-49B7-ABD5-963DAF41664D}"/>
            </c:ext>
          </c:extLst>
        </c:ser>
        <c:ser>
          <c:idx val="3"/>
          <c:order val="3"/>
          <c:spPr>
            <a:solidFill>
              <a:schemeClr val="accent4">
                <a:tint val="58000"/>
              </a:schemeClr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[2]Pertinencia!$B$4:$B$63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</c:v>
                </c:pt>
                <c:pt idx="18">
                  <c:v>REUMATOLOGÍA PEDIÁTRICA</c:v>
                </c:pt>
                <c:pt idx="19">
                  <c:v>REUMATOLOGÍA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</c:v>
                </c:pt>
                <c:pt idx="32">
                  <c:v>CIRUGÍA PEDIÁTRICA</c:v>
                </c:pt>
                <c:pt idx="33">
                  <c:v>CIRUGÍA GENERAL</c:v>
                </c:pt>
                <c:pt idx="34">
                  <c:v>CIRUGÍA DIGESTIVA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</c:v>
                </c:pt>
                <c:pt idx="38">
                  <c:v>COLOPROCTOLOGÍA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</c:v>
                </c:pt>
                <c:pt idx="51">
                  <c:v>UROLOGÍA PEDIÁTRICA</c:v>
                </c:pt>
                <c:pt idx="52">
                  <c:v>UROLOGÍA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f>[2]Pertinencia!$AI$4:$AI$63</c:f>
              <c:numCache>
                <c:formatCode>General</c:formatCode>
                <c:ptCount val="60"/>
                <c:pt idx="0">
                  <c:v>0.87037037037037035</c:v>
                </c:pt>
                <c:pt idx="1">
                  <c:v>0.80239520958083832</c:v>
                </c:pt>
                <c:pt idx="2">
                  <c:v>0</c:v>
                </c:pt>
                <c:pt idx="3">
                  <c:v>0.69230769230769229</c:v>
                </c:pt>
                <c:pt idx="4">
                  <c:v>0.45454545454545453</c:v>
                </c:pt>
                <c:pt idx="5">
                  <c:v>1</c:v>
                </c:pt>
                <c:pt idx="6">
                  <c:v>0.97058823529411764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0.65740740740740744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0.95238095238095233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0.7931034482758621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0.82191780821917804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0.97142857142857142</c:v>
                </c:pt>
                <c:pt idx="33">
                  <c:v>0.78242677824267781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0.87603305785123964</c:v>
                </c:pt>
                <c:pt idx="45">
                  <c:v>1</c:v>
                </c:pt>
                <c:pt idx="46">
                  <c:v>0.93489583333333337</c:v>
                </c:pt>
                <c:pt idx="47">
                  <c:v>0.77192982456140347</c:v>
                </c:pt>
                <c:pt idx="48">
                  <c:v>0.88484848484848488</c:v>
                </c:pt>
                <c:pt idx="49">
                  <c:v>0.80392156862745101</c:v>
                </c:pt>
                <c:pt idx="50">
                  <c:v>0.9642857142857143</c:v>
                </c:pt>
                <c:pt idx="51">
                  <c:v>0</c:v>
                </c:pt>
                <c:pt idx="52">
                  <c:v>0.91005291005291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2C4-49B7-ABD5-963DAF4166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09992768"/>
        <c:axId val="409998928"/>
      </c:barChart>
      <c:catAx>
        <c:axId val="409992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222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09998928"/>
        <c:crosses val="autoZero"/>
        <c:auto val="1"/>
        <c:lblAlgn val="ctr"/>
        <c:lblOffset val="100"/>
        <c:noMultiLvlLbl val="0"/>
      </c:catAx>
      <c:valAx>
        <c:axId val="40999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0999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2700000"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714374</xdr:colOff>
      <xdr:row>63</xdr:row>
      <xdr:rowOff>0</xdr:rowOff>
    </xdr:from>
    <xdr:to>
      <xdr:col>7</xdr:col>
      <xdr:colOff>266700</xdr:colOff>
      <xdr:row>63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66B48A8C-6293-41DD-9883-E270F35D4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435428</xdr:colOff>
      <xdr:row>63</xdr:row>
      <xdr:rowOff>0</xdr:rowOff>
    </xdr:from>
    <xdr:to>
      <xdr:col>8</xdr:col>
      <xdr:colOff>971550</xdr:colOff>
      <xdr:row>63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3357ED5F-7D42-492F-AFA3-A7D3B86E7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ULTIMA%20VERSION%20SA_20_V1.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M%20CONSOLIDADOS%202019\REM%20A\REM%20A-07.%20ATENCI&#211;N%20DE%20ESPECIALIDADES%20A&#209;O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ENERO\116108A0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FEBRERO\116108A0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MARZO\116108A03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ABRIL%202020\116108A0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MAYO%202020\116108A05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JUNIO%202020\116108A0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JULIO%202020\116108A07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AGOSTO%202020\116108A08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SEPTIEMBRE\116108A09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OCTUBRE\116108SA10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NOVIEMBRE\116108SA11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20/REM%20MENSUAL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ertinencia"/>
      <sheetName val="Altas por especialidad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/>
      <sheetData sheetId="1">
        <row r="4">
          <cell r="B4" t="str">
            <v>PEDIATRÍA</v>
          </cell>
          <cell r="G4">
            <v>0.72318339100346019</v>
          </cell>
          <cell r="N4">
            <v>0.77083333333333337</v>
          </cell>
          <cell r="U4">
            <v>0.58510638297872342</v>
          </cell>
          <cell r="AB4">
            <v>0.75268817204301075</v>
          </cell>
          <cell r="AI4">
            <v>0.87037037037037035</v>
          </cell>
        </row>
        <row r="5">
          <cell r="B5" t="str">
            <v>MEDICINA INTERNA</v>
          </cell>
          <cell r="G5">
            <v>0.79720279720279719</v>
          </cell>
          <cell r="N5">
            <v>0.78629032258064513</v>
          </cell>
          <cell r="U5">
            <v>0.80377358490566042</v>
          </cell>
          <cell r="AB5">
            <v>0.797752808988764</v>
          </cell>
          <cell r="AI5">
            <v>0.80239520958083832</v>
          </cell>
        </row>
        <row r="6">
          <cell r="B6" t="str">
            <v>NEONATOLOGÍA</v>
          </cell>
          <cell r="G6">
            <v>0</v>
          </cell>
          <cell r="N6" t="e">
            <v>#DIV/0!</v>
          </cell>
          <cell r="U6">
            <v>0</v>
          </cell>
          <cell r="AB6">
            <v>0</v>
          </cell>
          <cell r="AI6" t="e">
            <v>#DIV/0!</v>
          </cell>
        </row>
        <row r="7">
          <cell r="B7" t="str">
            <v>ENFERMEDAD RESPIRATORIA PEDIÁTRICA (BRONCOPULMONAR INFANTIL)</v>
          </cell>
          <cell r="G7">
            <v>0.55769230769230771</v>
          </cell>
          <cell r="N7">
            <v>0.27083333333333331</v>
          </cell>
          <cell r="U7">
            <v>0.68421052631578949</v>
          </cell>
          <cell r="AB7">
            <v>0.95833333333333337</v>
          </cell>
          <cell r="AI7">
            <v>0.69230769230769229</v>
          </cell>
        </row>
        <row r="8">
          <cell r="B8" t="str">
            <v>ENFERMEDAD RESPIRATORIA DE ADULTO (BRONCOPULMONAR)</v>
          </cell>
          <cell r="G8">
            <v>0.7865168539325843</v>
          </cell>
          <cell r="N8">
            <v>0.89473684210526316</v>
          </cell>
          <cell r="U8">
            <v>0.75757575757575757</v>
          </cell>
          <cell r="AB8">
            <v>0.8571428571428571</v>
          </cell>
          <cell r="AI8">
            <v>0.45454545454545453</v>
          </cell>
        </row>
        <row r="9">
          <cell r="B9" t="str">
            <v>CARDIOLOGÍA PEDIÁTRICA</v>
          </cell>
          <cell r="G9">
            <v>0.99186991869918695</v>
          </cell>
          <cell r="N9">
            <v>0.96666666666666667</v>
          </cell>
          <cell r="U9">
            <v>1</v>
          </cell>
          <cell r="AB9">
            <v>1</v>
          </cell>
          <cell r="AI9">
            <v>1</v>
          </cell>
        </row>
        <row r="10">
          <cell r="B10" t="str">
            <v xml:space="preserve">CARDIOLOGÍA </v>
          </cell>
          <cell r="G10">
            <v>0.75</v>
          </cell>
          <cell r="N10">
            <v>0.67500000000000004</v>
          </cell>
          <cell r="U10">
            <v>0.75572519083969469</v>
          </cell>
          <cell r="AB10">
            <v>0.71134020618556704</v>
          </cell>
          <cell r="AI10">
            <v>0.97058823529411764</v>
          </cell>
        </row>
        <row r="11">
          <cell r="B11" t="str">
            <v>ENDOCRINOLOGÍA PEDIÁTRICA</v>
          </cell>
          <cell r="G11" t="str">
            <v>-</v>
          </cell>
          <cell r="N11" t="e">
            <v>#DIV/0!</v>
          </cell>
          <cell r="U11" t="e">
            <v>#DIV/0!</v>
          </cell>
          <cell r="AB11" t="e">
            <v>#DIV/0!</v>
          </cell>
          <cell r="AI11" t="e">
            <v>#DIV/0!</v>
          </cell>
        </row>
        <row r="12">
          <cell r="B12" t="str">
            <v>ENDOCRINOLOGÍA ADULTO</v>
          </cell>
          <cell r="G12">
            <v>0.9760479041916168</v>
          </cell>
          <cell r="N12">
            <v>0.97468354430379744</v>
          </cell>
          <cell r="U12">
            <v>1</v>
          </cell>
          <cell r="AB12">
            <v>0.90909090909090906</v>
          </cell>
          <cell r="AI12">
            <v>1</v>
          </cell>
        </row>
        <row r="13">
          <cell r="B13" t="str">
            <v>GASTROENTEROLOGÍA PEDIÁTRICA</v>
          </cell>
          <cell r="G13" t="str">
            <v>-</v>
          </cell>
          <cell r="N13" t="e">
            <v>#DIV/0!</v>
          </cell>
          <cell r="U13" t="e">
            <v>#DIV/0!</v>
          </cell>
          <cell r="AB13" t="e">
            <v>#DIV/0!</v>
          </cell>
          <cell r="AI13" t="e">
            <v>#DIV/0!</v>
          </cell>
        </row>
        <row r="14">
          <cell r="B14" t="str">
            <v>GASTROENTEROLOGÍA ADULTO</v>
          </cell>
          <cell r="G14">
            <v>0.61882716049382713</v>
          </cell>
          <cell r="N14">
            <v>0.70430107526881724</v>
          </cell>
          <cell r="U14">
            <v>0.53333333333333333</v>
          </cell>
          <cell r="AB14">
            <v>0.59195402298850575</v>
          </cell>
          <cell r="AI14">
            <v>0.65740740740740744</v>
          </cell>
        </row>
        <row r="15">
          <cell r="B15" t="str">
            <v>GENÉTICA CLÍNICA</v>
          </cell>
          <cell r="G15" t="str">
            <v>-</v>
          </cell>
          <cell r="N15" t="e">
            <v>#DIV/0!</v>
          </cell>
          <cell r="U15" t="e">
            <v>#DIV/0!</v>
          </cell>
          <cell r="AB15" t="e">
            <v>#DIV/0!</v>
          </cell>
          <cell r="AI15" t="e">
            <v>#DIV/0!</v>
          </cell>
        </row>
        <row r="16">
          <cell r="B16" t="str">
            <v>HEMATO-ONCOLOGÍA INFANTIL</v>
          </cell>
          <cell r="G16" t="str">
            <v>-</v>
          </cell>
          <cell r="N16" t="e">
            <v>#DIV/0!</v>
          </cell>
          <cell r="U16" t="e">
            <v>#DIV/0!</v>
          </cell>
          <cell r="AB16" t="e">
            <v>#DIV/0!</v>
          </cell>
          <cell r="AI16" t="e">
            <v>#DIV/0!</v>
          </cell>
        </row>
        <row r="17">
          <cell r="B17" t="str">
            <v>HEMATOLOGÍA</v>
          </cell>
          <cell r="G17" t="str">
            <v>-</v>
          </cell>
          <cell r="N17" t="e">
            <v>#DIV/0!</v>
          </cell>
          <cell r="U17" t="e">
            <v>#DIV/0!</v>
          </cell>
          <cell r="AB17" t="e">
            <v>#DIV/0!</v>
          </cell>
          <cell r="AI17" t="e">
            <v>#DIV/0!</v>
          </cell>
        </row>
        <row r="18">
          <cell r="B18" t="str">
            <v>NEFROLOGÍA PEDIÁTRICA</v>
          </cell>
          <cell r="G18" t="str">
            <v>-</v>
          </cell>
          <cell r="N18" t="e">
            <v>#DIV/0!</v>
          </cell>
          <cell r="U18" t="e">
            <v>#DIV/0!</v>
          </cell>
          <cell r="AB18" t="e">
            <v>#DIV/0!</v>
          </cell>
          <cell r="AI18" t="e">
            <v>#DIV/0!</v>
          </cell>
        </row>
        <row r="19">
          <cell r="B19" t="str">
            <v>NEFROLOGÍA ADULTO</v>
          </cell>
          <cell r="G19">
            <v>0.93661971830985913</v>
          </cell>
          <cell r="N19">
            <v>0.92452830188679247</v>
          </cell>
          <cell r="U19">
            <v>1</v>
          </cell>
          <cell r="AB19">
            <v>0.76470588235294112</v>
          </cell>
          <cell r="AI19">
            <v>0.95238095238095233</v>
          </cell>
        </row>
        <row r="20">
          <cell r="B20" t="str">
            <v>NUTRIÓLOGO PEDIÁTRICO</v>
          </cell>
          <cell r="G20" t="str">
            <v>-</v>
          </cell>
          <cell r="N20" t="e">
            <v>#DIV/0!</v>
          </cell>
          <cell r="U20" t="e">
            <v>#DIV/0!</v>
          </cell>
          <cell r="AB20" t="e">
            <v>#DIV/0!</v>
          </cell>
          <cell r="AI20" t="e">
            <v>#DIV/0!</v>
          </cell>
        </row>
        <row r="21">
          <cell r="B21" t="str">
            <v>NUTRIÓLOGO</v>
          </cell>
          <cell r="G21" t="str">
            <v>-</v>
          </cell>
          <cell r="N21" t="e">
            <v>#DIV/0!</v>
          </cell>
          <cell r="U21" t="e">
            <v>#DIV/0!</v>
          </cell>
          <cell r="AB21" t="e">
            <v>#DIV/0!</v>
          </cell>
          <cell r="AI21" t="e">
            <v>#DIV/0!</v>
          </cell>
        </row>
        <row r="22">
          <cell r="B22" t="str">
            <v>REUMATOLOGÍA PEDIÁTRICA</v>
          </cell>
          <cell r="G22" t="str">
            <v>-</v>
          </cell>
          <cell r="N22" t="e">
            <v>#DIV/0!</v>
          </cell>
          <cell r="U22" t="e">
            <v>#DIV/0!</v>
          </cell>
          <cell r="AB22" t="e">
            <v>#DIV/0!</v>
          </cell>
          <cell r="AI22" t="e">
            <v>#DIV/0!</v>
          </cell>
        </row>
        <row r="23">
          <cell r="B23" t="str">
            <v>REUMATOLOGÍA</v>
          </cell>
          <cell r="G23" t="str">
            <v>-</v>
          </cell>
          <cell r="N23" t="e">
            <v>#DIV/0!</v>
          </cell>
          <cell r="U23" t="e">
            <v>#DIV/0!</v>
          </cell>
          <cell r="AB23" t="e">
            <v>#DIV/0!</v>
          </cell>
          <cell r="AI23" t="e">
            <v>#DIV/0!</v>
          </cell>
        </row>
        <row r="24">
          <cell r="B24" t="str">
            <v>DERMATOLOGÍA</v>
          </cell>
          <cell r="G24">
            <v>0.9293193717277487</v>
          </cell>
          <cell r="N24">
            <v>0.97457627118644063</v>
          </cell>
          <cell r="U24">
            <v>0.95774647887323938</v>
          </cell>
          <cell r="AB24">
            <v>0.97169811320754718</v>
          </cell>
          <cell r="AI24">
            <v>0.7931034482758621</v>
          </cell>
        </row>
        <row r="25">
          <cell r="B25" t="str">
            <v>INFECTOLOGÍA PEDIÁTRICA</v>
          </cell>
          <cell r="G25" t="str">
            <v>-</v>
          </cell>
          <cell r="N25" t="e">
            <v>#DIV/0!</v>
          </cell>
          <cell r="U25" t="e">
            <v>#DIV/0!</v>
          </cell>
          <cell r="AB25" t="e">
            <v>#DIV/0!</v>
          </cell>
          <cell r="AI25" t="e">
            <v>#DIV/0!</v>
          </cell>
        </row>
        <row r="26">
          <cell r="B26" t="str">
            <v>INFECTOLOGÍA</v>
          </cell>
          <cell r="G26" t="str">
            <v>-</v>
          </cell>
          <cell r="N26" t="e">
            <v>#DIV/0!</v>
          </cell>
          <cell r="U26" t="e">
            <v>#DIV/0!</v>
          </cell>
          <cell r="AB26" t="e">
            <v>#DIV/0!</v>
          </cell>
          <cell r="AI26" t="e">
            <v>#DIV/0!</v>
          </cell>
        </row>
        <row r="27">
          <cell r="B27" t="str">
            <v>INMUNOLOGÍA</v>
          </cell>
          <cell r="G27" t="str">
            <v>-</v>
          </cell>
          <cell r="N27" t="e">
            <v>#DIV/0!</v>
          </cell>
          <cell r="U27" t="e">
            <v>#DIV/0!</v>
          </cell>
          <cell r="AB27" t="e">
            <v>#DIV/0!</v>
          </cell>
          <cell r="AI27" t="e">
            <v>#DIV/0!</v>
          </cell>
        </row>
        <row r="28">
          <cell r="B28" t="str">
            <v>GERIATRÍA</v>
          </cell>
          <cell r="G28" t="str">
            <v>-</v>
          </cell>
          <cell r="N28" t="e">
            <v>#DIV/0!</v>
          </cell>
          <cell r="U28" t="e">
            <v>#DIV/0!</v>
          </cell>
          <cell r="AB28" t="e">
            <v>#DIV/0!</v>
          </cell>
          <cell r="AI28" t="e">
            <v>#DIV/0!</v>
          </cell>
        </row>
        <row r="29">
          <cell r="B29" t="str">
            <v>MEDICINA FÍSICA Y REHABILITACIÓN PEDIÁTRICA (FISIATRÍA PEDIÁTRICA)</v>
          </cell>
          <cell r="G29" t="str">
            <v>-</v>
          </cell>
          <cell r="N29" t="e">
            <v>#DIV/0!</v>
          </cell>
          <cell r="U29" t="e">
            <v>#DIV/0!</v>
          </cell>
          <cell r="AB29" t="e">
            <v>#DIV/0!</v>
          </cell>
          <cell r="AI29" t="e">
            <v>#DIV/0!</v>
          </cell>
        </row>
        <row r="30">
          <cell r="B30" t="str">
            <v>MEDICINA FÍSICA Y REHABILITACIÓN ADULTO (FISIATRÍA ADULTO)</v>
          </cell>
          <cell r="G30" t="str">
            <v>-</v>
          </cell>
          <cell r="N30" t="e">
            <v>#DIV/0!</v>
          </cell>
          <cell r="U30" t="e">
            <v>#DIV/0!</v>
          </cell>
          <cell r="AB30" t="e">
            <v>#DIV/0!</v>
          </cell>
          <cell r="AI30" t="e">
            <v>#DIV/0!</v>
          </cell>
        </row>
        <row r="31">
          <cell r="B31" t="str">
            <v>NEUROLOGÍA PEDIÁTRICA</v>
          </cell>
          <cell r="G31">
            <v>0.99245283018867925</v>
          </cell>
          <cell r="N31">
            <v>1</v>
          </cell>
          <cell r="U31">
            <v>1</v>
          </cell>
          <cell r="AB31">
            <v>0.98</v>
          </cell>
          <cell r="AI31">
            <v>1</v>
          </cell>
        </row>
        <row r="32">
          <cell r="B32" t="str">
            <v>NEUROLOGÍA</v>
          </cell>
          <cell r="G32">
            <v>0.95086705202312138</v>
          </cell>
          <cell r="N32">
            <v>0.98979591836734693</v>
          </cell>
          <cell r="U32">
            <v>1</v>
          </cell>
          <cell r="AB32">
            <v>0.967741935483871</v>
          </cell>
          <cell r="AI32">
            <v>0.82191780821917804</v>
          </cell>
        </row>
        <row r="33">
          <cell r="B33" t="str">
            <v>ONCOLOGÍA MÉDICA</v>
          </cell>
          <cell r="G33" t="str">
            <v>-</v>
          </cell>
          <cell r="N33" t="e">
            <v>#DIV/0!</v>
          </cell>
          <cell r="U33" t="e">
            <v>#DIV/0!</v>
          </cell>
          <cell r="AB33" t="e">
            <v>#DIV/0!</v>
          </cell>
          <cell r="AI33" t="e">
            <v>#DIV/0!</v>
          </cell>
        </row>
        <row r="34">
          <cell r="B34" t="str">
            <v>PSIQUIATRÍA PEDIÁTRICA Y DE LA ADOLESCENCIA</v>
          </cell>
          <cell r="G34">
            <v>2.1739130434782608E-2</v>
          </cell>
          <cell r="N34">
            <v>0</v>
          </cell>
          <cell r="U34">
            <v>0</v>
          </cell>
          <cell r="AB34">
            <v>4.5454545454545456E-2</v>
          </cell>
          <cell r="AI34" t="e">
            <v>#DIV/0!</v>
          </cell>
        </row>
        <row r="35">
          <cell r="B35" t="str">
            <v>PSIQUIATRÍA</v>
          </cell>
          <cell r="G35">
            <v>0.4511627906976744</v>
          </cell>
          <cell r="N35">
            <v>0.41666666666666669</v>
          </cell>
          <cell r="U35">
            <v>0.34615384615384615</v>
          </cell>
          <cell r="AB35">
            <v>0.46575342465753422</v>
          </cell>
          <cell r="AI35">
            <v>1</v>
          </cell>
        </row>
        <row r="36">
          <cell r="B36" t="str">
            <v>CIRUGÍA PEDIÁTRICA</v>
          </cell>
          <cell r="G36">
            <v>0.89441930618401211</v>
          </cell>
          <cell r="N36">
            <v>0.98412698412698407</v>
          </cell>
          <cell r="U36">
            <v>0.68965517241379315</v>
          </cell>
          <cell r="AB36">
            <v>0.94011976047904189</v>
          </cell>
          <cell r="AI36">
            <v>0.97142857142857142</v>
          </cell>
        </row>
        <row r="37">
          <cell r="B37" t="str">
            <v>CIRUGÍA GENERAL</v>
          </cell>
          <cell r="G37">
            <v>0.79365079365079361</v>
          </cell>
          <cell r="N37">
            <v>0.7384615384615385</v>
          </cell>
          <cell r="U37">
            <v>0.83038869257950532</v>
          </cell>
          <cell r="AB37">
            <v>0.84899328859060408</v>
          </cell>
          <cell r="AI37">
            <v>0.78242677824267781</v>
          </cell>
        </row>
        <row r="38">
          <cell r="B38" t="str">
            <v>CIRUGÍA DIGESTIVA</v>
          </cell>
          <cell r="G38" t="str">
            <v>-</v>
          </cell>
          <cell r="N38" t="e">
            <v>#DIV/0!</v>
          </cell>
          <cell r="U38" t="e">
            <v>#DIV/0!</v>
          </cell>
          <cell r="AB38" t="e">
            <v>#DIV/0!</v>
          </cell>
          <cell r="AI38" t="e">
            <v>#DIV/0!</v>
          </cell>
        </row>
        <row r="39">
          <cell r="B39" t="str">
            <v>CIRUGÍA DE CABEZA, CUELLO Y MAXILOFACIAL</v>
          </cell>
          <cell r="G39" t="str">
            <v>-</v>
          </cell>
          <cell r="N39" t="e">
            <v>#DIV/0!</v>
          </cell>
          <cell r="U39" t="e">
            <v>#DIV/0!</v>
          </cell>
          <cell r="AB39" t="e">
            <v>#DIV/0!</v>
          </cell>
          <cell r="AI39" t="e">
            <v>#DIV/0!</v>
          </cell>
        </row>
        <row r="40">
          <cell r="B40" t="str">
            <v>CIRUGÍA PLÁSTICA Y REPARADORA PEDIÁTRICA</v>
          </cell>
          <cell r="G40" t="str">
            <v>-</v>
          </cell>
          <cell r="N40" t="e">
            <v>#DIV/0!</v>
          </cell>
          <cell r="U40" t="e">
            <v>#DIV/0!</v>
          </cell>
          <cell r="AB40" t="e">
            <v>#DIV/0!</v>
          </cell>
          <cell r="AI40" t="e">
            <v>#DIV/0!</v>
          </cell>
        </row>
        <row r="41">
          <cell r="B41" t="str">
            <v>CIRUGÍA PLÁSTICA Y REPARADORA</v>
          </cell>
          <cell r="G41" t="str">
            <v>-</v>
          </cell>
          <cell r="N41" t="e">
            <v>#DIV/0!</v>
          </cell>
          <cell r="U41" t="e">
            <v>#DIV/0!</v>
          </cell>
          <cell r="AB41" t="e">
            <v>#DIV/0!</v>
          </cell>
          <cell r="AI41" t="e">
            <v>#DIV/0!</v>
          </cell>
        </row>
        <row r="42">
          <cell r="B42" t="str">
            <v>COLOPROCTOLOGÍA</v>
          </cell>
          <cell r="G42" t="str">
            <v>-</v>
          </cell>
          <cell r="N42" t="e">
            <v>#DIV/0!</v>
          </cell>
          <cell r="U42" t="e">
            <v>#DIV/0!</v>
          </cell>
          <cell r="AB42" t="e">
            <v>#DIV/0!</v>
          </cell>
          <cell r="AI42" t="e">
            <v>#DIV/0!</v>
          </cell>
        </row>
        <row r="43">
          <cell r="B43" t="str">
            <v>CIRUGÍA TÓRAX</v>
          </cell>
          <cell r="G43">
            <v>0</v>
          </cell>
          <cell r="N43" t="e">
            <v>#DIV/0!</v>
          </cell>
          <cell r="U43" t="e">
            <v>#DIV/0!</v>
          </cell>
          <cell r="AB43" t="e">
            <v>#DIV/0!</v>
          </cell>
          <cell r="AI43">
            <v>0</v>
          </cell>
        </row>
        <row r="44">
          <cell r="B44" t="str">
            <v>CIRUGÍA VASCULAR PERIFÉRICA</v>
          </cell>
          <cell r="G44" t="str">
            <v>-</v>
          </cell>
          <cell r="N44" t="e">
            <v>#DIV/0!</v>
          </cell>
          <cell r="U44" t="e">
            <v>#DIV/0!</v>
          </cell>
          <cell r="AB44" t="e">
            <v>#DIV/0!</v>
          </cell>
          <cell r="AI44" t="e">
            <v>#DIV/0!</v>
          </cell>
        </row>
        <row r="45">
          <cell r="B45" t="str">
            <v>NEUROCIRUGÍA</v>
          </cell>
          <cell r="G45" t="str">
            <v>-</v>
          </cell>
          <cell r="N45" t="e">
            <v>#DIV/0!</v>
          </cell>
          <cell r="U45" t="e">
            <v>#DIV/0!</v>
          </cell>
          <cell r="AB45" t="e">
            <v>#DIV/0!</v>
          </cell>
          <cell r="AI45" t="e">
            <v>#DIV/0!</v>
          </cell>
        </row>
        <row r="46">
          <cell r="B46" t="str">
            <v>CIRUGÍA CARDIOVASCULAR</v>
          </cell>
          <cell r="G46" t="str">
            <v>-</v>
          </cell>
          <cell r="N46" t="e">
            <v>#DIV/0!</v>
          </cell>
          <cell r="U46" t="e">
            <v>#DIV/0!</v>
          </cell>
          <cell r="AB46" t="e">
            <v>#DIV/0!</v>
          </cell>
          <cell r="AI46" t="e">
            <v>#DIV/0!</v>
          </cell>
        </row>
        <row r="47">
          <cell r="B47" t="str">
            <v>ANESTESIOLOGÍA</v>
          </cell>
          <cell r="G47" t="str">
            <v>-</v>
          </cell>
          <cell r="N47" t="e">
            <v>#DIV/0!</v>
          </cell>
          <cell r="U47" t="e">
            <v>#DIV/0!</v>
          </cell>
          <cell r="AB47" t="e">
            <v>#DIV/0!</v>
          </cell>
          <cell r="AI47" t="e">
            <v>#DIV/0!</v>
          </cell>
        </row>
        <row r="48">
          <cell r="B48" t="str">
            <v>OBSTETRICIA</v>
          </cell>
          <cell r="G48">
            <v>0.78536585365853662</v>
          </cell>
          <cell r="N48">
            <v>0.7846153846153846</v>
          </cell>
          <cell r="U48">
            <v>0.73417721518987344</v>
          </cell>
          <cell r="AB48">
            <v>0.76595744680851063</v>
          </cell>
          <cell r="AI48">
            <v>0.87603305785123964</v>
          </cell>
        </row>
        <row r="49">
          <cell r="B49" t="str">
            <v>GINECOLOGÍA PEDIÁTRICA Y DE LA ADOLESCENCIA</v>
          </cell>
          <cell r="G49">
            <v>0.85185185185185186</v>
          </cell>
          <cell r="N49">
            <v>0.68</v>
          </cell>
          <cell r="U49">
            <v>1</v>
          </cell>
          <cell r="AB49">
            <v>1</v>
          </cell>
          <cell r="AI49">
            <v>1</v>
          </cell>
        </row>
        <row r="50">
          <cell r="B50" t="str">
            <v>GINECOLOGÍA</v>
          </cell>
          <cell r="G50">
            <v>0.95646687697160881</v>
          </cell>
          <cell r="N50">
            <v>0.97972972972972971</v>
          </cell>
          <cell r="U50">
            <v>0.94794520547945205</v>
          </cell>
          <cell r="AB50">
            <v>0.95918367346938771</v>
          </cell>
          <cell r="AI50">
            <v>0.93489583333333337</v>
          </cell>
        </row>
        <row r="51">
          <cell r="B51" t="str">
            <v>OFTALMOLOGÍA</v>
          </cell>
          <cell r="G51">
            <v>0.81431334622823981</v>
          </cell>
          <cell r="N51">
            <v>0.8571428571428571</v>
          </cell>
          <cell r="U51">
            <v>0.76034858387799564</v>
          </cell>
          <cell r="AB51">
            <v>0.85613207547169812</v>
          </cell>
          <cell r="AI51">
            <v>0.77192982456140347</v>
          </cell>
        </row>
        <row r="52">
          <cell r="B52" t="str">
            <v>OTORRINOLARINGOLOGÍA</v>
          </cell>
          <cell r="G52">
            <v>0.96828046744574292</v>
          </cell>
          <cell r="N52">
            <v>1</v>
          </cell>
          <cell r="U52">
            <v>1</v>
          </cell>
          <cell r="AB52">
            <v>1</v>
          </cell>
          <cell r="AI52">
            <v>0.88484848484848488</v>
          </cell>
        </row>
        <row r="53">
          <cell r="B53" t="str">
            <v>TRAUMATOLOGÍA Y ORTOPEDIA PEDIÁTRICA</v>
          </cell>
          <cell r="G53">
            <v>0.82635658914728682</v>
          </cell>
          <cell r="N53">
            <v>0.83730158730158732</v>
          </cell>
          <cell r="U53">
            <v>0.80851063829787229</v>
          </cell>
          <cell r="AB53">
            <v>0.84</v>
          </cell>
          <cell r="AI53">
            <v>0.80392156862745101</v>
          </cell>
        </row>
        <row r="54">
          <cell r="B54" t="str">
            <v>TRAUMATOLOGÍA Y ORTOPEDIA</v>
          </cell>
          <cell r="G54">
            <v>0.90318906605922555</v>
          </cell>
          <cell r="N54">
            <v>0.97297297297297303</v>
          </cell>
          <cell r="U54">
            <v>0.73966942148760328</v>
          </cell>
          <cell r="AB54">
            <v>0.96113074204946991</v>
          </cell>
          <cell r="AI54">
            <v>0.9642857142857143</v>
          </cell>
        </row>
        <row r="55">
          <cell r="B55" t="str">
            <v>UROLOGÍA PEDIÁTRICA</v>
          </cell>
          <cell r="G55" t="str">
            <v>-</v>
          </cell>
          <cell r="N55" t="e">
            <v>#DIV/0!</v>
          </cell>
          <cell r="U55" t="e">
            <v>#DIV/0!</v>
          </cell>
          <cell r="AB55" t="e">
            <v>#DIV/0!</v>
          </cell>
          <cell r="AI55" t="e">
            <v>#DIV/0!</v>
          </cell>
        </row>
        <row r="56">
          <cell r="B56" t="str">
            <v>UROLOGÍA</v>
          </cell>
          <cell r="G56">
            <v>0.94491525423728817</v>
          </cell>
          <cell r="N56">
            <v>0.97142857142857142</v>
          </cell>
          <cell r="U56">
            <v>0.98255813953488369</v>
          </cell>
          <cell r="AB56">
            <v>0.91860465116279066</v>
          </cell>
          <cell r="AI56">
            <v>0.91005291005291</v>
          </cell>
        </row>
        <row r="57">
          <cell r="B57" t="str">
            <v>MEDICINA FAMILIAR DEL NIÑO</v>
          </cell>
          <cell r="G57" t="str">
            <v>-</v>
          </cell>
          <cell r="N57" t="e">
            <v>#DIV/0!</v>
          </cell>
          <cell r="U57" t="e">
            <v>#DIV/0!</v>
          </cell>
          <cell r="AB57" t="e">
            <v>#DIV/0!</v>
          </cell>
          <cell r="AI57" t="e">
            <v>#DIV/0!</v>
          </cell>
        </row>
        <row r="58">
          <cell r="B58" t="str">
            <v>MEDICINA FAMILIAR</v>
          </cell>
          <cell r="G58" t="str">
            <v>-</v>
          </cell>
          <cell r="N58" t="e">
            <v>#DIV/0!</v>
          </cell>
          <cell r="U58" t="e">
            <v>#DIV/0!</v>
          </cell>
          <cell r="AB58" t="e">
            <v>#DIV/0!</v>
          </cell>
          <cell r="AI58" t="e">
            <v>#DIV/0!</v>
          </cell>
        </row>
        <row r="59">
          <cell r="B59" t="str">
            <v>MEDICINA FAMILIAR ADULTO</v>
          </cell>
          <cell r="G59" t="str">
            <v>-</v>
          </cell>
          <cell r="N59" t="e">
            <v>#DIV/0!</v>
          </cell>
          <cell r="U59" t="e">
            <v>#DIV/0!</v>
          </cell>
          <cell r="AB59" t="e">
            <v>#DIV/0!</v>
          </cell>
          <cell r="AI59" t="e">
            <v>#DIV/0!</v>
          </cell>
        </row>
        <row r="60">
          <cell r="B60" t="str">
            <v>DIABETOLOGÍA</v>
          </cell>
          <cell r="G60" t="str">
            <v>-</v>
          </cell>
          <cell r="N60" t="e">
            <v>#DIV/0!</v>
          </cell>
          <cell r="U60" t="e">
            <v>#DIV/0!</v>
          </cell>
          <cell r="AB60" t="e">
            <v>#DIV/0!</v>
          </cell>
          <cell r="AI60" t="e">
            <v>#DIV/0!</v>
          </cell>
        </row>
        <row r="61">
          <cell r="B61" t="str">
            <v>MEDICINA NUCLEAR (EXCLUYE INFORMES)</v>
          </cell>
          <cell r="G61" t="str">
            <v>-</v>
          </cell>
          <cell r="N61" t="e">
            <v>#DIV/0!</v>
          </cell>
          <cell r="U61" t="e">
            <v>#DIV/0!</v>
          </cell>
          <cell r="AB61" t="e">
            <v>#DIV/0!</v>
          </cell>
          <cell r="AI61" t="e">
            <v>#DIV/0!</v>
          </cell>
        </row>
        <row r="62">
          <cell r="B62" t="str">
            <v>IMAGENOLOGÍA</v>
          </cell>
          <cell r="G62" t="str">
            <v>-</v>
          </cell>
          <cell r="N62" t="e">
            <v>#DIV/0!</v>
          </cell>
          <cell r="U62" t="e">
            <v>#DIV/0!</v>
          </cell>
          <cell r="AB62" t="e">
            <v>#DIV/0!</v>
          </cell>
          <cell r="AI62" t="e">
            <v>#DIV/0!</v>
          </cell>
        </row>
        <row r="63">
          <cell r="B63" t="str">
            <v>RADIOTERAPIA ONCOLÓGICA</v>
          </cell>
          <cell r="G63" t="str">
            <v>-</v>
          </cell>
          <cell r="N63" t="e">
            <v>#DIV/0!</v>
          </cell>
          <cell r="U63" t="e">
            <v>#DIV/0!</v>
          </cell>
          <cell r="AB63" t="e">
            <v>#DIV/0!</v>
          </cell>
          <cell r="AI63" t="e">
            <v>#DIV/0!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3"/>
  <sheetViews>
    <sheetView zoomScaleNormal="100" workbookViewId="0">
      <pane xSplit="2" ySplit="10" topLeftCell="W11" activePane="bottomRight" state="frozen"/>
      <selection pane="topRight" activeCell="C1" sqref="C1"/>
      <selection pane="bottomLeft" activeCell="A11" sqref="A11"/>
      <selection pane="bottomRight" activeCell="AE71" sqref="AE71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37" width="11.42578125" style="2" customWidth="1"/>
    <col min="38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3" width="11.42578125" style="2"/>
    <col min="74" max="75" width="11.42578125" style="2" customWidth="1"/>
    <col min="76" max="77" width="11.42578125" style="3" customWidth="1"/>
    <col min="78" max="78" width="11.140625" style="3" customWidth="1"/>
    <col min="79" max="89" width="11.140625" style="4" hidden="1" customWidth="1"/>
    <col min="90" max="104" width="11.140625" style="4" customWidth="1"/>
    <col min="105" max="106" width="11.140625" style="2" customWidth="1"/>
    <col min="107" max="16384" width="11.42578125" style="2"/>
  </cols>
  <sheetData>
    <row r="1" spans="1:104" x14ac:dyDescent="0.2">
      <c r="A1" s="1" t="s">
        <v>0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x14ac:dyDescent="0.2">
      <c r="A2" s="1" t="str">
        <f>CONCATENATE("COMUNA: ",[1]NOMBRE!B2," - ","( ",[1]NOMBRE!C2,[1]NOMBRE!D2,[1]NOMBRE!E2,[1]NOMBRE!F2,[1]NOMBRE!G2," )")</f>
        <v>COMUNA:  - ( 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x14ac:dyDescent="0.2">
      <c r="A4" s="1" t="str">
        <f>CONCATENATE("MES: ",[1]NOMBRE!B6," - ","( ",[1]NOMBRE!C6,[1]NOMBRE!D6," )")</f>
        <v>MES:  - ( 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x14ac:dyDescent="0.2">
      <c r="A5" s="1" t="str">
        <f>CONCATENATE("AÑO: ",[1]NOMBRE!B7)</f>
        <v>AÑO: 2020</v>
      </c>
      <c r="AP5" s="369"/>
      <c r="AQ5" s="371"/>
      <c r="AR5" s="37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5" x14ac:dyDescent="0.2">
      <c r="A6" s="373" t="s">
        <v>1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5"/>
      <c r="AF6" s="5"/>
      <c r="AG6" s="5"/>
      <c r="AH6" s="6"/>
      <c r="AI6" s="5"/>
      <c r="AJ6" s="5"/>
      <c r="AK6" s="6"/>
      <c r="AL6" s="5"/>
      <c r="AM6" s="5"/>
      <c r="AN6" s="7"/>
      <c r="AP6" s="369"/>
      <c r="AQ6" s="371"/>
      <c r="AR6" s="37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x14ac:dyDescent="0.2">
      <c r="A7" s="8" t="s">
        <v>2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370"/>
      <c r="AQ7" s="372"/>
      <c r="AR7" s="372"/>
      <c r="AS7" s="374"/>
      <c r="AT7" s="375"/>
      <c r="AU7" s="37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x14ac:dyDescent="0.2">
      <c r="A8" s="376" t="s">
        <v>3</v>
      </c>
      <c r="B8" s="379" t="s">
        <v>4</v>
      </c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1"/>
      <c r="W8" s="376" t="s">
        <v>5</v>
      </c>
      <c r="X8" s="382"/>
      <c r="Y8" s="382"/>
      <c r="Z8" s="382"/>
      <c r="AA8" s="382"/>
      <c r="AB8" s="382"/>
      <c r="AC8" s="382"/>
      <c r="AD8" s="383"/>
      <c r="AE8" s="384" t="s">
        <v>6</v>
      </c>
      <c r="AF8" s="385"/>
      <c r="AG8" s="376" t="s">
        <v>7</v>
      </c>
      <c r="AH8" s="383"/>
      <c r="AI8" s="389" t="s">
        <v>8</v>
      </c>
      <c r="AJ8" s="376" t="s">
        <v>9</v>
      </c>
      <c r="AK8" s="383"/>
      <c r="AL8" s="376" t="s">
        <v>10</v>
      </c>
      <c r="AM8" s="383"/>
      <c r="AN8" s="376" t="s">
        <v>11</v>
      </c>
      <c r="AO8" s="383"/>
      <c r="AP8" s="389" t="s">
        <v>12</v>
      </c>
      <c r="AQ8" s="389" t="s">
        <v>13</v>
      </c>
      <c r="AR8" s="397" t="s">
        <v>14</v>
      </c>
      <c r="AS8" s="398"/>
      <c r="AT8" s="392" t="s">
        <v>15</v>
      </c>
      <c r="AU8" s="392"/>
      <c r="AV8" s="392"/>
      <c r="AW8" s="393" t="s">
        <v>16</v>
      </c>
      <c r="AX8" s="39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x14ac:dyDescent="0.2">
      <c r="A9" s="377"/>
      <c r="B9" s="389" t="s">
        <v>17</v>
      </c>
      <c r="C9" s="376" t="s">
        <v>18</v>
      </c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383"/>
      <c r="T9" s="389" t="s">
        <v>19</v>
      </c>
      <c r="U9" s="394" t="s">
        <v>20</v>
      </c>
      <c r="V9" s="395"/>
      <c r="W9" s="396" t="s">
        <v>21</v>
      </c>
      <c r="X9" s="396"/>
      <c r="Y9" s="396"/>
      <c r="Z9" s="395"/>
      <c r="AA9" s="394" t="s">
        <v>22</v>
      </c>
      <c r="AB9" s="396"/>
      <c r="AC9" s="396"/>
      <c r="AD9" s="395"/>
      <c r="AE9" s="386"/>
      <c r="AF9" s="387"/>
      <c r="AG9" s="378"/>
      <c r="AH9" s="388"/>
      <c r="AI9" s="390"/>
      <c r="AJ9" s="378"/>
      <c r="AK9" s="388"/>
      <c r="AL9" s="378"/>
      <c r="AM9" s="388"/>
      <c r="AN9" s="378"/>
      <c r="AO9" s="388"/>
      <c r="AP9" s="390"/>
      <c r="AQ9" s="390"/>
      <c r="AR9" s="399"/>
      <c r="AS9" s="400"/>
      <c r="AT9" s="392"/>
      <c r="AU9" s="392"/>
      <c r="AV9" s="392"/>
      <c r="AW9" s="393"/>
      <c r="AX9" s="39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54" x14ac:dyDescent="0.2">
      <c r="A10" s="378"/>
      <c r="B10" s="391"/>
      <c r="C10" s="14" t="s">
        <v>23</v>
      </c>
      <c r="D10" s="15" t="s">
        <v>24</v>
      </c>
      <c r="E10" s="16" t="s">
        <v>25</v>
      </c>
      <c r="F10" s="16" t="s">
        <v>26</v>
      </c>
      <c r="G10" s="16" t="s">
        <v>27</v>
      </c>
      <c r="H10" s="17" t="s">
        <v>28</v>
      </c>
      <c r="I10" s="17" t="s">
        <v>29</v>
      </c>
      <c r="J10" s="17" t="s">
        <v>30</v>
      </c>
      <c r="K10" s="17" t="s">
        <v>31</v>
      </c>
      <c r="L10" s="17" t="s">
        <v>32</v>
      </c>
      <c r="M10" s="17" t="s">
        <v>33</v>
      </c>
      <c r="N10" s="17" t="s">
        <v>34</v>
      </c>
      <c r="O10" s="17" t="s">
        <v>35</v>
      </c>
      <c r="P10" s="17" t="s">
        <v>36</v>
      </c>
      <c r="Q10" s="17" t="s">
        <v>37</v>
      </c>
      <c r="R10" s="17" t="s">
        <v>38</v>
      </c>
      <c r="S10" s="18" t="s">
        <v>39</v>
      </c>
      <c r="T10" s="391"/>
      <c r="U10" s="19" t="s">
        <v>40</v>
      </c>
      <c r="V10" s="20" t="s">
        <v>41</v>
      </c>
      <c r="W10" s="21" t="s">
        <v>42</v>
      </c>
      <c r="X10" s="22" t="s">
        <v>43</v>
      </c>
      <c r="Y10" s="16" t="s">
        <v>44</v>
      </c>
      <c r="Z10" s="20" t="s">
        <v>45</v>
      </c>
      <c r="AA10" s="22" t="s">
        <v>42</v>
      </c>
      <c r="AB10" s="22" t="s">
        <v>43</v>
      </c>
      <c r="AC10" s="16" t="s">
        <v>44</v>
      </c>
      <c r="AD10" s="20" t="s">
        <v>45</v>
      </c>
      <c r="AE10" s="23" t="s">
        <v>46</v>
      </c>
      <c r="AF10" s="24" t="s">
        <v>47</v>
      </c>
      <c r="AG10" s="25" t="s">
        <v>48</v>
      </c>
      <c r="AH10" s="26" t="s">
        <v>49</v>
      </c>
      <c r="AI10" s="391"/>
      <c r="AJ10" s="14" t="s">
        <v>50</v>
      </c>
      <c r="AK10" s="20" t="s">
        <v>51</v>
      </c>
      <c r="AL10" s="14" t="s">
        <v>50</v>
      </c>
      <c r="AM10" s="20" t="s">
        <v>51</v>
      </c>
      <c r="AN10" s="27" t="s">
        <v>52</v>
      </c>
      <c r="AO10" s="27" t="s">
        <v>53</v>
      </c>
      <c r="AP10" s="391"/>
      <c r="AQ10" s="391"/>
      <c r="AR10" s="28" t="s">
        <v>21</v>
      </c>
      <c r="AS10" s="29" t="s">
        <v>54</v>
      </c>
      <c r="AT10" s="30" t="s">
        <v>55</v>
      </c>
      <c r="AU10" s="31" t="s">
        <v>56</v>
      </c>
      <c r="AV10" s="32" t="s">
        <v>57</v>
      </c>
      <c r="AW10" s="14" t="s">
        <v>50</v>
      </c>
      <c r="AX10" s="20" t="s">
        <v>51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x14ac:dyDescent="0.2">
      <c r="A11" s="33" t="s">
        <v>58</v>
      </c>
      <c r="B11" s="34">
        <f>SUM(C11:S11)</f>
        <v>1774</v>
      </c>
      <c r="C11" s="218">
        <f>SUM(ENERO:DICIEMBRE!C11)</f>
        <v>713</v>
      </c>
      <c r="D11" s="218">
        <f>SUM(ENERO:DICIEMBRE!D11)</f>
        <v>498</v>
      </c>
      <c r="E11" s="218">
        <f>SUM(ENERO:DICIEMBRE!E11)</f>
        <v>488</v>
      </c>
      <c r="F11" s="218">
        <f>SUM(ENERO:DICIEMBRE!F11)</f>
        <v>75</v>
      </c>
      <c r="G11" s="218">
        <f>SUM(ENERO:DICIEMBRE!G11)</f>
        <v>0</v>
      </c>
      <c r="H11" s="218">
        <f>SUM(ENERO:DICIEMBRE!H11)</f>
        <v>0</v>
      </c>
      <c r="I11" s="218">
        <f>SUM(ENERO:DICIEMBRE!I11)</f>
        <v>0</v>
      </c>
      <c r="J11" s="218">
        <f>SUM(ENERO:DICIEMBRE!J11)</f>
        <v>0</v>
      </c>
      <c r="K11" s="218">
        <f>SUM(ENERO:DICIEMBRE!K11)</f>
        <v>0</v>
      </c>
      <c r="L11" s="218">
        <f>SUM(ENERO:DICIEMBRE!L11)</f>
        <v>0</v>
      </c>
      <c r="M11" s="218">
        <f>SUM(ENERO:DICIEMBRE!M11)</f>
        <v>0</v>
      </c>
      <c r="N11" s="218">
        <f>SUM(ENERO:DICIEMBRE!N11)</f>
        <v>0</v>
      </c>
      <c r="O11" s="218">
        <f>SUM(ENERO:DICIEMBRE!O11)</f>
        <v>0</v>
      </c>
      <c r="P11" s="218">
        <f>SUM(ENERO:DICIEMBRE!P11)</f>
        <v>0</v>
      </c>
      <c r="Q11" s="218">
        <f>SUM(ENERO:DICIEMBRE!Q11)</f>
        <v>0</v>
      </c>
      <c r="R11" s="218">
        <f>SUM(ENERO:DICIEMBRE!R11)</f>
        <v>0</v>
      </c>
      <c r="S11" s="218">
        <f>SUM(ENERO:DICIEMBRE!S11)</f>
        <v>0</v>
      </c>
      <c r="T11" s="218">
        <f>SUM(ENERO:DICIEMBRE!T11)</f>
        <v>1773</v>
      </c>
      <c r="U11" s="218">
        <f>SUM(ENERO:DICIEMBRE!U11)</f>
        <v>844</v>
      </c>
      <c r="V11" s="218">
        <f>SUM(ENERO:DICIEMBRE!V11)</f>
        <v>930</v>
      </c>
      <c r="W11" s="41">
        <f t="shared" ref="W11:W36" si="0">SUM(X11+Y11+Z11)</f>
        <v>413</v>
      </c>
      <c r="X11" s="218">
        <f>SUM(ENERO:DICIEMBRE!X11)</f>
        <v>76</v>
      </c>
      <c r="Y11" s="218">
        <f>SUM(ENERO:DICIEMBRE!Y11)</f>
        <v>336</v>
      </c>
      <c r="Z11" s="218">
        <f>SUM(ENERO:DICIEMBRE!Z11)</f>
        <v>1</v>
      </c>
      <c r="AA11" s="43">
        <f t="shared" ref="AA11:AA37" si="1">SUM(AB11+AC11+AD11)</f>
        <v>0</v>
      </c>
      <c r="AB11" s="42">
        <f>SUM(ENERO:DICIEMBRE!AB11)</f>
        <v>0</v>
      </c>
      <c r="AC11" s="42">
        <f>SUM(ENERO:DICIEMBRE!AC11)</f>
        <v>0</v>
      </c>
      <c r="AD11" s="42">
        <f>SUM(ENERO:DICIEMBRE!AD11)</f>
        <v>0</v>
      </c>
      <c r="AE11" s="42">
        <f>SUM(ENERO:DICIEMBRE!AE11)</f>
        <v>55</v>
      </c>
      <c r="AF11" s="42">
        <f>SUM(ENERO:DICIEMBRE!AF11)</f>
        <v>0</v>
      </c>
      <c r="AG11" s="42">
        <f>SUM(ENERO:DICIEMBRE!AG11)</f>
        <v>28</v>
      </c>
      <c r="AH11" s="42">
        <f>SUM(ENERO:DICIEMBRE!AH11)</f>
        <v>105</v>
      </c>
      <c r="AI11" s="42">
        <f>SUM(ENERO:DICIEMBRE!AI11)</f>
        <v>339</v>
      </c>
      <c r="AJ11" s="42">
        <f>SUM(ENERO:DICIEMBRE!AJ11)</f>
        <v>0</v>
      </c>
      <c r="AK11" s="42">
        <f>SUM(ENERO:DICIEMBRE!AK11)</f>
        <v>0</v>
      </c>
      <c r="AL11" s="42">
        <f>SUM(ENERO:DICIEMBRE!AL11)</f>
        <v>45</v>
      </c>
      <c r="AM11" s="42">
        <f>SUM(ENERO:DICIEMBRE!AM11)</f>
        <v>4</v>
      </c>
      <c r="AN11" s="42">
        <f>SUM(ENERO:DICIEMBRE!AN11)</f>
        <v>0</v>
      </c>
      <c r="AO11" s="42">
        <f>SUM(ENERO:DICIEMBRE!AO11)</f>
        <v>0</v>
      </c>
      <c r="AP11" s="42">
        <f>SUM(ENERO:DICIEMBRE!AP11)</f>
        <v>0</v>
      </c>
      <c r="AQ11" s="42">
        <f>SUM(ENERO:DICIEMBRE!AQ11)</f>
        <v>0</v>
      </c>
      <c r="AR11" s="42">
        <f>SUM(ENERO:DICIEMBRE!AR11)</f>
        <v>0</v>
      </c>
      <c r="AS11" s="42">
        <f>SUM(ENERO:DICIEMBRE!AS11)</f>
        <v>0</v>
      </c>
      <c r="AT11" s="42">
        <f>SUM(ENERO:DICIEMBRE!AT11)</f>
        <v>0</v>
      </c>
      <c r="AU11" s="42">
        <f>SUM(ENERO:DICIEMBRE!AU11)</f>
        <v>0</v>
      </c>
      <c r="AV11" s="42">
        <f>SUM(ENERO:DICIEMBRE!AV11)</f>
        <v>0</v>
      </c>
      <c r="AW11" s="42">
        <f>SUM(ENERO:DICIEMBRE!AW11)</f>
        <v>0</v>
      </c>
      <c r="AX11" s="42">
        <f>SUM(ENERO:DICIEMBRE!AX11)</f>
        <v>0</v>
      </c>
      <c r="AY11" s="53" t="str">
        <f>CA11&amp;CB11&amp;CC11&amp;CD11&amp;CE11</f>
        <v/>
      </c>
      <c r="AZ11" s="54"/>
      <c r="BA11" s="54"/>
      <c r="BB11" s="54"/>
      <c r="BC11" s="54"/>
      <c r="BD11" s="54"/>
      <c r="BE11" s="54"/>
      <c r="BF11" s="54"/>
      <c r="BG11" s="54"/>
      <c r="BH11" s="54"/>
      <c r="BI11" s="13"/>
      <c r="BJ11" s="13"/>
      <c r="BK11" s="13"/>
      <c r="BL11" s="13"/>
      <c r="BM11" s="13"/>
      <c r="BX11" s="2"/>
      <c r="CA11" s="55" t="str">
        <f>IF(CG11=1,"* El número de consultas según sexo NO DEBE ser diferente al Total. ","")</f>
        <v/>
      </c>
      <c r="CB11" s="55" t="str">
        <f>IF(CH11=1,"* No olvide digitar la columna Beneficiarios (Digite CEROS si no tiene). ","")</f>
        <v/>
      </c>
      <c r="CC11" s="55" t="str">
        <f>IF(CI11=1,"* El número de Beneficiarios NO DEBE ser mayor que el Total. ","")</f>
        <v/>
      </c>
      <c r="CD11" s="55" t="str">
        <f>IF(CJ11=1,"* El total de Consultas Nuevas NO DEBE ser MAYOR que el total de las Consultas Médicas. ","")</f>
        <v/>
      </c>
      <c r="CE11" s="55" t="str">
        <f>IF(CK11=1,"* No olvide registrar datos en Pertinencia (Digite CEROS si no tiene). ","")</f>
        <v/>
      </c>
      <c r="CF11" s="55"/>
      <c r="CG11" s="56">
        <f>IF(B11&lt;&gt;(U11+V11),1,0)</f>
        <v>0</v>
      </c>
      <c r="CH11" s="56">
        <f>IF(AND(B11&lt;&gt;0,T11=""),1,0)</f>
        <v>0</v>
      </c>
      <c r="CI11" s="56">
        <f t="shared" ref="CI11:CI70" si="2">IF(B11&lt;(T11),1,0)</f>
        <v>0</v>
      </c>
      <c r="CJ11" s="56">
        <f t="shared" ref="CJ11:CJ70" si="3">IF(B11&lt;(W11+AA11),1,0)</f>
        <v>0</v>
      </c>
      <c r="CK11" s="56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x14ac:dyDescent="0.2">
      <c r="A12" s="41" t="s">
        <v>59</v>
      </c>
      <c r="B12" s="34">
        <f>SUM(C12:S12)</f>
        <v>7062</v>
      </c>
      <c r="C12" s="218">
        <f>SUM(ENERO:DICIEMBRE!C12)</f>
        <v>0</v>
      </c>
      <c r="D12" s="218">
        <f>SUM(ENERO:DICIEMBRE!D12)</f>
        <v>0</v>
      </c>
      <c r="E12" s="218">
        <f>SUM(ENERO:DICIEMBRE!E12)</f>
        <v>1</v>
      </c>
      <c r="F12" s="218">
        <f>SUM(ENERO:DICIEMBRE!F12)</f>
        <v>87</v>
      </c>
      <c r="G12" s="218">
        <f>SUM(ENERO:DICIEMBRE!G12)</f>
        <v>279</v>
      </c>
      <c r="H12" s="218">
        <f>SUM(ENERO:DICIEMBRE!H12)</f>
        <v>447</v>
      </c>
      <c r="I12" s="218">
        <f>SUM(ENERO:DICIEMBRE!I12)</f>
        <v>489</v>
      </c>
      <c r="J12" s="218">
        <f>SUM(ENERO:DICIEMBRE!J12)</f>
        <v>465</v>
      </c>
      <c r="K12" s="218">
        <f>SUM(ENERO:DICIEMBRE!K12)</f>
        <v>399</v>
      </c>
      <c r="L12" s="218">
        <f>SUM(ENERO:DICIEMBRE!L12)</f>
        <v>490</v>
      </c>
      <c r="M12" s="218">
        <f>SUM(ENERO:DICIEMBRE!M12)</f>
        <v>585</v>
      </c>
      <c r="N12" s="218">
        <f>SUM(ENERO:DICIEMBRE!N12)</f>
        <v>684</v>
      </c>
      <c r="O12" s="218">
        <f>SUM(ENERO:DICIEMBRE!O12)</f>
        <v>766</v>
      </c>
      <c r="P12" s="218">
        <f>SUM(ENERO:DICIEMBRE!P12)</f>
        <v>646</v>
      </c>
      <c r="Q12" s="218">
        <f>SUM(ENERO:DICIEMBRE!Q12)</f>
        <v>624</v>
      </c>
      <c r="R12" s="218">
        <f>SUM(ENERO:DICIEMBRE!R12)</f>
        <v>538</v>
      </c>
      <c r="S12" s="218">
        <f>SUM(ENERO:DICIEMBRE!S12)</f>
        <v>562</v>
      </c>
      <c r="T12" s="218">
        <f>SUM(ENERO:DICIEMBRE!T12)</f>
        <v>6970</v>
      </c>
      <c r="U12" s="218">
        <f>SUM(ENERO:DICIEMBRE!U12)</f>
        <v>2692</v>
      </c>
      <c r="V12" s="218">
        <f>SUM(ENERO:DICIEMBRE!V12)</f>
        <v>4370</v>
      </c>
      <c r="W12" s="41">
        <f t="shared" si="0"/>
        <v>64</v>
      </c>
      <c r="X12" s="218">
        <f>SUM(ENERO:DICIEMBRE!X12)</f>
        <v>1</v>
      </c>
      <c r="Y12" s="218">
        <f>SUM(ENERO:DICIEMBRE!Y12)</f>
        <v>63</v>
      </c>
      <c r="Z12" s="218">
        <f>SUM(ENERO:DICIEMBRE!Z12)</f>
        <v>0</v>
      </c>
      <c r="AA12" s="43">
        <f t="shared" si="1"/>
        <v>2168</v>
      </c>
      <c r="AB12" s="42">
        <f>SUM(ENERO:DICIEMBRE!AB12)</f>
        <v>234</v>
      </c>
      <c r="AC12" s="42">
        <f>SUM(ENERO:DICIEMBRE!AC12)</f>
        <v>1885</v>
      </c>
      <c r="AD12" s="42">
        <f>SUM(ENERO:DICIEMBRE!AD12)</f>
        <v>49</v>
      </c>
      <c r="AE12" s="42">
        <f>SUM(ENERO:DICIEMBRE!AE12)</f>
        <v>174</v>
      </c>
      <c r="AF12" s="42">
        <f>SUM(ENERO:DICIEMBRE!AF12)</f>
        <v>0</v>
      </c>
      <c r="AG12" s="42">
        <f>SUM(ENERO:DICIEMBRE!AG12)</f>
        <v>110</v>
      </c>
      <c r="AH12" s="42">
        <f>SUM(ENERO:DICIEMBRE!AH12)</f>
        <v>485</v>
      </c>
      <c r="AI12" s="42">
        <f>SUM(ENERO:DICIEMBRE!AI12)</f>
        <v>9691</v>
      </c>
      <c r="AJ12" s="42">
        <f>SUM(ENERO:DICIEMBRE!AJ12)</f>
        <v>0</v>
      </c>
      <c r="AK12" s="42">
        <f>SUM(ENERO:DICIEMBRE!AK12)</f>
        <v>216</v>
      </c>
      <c r="AL12" s="42">
        <f>SUM(ENERO:DICIEMBRE!AL12)</f>
        <v>13</v>
      </c>
      <c r="AM12" s="42">
        <f>SUM(ENERO:DICIEMBRE!AM12)</f>
        <v>629</v>
      </c>
      <c r="AN12" s="42">
        <f>SUM(ENERO:DICIEMBRE!AN12)</f>
        <v>0</v>
      </c>
      <c r="AO12" s="42">
        <f>SUM(ENERO:DICIEMBRE!AO12)</f>
        <v>0</v>
      </c>
      <c r="AP12" s="42">
        <f>SUM(ENERO:DICIEMBRE!AP12)</f>
        <v>0</v>
      </c>
      <c r="AQ12" s="42">
        <f>SUM(ENERO:DICIEMBRE!AQ12)</f>
        <v>0</v>
      </c>
      <c r="AR12" s="42">
        <f>SUM(ENERO:DICIEMBRE!AR12)</f>
        <v>0</v>
      </c>
      <c r="AS12" s="42">
        <f>SUM(ENERO:DICIEMBRE!AS12)</f>
        <v>0</v>
      </c>
      <c r="AT12" s="42">
        <f>SUM(ENERO:DICIEMBRE!AT12)</f>
        <v>0</v>
      </c>
      <c r="AU12" s="42">
        <f>SUM(ENERO:DICIEMBRE!AU12)</f>
        <v>0</v>
      </c>
      <c r="AV12" s="42">
        <f>SUM(ENERO:DICIEMBRE!AV12)</f>
        <v>0</v>
      </c>
      <c r="AW12" s="42">
        <f>SUM(ENERO:DICIEMBRE!AW12)</f>
        <v>0</v>
      </c>
      <c r="AX12" s="42">
        <f>SUM(ENERO:DICIEMBRE!AX12)</f>
        <v>0</v>
      </c>
      <c r="AY12" s="53" t="str">
        <f t="shared" ref="AY12:AY70" si="5">CA12&amp;CB12&amp;CC12&amp;CD12&amp;CE12</f>
        <v/>
      </c>
      <c r="AZ12" s="54"/>
      <c r="BA12" s="54"/>
      <c r="BB12" s="54"/>
      <c r="BC12" s="54"/>
      <c r="BD12" s="54"/>
      <c r="BE12" s="54"/>
      <c r="BF12" s="54"/>
      <c r="BG12" s="54"/>
      <c r="BH12" s="54"/>
      <c r="BI12" s="13"/>
      <c r="BJ12" s="13"/>
      <c r="BK12" s="13"/>
      <c r="BL12" s="13"/>
      <c r="BM12" s="13"/>
      <c r="BX12" s="2"/>
      <c r="CA12" s="55" t="str">
        <f t="shared" ref="CA12:CA70" si="6">IF(CG12=1,"* El número de consultas según sexo NO DEBE ser diferente al Total. ","")</f>
        <v/>
      </c>
      <c r="CB12" s="55" t="str">
        <f t="shared" ref="CB12:CB70" si="7">IF(CH12=1,"* No olvide digitar la columna Beneficiarios (Digite CEROS si no tiene). ","")</f>
        <v/>
      </c>
      <c r="CC12" s="55" t="str">
        <f t="shared" ref="CC12:CC70" si="8">IF(CI12=1,"* El número de Beneficiarios NO DEBE ser mayor que el Total. ","")</f>
        <v/>
      </c>
      <c r="CD12" s="55" t="str">
        <f t="shared" ref="CD12:CD70" si="9">IF(CJ12=1,"* El total de Consultas Nuevas NO DEBE ser MAYOR que el total de las Consultas Médicas. ","")</f>
        <v/>
      </c>
      <c r="CE12" s="55" t="str">
        <f t="shared" ref="CE12:CE70" si="10">IF(CK12=1,"* No olvide registrar datos en Pertinencia (Digite CEROS si no tiene). ","")</f>
        <v/>
      </c>
      <c r="CF12" s="55"/>
      <c r="CG12" s="56">
        <f t="shared" ref="CG12:CG70" si="11">IF(B12&lt;&gt;(U12+V12),1,0)</f>
        <v>0</v>
      </c>
      <c r="CH12" s="56">
        <f t="shared" ref="CH12:CH70" si="12">IF(AND(B12&lt;&gt;0,T12=""),1,0)</f>
        <v>0</v>
      </c>
      <c r="CI12" s="56">
        <f t="shared" si="2"/>
        <v>0</v>
      </c>
      <c r="CJ12" s="56">
        <f t="shared" si="3"/>
        <v>0</v>
      </c>
      <c r="CK12" s="56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x14ac:dyDescent="0.2">
      <c r="A13" s="41" t="s">
        <v>60</v>
      </c>
      <c r="B13" s="34">
        <f>SUM(C13)</f>
        <v>384</v>
      </c>
      <c r="C13" s="218">
        <f>SUM(ENERO:DICIEMBRE!C13)</f>
        <v>384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218">
        <f>SUM(ENERO:DICIEMBRE!T13)</f>
        <v>384</v>
      </c>
      <c r="U13" s="218">
        <f>SUM(ENERO:DICIEMBRE!U13)</f>
        <v>194</v>
      </c>
      <c r="V13" s="218">
        <f>SUM(ENERO:DICIEMBRE!V13)</f>
        <v>190</v>
      </c>
      <c r="W13" s="41">
        <f t="shared" si="0"/>
        <v>96</v>
      </c>
      <c r="X13" s="218">
        <f>SUM(ENERO:DICIEMBRE!X13)</f>
        <v>0</v>
      </c>
      <c r="Y13" s="218">
        <f>SUM(ENERO:DICIEMBRE!Y13)</f>
        <v>96</v>
      </c>
      <c r="Z13" s="218">
        <f>SUM(ENERO:DICIEMBRE!Z13)</f>
        <v>0</v>
      </c>
      <c r="AA13" s="43">
        <f t="shared" si="1"/>
        <v>0</v>
      </c>
      <c r="AB13" s="42">
        <f>SUM(ENERO:DICIEMBRE!AB13)</f>
        <v>0</v>
      </c>
      <c r="AC13" s="42">
        <f>SUM(ENERO:DICIEMBRE!AC13)</f>
        <v>0</v>
      </c>
      <c r="AD13" s="42">
        <f>SUM(ENERO:DICIEMBRE!AD13)</f>
        <v>0</v>
      </c>
      <c r="AE13" s="42">
        <f>SUM(ENERO:DICIEMBRE!AE13)</f>
        <v>0</v>
      </c>
      <c r="AF13" s="42">
        <f>SUM(ENERO:DICIEMBRE!AF13)</f>
        <v>0</v>
      </c>
      <c r="AG13" s="42">
        <f>SUM(ENERO:DICIEMBRE!AG13)</f>
        <v>1</v>
      </c>
      <c r="AH13" s="42">
        <f>SUM(ENERO:DICIEMBRE!AH13)</f>
        <v>46</v>
      </c>
      <c r="AI13" s="42">
        <f>SUM(ENERO:DICIEMBRE!AI13)</f>
        <v>38</v>
      </c>
      <c r="AJ13" s="42">
        <f>SUM(ENERO:DICIEMBRE!AJ13)</f>
        <v>0</v>
      </c>
      <c r="AK13" s="42">
        <f>SUM(ENERO:DICIEMBRE!AK13)</f>
        <v>0</v>
      </c>
      <c r="AL13" s="42">
        <f>SUM(ENERO:DICIEMBRE!AL13)</f>
        <v>18</v>
      </c>
      <c r="AM13" s="42">
        <f>SUM(ENERO:DICIEMBRE!AM13)</f>
        <v>0</v>
      </c>
      <c r="AN13" s="42">
        <f>SUM(ENERO:DICIEMBRE!AN13)</f>
        <v>0</v>
      </c>
      <c r="AO13" s="42">
        <f>SUM(ENERO:DICIEMBRE!AO13)</f>
        <v>0</v>
      </c>
      <c r="AP13" s="42">
        <f>SUM(ENERO:DICIEMBRE!AP13)</f>
        <v>0</v>
      </c>
      <c r="AQ13" s="42">
        <f>SUM(ENERO:DICIEMBRE!AQ13)</f>
        <v>0</v>
      </c>
      <c r="AR13" s="42">
        <f>SUM(ENERO:DICIEMBRE!AR13)</f>
        <v>0</v>
      </c>
      <c r="AS13" s="42">
        <f>SUM(ENERO:DICIEMBRE!AS13)</f>
        <v>0</v>
      </c>
      <c r="AT13" s="42">
        <f>SUM(ENERO:DICIEMBRE!AT13)</f>
        <v>0</v>
      </c>
      <c r="AU13" s="42">
        <f>SUM(ENERO:DICIEMBRE!AU13)</f>
        <v>0</v>
      </c>
      <c r="AV13" s="42">
        <f>SUM(ENERO:DICIEMBRE!AV13)</f>
        <v>0</v>
      </c>
      <c r="AW13" s="42">
        <f>SUM(ENERO:DICIEMBRE!AW13)</f>
        <v>0</v>
      </c>
      <c r="AX13" s="42">
        <f>SUM(ENERO:DICIEMBRE!AX13)</f>
        <v>0</v>
      </c>
      <c r="AY13" s="53" t="str">
        <f t="shared" si="5"/>
        <v/>
      </c>
      <c r="AZ13" s="54"/>
      <c r="BA13" s="54"/>
      <c r="BB13" s="54"/>
      <c r="BC13" s="54"/>
      <c r="BD13" s="54"/>
      <c r="BE13" s="54"/>
      <c r="BF13" s="54"/>
      <c r="BG13" s="54"/>
      <c r="BH13" s="54"/>
      <c r="BI13" s="13"/>
      <c r="BJ13" s="13"/>
      <c r="BK13" s="13"/>
      <c r="BL13" s="13"/>
      <c r="BM13" s="13"/>
      <c r="BX13" s="2"/>
      <c r="CA13" s="55" t="str">
        <f t="shared" si="6"/>
        <v/>
      </c>
      <c r="CB13" s="55" t="str">
        <f t="shared" si="7"/>
        <v/>
      </c>
      <c r="CC13" s="55" t="str">
        <f t="shared" si="8"/>
        <v/>
      </c>
      <c r="CD13" s="55" t="str">
        <f t="shared" si="9"/>
        <v/>
      </c>
      <c r="CE13" s="55" t="str">
        <f t="shared" si="10"/>
        <v/>
      </c>
      <c r="CF13" s="55"/>
      <c r="CG13" s="56">
        <f t="shared" si="11"/>
        <v>0</v>
      </c>
      <c r="CH13" s="56">
        <f t="shared" si="12"/>
        <v>0</v>
      </c>
      <c r="CI13" s="56">
        <f t="shared" si="2"/>
        <v>0</v>
      </c>
      <c r="CJ13" s="56">
        <f t="shared" si="3"/>
        <v>0</v>
      </c>
      <c r="CK13" s="56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x14ac:dyDescent="0.2">
      <c r="A14" s="41" t="s">
        <v>61</v>
      </c>
      <c r="B14" s="34">
        <f t="shared" ref="B14:B34" si="13">SUM(C14:S14)</f>
        <v>191</v>
      </c>
      <c r="C14" s="218">
        <f>SUM(ENERO:DICIEMBRE!C14)</f>
        <v>94</v>
      </c>
      <c r="D14" s="218">
        <f>SUM(ENERO:DICIEMBRE!D14)</f>
        <v>57</v>
      </c>
      <c r="E14" s="218">
        <f>SUM(ENERO:DICIEMBRE!E14)</f>
        <v>38</v>
      </c>
      <c r="F14" s="218">
        <f>SUM(ENERO:DICIEMBRE!F14)</f>
        <v>2</v>
      </c>
      <c r="G14" s="218">
        <f>SUM(ENERO:DICIEMBRE!G14)</f>
        <v>0</v>
      </c>
      <c r="H14" s="218">
        <f>SUM(ENERO:DICIEMBRE!H14)</f>
        <v>0</v>
      </c>
      <c r="I14" s="218">
        <f>SUM(ENERO:DICIEMBRE!I14)</f>
        <v>0</v>
      </c>
      <c r="J14" s="218">
        <f>SUM(ENERO:DICIEMBRE!J14)</f>
        <v>0</v>
      </c>
      <c r="K14" s="218">
        <f>SUM(ENERO:DICIEMBRE!K14)</f>
        <v>0</v>
      </c>
      <c r="L14" s="218">
        <f>SUM(ENERO:DICIEMBRE!L14)</f>
        <v>0</v>
      </c>
      <c r="M14" s="218">
        <f>SUM(ENERO:DICIEMBRE!M14)</f>
        <v>0</v>
      </c>
      <c r="N14" s="218">
        <f>SUM(ENERO:DICIEMBRE!N14)</f>
        <v>0</v>
      </c>
      <c r="O14" s="218">
        <f>SUM(ENERO:DICIEMBRE!O14)</f>
        <v>0</v>
      </c>
      <c r="P14" s="218">
        <f>SUM(ENERO:DICIEMBRE!P14)</f>
        <v>0</v>
      </c>
      <c r="Q14" s="218">
        <f>SUM(ENERO:DICIEMBRE!Q14)</f>
        <v>0</v>
      </c>
      <c r="R14" s="218">
        <f>SUM(ENERO:DICIEMBRE!R14)</f>
        <v>0</v>
      </c>
      <c r="S14" s="218">
        <f>SUM(ENERO:DICIEMBRE!S14)</f>
        <v>0</v>
      </c>
      <c r="T14" s="218">
        <f>SUM(ENERO:DICIEMBRE!T14)</f>
        <v>191</v>
      </c>
      <c r="U14" s="218">
        <f>SUM(ENERO:DICIEMBRE!U14)</f>
        <v>105</v>
      </c>
      <c r="V14" s="218">
        <f>SUM(ENERO:DICIEMBRE!V14)</f>
        <v>86</v>
      </c>
      <c r="W14" s="41">
        <f t="shared" si="0"/>
        <v>48</v>
      </c>
      <c r="X14" s="218">
        <f>SUM(ENERO:DICIEMBRE!X14)</f>
        <v>12</v>
      </c>
      <c r="Y14" s="218">
        <f>SUM(ENERO:DICIEMBRE!Y14)</f>
        <v>36</v>
      </c>
      <c r="Z14" s="218">
        <f>SUM(ENERO:DICIEMBRE!Z14)</f>
        <v>0</v>
      </c>
      <c r="AA14" s="43">
        <f t="shared" si="1"/>
        <v>0</v>
      </c>
      <c r="AB14" s="42">
        <f>SUM(ENERO:DICIEMBRE!AB14)</f>
        <v>0</v>
      </c>
      <c r="AC14" s="42">
        <f>SUM(ENERO:DICIEMBRE!AC14)</f>
        <v>0</v>
      </c>
      <c r="AD14" s="42">
        <f>SUM(ENERO:DICIEMBRE!AD14)</f>
        <v>0</v>
      </c>
      <c r="AE14" s="42">
        <f>SUM(ENERO:DICIEMBRE!AE14)</f>
        <v>12</v>
      </c>
      <c r="AF14" s="42">
        <f>SUM(ENERO:DICIEMBRE!AF14)</f>
        <v>0</v>
      </c>
      <c r="AG14" s="42">
        <f>SUM(ENERO:DICIEMBRE!AG14)</f>
        <v>4</v>
      </c>
      <c r="AH14" s="42">
        <f>SUM(ENERO:DICIEMBRE!AH14)</f>
        <v>39</v>
      </c>
      <c r="AI14" s="42">
        <f>SUM(ENERO:DICIEMBRE!AI14)</f>
        <v>22</v>
      </c>
      <c r="AJ14" s="42">
        <f>SUM(ENERO:DICIEMBRE!AJ14)</f>
        <v>0</v>
      </c>
      <c r="AK14" s="42">
        <f>SUM(ENERO:DICIEMBRE!AK14)</f>
        <v>0</v>
      </c>
      <c r="AL14" s="42">
        <f>SUM(ENERO:DICIEMBRE!AL14)</f>
        <v>5</v>
      </c>
      <c r="AM14" s="42">
        <f>SUM(ENERO:DICIEMBRE!AM14)</f>
        <v>0</v>
      </c>
      <c r="AN14" s="42">
        <f>SUM(ENERO:DICIEMBRE!AN14)</f>
        <v>0</v>
      </c>
      <c r="AO14" s="42">
        <f>SUM(ENERO:DICIEMBRE!AO14)</f>
        <v>0</v>
      </c>
      <c r="AP14" s="42">
        <f>SUM(ENERO:DICIEMBRE!AP14)</f>
        <v>0</v>
      </c>
      <c r="AQ14" s="42">
        <f>SUM(ENERO:DICIEMBRE!AQ14)</f>
        <v>0</v>
      </c>
      <c r="AR14" s="42">
        <f>SUM(ENERO:DICIEMBRE!AR14)</f>
        <v>0</v>
      </c>
      <c r="AS14" s="42">
        <f>SUM(ENERO:DICIEMBRE!AS14)</f>
        <v>0</v>
      </c>
      <c r="AT14" s="42">
        <f>SUM(ENERO:DICIEMBRE!AT14)</f>
        <v>0</v>
      </c>
      <c r="AU14" s="42">
        <f>SUM(ENERO:DICIEMBRE!AU14)</f>
        <v>0</v>
      </c>
      <c r="AV14" s="42">
        <f>SUM(ENERO:DICIEMBRE!AV14)</f>
        <v>0</v>
      </c>
      <c r="AW14" s="42">
        <f>SUM(ENERO:DICIEMBRE!AW14)</f>
        <v>0</v>
      </c>
      <c r="AX14" s="42">
        <f>SUM(ENERO:DICIEMBRE!AX14)</f>
        <v>0</v>
      </c>
      <c r="AY14" s="53" t="str">
        <f t="shared" si="5"/>
        <v/>
      </c>
      <c r="AZ14" s="54"/>
      <c r="BA14" s="54"/>
      <c r="BB14" s="54"/>
      <c r="BC14" s="54"/>
      <c r="BD14" s="54"/>
      <c r="BE14" s="54"/>
      <c r="BF14" s="54"/>
      <c r="BG14" s="54"/>
      <c r="BH14" s="54"/>
      <c r="BI14" s="13"/>
      <c r="BJ14" s="13"/>
      <c r="BK14" s="13"/>
      <c r="BL14" s="13"/>
      <c r="BM14" s="13"/>
      <c r="BX14" s="2"/>
      <c r="CA14" s="55" t="str">
        <f t="shared" si="6"/>
        <v/>
      </c>
      <c r="CB14" s="55" t="str">
        <f t="shared" si="7"/>
        <v/>
      </c>
      <c r="CC14" s="55" t="str">
        <f t="shared" si="8"/>
        <v/>
      </c>
      <c r="CD14" s="55" t="str">
        <f t="shared" si="9"/>
        <v/>
      </c>
      <c r="CE14" s="55" t="str">
        <f t="shared" si="10"/>
        <v/>
      </c>
      <c r="CF14" s="55"/>
      <c r="CG14" s="56">
        <f t="shared" si="11"/>
        <v>0</v>
      </c>
      <c r="CH14" s="56">
        <f t="shared" si="12"/>
        <v>0</v>
      </c>
      <c r="CI14" s="56">
        <f t="shared" si="2"/>
        <v>0</v>
      </c>
      <c r="CJ14" s="56">
        <f t="shared" si="3"/>
        <v>0</v>
      </c>
      <c r="CK14" s="56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x14ac:dyDescent="0.2">
      <c r="A15" s="41" t="s">
        <v>62</v>
      </c>
      <c r="B15" s="34">
        <f t="shared" si="13"/>
        <v>179</v>
      </c>
      <c r="C15" s="218">
        <f>SUM(ENERO:DICIEMBRE!C15)</f>
        <v>0</v>
      </c>
      <c r="D15" s="218">
        <f>SUM(ENERO:DICIEMBRE!D15)</f>
        <v>0</v>
      </c>
      <c r="E15" s="218">
        <f>SUM(ENERO:DICIEMBRE!E15)</f>
        <v>0</v>
      </c>
      <c r="F15" s="218">
        <f>SUM(ENERO:DICIEMBRE!F15)</f>
        <v>1</v>
      </c>
      <c r="G15" s="218">
        <f>SUM(ENERO:DICIEMBRE!G15)</f>
        <v>3</v>
      </c>
      <c r="H15" s="218">
        <f>SUM(ENERO:DICIEMBRE!H15)</f>
        <v>1</v>
      </c>
      <c r="I15" s="218">
        <f>SUM(ENERO:DICIEMBRE!I15)</f>
        <v>0</v>
      </c>
      <c r="J15" s="218">
        <f>SUM(ENERO:DICIEMBRE!J15)</f>
        <v>6</v>
      </c>
      <c r="K15" s="218">
        <f>SUM(ENERO:DICIEMBRE!K15)</f>
        <v>7</v>
      </c>
      <c r="L15" s="218">
        <f>SUM(ENERO:DICIEMBRE!L15)</f>
        <v>6</v>
      </c>
      <c r="M15" s="218">
        <f>SUM(ENERO:DICIEMBRE!M15)</f>
        <v>10</v>
      </c>
      <c r="N15" s="218">
        <f>SUM(ENERO:DICIEMBRE!N15)</f>
        <v>6</v>
      </c>
      <c r="O15" s="218">
        <f>SUM(ENERO:DICIEMBRE!O15)</f>
        <v>30</v>
      </c>
      <c r="P15" s="218">
        <f>SUM(ENERO:DICIEMBRE!P15)</f>
        <v>25</v>
      </c>
      <c r="Q15" s="218">
        <f>SUM(ENERO:DICIEMBRE!Q15)</f>
        <v>19</v>
      </c>
      <c r="R15" s="218">
        <f>SUM(ENERO:DICIEMBRE!R15)</f>
        <v>33</v>
      </c>
      <c r="S15" s="218">
        <f>SUM(ENERO:DICIEMBRE!S15)</f>
        <v>32</v>
      </c>
      <c r="T15" s="218">
        <f>SUM(ENERO:DICIEMBRE!T15)</f>
        <v>178</v>
      </c>
      <c r="U15" s="218">
        <f>SUM(ENERO:DICIEMBRE!U15)</f>
        <v>79</v>
      </c>
      <c r="V15" s="218">
        <f>SUM(ENERO:DICIEMBRE!V15)</f>
        <v>100</v>
      </c>
      <c r="W15" s="41">
        <f t="shared" si="0"/>
        <v>0</v>
      </c>
      <c r="X15" s="218">
        <f>SUM(ENERO:DICIEMBRE!X15)</f>
        <v>0</v>
      </c>
      <c r="Y15" s="218">
        <f>SUM(ENERO:DICIEMBRE!Y15)</f>
        <v>0</v>
      </c>
      <c r="Z15" s="218">
        <f>SUM(ENERO:DICIEMBRE!Z15)</f>
        <v>0</v>
      </c>
      <c r="AA15" s="62">
        <f t="shared" si="1"/>
        <v>75</v>
      </c>
      <c r="AB15" s="42">
        <f>SUM(ENERO:DICIEMBRE!AB15)</f>
        <v>21</v>
      </c>
      <c r="AC15" s="42">
        <f>SUM(ENERO:DICIEMBRE!AC15)</f>
        <v>54</v>
      </c>
      <c r="AD15" s="42">
        <f>SUM(ENERO:DICIEMBRE!AD15)</f>
        <v>0</v>
      </c>
      <c r="AE15" s="42">
        <f>SUM(ENERO:DICIEMBRE!AE15)</f>
        <v>8</v>
      </c>
      <c r="AF15" s="42">
        <f>SUM(ENERO:DICIEMBRE!AF15)</f>
        <v>0</v>
      </c>
      <c r="AG15" s="42">
        <f>SUM(ENERO:DICIEMBRE!AG15)</f>
        <v>7</v>
      </c>
      <c r="AH15" s="42">
        <f>SUM(ENERO:DICIEMBRE!AH15)</f>
        <v>21</v>
      </c>
      <c r="AI15" s="42">
        <f>SUM(ENERO:DICIEMBRE!AI15)</f>
        <v>28</v>
      </c>
      <c r="AJ15" s="42">
        <f>SUM(ENERO:DICIEMBRE!AJ15)</f>
        <v>0</v>
      </c>
      <c r="AK15" s="42">
        <f>SUM(ENERO:DICIEMBRE!AK15)</f>
        <v>14</v>
      </c>
      <c r="AL15" s="42">
        <f>SUM(ENERO:DICIEMBRE!AL15)</f>
        <v>3</v>
      </c>
      <c r="AM15" s="42">
        <f>SUM(ENERO:DICIEMBRE!AM15)</f>
        <v>14</v>
      </c>
      <c r="AN15" s="42">
        <f>SUM(ENERO:DICIEMBRE!AN15)</f>
        <v>0</v>
      </c>
      <c r="AO15" s="42">
        <f>SUM(ENERO:DICIEMBRE!AO15)</f>
        <v>0</v>
      </c>
      <c r="AP15" s="42">
        <f>SUM(ENERO:DICIEMBRE!AP15)</f>
        <v>0</v>
      </c>
      <c r="AQ15" s="42">
        <f>SUM(ENERO:DICIEMBRE!AQ15)</f>
        <v>0</v>
      </c>
      <c r="AR15" s="42">
        <f>SUM(ENERO:DICIEMBRE!AR15)</f>
        <v>0</v>
      </c>
      <c r="AS15" s="42">
        <f>SUM(ENERO:DICIEMBRE!AS15)</f>
        <v>0</v>
      </c>
      <c r="AT15" s="42">
        <f>SUM(ENERO:DICIEMBRE!AT15)</f>
        <v>0</v>
      </c>
      <c r="AU15" s="42">
        <f>SUM(ENERO:DICIEMBRE!AU15)</f>
        <v>0</v>
      </c>
      <c r="AV15" s="42">
        <f>SUM(ENERO:DICIEMBRE!AV15)</f>
        <v>0</v>
      </c>
      <c r="AW15" s="42">
        <f>SUM(ENERO:DICIEMBRE!AW15)</f>
        <v>0</v>
      </c>
      <c r="AX15" s="42">
        <f>SUM(ENERO:DICIEMBRE!AX15)</f>
        <v>0</v>
      </c>
      <c r="AY15" s="53" t="str">
        <f t="shared" si="5"/>
        <v/>
      </c>
      <c r="AZ15" s="54"/>
      <c r="BA15" s="54"/>
      <c r="BB15" s="54"/>
      <c r="BC15" s="54"/>
      <c r="BD15" s="54"/>
      <c r="BE15" s="54"/>
      <c r="BF15" s="54"/>
      <c r="BG15" s="54"/>
      <c r="BH15" s="54"/>
      <c r="BI15" s="13"/>
      <c r="BJ15" s="13"/>
      <c r="BK15" s="13"/>
      <c r="BL15" s="13"/>
      <c r="BM15" s="13"/>
      <c r="BX15" s="2"/>
      <c r="CA15" s="55" t="str">
        <f t="shared" si="6"/>
        <v/>
      </c>
      <c r="CB15" s="55" t="str">
        <f t="shared" si="7"/>
        <v/>
      </c>
      <c r="CC15" s="55" t="str">
        <f t="shared" si="8"/>
        <v/>
      </c>
      <c r="CD15" s="55" t="str">
        <f t="shared" si="9"/>
        <v/>
      </c>
      <c r="CE15" s="55" t="str">
        <f t="shared" si="10"/>
        <v/>
      </c>
      <c r="CF15" s="55"/>
      <c r="CG15" s="56">
        <f t="shared" si="11"/>
        <v>0</v>
      </c>
      <c r="CH15" s="56">
        <f t="shared" si="12"/>
        <v>0</v>
      </c>
      <c r="CI15" s="56">
        <f t="shared" si="2"/>
        <v>0</v>
      </c>
      <c r="CJ15" s="56">
        <f t="shared" si="3"/>
        <v>0</v>
      </c>
      <c r="CK15" s="56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x14ac:dyDescent="0.2">
      <c r="A16" s="41" t="s">
        <v>63</v>
      </c>
      <c r="B16" s="34">
        <f t="shared" si="13"/>
        <v>356</v>
      </c>
      <c r="C16" s="218">
        <f>SUM(ENERO:DICIEMBRE!C16)</f>
        <v>266</v>
      </c>
      <c r="D16" s="218">
        <f>SUM(ENERO:DICIEMBRE!D16)</f>
        <v>46</v>
      </c>
      <c r="E16" s="218">
        <f>SUM(ENERO:DICIEMBRE!E16)</f>
        <v>35</v>
      </c>
      <c r="F16" s="218">
        <f>SUM(ENERO:DICIEMBRE!F16)</f>
        <v>9</v>
      </c>
      <c r="G16" s="218">
        <f>SUM(ENERO:DICIEMBRE!G16)</f>
        <v>0</v>
      </c>
      <c r="H16" s="218">
        <f>SUM(ENERO:DICIEMBRE!H16)</f>
        <v>0</v>
      </c>
      <c r="I16" s="218">
        <f>SUM(ENERO:DICIEMBRE!I16)</f>
        <v>0</v>
      </c>
      <c r="J16" s="218">
        <f>SUM(ENERO:DICIEMBRE!J16)</f>
        <v>0</v>
      </c>
      <c r="K16" s="218">
        <f>SUM(ENERO:DICIEMBRE!K16)</f>
        <v>0</v>
      </c>
      <c r="L16" s="218">
        <f>SUM(ENERO:DICIEMBRE!L16)</f>
        <v>0</v>
      </c>
      <c r="M16" s="218">
        <f>SUM(ENERO:DICIEMBRE!M16)</f>
        <v>0</v>
      </c>
      <c r="N16" s="218">
        <f>SUM(ENERO:DICIEMBRE!N16)</f>
        <v>0</v>
      </c>
      <c r="O16" s="218">
        <f>SUM(ENERO:DICIEMBRE!O16)</f>
        <v>0</v>
      </c>
      <c r="P16" s="218">
        <f>SUM(ENERO:DICIEMBRE!P16)</f>
        <v>0</v>
      </c>
      <c r="Q16" s="218">
        <f>SUM(ENERO:DICIEMBRE!Q16)</f>
        <v>0</v>
      </c>
      <c r="R16" s="218">
        <f>SUM(ENERO:DICIEMBRE!R16)</f>
        <v>0</v>
      </c>
      <c r="S16" s="218">
        <f>SUM(ENERO:DICIEMBRE!S16)</f>
        <v>0</v>
      </c>
      <c r="T16" s="218">
        <f>SUM(ENERO:DICIEMBRE!T16)</f>
        <v>355</v>
      </c>
      <c r="U16" s="218">
        <f>SUM(ENERO:DICIEMBRE!U16)</f>
        <v>192</v>
      </c>
      <c r="V16" s="218">
        <f>SUM(ENERO:DICIEMBRE!V16)</f>
        <v>164</v>
      </c>
      <c r="W16" s="41">
        <f t="shared" si="0"/>
        <v>158</v>
      </c>
      <c r="X16" s="218">
        <f>SUM(ENERO:DICIEMBRE!X16)</f>
        <v>62</v>
      </c>
      <c r="Y16" s="218">
        <f>SUM(ENERO:DICIEMBRE!Y16)</f>
        <v>96</v>
      </c>
      <c r="Z16" s="218">
        <f>SUM(ENERO:DICIEMBRE!Z16)</f>
        <v>0</v>
      </c>
      <c r="AA16" s="62">
        <f t="shared" si="1"/>
        <v>0</v>
      </c>
      <c r="AB16" s="42">
        <f>SUM(ENERO:DICIEMBRE!AB16)</f>
        <v>0</v>
      </c>
      <c r="AC16" s="42">
        <f>SUM(ENERO:DICIEMBRE!AC16)</f>
        <v>0</v>
      </c>
      <c r="AD16" s="42">
        <f>SUM(ENERO:DICIEMBRE!AD16)</f>
        <v>0</v>
      </c>
      <c r="AE16" s="42">
        <f>SUM(ENERO:DICIEMBRE!AE16)</f>
        <v>47</v>
      </c>
      <c r="AF16" s="42">
        <f>SUM(ENERO:DICIEMBRE!AF16)</f>
        <v>0</v>
      </c>
      <c r="AG16" s="42">
        <f>SUM(ENERO:DICIEMBRE!AG16)</f>
        <v>19</v>
      </c>
      <c r="AH16" s="42">
        <f>SUM(ENERO:DICIEMBRE!AH16)</f>
        <v>17</v>
      </c>
      <c r="AI16" s="42">
        <f>SUM(ENERO:DICIEMBRE!AI16)</f>
        <v>93</v>
      </c>
      <c r="AJ16" s="42">
        <f>SUM(ENERO:DICIEMBRE!AJ16)</f>
        <v>109</v>
      </c>
      <c r="AK16" s="42">
        <f>SUM(ENERO:DICIEMBRE!AK16)</f>
        <v>0</v>
      </c>
      <c r="AL16" s="42">
        <f>SUM(ENERO:DICIEMBRE!AL16)</f>
        <v>2</v>
      </c>
      <c r="AM16" s="42">
        <f>SUM(ENERO:DICIEMBRE!AM16)</f>
        <v>0</v>
      </c>
      <c r="AN16" s="42">
        <f>SUM(ENERO:DICIEMBRE!AN16)</f>
        <v>0</v>
      </c>
      <c r="AO16" s="42">
        <f>SUM(ENERO:DICIEMBRE!AO16)</f>
        <v>0</v>
      </c>
      <c r="AP16" s="42">
        <f>SUM(ENERO:DICIEMBRE!AP16)</f>
        <v>2</v>
      </c>
      <c r="AQ16" s="42">
        <f>SUM(ENERO:DICIEMBRE!AQ16)</f>
        <v>0</v>
      </c>
      <c r="AR16" s="42">
        <f>SUM(ENERO:DICIEMBRE!AR16)</f>
        <v>0</v>
      </c>
      <c r="AS16" s="42">
        <f>SUM(ENERO:DICIEMBRE!AS16)</f>
        <v>0</v>
      </c>
      <c r="AT16" s="42">
        <f>SUM(ENERO:DICIEMBRE!AT16)</f>
        <v>0</v>
      </c>
      <c r="AU16" s="42">
        <f>SUM(ENERO:DICIEMBRE!AU16)</f>
        <v>0</v>
      </c>
      <c r="AV16" s="42">
        <f>SUM(ENERO:DICIEMBRE!AV16)</f>
        <v>0</v>
      </c>
      <c r="AW16" s="42">
        <f>SUM(ENERO:DICIEMBRE!AW16)</f>
        <v>0</v>
      </c>
      <c r="AX16" s="42">
        <f>SUM(ENERO:DICIEMBRE!AX16)</f>
        <v>0</v>
      </c>
      <c r="AY16" s="53" t="str">
        <f t="shared" si="5"/>
        <v/>
      </c>
      <c r="AZ16" s="54"/>
      <c r="BA16" s="54"/>
      <c r="BB16" s="54"/>
      <c r="BC16" s="54"/>
      <c r="BD16" s="54"/>
      <c r="BE16" s="54"/>
      <c r="BF16" s="54"/>
      <c r="BG16" s="54"/>
      <c r="BH16" s="54"/>
      <c r="BI16" s="13"/>
      <c r="BJ16" s="13"/>
      <c r="BK16" s="13"/>
      <c r="BL16" s="13"/>
      <c r="BM16" s="13"/>
      <c r="BX16" s="2"/>
      <c r="CA16" s="55" t="str">
        <f t="shared" si="6"/>
        <v/>
      </c>
      <c r="CB16" s="55" t="str">
        <f t="shared" si="7"/>
        <v/>
      </c>
      <c r="CC16" s="55" t="str">
        <f t="shared" si="8"/>
        <v/>
      </c>
      <c r="CD16" s="55" t="str">
        <f t="shared" si="9"/>
        <v/>
      </c>
      <c r="CE16" s="55" t="str">
        <f t="shared" si="10"/>
        <v/>
      </c>
      <c r="CF16" s="55"/>
      <c r="CG16" s="56">
        <f t="shared" si="11"/>
        <v>0</v>
      </c>
      <c r="CH16" s="56">
        <f t="shared" si="12"/>
        <v>0</v>
      </c>
      <c r="CI16" s="56">
        <f t="shared" si="2"/>
        <v>0</v>
      </c>
      <c r="CJ16" s="56">
        <f t="shared" si="3"/>
        <v>0</v>
      </c>
      <c r="CK16" s="56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x14ac:dyDescent="0.2">
      <c r="A17" s="41" t="s">
        <v>64</v>
      </c>
      <c r="B17" s="34">
        <f t="shared" si="13"/>
        <v>1924</v>
      </c>
      <c r="C17" s="218">
        <f>SUM(ENERO:DICIEMBRE!C17)</f>
        <v>0</v>
      </c>
      <c r="D17" s="218">
        <f>SUM(ENERO:DICIEMBRE!D17)</f>
        <v>0</v>
      </c>
      <c r="E17" s="218">
        <f>SUM(ENERO:DICIEMBRE!E17)</f>
        <v>0</v>
      </c>
      <c r="F17" s="218">
        <f>SUM(ENERO:DICIEMBRE!F17)</f>
        <v>20</v>
      </c>
      <c r="G17" s="218">
        <f>SUM(ENERO:DICIEMBRE!G17)</f>
        <v>11</v>
      </c>
      <c r="H17" s="218">
        <f>SUM(ENERO:DICIEMBRE!H17)</f>
        <v>20</v>
      </c>
      <c r="I17" s="218">
        <f>SUM(ENERO:DICIEMBRE!I17)</f>
        <v>21</v>
      </c>
      <c r="J17" s="218">
        <f>SUM(ENERO:DICIEMBRE!J17)</f>
        <v>29</v>
      </c>
      <c r="K17" s="218">
        <f>SUM(ENERO:DICIEMBRE!K17)</f>
        <v>37</v>
      </c>
      <c r="L17" s="218">
        <f>SUM(ENERO:DICIEMBRE!L17)</f>
        <v>71</v>
      </c>
      <c r="M17" s="218">
        <f>SUM(ENERO:DICIEMBRE!M17)</f>
        <v>119</v>
      </c>
      <c r="N17" s="218">
        <f>SUM(ENERO:DICIEMBRE!N17)</f>
        <v>182</v>
      </c>
      <c r="O17" s="218">
        <f>SUM(ENERO:DICIEMBRE!O17)</f>
        <v>244</v>
      </c>
      <c r="P17" s="218">
        <f>SUM(ENERO:DICIEMBRE!P17)</f>
        <v>278</v>
      </c>
      <c r="Q17" s="218">
        <f>SUM(ENERO:DICIEMBRE!Q17)</f>
        <v>314</v>
      </c>
      <c r="R17" s="218">
        <f>SUM(ENERO:DICIEMBRE!R17)</f>
        <v>286</v>
      </c>
      <c r="S17" s="218">
        <f>SUM(ENERO:DICIEMBRE!S17)</f>
        <v>292</v>
      </c>
      <c r="T17" s="218">
        <f>SUM(ENERO:DICIEMBRE!T17)</f>
        <v>1918</v>
      </c>
      <c r="U17" s="218">
        <f>SUM(ENERO:DICIEMBRE!U17)</f>
        <v>1014</v>
      </c>
      <c r="V17" s="218">
        <f>SUM(ENERO:DICIEMBRE!V17)</f>
        <v>910</v>
      </c>
      <c r="W17" s="41">
        <f t="shared" si="0"/>
        <v>0</v>
      </c>
      <c r="X17" s="218">
        <f>SUM(ENERO:DICIEMBRE!X17)</f>
        <v>0</v>
      </c>
      <c r="Y17" s="218">
        <f>SUM(ENERO:DICIEMBRE!Y17)</f>
        <v>0</v>
      </c>
      <c r="Z17" s="218">
        <f>SUM(ENERO:DICIEMBRE!Z17)</f>
        <v>0</v>
      </c>
      <c r="AA17" s="62">
        <f t="shared" si="1"/>
        <v>736</v>
      </c>
      <c r="AB17" s="42">
        <f>SUM(ENERO:DICIEMBRE!AB17)</f>
        <v>247</v>
      </c>
      <c r="AC17" s="42">
        <f>SUM(ENERO:DICIEMBRE!AC17)</f>
        <v>489</v>
      </c>
      <c r="AD17" s="42">
        <f>SUM(ENERO:DICIEMBRE!AD17)</f>
        <v>0</v>
      </c>
      <c r="AE17" s="42">
        <f>SUM(ENERO:DICIEMBRE!AE17)</f>
        <v>232</v>
      </c>
      <c r="AF17" s="42">
        <f>SUM(ENERO:DICIEMBRE!AF17)</f>
        <v>348</v>
      </c>
      <c r="AG17" s="42">
        <f>SUM(ENERO:DICIEMBRE!AG17)</f>
        <v>120</v>
      </c>
      <c r="AH17" s="42">
        <f>SUM(ENERO:DICIEMBRE!AH17)</f>
        <v>207</v>
      </c>
      <c r="AI17" s="42">
        <f>SUM(ENERO:DICIEMBRE!AI17)</f>
        <v>4986</v>
      </c>
      <c r="AJ17" s="42">
        <f>SUM(ENERO:DICIEMBRE!AJ17)</f>
        <v>0</v>
      </c>
      <c r="AK17" s="42">
        <f>SUM(ENERO:DICIEMBRE!AK17)</f>
        <v>245</v>
      </c>
      <c r="AL17" s="42">
        <f>SUM(ENERO:DICIEMBRE!AL17)</f>
        <v>0</v>
      </c>
      <c r="AM17" s="42">
        <f>SUM(ENERO:DICIEMBRE!AM17)</f>
        <v>57</v>
      </c>
      <c r="AN17" s="42">
        <f>SUM(ENERO:DICIEMBRE!AN17)</f>
        <v>0</v>
      </c>
      <c r="AO17" s="42">
        <f>SUM(ENERO:DICIEMBRE!AO17)</f>
        <v>0</v>
      </c>
      <c r="AP17" s="42">
        <f>SUM(ENERO:DICIEMBRE!AP17)</f>
        <v>30</v>
      </c>
      <c r="AQ17" s="42">
        <f>SUM(ENERO:DICIEMBRE!AQ17)</f>
        <v>0</v>
      </c>
      <c r="AR17" s="42">
        <f>SUM(ENERO:DICIEMBRE!AR17)</f>
        <v>0</v>
      </c>
      <c r="AS17" s="42">
        <f>SUM(ENERO:DICIEMBRE!AS17)</f>
        <v>0</v>
      </c>
      <c r="AT17" s="42">
        <f>SUM(ENERO:DICIEMBRE!AT17)</f>
        <v>0</v>
      </c>
      <c r="AU17" s="42">
        <f>SUM(ENERO:DICIEMBRE!AU17)</f>
        <v>0</v>
      </c>
      <c r="AV17" s="42">
        <f>SUM(ENERO:DICIEMBRE!AV17)</f>
        <v>0</v>
      </c>
      <c r="AW17" s="42">
        <f>SUM(ENERO:DICIEMBRE!AW17)</f>
        <v>0</v>
      </c>
      <c r="AX17" s="42">
        <f>SUM(ENERO:DICIEMBRE!AX17)</f>
        <v>0</v>
      </c>
      <c r="AY17" s="53" t="str">
        <f t="shared" si="5"/>
        <v/>
      </c>
      <c r="AZ17" s="54"/>
      <c r="BA17" s="54"/>
      <c r="BB17" s="54"/>
      <c r="BC17" s="54"/>
      <c r="BD17" s="54"/>
      <c r="BE17" s="54"/>
      <c r="BF17" s="54"/>
      <c r="BG17" s="54"/>
      <c r="BH17" s="54"/>
      <c r="BI17" s="13"/>
      <c r="BJ17" s="13"/>
      <c r="BK17" s="13"/>
      <c r="BL17" s="13"/>
      <c r="BM17" s="13"/>
      <c r="BX17" s="2"/>
      <c r="CA17" s="55" t="str">
        <f t="shared" si="6"/>
        <v/>
      </c>
      <c r="CB17" s="55" t="str">
        <f t="shared" si="7"/>
        <v/>
      </c>
      <c r="CC17" s="55" t="str">
        <f t="shared" si="8"/>
        <v/>
      </c>
      <c r="CD17" s="55" t="str">
        <f t="shared" si="9"/>
        <v/>
      </c>
      <c r="CE17" s="55" t="str">
        <f t="shared" si="10"/>
        <v/>
      </c>
      <c r="CF17" s="55"/>
      <c r="CG17" s="56">
        <f t="shared" si="11"/>
        <v>0</v>
      </c>
      <c r="CH17" s="56">
        <f t="shared" si="12"/>
        <v>0</v>
      </c>
      <c r="CI17" s="56">
        <f t="shared" si="2"/>
        <v>0</v>
      </c>
      <c r="CJ17" s="56">
        <f t="shared" si="3"/>
        <v>0</v>
      </c>
      <c r="CK17" s="56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x14ac:dyDescent="0.2">
      <c r="A18" s="41" t="s">
        <v>65</v>
      </c>
      <c r="B18" s="34">
        <f t="shared" si="13"/>
        <v>0</v>
      </c>
      <c r="C18" s="218">
        <f>SUM(ENERO:DICIEMBRE!C18)</f>
        <v>0</v>
      </c>
      <c r="D18" s="218">
        <f>SUM(ENERO:DICIEMBRE!D18)</f>
        <v>0</v>
      </c>
      <c r="E18" s="218">
        <f>SUM(ENERO:DICIEMBRE!E18)</f>
        <v>0</v>
      </c>
      <c r="F18" s="218">
        <f>SUM(ENERO:DICIEMBRE!F18)</f>
        <v>0</v>
      </c>
      <c r="G18" s="218">
        <f>SUM(ENERO:DICIEMBRE!G18)</f>
        <v>0</v>
      </c>
      <c r="H18" s="218">
        <f>SUM(ENERO:DICIEMBRE!H18)</f>
        <v>0</v>
      </c>
      <c r="I18" s="218">
        <f>SUM(ENERO:DICIEMBRE!I18)</f>
        <v>0</v>
      </c>
      <c r="J18" s="218">
        <f>SUM(ENERO:DICIEMBRE!J18)</f>
        <v>0</v>
      </c>
      <c r="K18" s="218">
        <f>SUM(ENERO:DICIEMBRE!K18)</f>
        <v>0</v>
      </c>
      <c r="L18" s="218">
        <f>SUM(ENERO:DICIEMBRE!L18)</f>
        <v>0</v>
      </c>
      <c r="M18" s="218">
        <f>SUM(ENERO:DICIEMBRE!M18)</f>
        <v>0</v>
      </c>
      <c r="N18" s="218">
        <f>SUM(ENERO:DICIEMBRE!N18)</f>
        <v>0</v>
      </c>
      <c r="O18" s="218">
        <f>SUM(ENERO:DICIEMBRE!O18)</f>
        <v>0</v>
      </c>
      <c r="P18" s="218">
        <f>SUM(ENERO:DICIEMBRE!P18)</f>
        <v>0</v>
      </c>
      <c r="Q18" s="218">
        <f>SUM(ENERO:DICIEMBRE!Q18)</f>
        <v>0</v>
      </c>
      <c r="R18" s="218">
        <f>SUM(ENERO:DICIEMBRE!R18)</f>
        <v>0</v>
      </c>
      <c r="S18" s="218">
        <f>SUM(ENERO:DICIEMBRE!S18)</f>
        <v>0</v>
      </c>
      <c r="T18" s="218">
        <f>SUM(ENERO:DICIEMBRE!T18)</f>
        <v>0</v>
      </c>
      <c r="U18" s="218">
        <f>SUM(ENERO:DICIEMBRE!U18)</f>
        <v>0</v>
      </c>
      <c r="V18" s="218">
        <f>SUM(ENERO:DICIEMBRE!V18)</f>
        <v>0</v>
      </c>
      <c r="W18" s="41">
        <f t="shared" si="0"/>
        <v>0</v>
      </c>
      <c r="X18" s="218">
        <f>SUM(ENERO:DICIEMBRE!X18)</f>
        <v>0</v>
      </c>
      <c r="Y18" s="218">
        <f>SUM(ENERO:DICIEMBRE!Y18)</f>
        <v>0</v>
      </c>
      <c r="Z18" s="218">
        <f>SUM(ENERO:DICIEMBRE!Z18)</f>
        <v>0</v>
      </c>
      <c r="AA18" s="62">
        <f t="shared" si="1"/>
        <v>0</v>
      </c>
      <c r="AB18" s="42">
        <f>SUM(ENERO:DICIEMBRE!AB18)</f>
        <v>0</v>
      </c>
      <c r="AC18" s="42">
        <f>SUM(ENERO:DICIEMBRE!AC18)</f>
        <v>0</v>
      </c>
      <c r="AD18" s="42">
        <f>SUM(ENERO:DICIEMBRE!AD18)</f>
        <v>0</v>
      </c>
      <c r="AE18" s="42">
        <f>SUM(ENERO:DICIEMBRE!AE18)</f>
        <v>0</v>
      </c>
      <c r="AF18" s="42">
        <f>SUM(ENERO:DICIEMBRE!AF18)</f>
        <v>0</v>
      </c>
      <c r="AG18" s="42">
        <f>SUM(ENERO:DICIEMBRE!AG18)</f>
        <v>2</v>
      </c>
      <c r="AH18" s="42">
        <f>SUM(ENERO:DICIEMBRE!AH18)</f>
        <v>0</v>
      </c>
      <c r="AI18" s="42">
        <f>SUM(ENERO:DICIEMBRE!AI18)</f>
        <v>30</v>
      </c>
      <c r="AJ18" s="42">
        <f>SUM(ENERO:DICIEMBRE!AJ18)</f>
        <v>0</v>
      </c>
      <c r="AK18" s="42">
        <f>SUM(ENERO:DICIEMBRE!AK18)</f>
        <v>1</v>
      </c>
      <c r="AL18" s="42">
        <f>SUM(ENERO:DICIEMBRE!AL18)</f>
        <v>0</v>
      </c>
      <c r="AM18" s="42">
        <f>SUM(ENERO:DICIEMBRE!AM18)</f>
        <v>0</v>
      </c>
      <c r="AN18" s="42">
        <f>SUM(ENERO:DICIEMBRE!AN18)</f>
        <v>0</v>
      </c>
      <c r="AO18" s="42">
        <f>SUM(ENERO:DICIEMBRE!AO18)</f>
        <v>0</v>
      </c>
      <c r="AP18" s="42">
        <f>SUM(ENERO:DICIEMBRE!AP18)</f>
        <v>0</v>
      </c>
      <c r="AQ18" s="42">
        <f>SUM(ENERO:DICIEMBRE!AQ18)</f>
        <v>0</v>
      </c>
      <c r="AR18" s="42">
        <f>SUM(ENERO:DICIEMBRE!AR18)</f>
        <v>0</v>
      </c>
      <c r="AS18" s="42">
        <f>SUM(ENERO:DICIEMBRE!AS18)</f>
        <v>0</v>
      </c>
      <c r="AT18" s="42">
        <f>SUM(ENERO:DICIEMBRE!AT18)</f>
        <v>0</v>
      </c>
      <c r="AU18" s="42">
        <f>SUM(ENERO:DICIEMBRE!AU18)</f>
        <v>0</v>
      </c>
      <c r="AV18" s="42">
        <f>SUM(ENERO:DICIEMBRE!AV18)</f>
        <v>0</v>
      </c>
      <c r="AW18" s="42">
        <f>SUM(ENERO:DICIEMBRE!AW18)</f>
        <v>0</v>
      </c>
      <c r="AX18" s="42">
        <f>SUM(ENERO:DICIEMBRE!AX18)</f>
        <v>0</v>
      </c>
      <c r="AY18" s="53" t="str">
        <f t="shared" si="5"/>
        <v/>
      </c>
      <c r="AZ18" s="54"/>
      <c r="BA18" s="54"/>
      <c r="BB18" s="54"/>
      <c r="BC18" s="54"/>
      <c r="BD18" s="54"/>
      <c r="BE18" s="54"/>
      <c r="BF18" s="54"/>
      <c r="BG18" s="54"/>
      <c r="BH18" s="54"/>
      <c r="BI18" s="13"/>
      <c r="BJ18" s="13"/>
      <c r="BK18" s="13"/>
      <c r="BL18" s="13"/>
      <c r="BM18" s="13"/>
      <c r="BX18" s="2"/>
      <c r="CA18" s="55" t="str">
        <f t="shared" si="6"/>
        <v/>
      </c>
      <c r="CB18" s="55" t="str">
        <f t="shared" si="7"/>
        <v/>
      </c>
      <c r="CC18" s="55" t="str">
        <f t="shared" si="8"/>
        <v/>
      </c>
      <c r="CD18" s="55" t="str">
        <f t="shared" si="9"/>
        <v/>
      </c>
      <c r="CE18" s="55" t="str">
        <f t="shared" si="10"/>
        <v/>
      </c>
      <c r="CF18" s="55"/>
      <c r="CG18" s="56">
        <f t="shared" si="11"/>
        <v>0</v>
      </c>
      <c r="CH18" s="56">
        <f t="shared" si="12"/>
        <v>0</v>
      </c>
      <c r="CI18" s="56">
        <f t="shared" si="2"/>
        <v>0</v>
      </c>
      <c r="CJ18" s="56">
        <f t="shared" si="3"/>
        <v>0</v>
      </c>
      <c r="CK18" s="56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x14ac:dyDescent="0.2">
      <c r="A19" s="41" t="s">
        <v>66</v>
      </c>
      <c r="B19" s="34">
        <f t="shared" si="13"/>
        <v>621</v>
      </c>
      <c r="C19" s="218">
        <f>SUM(ENERO:DICIEMBRE!C19)</f>
        <v>0</v>
      </c>
      <c r="D19" s="218">
        <f>SUM(ENERO:DICIEMBRE!D19)</f>
        <v>0</v>
      </c>
      <c r="E19" s="218">
        <f>SUM(ENERO:DICIEMBRE!E19)</f>
        <v>6</v>
      </c>
      <c r="F19" s="218">
        <f>SUM(ENERO:DICIEMBRE!F19)</f>
        <v>40</v>
      </c>
      <c r="G19" s="218">
        <f>SUM(ENERO:DICIEMBRE!G19)</f>
        <v>32</v>
      </c>
      <c r="H19" s="218">
        <f>SUM(ENERO:DICIEMBRE!H19)</f>
        <v>46</v>
      </c>
      <c r="I19" s="218">
        <f>SUM(ENERO:DICIEMBRE!I19)</f>
        <v>61</v>
      </c>
      <c r="J19" s="218">
        <f>SUM(ENERO:DICIEMBRE!J19)</f>
        <v>53</v>
      </c>
      <c r="K19" s="218">
        <f>SUM(ENERO:DICIEMBRE!K19)</f>
        <v>50</v>
      </c>
      <c r="L19" s="218">
        <f>SUM(ENERO:DICIEMBRE!L19)</f>
        <v>65</v>
      </c>
      <c r="M19" s="218">
        <f>SUM(ENERO:DICIEMBRE!M19)</f>
        <v>50</v>
      </c>
      <c r="N19" s="218">
        <f>SUM(ENERO:DICIEMBRE!N19)</f>
        <v>48</v>
      </c>
      <c r="O19" s="218">
        <f>SUM(ENERO:DICIEMBRE!O19)</f>
        <v>41</v>
      </c>
      <c r="P19" s="218">
        <f>SUM(ENERO:DICIEMBRE!P19)</f>
        <v>49</v>
      </c>
      <c r="Q19" s="218">
        <f>SUM(ENERO:DICIEMBRE!Q19)</f>
        <v>38</v>
      </c>
      <c r="R19" s="218">
        <f>SUM(ENERO:DICIEMBRE!R19)</f>
        <v>21</v>
      </c>
      <c r="S19" s="218">
        <f>SUM(ENERO:DICIEMBRE!S19)</f>
        <v>21</v>
      </c>
      <c r="T19" s="218">
        <f>SUM(ENERO:DICIEMBRE!T19)</f>
        <v>619</v>
      </c>
      <c r="U19" s="218">
        <f>SUM(ENERO:DICIEMBRE!U19)</f>
        <v>114</v>
      </c>
      <c r="V19" s="218">
        <f>SUM(ENERO:DICIEMBRE!V19)</f>
        <v>507</v>
      </c>
      <c r="W19" s="41">
        <f t="shared" si="0"/>
        <v>2</v>
      </c>
      <c r="X19" s="218">
        <f>SUM(ENERO:DICIEMBRE!X19)</f>
        <v>1</v>
      </c>
      <c r="Y19" s="218">
        <f>SUM(ENERO:DICIEMBRE!Y19)</f>
        <v>1</v>
      </c>
      <c r="Z19" s="218">
        <f>SUM(ENERO:DICIEMBRE!Z19)</f>
        <v>0</v>
      </c>
      <c r="AA19" s="62">
        <f t="shared" si="1"/>
        <v>341</v>
      </c>
      <c r="AB19" s="42">
        <f>SUM(ENERO:DICIEMBRE!AB19)</f>
        <v>162</v>
      </c>
      <c r="AC19" s="42">
        <f>SUM(ENERO:DICIEMBRE!AC19)</f>
        <v>179</v>
      </c>
      <c r="AD19" s="42">
        <f>SUM(ENERO:DICIEMBRE!AD19)</f>
        <v>0</v>
      </c>
      <c r="AE19" s="42">
        <f>SUM(ENERO:DICIEMBRE!AE19)</f>
        <v>163</v>
      </c>
      <c r="AF19" s="42">
        <f>SUM(ENERO:DICIEMBRE!AF19)</f>
        <v>0</v>
      </c>
      <c r="AG19" s="42">
        <f>SUM(ENERO:DICIEMBRE!AG19)</f>
        <v>44</v>
      </c>
      <c r="AH19" s="42">
        <f>SUM(ENERO:DICIEMBRE!AH19)</f>
        <v>23</v>
      </c>
      <c r="AI19" s="42">
        <f>SUM(ENERO:DICIEMBRE!AI19)</f>
        <v>100</v>
      </c>
      <c r="AJ19" s="42">
        <f>SUM(ENERO:DICIEMBRE!AJ19)</f>
        <v>0</v>
      </c>
      <c r="AK19" s="42">
        <f>SUM(ENERO:DICIEMBRE!AK19)</f>
        <v>10</v>
      </c>
      <c r="AL19" s="42">
        <f>SUM(ENERO:DICIEMBRE!AL19)</f>
        <v>0</v>
      </c>
      <c r="AM19" s="42">
        <f>SUM(ENERO:DICIEMBRE!AM19)</f>
        <v>16</v>
      </c>
      <c r="AN19" s="42">
        <f>SUM(ENERO:DICIEMBRE!AN19)</f>
        <v>0</v>
      </c>
      <c r="AO19" s="42">
        <f>SUM(ENERO:DICIEMBRE!AO19)</f>
        <v>0</v>
      </c>
      <c r="AP19" s="42">
        <f>SUM(ENERO:DICIEMBRE!AP19)</f>
        <v>0</v>
      </c>
      <c r="AQ19" s="42">
        <f>SUM(ENERO:DICIEMBRE!AQ19)</f>
        <v>0</v>
      </c>
      <c r="AR19" s="42">
        <f>SUM(ENERO:DICIEMBRE!AR19)</f>
        <v>0</v>
      </c>
      <c r="AS19" s="42">
        <f>SUM(ENERO:DICIEMBRE!AS19)</f>
        <v>0</v>
      </c>
      <c r="AT19" s="42">
        <f>SUM(ENERO:DICIEMBRE!AT19)</f>
        <v>0</v>
      </c>
      <c r="AU19" s="42">
        <f>SUM(ENERO:DICIEMBRE!AU19)</f>
        <v>0</v>
      </c>
      <c r="AV19" s="42">
        <f>SUM(ENERO:DICIEMBRE!AV19)</f>
        <v>0</v>
      </c>
      <c r="AW19" s="42">
        <f>SUM(ENERO:DICIEMBRE!AW19)</f>
        <v>0</v>
      </c>
      <c r="AX19" s="42">
        <f>SUM(ENERO:DICIEMBRE!AX19)</f>
        <v>0</v>
      </c>
      <c r="AY19" s="53" t="str">
        <f t="shared" si="5"/>
        <v/>
      </c>
      <c r="AZ19" s="54"/>
      <c r="BA19" s="54"/>
      <c r="BB19" s="54"/>
      <c r="BC19" s="54"/>
      <c r="BD19" s="54"/>
      <c r="BE19" s="54"/>
      <c r="BF19" s="54"/>
      <c r="BG19" s="54"/>
      <c r="BH19" s="54"/>
      <c r="BI19" s="13"/>
      <c r="BJ19" s="13"/>
      <c r="BK19" s="13"/>
      <c r="BL19" s="13"/>
      <c r="BM19" s="13"/>
      <c r="BX19" s="2"/>
      <c r="CA19" s="55" t="str">
        <f t="shared" si="6"/>
        <v/>
      </c>
      <c r="CB19" s="55" t="str">
        <f t="shared" si="7"/>
        <v/>
      </c>
      <c r="CC19" s="55" t="str">
        <f t="shared" si="8"/>
        <v/>
      </c>
      <c r="CD19" s="55" t="str">
        <f t="shared" si="9"/>
        <v/>
      </c>
      <c r="CE19" s="55" t="str">
        <f t="shared" si="10"/>
        <v/>
      </c>
      <c r="CF19" s="55"/>
      <c r="CG19" s="56">
        <f t="shared" si="11"/>
        <v>0</v>
      </c>
      <c r="CH19" s="56">
        <f t="shared" si="12"/>
        <v>0</v>
      </c>
      <c r="CI19" s="56">
        <f t="shared" si="2"/>
        <v>0</v>
      </c>
      <c r="CJ19" s="56">
        <f t="shared" si="3"/>
        <v>0</v>
      </c>
      <c r="CK19" s="56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x14ac:dyDescent="0.2">
      <c r="A20" s="41" t="s">
        <v>67</v>
      </c>
      <c r="B20" s="34">
        <f t="shared" si="13"/>
        <v>0</v>
      </c>
      <c r="C20" s="218">
        <f>SUM(ENERO:DICIEMBRE!C20)</f>
        <v>0</v>
      </c>
      <c r="D20" s="218">
        <f>SUM(ENERO:DICIEMBRE!D20)</f>
        <v>0</v>
      </c>
      <c r="E20" s="218">
        <f>SUM(ENERO:DICIEMBRE!E20)</f>
        <v>0</v>
      </c>
      <c r="F20" s="218">
        <f>SUM(ENERO:DICIEMBRE!F20)</f>
        <v>0</v>
      </c>
      <c r="G20" s="218">
        <f>SUM(ENERO:DICIEMBRE!G20)</f>
        <v>0</v>
      </c>
      <c r="H20" s="218">
        <f>SUM(ENERO:DICIEMBRE!H20)</f>
        <v>0</v>
      </c>
      <c r="I20" s="218">
        <f>SUM(ENERO:DICIEMBRE!I20)</f>
        <v>0</v>
      </c>
      <c r="J20" s="218">
        <f>SUM(ENERO:DICIEMBRE!J20)</f>
        <v>0</v>
      </c>
      <c r="K20" s="218">
        <f>SUM(ENERO:DICIEMBRE!K20)</f>
        <v>0</v>
      </c>
      <c r="L20" s="218">
        <f>SUM(ENERO:DICIEMBRE!L20)</f>
        <v>0</v>
      </c>
      <c r="M20" s="218">
        <f>SUM(ENERO:DICIEMBRE!M20)</f>
        <v>0</v>
      </c>
      <c r="N20" s="218">
        <f>SUM(ENERO:DICIEMBRE!N20)</f>
        <v>0</v>
      </c>
      <c r="O20" s="218">
        <f>SUM(ENERO:DICIEMBRE!O20)</f>
        <v>0</v>
      </c>
      <c r="P20" s="218">
        <f>SUM(ENERO:DICIEMBRE!P20)</f>
        <v>0</v>
      </c>
      <c r="Q20" s="218">
        <f>SUM(ENERO:DICIEMBRE!Q20)</f>
        <v>0</v>
      </c>
      <c r="R20" s="218">
        <f>SUM(ENERO:DICIEMBRE!R20)</f>
        <v>0</v>
      </c>
      <c r="S20" s="218">
        <f>SUM(ENERO:DICIEMBRE!S20)</f>
        <v>0</v>
      </c>
      <c r="T20" s="218">
        <f>SUM(ENERO:DICIEMBRE!T20)</f>
        <v>0</v>
      </c>
      <c r="U20" s="218">
        <f>SUM(ENERO:DICIEMBRE!U20)</f>
        <v>0</v>
      </c>
      <c r="V20" s="218">
        <f>SUM(ENERO:DICIEMBRE!V20)</f>
        <v>0</v>
      </c>
      <c r="W20" s="41">
        <f t="shared" si="0"/>
        <v>0</v>
      </c>
      <c r="X20" s="218">
        <f>SUM(ENERO:DICIEMBRE!X20)</f>
        <v>0</v>
      </c>
      <c r="Y20" s="218">
        <f>SUM(ENERO:DICIEMBRE!Y20)</f>
        <v>0</v>
      </c>
      <c r="Z20" s="218">
        <f>SUM(ENERO:DICIEMBRE!Z20)</f>
        <v>0</v>
      </c>
      <c r="AA20" s="62">
        <f t="shared" si="1"/>
        <v>0</v>
      </c>
      <c r="AB20" s="42">
        <f>SUM(ENERO:DICIEMBRE!AB20)</f>
        <v>0</v>
      </c>
      <c r="AC20" s="42">
        <f>SUM(ENERO:DICIEMBRE!AC20)</f>
        <v>0</v>
      </c>
      <c r="AD20" s="42">
        <f>SUM(ENERO:DICIEMBRE!AD20)</f>
        <v>0</v>
      </c>
      <c r="AE20" s="42">
        <f>SUM(ENERO:DICIEMBRE!AE20)</f>
        <v>0</v>
      </c>
      <c r="AF20" s="42">
        <f>SUM(ENERO:DICIEMBRE!AF20)</f>
        <v>0</v>
      </c>
      <c r="AG20" s="42">
        <f>SUM(ENERO:DICIEMBRE!AG20)</f>
        <v>0</v>
      </c>
      <c r="AH20" s="42">
        <f>SUM(ENERO:DICIEMBRE!AH20)</f>
        <v>0</v>
      </c>
      <c r="AI20" s="42">
        <f>SUM(ENERO:DICIEMBRE!AI20)</f>
        <v>0</v>
      </c>
      <c r="AJ20" s="42">
        <f>SUM(ENERO:DICIEMBRE!AJ20)</f>
        <v>0</v>
      </c>
      <c r="AK20" s="42">
        <f>SUM(ENERO:DICIEMBRE!AK20)</f>
        <v>0</v>
      </c>
      <c r="AL20" s="42">
        <f>SUM(ENERO:DICIEMBRE!AL20)</f>
        <v>0</v>
      </c>
      <c r="AM20" s="42">
        <f>SUM(ENERO:DICIEMBRE!AM20)</f>
        <v>0</v>
      </c>
      <c r="AN20" s="42">
        <f>SUM(ENERO:DICIEMBRE!AN20)</f>
        <v>0</v>
      </c>
      <c r="AO20" s="42">
        <f>SUM(ENERO:DICIEMBRE!AO20)</f>
        <v>0</v>
      </c>
      <c r="AP20" s="42">
        <f>SUM(ENERO:DICIEMBRE!AP20)</f>
        <v>0</v>
      </c>
      <c r="AQ20" s="42">
        <f>SUM(ENERO:DICIEMBRE!AQ20)</f>
        <v>0</v>
      </c>
      <c r="AR20" s="42">
        <f>SUM(ENERO:DICIEMBRE!AR20)</f>
        <v>0</v>
      </c>
      <c r="AS20" s="42">
        <f>SUM(ENERO:DICIEMBRE!AS20)</f>
        <v>0</v>
      </c>
      <c r="AT20" s="42">
        <f>SUM(ENERO:DICIEMBRE!AT20)</f>
        <v>0</v>
      </c>
      <c r="AU20" s="42">
        <f>SUM(ENERO:DICIEMBRE!AU20)</f>
        <v>0</v>
      </c>
      <c r="AV20" s="42">
        <f>SUM(ENERO:DICIEMBRE!AV20)</f>
        <v>0</v>
      </c>
      <c r="AW20" s="42">
        <f>SUM(ENERO:DICIEMBRE!AW20)</f>
        <v>0</v>
      </c>
      <c r="AX20" s="42">
        <f>SUM(ENERO:DICIEMBRE!AX20)</f>
        <v>0</v>
      </c>
      <c r="AY20" s="53" t="str">
        <f t="shared" si="5"/>
        <v/>
      </c>
      <c r="AZ20" s="54"/>
      <c r="BA20" s="54"/>
      <c r="BB20" s="54"/>
      <c r="BC20" s="54"/>
      <c r="BD20" s="54"/>
      <c r="BE20" s="54"/>
      <c r="BF20" s="54"/>
      <c r="BG20" s="54"/>
      <c r="BH20" s="54"/>
      <c r="BI20" s="13"/>
      <c r="BJ20" s="13"/>
      <c r="BK20" s="13"/>
      <c r="BL20" s="13"/>
      <c r="BM20" s="13"/>
      <c r="BX20" s="2"/>
      <c r="CA20" s="55" t="str">
        <f t="shared" si="6"/>
        <v/>
      </c>
      <c r="CB20" s="55" t="str">
        <f t="shared" si="7"/>
        <v/>
      </c>
      <c r="CC20" s="55" t="str">
        <f t="shared" si="8"/>
        <v/>
      </c>
      <c r="CD20" s="55" t="str">
        <f t="shared" si="9"/>
        <v/>
      </c>
      <c r="CE20" s="55" t="str">
        <f t="shared" si="10"/>
        <v/>
      </c>
      <c r="CF20" s="55"/>
      <c r="CG20" s="56">
        <f t="shared" si="11"/>
        <v>0</v>
      </c>
      <c r="CH20" s="56">
        <f t="shared" si="12"/>
        <v>0</v>
      </c>
      <c r="CI20" s="56">
        <f t="shared" si="2"/>
        <v>0</v>
      </c>
      <c r="CJ20" s="56">
        <f t="shared" si="3"/>
        <v>0</v>
      </c>
      <c r="CK20" s="56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x14ac:dyDescent="0.2">
      <c r="A21" s="41" t="s">
        <v>68</v>
      </c>
      <c r="B21" s="34">
        <f t="shared" si="13"/>
        <v>816</v>
      </c>
      <c r="C21" s="218">
        <f>SUM(ENERO:DICIEMBRE!C21)</f>
        <v>0</v>
      </c>
      <c r="D21" s="218">
        <f>SUM(ENERO:DICIEMBRE!D21)</f>
        <v>0</v>
      </c>
      <c r="E21" s="218">
        <f>SUM(ENERO:DICIEMBRE!E21)</f>
        <v>0</v>
      </c>
      <c r="F21" s="218">
        <f>SUM(ENERO:DICIEMBRE!F21)</f>
        <v>13</v>
      </c>
      <c r="G21" s="218">
        <f>SUM(ENERO:DICIEMBRE!G21)</f>
        <v>22</v>
      </c>
      <c r="H21" s="218">
        <f>SUM(ENERO:DICIEMBRE!H21)</f>
        <v>25</v>
      </c>
      <c r="I21" s="218">
        <f>SUM(ENERO:DICIEMBRE!I21)</f>
        <v>14</v>
      </c>
      <c r="J21" s="218">
        <f>SUM(ENERO:DICIEMBRE!J21)</f>
        <v>32</v>
      </c>
      <c r="K21" s="218">
        <f>SUM(ENERO:DICIEMBRE!K21)</f>
        <v>43</v>
      </c>
      <c r="L21" s="218">
        <f>SUM(ENERO:DICIEMBRE!L21)</f>
        <v>70</v>
      </c>
      <c r="M21" s="218">
        <f>SUM(ENERO:DICIEMBRE!M21)</f>
        <v>80</v>
      </c>
      <c r="N21" s="218">
        <f>SUM(ENERO:DICIEMBRE!N21)</f>
        <v>90</v>
      </c>
      <c r="O21" s="218">
        <f>SUM(ENERO:DICIEMBRE!O21)</f>
        <v>112</v>
      </c>
      <c r="P21" s="218">
        <f>SUM(ENERO:DICIEMBRE!P21)</f>
        <v>101</v>
      </c>
      <c r="Q21" s="218">
        <f>SUM(ENERO:DICIEMBRE!Q21)</f>
        <v>106</v>
      </c>
      <c r="R21" s="218">
        <f>SUM(ENERO:DICIEMBRE!R21)</f>
        <v>61</v>
      </c>
      <c r="S21" s="218">
        <f>SUM(ENERO:DICIEMBRE!S21)</f>
        <v>47</v>
      </c>
      <c r="T21" s="218">
        <f>SUM(ENERO:DICIEMBRE!T21)</f>
        <v>811</v>
      </c>
      <c r="U21" s="218">
        <f>SUM(ENERO:DICIEMBRE!U21)</f>
        <v>323</v>
      </c>
      <c r="V21" s="218">
        <f>SUM(ENERO:DICIEMBRE!V21)</f>
        <v>493</v>
      </c>
      <c r="W21" s="41">
        <f t="shared" si="0"/>
        <v>0</v>
      </c>
      <c r="X21" s="218">
        <f>SUM(ENERO:DICIEMBRE!X21)</f>
        <v>0</v>
      </c>
      <c r="Y21" s="218">
        <f>SUM(ENERO:DICIEMBRE!Y21)</f>
        <v>0</v>
      </c>
      <c r="Z21" s="218">
        <f>SUM(ENERO:DICIEMBRE!Z21)</f>
        <v>0</v>
      </c>
      <c r="AA21" s="62">
        <f t="shared" si="1"/>
        <v>459</v>
      </c>
      <c r="AB21" s="42">
        <f>SUM(ENERO:DICIEMBRE!AB21)</f>
        <v>264</v>
      </c>
      <c r="AC21" s="42">
        <f>SUM(ENERO:DICIEMBRE!AC21)</f>
        <v>195</v>
      </c>
      <c r="AD21" s="42">
        <f>SUM(ENERO:DICIEMBRE!AD21)</f>
        <v>0</v>
      </c>
      <c r="AE21" s="42">
        <f>SUM(ENERO:DICIEMBRE!AE21)</f>
        <v>240</v>
      </c>
      <c r="AF21" s="42">
        <f>SUM(ENERO:DICIEMBRE!AF21)</f>
        <v>0</v>
      </c>
      <c r="AG21" s="42">
        <f>SUM(ENERO:DICIEMBRE!AG21)</f>
        <v>75</v>
      </c>
      <c r="AH21" s="42">
        <f>SUM(ENERO:DICIEMBRE!AH21)</f>
        <v>120</v>
      </c>
      <c r="AI21" s="42">
        <f>SUM(ENERO:DICIEMBRE!AI21)</f>
        <v>206</v>
      </c>
      <c r="AJ21" s="42">
        <f>SUM(ENERO:DICIEMBRE!AJ21)</f>
        <v>0</v>
      </c>
      <c r="AK21" s="42">
        <f>SUM(ENERO:DICIEMBRE!AK21)</f>
        <v>197</v>
      </c>
      <c r="AL21" s="42">
        <f>SUM(ENERO:DICIEMBRE!AL21)</f>
        <v>0</v>
      </c>
      <c r="AM21" s="42">
        <f>SUM(ENERO:DICIEMBRE!AM21)</f>
        <v>147</v>
      </c>
      <c r="AN21" s="42">
        <f>SUM(ENERO:DICIEMBRE!AN21)</f>
        <v>0</v>
      </c>
      <c r="AO21" s="42">
        <f>SUM(ENERO:DICIEMBRE!AO21)</f>
        <v>0</v>
      </c>
      <c r="AP21" s="42">
        <f>SUM(ENERO:DICIEMBRE!AP21)</f>
        <v>0</v>
      </c>
      <c r="AQ21" s="42">
        <f>SUM(ENERO:DICIEMBRE!AQ21)</f>
        <v>0</v>
      </c>
      <c r="AR21" s="42">
        <f>SUM(ENERO:DICIEMBRE!AR21)</f>
        <v>0</v>
      </c>
      <c r="AS21" s="42">
        <f>SUM(ENERO:DICIEMBRE!AS21)</f>
        <v>0</v>
      </c>
      <c r="AT21" s="42">
        <f>SUM(ENERO:DICIEMBRE!AT21)</f>
        <v>0</v>
      </c>
      <c r="AU21" s="42">
        <f>SUM(ENERO:DICIEMBRE!AU21)</f>
        <v>0</v>
      </c>
      <c r="AV21" s="42">
        <f>SUM(ENERO:DICIEMBRE!AV21)</f>
        <v>0</v>
      </c>
      <c r="AW21" s="42">
        <f>SUM(ENERO:DICIEMBRE!AW21)</f>
        <v>0</v>
      </c>
      <c r="AX21" s="42">
        <f>SUM(ENERO:DICIEMBRE!AX21)</f>
        <v>0</v>
      </c>
      <c r="AY21" s="53" t="str">
        <f t="shared" si="5"/>
        <v/>
      </c>
      <c r="AZ21" s="54"/>
      <c r="BA21" s="54"/>
      <c r="BB21" s="54"/>
      <c r="BC21" s="54"/>
      <c r="BD21" s="54"/>
      <c r="BE21" s="54"/>
      <c r="BF21" s="54"/>
      <c r="BG21" s="54"/>
      <c r="BH21" s="54"/>
      <c r="BI21" s="13"/>
      <c r="BJ21" s="13"/>
      <c r="BK21" s="13"/>
      <c r="BL21" s="13"/>
      <c r="BM21" s="13"/>
      <c r="BX21" s="2"/>
      <c r="CA21" s="55" t="str">
        <f t="shared" si="6"/>
        <v/>
      </c>
      <c r="CB21" s="55" t="str">
        <f t="shared" si="7"/>
        <v/>
      </c>
      <c r="CC21" s="55" t="str">
        <f t="shared" si="8"/>
        <v/>
      </c>
      <c r="CD21" s="55" t="str">
        <f t="shared" si="9"/>
        <v/>
      </c>
      <c r="CE21" s="55" t="str">
        <f t="shared" si="10"/>
        <v/>
      </c>
      <c r="CF21" s="55"/>
      <c r="CG21" s="56">
        <f t="shared" si="11"/>
        <v>0</v>
      </c>
      <c r="CH21" s="56">
        <f t="shared" si="12"/>
        <v>0</v>
      </c>
      <c r="CI21" s="56">
        <f t="shared" si="2"/>
        <v>0</v>
      </c>
      <c r="CJ21" s="56">
        <f t="shared" si="3"/>
        <v>0</v>
      </c>
      <c r="CK21" s="56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x14ac:dyDescent="0.2">
      <c r="A22" s="41" t="s">
        <v>69</v>
      </c>
      <c r="B22" s="34">
        <f t="shared" si="13"/>
        <v>0</v>
      </c>
      <c r="C22" s="218">
        <f>SUM(ENERO:DICIEMBRE!C22)</f>
        <v>0</v>
      </c>
      <c r="D22" s="218">
        <f>SUM(ENERO:DICIEMBRE!D22)</f>
        <v>0</v>
      </c>
      <c r="E22" s="218">
        <f>SUM(ENERO:DICIEMBRE!E22)</f>
        <v>0</v>
      </c>
      <c r="F22" s="218">
        <f>SUM(ENERO:DICIEMBRE!F22)</f>
        <v>0</v>
      </c>
      <c r="G22" s="218">
        <f>SUM(ENERO:DICIEMBRE!G22)</f>
        <v>0</v>
      </c>
      <c r="H22" s="218">
        <f>SUM(ENERO:DICIEMBRE!H22)</f>
        <v>0</v>
      </c>
      <c r="I22" s="218">
        <f>SUM(ENERO:DICIEMBRE!I22)</f>
        <v>0</v>
      </c>
      <c r="J22" s="218">
        <f>SUM(ENERO:DICIEMBRE!J22)</f>
        <v>0</v>
      </c>
      <c r="K22" s="218">
        <f>SUM(ENERO:DICIEMBRE!K22)</f>
        <v>0</v>
      </c>
      <c r="L22" s="218">
        <f>SUM(ENERO:DICIEMBRE!L22)</f>
        <v>0</v>
      </c>
      <c r="M22" s="218">
        <f>SUM(ENERO:DICIEMBRE!M22)</f>
        <v>0</v>
      </c>
      <c r="N22" s="218">
        <f>SUM(ENERO:DICIEMBRE!N22)</f>
        <v>0</v>
      </c>
      <c r="O22" s="218">
        <f>SUM(ENERO:DICIEMBRE!O22)</f>
        <v>0</v>
      </c>
      <c r="P22" s="218">
        <f>SUM(ENERO:DICIEMBRE!P22)</f>
        <v>0</v>
      </c>
      <c r="Q22" s="218">
        <f>SUM(ENERO:DICIEMBRE!Q22)</f>
        <v>0</v>
      </c>
      <c r="R22" s="218">
        <f>SUM(ENERO:DICIEMBRE!R22)</f>
        <v>0</v>
      </c>
      <c r="S22" s="218">
        <f>SUM(ENERO:DICIEMBRE!S22)</f>
        <v>0</v>
      </c>
      <c r="T22" s="218">
        <f>SUM(ENERO:DICIEMBRE!T22)</f>
        <v>0</v>
      </c>
      <c r="U22" s="218">
        <f>SUM(ENERO:DICIEMBRE!U22)</f>
        <v>0</v>
      </c>
      <c r="V22" s="218">
        <f>SUM(ENERO:DICIEMBRE!V22)</f>
        <v>0</v>
      </c>
      <c r="W22" s="41">
        <f t="shared" si="0"/>
        <v>0</v>
      </c>
      <c r="X22" s="218">
        <f>SUM(ENERO:DICIEMBRE!X22)</f>
        <v>0</v>
      </c>
      <c r="Y22" s="218">
        <f>SUM(ENERO:DICIEMBRE!Y22)</f>
        <v>0</v>
      </c>
      <c r="Z22" s="218">
        <f>SUM(ENERO:DICIEMBRE!Z22)</f>
        <v>0</v>
      </c>
      <c r="AA22" s="62">
        <f t="shared" si="1"/>
        <v>0</v>
      </c>
      <c r="AB22" s="42">
        <f>SUM(ENERO:DICIEMBRE!AB22)</f>
        <v>0</v>
      </c>
      <c r="AC22" s="42">
        <f>SUM(ENERO:DICIEMBRE!AC22)</f>
        <v>0</v>
      </c>
      <c r="AD22" s="42">
        <f>SUM(ENERO:DICIEMBRE!AD22)</f>
        <v>0</v>
      </c>
      <c r="AE22" s="42">
        <f>SUM(ENERO:DICIEMBRE!AE22)</f>
        <v>0</v>
      </c>
      <c r="AF22" s="42">
        <f>SUM(ENERO:DICIEMBRE!AF22)</f>
        <v>0</v>
      </c>
      <c r="AG22" s="42">
        <f>SUM(ENERO:DICIEMBRE!AG22)</f>
        <v>0</v>
      </c>
      <c r="AH22" s="42">
        <f>SUM(ENERO:DICIEMBRE!AH22)</f>
        <v>0</v>
      </c>
      <c r="AI22" s="42">
        <f>SUM(ENERO:DICIEMBRE!AI22)</f>
        <v>0</v>
      </c>
      <c r="AJ22" s="42">
        <f>SUM(ENERO:DICIEMBRE!AJ22)</f>
        <v>0</v>
      </c>
      <c r="AK22" s="42">
        <f>SUM(ENERO:DICIEMBRE!AK22)</f>
        <v>0</v>
      </c>
      <c r="AL22" s="42">
        <f>SUM(ENERO:DICIEMBRE!AL22)</f>
        <v>0</v>
      </c>
      <c r="AM22" s="42">
        <f>SUM(ENERO:DICIEMBRE!AM22)</f>
        <v>0</v>
      </c>
      <c r="AN22" s="42">
        <f>SUM(ENERO:DICIEMBRE!AN22)</f>
        <v>0</v>
      </c>
      <c r="AO22" s="42">
        <f>SUM(ENERO:DICIEMBRE!AO22)</f>
        <v>0</v>
      </c>
      <c r="AP22" s="42">
        <f>SUM(ENERO:DICIEMBRE!AP22)</f>
        <v>0</v>
      </c>
      <c r="AQ22" s="42">
        <f>SUM(ENERO:DICIEMBRE!AQ22)</f>
        <v>0</v>
      </c>
      <c r="AR22" s="42">
        <f>SUM(ENERO:DICIEMBRE!AR22)</f>
        <v>0</v>
      </c>
      <c r="AS22" s="42">
        <f>SUM(ENERO:DICIEMBRE!AS22)</f>
        <v>0</v>
      </c>
      <c r="AT22" s="42">
        <f>SUM(ENERO:DICIEMBRE!AT22)</f>
        <v>0</v>
      </c>
      <c r="AU22" s="42">
        <f>SUM(ENERO:DICIEMBRE!AU22)</f>
        <v>0</v>
      </c>
      <c r="AV22" s="42">
        <f>SUM(ENERO:DICIEMBRE!AV22)</f>
        <v>0</v>
      </c>
      <c r="AW22" s="42">
        <f>SUM(ENERO:DICIEMBRE!AW22)</f>
        <v>0</v>
      </c>
      <c r="AX22" s="42">
        <f>SUM(ENERO:DICIEMBRE!AX22)</f>
        <v>0</v>
      </c>
      <c r="AY22" s="53" t="str">
        <f t="shared" si="5"/>
        <v/>
      </c>
      <c r="AZ22" s="54"/>
      <c r="BA22" s="54"/>
      <c r="BB22" s="54"/>
      <c r="BC22" s="54"/>
      <c r="BD22" s="54"/>
      <c r="BE22" s="54"/>
      <c r="BF22" s="54"/>
      <c r="BG22" s="54"/>
      <c r="BH22" s="54"/>
      <c r="BI22" s="13"/>
      <c r="BJ22" s="13"/>
      <c r="BK22" s="13"/>
      <c r="BL22" s="13"/>
      <c r="BM22" s="13"/>
      <c r="BX22" s="2"/>
      <c r="CA22" s="55" t="str">
        <f t="shared" si="6"/>
        <v/>
      </c>
      <c r="CB22" s="55" t="str">
        <f t="shared" si="7"/>
        <v/>
      </c>
      <c r="CC22" s="55" t="str">
        <f t="shared" si="8"/>
        <v/>
      </c>
      <c r="CD22" s="55" t="str">
        <f t="shared" si="9"/>
        <v/>
      </c>
      <c r="CE22" s="55" t="str">
        <f t="shared" si="10"/>
        <v/>
      </c>
      <c r="CF22" s="55"/>
      <c r="CG22" s="56">
        <f t="shared" si="11"/>
        <v>0</v>
      </c>
      <c r="CH22" s="56">
        <f t="shared" si="12"/>
        <v>0</v>
      </c>
      <c r="CI22" s="56">
        <f t="shared" si="2"/>
        <v>0</v>
      </c>
      <c r="CJ22" s="56">
        <f t="shared" si="3"/>
        <v>0</v>
      </c>
      <c r="CK22" s="56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x14ac:dyDescent="0.2">
      <c r="A23" s="41" t="s">
        <v>70</v>
      </c>
      <c r="B23" s="34">
        <f t="shared" si="13"/>
        <v>0</v>
      </c>
      <c r="C23" s="218">
        <f>SUM(ENERO:DICIEMBRE!C23)</f>
        <v>0</v>
      </c>
      <c r="D23" s="218">
        <f>SUM(ENERO:DICIEMBRE!D23)</f>
        <v>0</v>
      </c>
      <c r="E23" s="218">
        <f>SUM(ENERO:DICIEMBRE!E23)</f>
        <v>0</v>
      </c>
      <c r="F23" s="218">
        <f>SUM(ENERO:DICIEMBRE!F23)</f>
        <v>0</v>
      </c>
      <c r="G23" s="218">
        <f>SUM(ENERO:DICIEMBRE!G23)</f>
        <v>0</v>
      </c>
      <c r="H23" s="218">
        <f>SUM(ENERO:DICIEMBRE!H23)</f>
        <v>0</v>
      </c>
      <c r="I23" s="218">
        <f>SUM(ENERO:DICIEMBRE!I23)</f>
        <v>0</v>
      </c>
      <c r="J23" s="218">
        <f>SUM(ENERO:DICIEMBRE!J23)</f>
        <v>0</v>
      </c>
      <c r="K23" s="218">
        <f>SUM(ENERO:DICIEMBRE!K23)</f>
        <v>0</v>
      </c>
      <c r="L23" s="218">
        <f>SUM(ENERO:DICIEMBRE!L23)</f>
        <v>0</v>
      </c>
      <c r="M23" s="218">
        <f>SUM(ENERO:DICIEMBRE!M23)</f>
        <v>0</v>
      </c>
      <c r="N23" s="218">
        <f>SUM(ENERO:DICIEMBRE!N23)</f>
        <v>0</v>
      </c>
      <c r="O23" s="218">
        <f>SUM(ENERO:DICIEMBRE!O23)</f>
        <v>0</v>
      </c>
      <c r="P23" s="218">
        <f>SUM(ENERO:DICIEMBRE!P23)</f>
        <v>0</v>
      </c>
      <c r="Q23" s="218">
        <f>SUM(ENERO:DICIEMBRE!Q23)</f>
        <v>0</v>
      </c>
      <c r="R23" s="218">
        <f>SUM(ENERO:DICIEMBRE!R23)</f>
        <v>0</v>
      </c>
      <c r="S23" s="218">
        <f>SUM(ENERO:DICIEMBRE!S23)</f>
        <v>0</v>
      </c>
      <c r="T23" s="218">
        <f>SUM(ENERO:DICIEMBRE!T23)</f>
        <v>0</v>
      </c>
      <c r="U23" s="218">
        <f>SUM(ENERO:DICIEMBRE!U23)</f>
        <v>0</v>
      </c>
      <c r="V23" s="218">
        <f>SUM(ENERO:DICIEMBRE!V23)</f>
        <v>0</v>
      </c>
      <c r="W23" s="41">
        <f t="shared" si="0"/>
        <v>0</v>
      </c>
      <c r="X23" s="218">
        <f>SUM(ENERO:DICIEMBRE!X23)</f>
        <v>0</v>
      </c>
      <c r="Y23" s="218">
        <f>SUM(ENERO:DICIEMBRE!Y23)</f>
        <v>0</v>
      </c>
      <c r="Z23" s="218">
        <f>SUM(ENERO:DICIEMBRE!Z23)</f>
        <v>0</v>
      </c>
      <c r="AA23" s="62">
        <f t="shared" si="1"/>
        <v>0</v>
      </c>
      <c r="AB23" s="42">
        <f>SUM(ENERO:DICIEMBRE!AB23)</f>
        <v>0</v>
      </c>
      <c r="AC23" s="42">
        <f>SUM(ENERO:DICIEMBRE!AC23)</f>
        <v>0</v>
      </c>
      <c r="AD23" s="42">
        <f>SUM(ENERO:DICIEMBRE!AD23)</f>
        <v>0</v>
      </c>
      <c r="AE23" s="42">
        <f>SUM(ENERO:DICIEMBRE!AE23)</f>
        <v>0</v>
      </c>
      <c r="AF23" s="42">
        <f>SUM(ENERO:DICIEMBRE!AF23)</f>
        <v>0</v>
      </c>
      <c r="AG23" s="42">
        <f>SUM(ENERO:DICIEMBRE!AG23)</f>
        <v>0</v>
      </c>
      <c r="AH23" s="42">
        <f>SUM(ENERO:DICIEMBRE!AH23)</f>
        <v>0</v>
      </c>
      <c r="AI23" s="42">
        <f>SUM(ENERO:DICIEMBRE!AI23)</f>
        <v>0</v>
      </c>
      <c r="AJ23" s="42">
        <f>SUM(ENERO:DICIEMBRE!AJ23)</f>
        <v>0</v>
      </c>
      <c r="AK23" s="42">
        <f>SUM(ENERO:DICIEMBRE!AK23)</f>
        <v>0</v>
      </c>
      <c r="AL23" s="42">
        <f>SUM(ENERO:DICIEMBRE!AL23)</f>
        <v>0</v>
      </c>
      <c r="AM23" s="42">
        <f>SUM(ENERO:DICIEMBRE!AM23)</f>
        <v>0</v>
      </c>
      <c r="AN23" s="42">
        <f>SUM(ENERO:DICIEMBRE!AN23)</f>
        <v>0</v>
      </c>
      <c r="AO23" s="42">
        <f>SUM(ENERO:DICIEMBRE!AO23)</f>
        <v>0</v>
      </c>
      <c r="AP23" s="42">
        <f>SUM(ENERO:DICIEMBRE!AP23)</f>
        <v>0</v>
      </c>
      <c r="AQ23" s="42">
        <f>SUM(ENERO:DICIEMBRE!AQ23)</f>
        <v>0</v>
      </c>
      <c r="AR23" s="42">
        <f>SUM(ENERO:DICIEMBRE!AR23)</f>
        <v>0</v>
      </c>
      <c r="AS23" s="42">
        <f>SUM(ENERO:DICIEMBRE!AS23)</f>
        <v>0</v>
      </c>
      <c r="AT23" s="42">
        <f>SUM(ENERO:DICIEMBRE!AT23)</f>
        <v>0</v>
      </c>
      <c r="AU23" s="42">
        <f>SUM(ENERO:DICIEMBRE!AU23)</f>
        <v>0</v>
      </c>
      <c r="AV23" s="42">
        <f>SUM(ENERO:DICIEMBRE!AV23)</f>
        <v>0</v>
      </c>
      <c r="AW23" s="42">
        <f>SUM(ENERO:DICIEMBRE!AW23)</f>
        <v>0</v>
      </c>
      <c r="AX23" s="42">
        <f>SUM(ENERO:DICIEMBRE!AX23)</f>
        <v>0</v>
      </c>
      <c r="AY23" s="53" t="str">
        <f t="shared" si="5"/>
        <v/>
      </c>
      <c r="AZ23" s="54"/>
      <c r="BA23" s="54"/>
      <c r="BB23" s="54"/>
      <c r="BC23" s="54"/>
      <c r="BD23" s="54"/>
      <c r="BE23" s="54"/>
      <c r="BF23" s="54"/>
      <c r="BG23" s="54"/>
      <c r="BH23" s="54"/>
      <c r="BI23" s="13"/>
      <c r="BJ23" s="13"/>
      <c r="BK23" s="13"/>
      <c r="BL23" s="13"/>
      <c r="BM23" s="13"/>
      <c r="BX23" s="2"/>
      <c r="CA23" s="55" t="str">
        <f t="shared" si="6"/>
        <v/>
      </c>
      <c r="CB23" s="55" t="str">
        <f t="shared" si="7"/>
        <v/>
      </c>
      <c r="CC23" s="55" t="str">
        <f t="shared" si="8"/>
        <v/>
      </c>
      <c r="CD23" s="55" t="str">
        <f t="shared" si="9"/>
        <v/>
      </c>
      <c r="CE23" s="55" t="str">
        <f t="shared" si="10"/>
        <v/>
      </c>
      <c r="CF23" s="55"/>
      <c r="CG23" s="56">
        <f t="shared" si="11"/>
        <v>0</v>
      </c>
      <c r="CH23" s="56">
        <f t="shared" si="12"/>
        <v>0</v>
      </c>
      <c r="CI23" s="56">
        <f t="shared" si="2"/>
        <v>0</v>
      </c>
      <c r="CJ23" s="56">
        <f t="shared" si="3"/>
        <v>0</v>
      </c>
      <c r="CK23" s="56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x14ac:dyDescent="0.2">
      <c r="A24" s="41" t="s">
        <v>71</v>
      </c>
      <c r="B24" s="34">
        <f t="shared" si="13"/>
        <v>0</v>
      </c>
      <c r="C24" s="218">
        <f>SUM(ENERO:DICIEMBRE!C24)</f>
        <v>0</v>
      </c>
      <c r="D24" s="218">
        <f>SUM(ENERO:DICIEMBRE!D24)</f>
        <v>0</v>
      </c>
      <c r="E24" s="218">
        <f>SUM(ENERO:DICIEMBRE!E24)</f>
        <v>0</v>
      </c>
      <c r="F24" s="218">
        <f>SUM(ENERO:DICIEMBRE!F24)</f>
        <v>0</v>
      </c>
      <c r="G24" s="218">
        <f>SUM(ENERO:DICIEMBRE!G24)</f>
        <v>0</v>
      </c>
      <c r="H24" s="218">
        <f>SUM(ENERO:DICIEMBRE!H24)</f>
        <v>0</v>
      </c>
      <c r="I24" s="218">
        <f>SUM(ENERO:DICIEMBRE!I24)</f>
        <v>0</v>
      </c>
      <c r="J24" s="218">
        <f>SUM(ENERO:DICIEMBRE!J24)</f>
        <v>0</v>
      </c>
      <c r="K24" s="218">
        <f>SUM(ENERO:DICIEMBRE!K24)</f>
        <v>0</v>
      </c>
      <c r="L24" s="218">
        <f>SUM(ENERO:DICIEMBRE!L24)</f>
        <v>0</v>
      </c>
      <c r="M24" s="218">
        <f>SUM(ENERO:DICIEMBRE!M24)</f>
        <v>0</v>
      </c>
      <c r="N24" s="218">
        <f>SUM(ENERO:DICIEMBRE!N24)</f>
        <v>0</v>
      </c>
      <c r="O24" s="218">
        <f>SUM(ENERO:DICIEMBRE!O24)</f>
        <v>0</v>
      </c>
      <c r="P24" s="218">
        <f>SUM(ENERO:DICIEMBRE!P24)</f>
        <v>0</v>
      </c>
      <c r="Q24" s="218">
        <f>SUM(ENERO:DICIEMBRE!Q24)</f>
        <v>0</v>
      </c>
      <c r="R24" s="218">
        <f>SUM(ENERO:DICIEMBRE!R24)</f>
        <v>0</v>
      </c>
      <c r="S24" s="218">
        <f>SUM(ENERO:DICIEMBRE!S24)</f>
        <v>0</v>
      </c>
      <c r="T24" s="218">
        <f>SUM(ENERO:DICIEMBRE!T24)</f>
        <v>0</v>
      </c>
      <c r="U24" s="218">
        <f>SUM(ENERO:DICIEMBRE!U24)</f>
        <v>0</v>
      </c>
      <c r="V24" s="218">
        <f>SUM(ENERO:DICIEMBRE!V24)</f>
        <v>0</v>
      </c>
      <c r="W24" s="41">
        <f t="shared" si="0"/>
        <v>0</v>
      </c>
      <c r="X24" s="218">
        <f>SUM(ENERO:DICIEMBRE!X24)</f>
        <v>0</v>
      </c>
      <c r="Y24" s="218">
        <f>SUM(ENERO:DICIEMBRE!Y24)</f>
        <v>0</v>
      </c>
      <c r="Z24" s="218">
        <f>SUM(ENERO:DICIEMBRE!Z24)</f>
        <v>0</v>
      </c>
      <c r="AA24" s="62">
        <f t="shared" si="1"/>
        <v>0</v>
      </c>
      <c r="AB24" s="42">
        <f>SUM(ENERO:DICIEMBRE!AB24)</f>
        <v>0</v>
      </c>
      <c r="AC24" s="42">
        <f>SUM(ENERO:DICIEMBRE!AC24)</f>
        <v>0</v>
      </c>
      <c r="AD24" s="42">
        <f>SUM(ENERO:DICIEMBRE!AD24)</f>
        <v>0</v>
      </c>
      <c r="AE24" s="42">
        <f>SUM(ENERO:DICIEMBRE!AE24)</f>
        <v>0</v>
      </c>
      <c r="AF24" s="42">
        <f>SUM(ENERO:DICIEMBRE!AF24)</f>
        <v>0</v>
      </c>
      <c r="AG24" s="42">
        <f>SUM(ENERO:DICIEMBRE!AG24)</f>
        <v>0</v>
      </c>
      <c r="AH24" s="42">
        <f>SUM(ENERO:DICIEMBRE!AH24)</f>
        <v>0</v>
      </c>
      <c r="AI24" s="42">
        <f>SUM(ENERO:DICIEMBRE!AI24)</f>
        <v>0</v>
      </c>
      <c r="AJ24" s="42">
        <f>SUM(ENERO:DICIEMBRE!AJ24)</f>
        <v>0</v>
      </c>
      <c r="AK24" s="42">
        <f>SUM(ENERO:DICIEMBRE!AK24)</f>
        <v>0</v>
      </c>
      <c r="AL24" s="42">
        <f>SUM(ENERO:DICIEMBRE!AL24)</f>
        <v>0</v>
      </c>
      <c r="AM24" s="42">
        <f>SUM(ENERO:DICIEMBRE!AM24)</f>
        <v>0</v>
      </c>
      <c r="AN24" s="42">
        <f>SUM(ENERO:DICIEMBRE!AN24)</f>
        <v>0</v>
      </c>
      <c r="AO24" s="42">
        <f>SUM(ENERO:DICIEMBRE!AO24)</f>
        <v>0</v>
      </c>
      <c r="AP24" s="42">
        <f>SUM(ENERO:DICIEMBRE!AP24)</f>
        <v>0</v>
      </c>
      <c r="AQ24" s="42">
        <f>SUM(ENERO:DICIEMBRE!AQ24)</f>
        <v>0</v>
      </c>
      <c r="AR24" s="42">
        <f>SUM(ENERO:DICIEMBRE!AR24)</f>
        <v>0</v>
      </c>
      <c r="AS24" s="42">
        <f>SUM(ENERO:DICIEMBRE!AS24)</f>
        <v>0</v>
      </c>
      <c r="AT24" s="42">
        <f>SUM(ENERO:DICIEMBRE!AT24)</f>
        <v>0</v>
      </c>
      <c r="AU24" s="42">
        <f>SUM(ENERO:DICIEMBRE!AU24)</f>
        <v>0</v>
      </c>
      <c r="AV24" s="42">
        <f>SUM(ENERO:DICIEMBRE!AV24)</f>
        <v>0</v>
      </c>
      <c r="AW24" s="42">
        <f>SUM(ENERO:DICIEMBRE!AW24)</f>
        <v>0</v>
      </c>
      <c r="AX24" s="42">
        <f>SUM(ENERO:DICIEMBRE!AX24)</f>
        <v>0</v>
      </c>
      <c r="AY24" s="53" t="str">
        <f t="shared" si="5"/>
        <v/>
      </c>
      <c r="AZ24" s="54"/>
      <c r="BA24" s="54"/>
      <c r="BB24" s="54"/>
      <c r="BC24" s="54"/>
      <c r="BD24" s="54"/>
      <c r="BE24" s="54"/>
      <c r="BF24" s="54"/>
      <c r="BG24" s="54"/>
      <c r="BH24" s="54"/>
      <c r="BI24" s="13"/>
      <c r="BJ24" s="13"/>
      <c r="BK24" s="13"/>
      <c r="BL24" s="13"/>
      <c r="BM24" s="13"/>
      <c r="BX24" s="2"/>
      <c r="CA24" s="55" t="str">
        <f t="shared" si="6"/>
        <v/>
      </c>
      <c r="CB24" s="55" t="str">
        <f t="shared" si="7"/>
        <v/>
      </c>
      <c r="CC24" s="55" t="str">
        <f t="shared" si="8"/>
        <v/>
      </c>
      <c r="CD24" s="55" t="str">
        <f t="shared" si="9"/>
        <v/>
      </c>
      <c r="CE24" s="55" t="str">
        <f t="shared" si="10"/>
        <v/>
      </c>
      <c r="CF24" s="55"/>
      <c r="CG24" s="56">
        <f t="shared" si="11"/>
        <v>0</v>
      </c>
      <c r="CH24" s="56">
        <f t="shared" si="12"/>
        <v>0</v>
      </c>
      <c r="CI24" s="56">
        <f t="shared" si="2"/>
        <v>0</v>
      </c>
      <c r="CJ24" s="56">
        <f t="shared" si="3"/>
        <v>0</v>
      </c>
      <c r="CK24" s="56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x14ac:dyDescent="0.2">
      <c r="A25" s="41" t="s">
        <v>72</v>
      </c>
      <c r="B25" s="34">
        <f t="shared" si="13"/>
        <v>0</v>
      </c>
      <c r="C25" s="218">
        <f>SUM(ENERO:DICIEMBRE!C25)</f>
        <v>0</v>
      </c>
      <c r="D25" s="218">
        <f>SUM(ENERO:DICIEMBRE!D25)</f>
        <v>0</v>
      </c>
      <c r="E25" s="218">
        <f>SUM(ENERO:DICIEMBRE!E25)</f>
        <v>0</v>
      </c>
      <c r="F25" s="218">
        <f>SUM(ENERO:DICIEMBRE!F25)</f>
        <v>0</v>
      </c>
      <c r="G25" s="218">
        <f>SUM(ENERO:DICIEMBRE!G25)</f>
        <v>0</v>
      </c>
      <c r="H25" s="218">
        <f>SUM(ENERO:DICIEMBRE!H25)</f>
        <v>0</v>
      </c>
      <c r="I25" s="218">
        <f>SUM(ENERO:DICIEMBRE!I25)</f>
        <v>0</v>
      </c>
      <c r="J25" s="218">
        <f>SUM(ENERO:DICIEMBRE!J25)</f>
        <v>0</v>
      </c>
      <c r="K25" s="218">
        <f>SUM(ENERO:DICIEMBRE!K25)</f>
        <v>0</v>
      </c>
      <c r="L25" s="218">
        <f>SUM(ENERO:DICIEMBRE!L25)</f>
        <v>0</v>
      </c>
      <c r="M25" s="218">
        <f>SUM(ENERO:DICIEMBRE!M25)</f>
        <v>0</v>
      </c>
      <c r="N25" s="218">
        <f>SUM(ENERO:DICIEMBRE!N25)</f>
        <v>0</v>
      </c>
      <c r="O25" s="218">
        <f>SUM(ENERO:DICIEMBRE!O25)</f>
        <v>0</v>
      </c>
      <c r="P25" s="218">
        <f>SUM(ENERO:DICIEMBRE!P25)</f>
        <v>0</v>
      </c>
      <c r="Q25" s="218">
        <f>SUM(ENERO:DICIEMBRE!Q25)</f>
        <v>0</v>
      </c>
      <c r="R25" s="218">
        <f>SUM(ENERO:DICIEMBRE!R25)</f>
        <v>0</v>
      </c>
      <c r="S25" s="218">
        <f>SUM(ENERO:DICIEMBRE!S25)</f>
        <v>0</v>
      </c>
      <c r="T25" s="218">
        <f>SUM(ENERO:DICIEMBRE!T25)</f>
        <v>0</v>
      </c>
      <c r="U25" s="218">
        <f>SUM(ENERO:DICIEMBRE!U25)</f>
        <v>0</v>
      </c>
      <c r="V25" s="218">
        <f>SUM(ENERO:DICIEMBRE!V25)</f>
        <v>0</v>
      </c>
      <c r="W25" s="41">
        <f t="shared" si="0"/>
        <v>0</v>
      </c>
      <c r="X25" s="218">
        <f>SUM(ENERO:DICIEMBRE!X25)</f>
        <v>0</v>
      </c>
      <c r="Y25" s="218">
        <f>SUM(ENERO:DICIEMBRE!Y25)</f>
        <v>0</v>
      </c>
      <c r="Z25" s="218">
        <f>SUM(ENERO:DICIEMBRE!Z25)</f>
        <v>0</v>
      </c>
      <c r="AA25" s="62">
        <f t="shared" si="1"/>
        <v>0</v>
      </c>
      <c r="AB25" s="42">
        <f>SUM(ENERO:DICIEMBRE!AB25)</f>
        <v>0</v>
      </c>
      <c r="AC25" s="42">
        <f>SUM(ENERO:DICIEMBRE!AC25)</f>
        <v>0</v>
      </c>
      <c r="AD25" s="42">
        <f>SUM(ENERO:DICIEMBRE!AD25)</f>
        <v>0</v>
      </c>
      <c r="AE25" s="42">
        <f>SUM(ENERO:DICIEMBRE!AE25)</f>
        <v>0</v>
      </c>
      <c r="AF25" s="42">
        <f>SUM(ENERO:DICIEMBRE!AF25)</f>
        <v>0</v>
      </c>
      <c r="AG25" s="42">
        <f>SUM(ENERO:DICIEMBRE!AG25)</f>
        <v>0</v>
      </c>
      <c r="AH25" s="42">
        <f>SUM(ENERO:DICIEMBRE!AH25)</f>
        <v>0</v>
      </c>
      <c r="AI25" s="42">
        <f>SUM(ENERO:DICIEMBRE!AI25)</f>
        <v>0</v>
      </c>
      <c r="AJ25" s="42">
        <f>SUM(ENERO:DICIEMBRE!AJ25)</f>
        <v>0</v>
      </c>
      <c r="AK25" s="42">
        <f>SUM(ENERO:DICIEMBRE!AK25)</f>
        <v>0</v>
      </c>
      <c r="AL25" s="42">
        <f>SUM(ENERO:DICIEMBRE!AL25)</f>
        <v>0</v>
      </c>
      <c r="AM25" s="42">
        <f>SUM(ENERO:DICIEMBRE!AM25)</f>
        <v>0</v>
      </c>
      <c r="AN25" s="42">
        <f>SUM(ENERO:DICIEMBRE!AN25)</f>
        <v>0</v>
      </c>
      <c r="AO25" s="42">
        <f>SUM(ENERO:DICIEMBRE!AO25)</f>
        <v>0</v>
      </c>
      <c r="AP25" s="42">
        <f>SUM(ENERO:DICIEMBRE!AP25)</f>
        <v>0</v>
      </c>
      <c r="AQ25" s="42">
        <f>SUM(ENERO:DICIEMBRE!AQ25)</f>
        <v>0</v>
      </c>
      <c r="AR25" s="42">
        <f>SUM(ENERO:DICIEMBRE!AR25)</f>
        <v>0</v>
      </c>
      <c r="AS25" s="42">
        <f>SUM(ENERO:DICIEMBRE!AS25)</f>
        <v>0</v>
      </c>
      <c r="AT25" s="42">
        <f>SUM(ENERO:DICIEMBRE!AT25)</f>
        <v>0</v>
      </c>
      <c r="AU25" s="42">
        <f>SUM(ENERO:DICIEMBRE!AU25)</f>
        <v>0</v>
      </c>
      <c r="AV25" s="42">
        <f>SUM(ENERO:DICIEMBRE!AV25)</f>
        <v>0</v>
      </c>
      <c r="AW25" s="42">
        <f>SUM(ENERO:DICIEMBRE!AW25)</f>
        <v>0</v>
      </c>
      <c r="AX25" s="42">
        <f>SUM(ENERO:DICIEMBRE!AX25)</f>
        <v>0</v>
      </c>
      <c r="AY25" s="53" t="str">
        <f t="shared" si="5"/>
        <v/>
      </c>
      <c r="AZ25" s="54"/>
      <c r="BA25" s="54"/>
      <c r="BB25" s="54"/>
      <c r="BC25" s="54"/>
      <c r="BD25" s="54"/>
      <c r="BE25" s="54"/>
      <c r="BF25" s="54"/>
      <c r="BG25" s="54"/>
      <c r="BH25" s="54"/>
      <c r="BI25" s="13"/>
      <c r="BJ25" s="13"/>
      <c r="BK25" s="13"/>
      <c r="BL25" s="13"/>
      <c r="BM25" s="13"/>
      <c r="BX25" s="2"/>
      <c r="CA25" s="55" t="str">
        <f t="shared" si="6"/>
        <v/>
      </c>
      <c r="CB25" s="55" t="str">
        <f t="shared" si="7"/>
        <v/>
      </c>
      <c r="CC25" s="55" t="str">
        <f t="shared" si="8"/>
        <v/>
      </c>
      <c r="CD25" s="55" t="str">
        <f t="shared" si="9"/>
        <v/>
      </c>
      <c r="CE25" s="55" t="str">
        <f t="shared" si="10"/>
        <v/>
      </c>
      <c r="CF25" s="55"/>
      <c r="CG25" s="56">
        <f t="shared" si="11"/>
        <v>0</v>
      </c>
      <c r="CH25" s="56">
        <f t="shared" si="12"/>
        <v>0</v>
      </c>
      <c r="CI25" s="56">
        <f t="shared" si="2"/>
        <v>0</v>
      </c>
      <c r="CJ25" s="56">
        <f t="shared" si="3"/>
        <v>0</v>
      </c>
      <c r="CK25" s="56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x14ac:dyDescent="0.2">
      <c r="A26" s="41" t="s">
        <v>73</v>
      </c>
      <c r="B26" s="34">
        <f t="shared" si="13"/>
        <v>39</v>
      </c>
      <c r="C26" s="218">
        <f>SUM(ENERO:DICIEMBRE!C26)</f>
        <v>0</v>
      </c>
      <c r="D26" s="218">
        <f>SUM(ENERO:DICIEMBRE!D26)</f>
        <v>0</v>
      </c>
      <c r="E26" s="218">
        <f>SUM(ENERO:DICIEMBRE!E26)</f>
        <v>0</v>
      </c>
      <c r="F26" s="218">
        <f>SUM(ENERO:DICIEMBRE!F26)</f>
        <v>0</v>
      </c>
      <c r="G26" s="218">
        <f>SUM(ENERO:DICIEMBRE!G26)</f>
        <v>0</v>
      </c>
      <c r="H26" s="218">
        <f>SUM(ENERO:DICIEMBRE!H26)</f>
        <v>1</v>
      </c>
      <c r="I26" s="218">
        <f>SUM(ENERO:DICIEMBRE!I26)</f>
        <v>1</v>
      </c>
      <c r="J26" s="218">
        <f>SUM(ENERO:DICIEMBRE!J26)</f>
        <v>0</v>
      </c>
      <c r="K26" s="218">
        <f>SUM(ENERO:DICIEMBRE!K26)</f>
        <v>0</v>
      </c>
      <c r="L26" s="218">
        <f>SUM(ENERO:DICIEMBRE!L26)</f>
        <v>2</v>
      </c>
      <c r="M26" s="218">
        <f>SUM(ENERO:DICIEMBRE!M26)</f>
        <v>4</v>
      </c>
      <c r="N26" s="218">
        <f>SUM(ENERO:DICIEMBRE!N26)</f>
        <v>1</v>
      </c>
      <c r="O26" s="218">
        <f>SUM(ENERO:DICIEMBRE!O26)</f>
        <v>3</v>
      </c>
      <c r="P26" s="218">
        <f>SUM(ENERO:DICIEMBRE!P26)</f>
        <v>6</v>
      </c>
      <c r="Q26" s="218">
        <f>SUM(ENERO:DICIEMBRE!Q26)</f>
        <v>7</v>
      </c>
      <c r="R26" s="218">
        <f>SUM(ENERO:DICIEMBRE!R26)</f>
        <v>8</v>
      </c>
      <c r="S26" s="218">
        <f>SUM(ENERO:DICIEMBRE!S26)</f>
        <v>6</v>
      </c>
      <c r="T26" s="218">
        <f>SUM(ENERO:DICIEMBRE!T26)</f>
        <v>39</v>
      </c>
      <c r="U26" s="218">
        <f>SUM(ENERO:DICIEMBRE!U26)</f>
        <v>22</v>
      </c>
      <c r="V26" s="218">
        <f>SUM(ENERO:DICIEMBRE!V26)</f>
        <v>17</v>
      </c>
      <c r="W26" s="41">
        <f t="shared" si="0"/>
        <v>0</v>
      </c>
      <c r="X26" s="218">
        <f>SUM(ENERO:DICIEMBRE!X26)</f>
        <v>0</v>
      </c>
      <c r="Y26" s="218">
        <f>SUM(ENERO:DICIEMBRE!Y26)</f>
        <v>0</v>
      </c>
      <c r="Z26" s="218">
        <f>SUM(ENERO:DICIEMBRE!Z26)</f>
        <v>0</v>
      </c>
      <c r="AA26" s="62">
        <f t="shared" si="1"/>
        <v>19</v>
      </c>
      <c r="AB26" s="42">
        <f>SUM(ENERO:DICIEMBRE!AB26)</f>
        <v>13</v>
      </c>
      <c r="AC26" s="42">
        <f>SUM(ENERO:DICIEMBRE!AC26)</f>
        <v>6</v>
      </c>
      <c r="AD26" s="42">
        <f>SUM(ENERO:DICIEMBRE!AD26)</f>
        <v>0</v>
      </c>
      <c r="AE26" s="42">
        <f>SUM(ENERO:DICIEMBRE!AE26)</f>
        <v>13</v>
      </c>
      <c r="AF26" s="42">
        <f>SUM(ENERO:DICIEMBRE!AF26)</f>
        <v>0</v>
      </c>
      <c r="AG26" s="42">
        <f>SUM(ENERO:DICIEMBRE!AG26)</f>
        <v>3</v>
      </c>
      <c r="AH26" s="42">
        <f>SUM(ENERO:DICIEMBRE!AH26)</f>
        <v>2</v>
      </c>
      <c r="AI26" s="42">
        <f>SUM(ENERO:DICIEMBRE!AI26)</f>
        <v>0</v>
      </c>
      <c r="AJ26" s="42">
        <f>SUM(ENERO:DICIEMBRE!AJ26)</f>
        <v>0</v>
      </c>
      <c r="AK26" s="42">
        <f>SUM(ENERO:DICIEMBRE!AK26)</f>
        <v>0</v>
      </c>
      <c r="AL26" s="42">
        <f>SUM(ENERO:DICIEMBRE!AL26)</f>
        <v>0</v>
      </c>
      <c r="AM26" s="42">
        <f>SUM(ENERO:DICIEMBRE!AM26)</f>
        <v>0</v>
      </c>
      <c r="AN26" s="42">
        <f>SUM(ENERO:DICIEMBRE!AN26)</f>
        <v>0</v>
      </c>
      <c r="AO26" s="42">
        <f>SUM(ENERO:DICIEMBRE!AO26)</f>
        <v>0</v>
      </c>
      <c r="AP26" s="42">
        <f>SUM(ENERO:DICIEMBRE!AP26)</f>
        <v>0</v>
      </c>
      <c r="AQ26" s="42">
        <f>SUM(ENERO:DICIEMBRE!AQ26)</f>
        <v>0</v>
      </c>
      <c r="AR26" s="42">
        <f>SUM(ENERO:DICIEMBRE!AR26)</f>
        <v>0</v>
      </c>
      <c r="AS26" s="42">
        <f>SUM(ENERO:DICIEMBRE!AS26)</f>
        <v>0</v>
      </c>
      <c r="AT26" s="42">
        <f>SUM(ENERO:DICIEMBRE!AT26)</f>
        <v>0</v>
      </c>
      <c r="AU26" s="42">
        <f>SUM(ENERO:DICIEMBRE!AU26)</f>
        <v>0</v>
      </c>
      <c r="AV26" s="42">
        <f>SUM(ENERO:DICIEMBRE!AV26)</f>
        <v>0</v>
      </c>
      <c r="AW26" s="42">
        <f>SUM(ENERO:DICIEMBRE!AW26)</f>
        <v>0</v>
      </c>
      <c r="AX26" s="42">
        <f>SUM(ENERO:DICIEMBRE!AX26)</f>
        <v>0</v>
      </c>
      <c r="AY26" s="53" t="str">
        <f t="shared" si="5"/>
        <v/>
      </c>
      <c r="AZ26" s="54"/>
      <c r="BA26" s="54"/>
      <c r="BB26" s="54"/>
      <c r="BC26" s="54"/>
      <c r="BD26" s="54"/>
      <c r="BE26" s="54"/>
      <c r="BF26" s="54"/>
      <c r="BG26" s="54"/>
      <c r="BH26" s="54"/>
      <c r="BI26" s="13"/>
      <c r="BJ26" s="13"/>
      <c r="BK26" s="13"/>
      <c r="BL26" s="13"/>
      <c r="BM26" s="13"/>
      <c r="BX26" s="2"/>
      <c r="CA26" s="55" t="str">
        <f t="shared" si="6"/>
        <v/>
      </c>
      <c r="CB26" s="55" t="str">
        <f t="shared" si="7"/>
        <v/>
      </c>
      <c r="CC26" s="55" t="str">
        <f t="shared" si="8"/>
        <v/>
      </c>
      <c r="CD26" s="55" t="str">
        <f t="shared" si="9"/>
        <v/>
      </c>
      <c r="CE26" s="55" t="str">
        <f t="shared" si="10"/>
        <v/>
      </c>
      <c r="CF26" s="55"/>
      <c r="CG26" s="56">
        <f t="shared" si="11"/>
        <v>0</v>
      </c>
      <c r="CH26" s="56">
        <f t="shared" si="12"/>
        <v>0</v>
      </c>
      <c r="CI26" s="56">
        <f t="shared" si="2"/>
        <v>0</v>
      </c>
      <c r="CJ26" s="56">
        <f t="shared" si="3"/>
        <v>0</v>
      </c>
      <c r="CK26" s="56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x14ac:dyDescent="0.2">
      <c r="A27" s="41" t="s">
        <v>74</v>
      </c>
      <c r="B27" s="34">
        <f t="shared" si="13"/>
        <v>0</v>
      </c>
      <c r="C27" s="218">
        <f>SUM(ENERO:DICIEMBRE!C27)</f>
        <v>0</v>
      </c>
      <c r="D27" s="218">
        <f>SUM(ENERO:DICIEMBRE!D27)</f>
        <v>0</v>
      </c>
      <c r="E27" s="218">
        <f>SUM(ENERO:DICIEMBRE!E27)</f>
        <v>0</v>
      </c>
      <c r="F27" s="218">
        <f>SUM(ENERO:DICIEMBRE!F27)</f>
        <v>0</v>
      </c>
      <c r="G27" s="218">
        <f>SUM(ENERO:DICIEMBRE!G27)</f>
        <v>0</v>
      </c>
      <c r="H27" s="218">
        <f>SUM(ENERO:DICIEMBRE!H27)</f>
        <v>0</v>
      </c>
      <c r="I27" s="218">
        <f>SUM(ENERO:DICIEMBRE!I27)</f>
        <v>0</v>
      </c>
      <c r="J27" s="218">
        <f>SUM(ENERO:DICIEMBRE!J27)</f>
        <v>0</v>
      </c>
      <c r="K27" s="218">
        <f>SUM(ENERO:DICIEMBRE!K27)</f>
        <v>0</v>
      </c>
      <c r="L27" s="218">
        <f>SUM(ENERO:DICIEMBRE!L27)</f>
        <v>0</v>
      </c>
      <c r="M27" s="218">
        <f>SUM(ENERO:DICIEMBRE!M27)</f>
        <v>0</v>
      </c>
      <c r="N27" s="218">
        <f>SUM(ENERO:DICIEMBRE!N27)</f>
        <v>0</v>
      </c>
      <c r="O27" s="218">
        <f>SUM(ENERO:DICIEMBRE!O27)</f>
        <v>0</v>
      </c>
      <c r="P27" s="218">
        <f>SUM(ENERO:DICIEMBRE!P27)</f>
        <v>0</v>
      </c>
      <c r="Q27" s="218">
        <f>SUM(ENERO:DICIEMBRE!Q27)</f>
        <v>0</v>
      </c>
      <c r="R27" s="218">
        <f>SUM(ENERO:DICIEMBRE!R27)</f>
        <v>0</v>
      </c>
      <c r="S27" s="218">
        <f>SUM(ENERO:DICIEMBRE!S27)</f>
        <v>0</v>
      </c>
      <c r="T27" s="218">
        <f>SUM(ENERO:DICIEMBRE!T27)</f>
        <v>0</v>
      </c>
      <c r="U27" s="218">
        <f>SUM(ENERO:DICIEMBRE!U27)</f>
        <v>0</v>
      </c>
      <c r="V27" s="218">
        <f>SUM(ENERO:DICIEMBRE!V27)</f>
        <v>0</v>
      </c>
      <c r="W27" s="41">
        <f t="shared" si="0"/>
        <v>0</v>
      </c>
      <c r="X27" s="218">
        <f>SUM(ENERO:DICIEMBRE!X27)</f>
        <v>0</v>
      </c>
      <c r="Y27" s="218">
        <f>SUM(ENERO:DICIEMBRE!Y27)</f>
        <v>0</v>
      </c>
      <c r="Z27" s="218">
        <f>SUM(ENERO:DICIEMBRE!Z27)</f>
        <v>0</v>
      </c>
      <c r="AA27" s="62">
        <f t="shared" si="1"/>
        <v>0</v>
      </c>
      <c r="AB27" s="42">
        <f>SUM(ENERO:DICIEMBRE!AB27)</f>
        <v>0</v>
      </c>
      <c r="AC27" s="42">
        <f>SUM(ENERO:DICIEMBRE!AC27)</f>
        <v>0</v>
      </c>
      <c r="AD27" s="42">
        <f>SUM(ENERO:DICIEMBRE!AD27)</f>
        <v>0</v>
      </c>
      <c r="AE27" s="42">
        <f>SUM(ENERO:DICIEMBRE!AE27)</f>
        <v>0</v>
      </c>
      <c r="AF27" s="42">
        <f>SUM(ENERO:DICIEMBRE!AF27)</f>
        <v>0</v>
      </c>
      <c r="AG27" s="42">
        <f>SUM(ENERO:DICIEMBRE!AG27)</f>
        <v>0</v>
      </c>
      <c r="AH27" s="42">
        <f>SUM(ENERO:DICIEMBRE!AH27)</f>
        <v>0</v>
      </c>
      <c r="AI27" s="42">
        <f>SUM(ENERO:DICIEMBRE!AI27)</f>
        <v>0</v>
      </c>
      <c r="AJ27" s="42">
        <f>SUM(ENERO:DICIEMBRE!AJ27)</f>
        <v>0</v>
      </c>
      <c r="AK27" s="42">
        <f>SUM(ENERO:DICIEMBRE!AK27)</f>
        <v>0</v>
      </c>
      <c r="AL27" s="42">
        <f>SUM(ENERO:DICIEMBRE!AL27)</f>
        <v>0</v>
      </c>
      <c r="AM27" s="42">
        <f>SUM(ENERO:DICIEMBRE!AM27)</f>
        <v>0</v>
      </c>
      <c r="AN27" s="42">
        <f>SUM(ENERO:DICIEMBRE!AN27)</f>
        <v>0</v>
      </c>
      <c r="AO27" s="42">
        <f>SUM(ENERO:DICIEMBRE!AO27)</f>
        <v>0</v>
      </c>
      <c r="AP27" s="42">
        <f>SUM(ENERO:DICIEMBRE!AP27)</f>
        <v>0</v>
      </c>
      <c r="AQ27" s="42">
        <f>SUM(ENERO:DICIEMBRE!AQ27)</f>
        <v>0</v>
      </c>
      <c r="AR27" s="42">
        <f>SUM(ENERO:DICIEMBRE!AR27)</f>
        <v>0</v>
      </c>
      <c r="AS27" s="42">
        <f>SUM(ENERO:DICIEMBRE!AS27)</f>
        <v>0</v>
      </c>
      <c r="AT27" s="42">
        <f>SUM(ENERO:DICIEMBRE!AT27)</f>
        <v>0</v>
      </c>
      <c r="AU27" s="42">
        <f>SUM(ENERO:DICIEMBRE!AU27)</f>
        <v>0</v>
      </c>
      <c r="AV27" s="42">
        <f>SUM(ENERO:DICIEMBRE!AV27)</f>
        <v>0</v>
      </c>
      <c r="AW27" s="42">
        <f>SUM(ENERO:DICIEMBRE!AW27)</f>
        <v>0</v>
      </c>
      <c r="AX27" s="42">
        <f>SUM(ENERO:DICIEMBRE!AX27)</f>
        <v>0</v>
      </c>
      <c r="AY27" s="53" t="str">
        <f t="shared" si="5"/>
        <v/>
      </c>
      <c r="AZ27" s="54"/>
      <c r="BA27" s="54"/>
      <c r="BB27" s="54"/>
      <c r="BC27" s="54"/>
      <c r="BD27" s="54"/>
      <c r="BE27" s="54"/>
      <c r="BF27" s="54"/>
      <c r="BG27" s="54"/>
      <c r="BH27" s="54"/>
      <c r="BI27" s="13"/>
      <c r="BJ27" s="13"/>
      <c r="BK27" s="13"/>
      <c r="BL27" s="13"/>
      <c r="BM27" s="13"/>
      <c r="BX27" s="2"/>
      <c r="CA27" s="55" t="str">
        <f t="shared" si="6"/>
        <v/>
      </c>
      <c r="CB27" s="55" t="str">
        <f t="shared" si="7"/>
        <v/>
      </c>
      <c r="CC27" s="55" t="str">
        <f t="shared" si="8"/>
        <v/>
      </c>
      <c r="CD27" s="55" t="str">
        <f t="shared" si="9"/>
        <v/>
      </c>
      <c r="CE27" s="55" t="str">
        <f t="shared" si="10"/>
        <v/>
      </c>
      <c r="CF27" s="55"/>
      <c r="CG27" s="56">
        <f t="shared" si="11"/>
        <v>0</v>
      </c>
      <c r="CH27" s="56">
        <f t="shared" si="12"/>
        <v>0</v>
      </c>
      <c r="CI27" s="56">
        <f t="shared" si="2"/>
        <v>0</v>
      </c>
      <c r="CJ27" s="56">
        <f t="shared" si="3"/>
        <v>0</v>
      </c>
      <c r="CK27" s="56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x14ac:dyDescent="0.2">
      <c r="A28" s="41" t="s">
        <v>75</v>
      </c>
      <c r="B28" s="34">
        <f t="shared" si="13"/>
        <v>0</v>
      </c>
      <c r="C28" s="218">
        <f>SUM(ENERO:DICIEMBRE!C28)</f>
        <v>0</v>
      </c>
      <c r="D28" s="218">
        <f>SUM(ENERO:DICIEMBRE!D28)</f>
        <v>0</v>
      </c>
      <c r="E28" s="218">
        <f>SUM(ENERO:DICIEMBRE!E28)</f>
        <v>0</v>
      </c>
      <c r="F28" s="218">
        <f>SUM(ENERO:DICIEMBRE!F28)</f>
        <v>0</v>
      </c>
      <c r="G28" s="218">
        <f>SUM(ENERO:DICIEMBRE!G28)</f>
        <v>0</v>
      </c>
      <c r="H28" s="218">
        <f>SUM(ENERO:DICIEMBRE!H28)</f>
        <v>0</v>
      </c>
      <c r="I28" s="218">
        <f>SUM(ENERO:DICIEMBRE!I28)</f>
        <v>0</v>
      </c>
      <c r="J28" s="218">
        <f>SUM(ENERO:DICIEMBRE!J28)</f>
        <v>0</v>
      </c>
      <c r="K28" s="218">
        <f>SUM(ENERO:DICIEMBRE!K28)</f>
        <v>0</v>
      </c>
      <c r="L28" s="218">
        <f>SUM(ENERO:DICIEMBRE!L28)</f>
        <v>0</v>
      </c>
      <c r="M28" s="218">
        <f>SUM(ENERO:DICIEMBRE!M28)</f>
        <v>0</v>
      </c>
      <c r="N28" s="218">
        <f>SUM(ENERO:DICIEMBRE!N28)</f>
        <v>0</v>
      </c>
      <c r="O28" s="218">
        <f>SUM(ENERO:DICIEMBRE!O28)</f>
        <v>0</v>
      </c>
      <c r="P28" s="218">
        <f>SUM(ENERO:DICIEMBRE!P28)</f>
        <v>0</v>
      </c>
      <c r="Q28" s="218">
        <f>SUM(ENERO:DICIEMBRE!Q28)</f>
        <v>0</v>
      </c>
      <c r="R28" s="218">
        <f>SUM(ENERO:DICIEMBRE!R28)</f>
        <v>0</v>
      </c>
      <c r="S28" s="218">
        <f>SUM(ENERO:DICIEMBRE!S28)</f>
        <v>0</v>
      </c>
      <c r="T28" s="218">
        <f>SUM(ENERO:DICIEMBRE!T28)</f>
        <v>0</v>
      </c>
      <c r="U28" s="218">
        <f>SUM(ENERO:DICIEMBRE!U28)</f>
        <v>0</v>
      </c>
      <c r="V28" s="218">
        <f>SUM(ENERO:DICIEMBRE!V28)</f>
        <v>0</v>
      </c>
      <c r="W28" s="41">
        <f t="shared" si="0"/>
        <v>0</v>
      </c>
      <c r="X28" s="218">
        <f>SUM(ENERO:DICIEMBRE!X28)</f>
        <v>0</v>
      </c>
      <c r="Y28" s="218">
        <f>SUM(ENERO:DICIEMBRE!Y28)</f>
        <v>0</v>
      </c>
      <c r="Z28" s="218">
        <f>SUM(ENERO:DICIEMBRE!Z28)</f>
        <v>0</v>
      </c>
      <c r="AA28" s="62">
        <f t="shared" si="1"/>
        <v>0</v>
      </c>
      <c r="AB28" s="42">
        <f>SUM(ENERO:DICIEMBRE!AB28)</f>
        <v>0</v>
      </c>
      <c r="AC28" s="42">
        <f>SUM(ENERO:DICIEMBRE!AC28)</f>
        <v>0</v>
      </c>
      <c r="AD28" s="42">
        <f>SUM(ENERO:DICIEMBRE!AD28)</f>
        <v>0</v>
      </c>
      <c r="AE28" s="42">
        <f>SUM(ENERO:DICIEMBRE!AE28)</f>
        <v>0</v>
      </c>
      <c r="AF28" s="42">
        <f>SUM(ENERO:DICIEMBRE!AF28)</f>
        <v>0</v>
      </c>
      <c r="AG28" s="42">
        <f>SUM(ENERO:DICIEMBRE!AG28)</f>
        <v>0</v>
      </c>
      <c r="AH28" s="42">
        <f>SUM(ENERO:DICIEMBRE!AH28)</f>
        <v>0</v>
      </c>
      <c r="AI28" s="42">
        <f>SUM(ENERO:DICIEMBRE!AI28)</f>
        <v>0</v>
      </c>
      <c r="AJ28" s="42">
        <f>SUM(ENERO:DICIEMBRE!AJ28)</f>
        <v>0</v>
      </c>
      <c r="AK28" s="42">
        <f>SUM(ENERO:DICIEMBRE!AK28)</f>
        <v>0</v>
      </c>
      <c r="AL28" s="42">
        <f>SUM(ENERO:DICIEMBRE!AL28)</f>
        <v>0</v>
      </c>
      <c r="AM28" s="42">
        <f>SUM(ENERO:DICIEMBRE!AM28)</f>
        <v>0</v>
      </c>
      <c r="AN28" s="42">
        <f>SUM(ENERO:DICIEMBRE!AN28)</f>
        <v>0</v>
      </c>
      <c r="AO28" s="42">
        <f>SUM(ENERO:DICIEMBRE!AO28)</f>
        <v>0</v>
      </c>
      <c r="AP28" s="42">
        <f>SUM(ENERO:DICIEMBRE!AP28)</f>
        <v>0</v>
      </c>
      <c r="AQ28" s="42">
        <f>SUM(ENERO:DICIEMBRE!AQ28)</f>
        <v>0</v>
      </c>
      <c r="AR28" s="42">
        <f>SUM(ENERO:DICIEMBRE!AR28)</f>
        <v>0</v>
      </c>
      <c r="AS28" s="42">
        <f>SUM(ENERO:DICIEMBRE!AS28)</f>
        <v>0</v>
      </c>
      <c r="AT28" s="42">
        <f>SUM(ENERO:DICIEMBRE!AT28)</f>
        <v>0</v>
      </c>
      <c r="AU28" s="42">
        <f>SUM(ENERO:DICIEMBRE!AU28)</f>
        <v>0</v>
      </c>
      <c r="AV28" s="42">
        <f>SUM(ENERO:DICIEMBRE!AV28)</f>
        <v>0</v>
      </c>
      <c r="AW28" s="42">
        <f>SUM(ENERO:DICIEMBRE!AW28)</f>
        <v>0</v>
      </c>
      <c r="AX28" s="42">
        <f>SUM(ENERO:DICIEMBRE!AX28)</f>
        <v>0</v>
      </c>
      <c r="AY28" s="53" t="str">
        <f t="shared" si="5"/>
        <v/>
      </c>
      <c r="AZ28" s="54"/>
      <c r="BA28" s="54"/>
      <c r="BB28" s="54"/>
      <c r="BC28" s="54"/>
      <c r="BD28" s="54"/>
      <c r="BE28" s="54"/>
      <c r="BF28" s="54"/>
      <c r="BG28" s="54"/>
      <c r="BH28" s="54"/>
      <c r="BI28" s="13"/>
      <c r="BJ28" s="13"/>
      <c r="BK28" s="13"/>
      <c r="BL28" s="13"/>
      <c r="BM28" s="13"/>
      <c r="BX28" s="2"/>
      <c r="CA28" s="55" t="str">
        <f t="shared" si="6"/>
        <v/>
      </c>
      <c r="CB28" s="55" t="str">
        <f t="shared" si="7"/>
        <v/>
      </c>
      <c r="CC28" s="55" t="str">
        <f t="shared" si="8"/>
        <v/>
      </c>
      <c r="CD28" s="55" t="str">
        <f t="shared" si="9"/>
        <v/>
      </c>
      <c r="CE28" s="55" t="str">
        <f t="shared" si="10"/>
        <v/>
      </c>
      <c r="CF28" s="55"/>
      <c r="CG28" s="56">
        <f t="shared" si="11"/>
        <v>0</v>
      </c>
      <c r="CH28" s="56">
        <f t="shared" si="12"/>
        <v>0</v>
      </c>
      <c r="CI28" s="56">
        <f t="shared" si="2"/>
        <v>0</v>
      </c>
      <c r="CJ28" s="56">
        <f t="shared" si="3"/>
        <v>0</v>
      </c>
      <c r="CK28" s="56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x14ac:dyDescent="0.2">
      <c r="A29" s="41" t="s">
        <v>76</v>
      </c>
      <c r="B29" s="34">
        <f t="shared" si="13"/>
        <v>0</v>
      </c>
      <c r="C29" s="218">
        <f>SUM(ENERO:DICIEMBRE!C29)</f>
        <v>0</v>
      </c>
      <c r="D29" s="218">
        <f>SUM(ENERO:DICIEMBRE!D29)</f>
        <v>0</v>
      </c>
      <c r="E29" s="218">
        <f>SUM(ENERO:DICIEMBRE!E29)</f>
        <v>0</v>
      </c>
      <c r="F29" s="218">
        <f>SUM(ENERO:DICIEMBRE!F29)</f>
        <v>0</v>
      </c>
      <c r="G29" s="218">
        <f>SUM(ENERO:DICIEMBRE!G29)</f>
        <v>0</v>
      </c>
      <c r="H29" s="218">
        <f>SUM(ENERO:DICIEMBRE!H29)</f>
        <v>0</v>
      </c>
      <c r="I29" s="218">
        <f>SUM(ENERO:DICIEMBRE!I29)</f>
        <v>0</v>
      </c>
      <c r="J29" s="218">
        <f>SUM(ENERO:DICIEMBRE!J29)</f>
        <v>0</v>
      </c>
      <c r="K29" s="218">
        <f>SUM(ENERO:DICIEMBRE!K29)</f>
        <v>0</v>
      </c>
      <c r="L29" s="218">
        <f>SUM(ENERO:DICIEMBRE!L29)</f>
        <v>0</v>
      </c>
      <c r="M29" s="218">
        <f>SUM(ENERO:DICIEMBRE!M29)</f>
        <v>0</v>
      </c>
      <c r="N29" s="218">
        <f>SUM(ENERO:DICIEMBRE!N29)</f>
        <v>0</v>
      </c>
      <c r="O29" s="218">
        <f>SUM(ENERO:DICIEMBRE!O29)</f>
        <v>0</v>
      </c>
      <c r="P29" s="218">
        <f>SUM(ENERO:DICIEMBRE!P29)</f>
        <v>0</v>
      </c>
      <c r="Q29" s="218">
        <f>SUM(ENERO:DICIEMBRE!Q29)</f>
        <v>0</v>
      </c>
      <c r="R29" s="218">
        <f>SUM(ENERO:DICIEMBRE!R29)</f>
        <v>0</v>
      </c>
      <c r="S29" s="218">
        <f>SUM(ENERO:DICIEMBRE!S29)</f>
        <v>0</v>
      </c>
      <c r="T29" s="218">
        <f>SUM(ENERO:DICIEMBRE!T29)</f>
        <v>0</v>
      </c>
      <c r="U29" s="218">
        <f>SUM(ENERO:DICIEMBRE!U29)</f>
        <v>0</v>
      </c>
      <c r="V29" s="218">
        <f>SUM(ENERO:DICIEMBRE!V29)</f>
        <v>0</v>
      </c>
      <c r="W29" s="41">
        <f t="shared" si="0"/>
        <v>0</v>
      </c>
      <c r="X29" s="218">
        <f>SUM(ENERO:DICIEMBRE!X29)</f>
        <v>0</v>
      </c>
      <c r="Y29" s="218">
        <f>SUM(ENERO:DICIEMBRE!Y29)</f>
        <v>0</v>
      </c>
      <c r="Z29" s="218">
        <f>SUM(ENERO:DICIEMBRE!Z29)</f>
        <v>0</v>
      </c>
      <c r="AA29" s="62">
        <f t="shared" si="1"/>
        <v>0</v>
      </c>
      <c r="AB29" s="42">
        <f>SUM(ENERO:DICIEMBRE!AB29)</f>
        <v>0</v>
      </c>
      <c r="AC29" s="42">
        <f>SUM(ENERO:DICIEMBRE!AC29)</f>
        <v>0</v>
      </c>
      <c r="AD29" s="42">
        <f>SUM(ENERO:DICIEMBRE!AD29)</f>
        <v>0</v>
      </c>
      <c r="AE29" s="42">
        <f>SUM(ENERO:DICIEMBRE!AE29)</f>
        <v>0</v>
      </c>
      <c r="AF29" s="42">
        <f>SUM(ENERO:DICIEMBRE!AF29)</f>
        <v>0</v>
      </c>
      <c r="AG29" s="42">
        <f>SUM(ENERO:DICIEMBRE!AG29)</f>
        <v>0</v>
      </c>
      <c r="AH29" s="42">
        <f>SUM(ENERO:DICIEMBRE!AH29)</f>
        <v>0</v>
      </c>
      <c r="AI29" s="42">
        <f>SUM(ENERO:DICIEMBRE!AI29)</f>
        <v>0</v>
      </c>
      <c r="AJ29" s="42">
        <f>SUM(ENERO:DICIEMBRE!AJ29)</f>
        <v>0</v>
      </c>
      <c r="AK29" s="42">
        <f>SUM(ENERO:DICIEMBRE!AK29)</f>
        <v>0</v>
      </c>
      <c r="AL29" s="42">
        <f>SUM(ENERO:DICIEMBRE!AL29)</f>
        <v>0</v>
      </c>
      <c r="AM29" s="42">
        <f>SUM(ENERO:DICIEMBRE!AM29)</f>
        <v>0</v>
      </c>
      <c r="AN29" s="42">
        <f>SUM(ENERO:DICIEMBRE!AN29)</f>
        <v>0</v>
      </c>
      <c r="AO29" s="42">
        <f>SUM(ENERO:DICIEMBRE!AO29)</f>
        <v>0</v>
      </c>
      <c r="AP29" s="42">
        <f>SUM(ENERO:DICIEMBRE!AP29)</f>
        <v>0</v>
      </c>
      <c r="AQ29" s="42">
        <f>SUM(ENERO:DICIEMBRE!AQ29)</f>
        <v>0</v>
      </c>
      <c r="AR29" s="42">
        <f>SUM(ENERO:DICIEMBRE!AR29)</f>
        <v>0</v>
      </c>
      <c r="AS29" s="42">
        <f>SUM(ENERO:DICIEMBRE!AS29)</f>
        <v>0</v>
      </c>
      <c r="AT29" s="42">
        <f>SUM(ENERO:DICIEMBRE!AT29)</f>
        <v>0</v>
      </c>
      <c r="AU29" s="42">
        <f>SUM(ENERO:DICIEMBRE!AU29)</f>
        <v>0</v>
      </c>
      <c r="AV29" s="42">
        <f>SUM(ENERO:DICIEMBRE!AV29)</f>
        <v>0</v>
      </c>
      <c r="AW29" s="42">
        <f>SUM(ENERO:DICIEMBRE!AW29)</f>
        <v>0</v>
      </c>
      <c r="AX29" s="42">
        <f>SUM(ENERO:DICIEMBRE!AX29)</f>
        <v>0</v>
      </c>
      <c r="AY29" s="53" t="str">
        <f t="shared" si="5"/>
        <v/>
      </c>
      <c r="AZ29" s="54"/>
      <c r="BA29" s="54"/>
      <c r="BB29" s="54"/>
      <c r="BC29" s="54"/>
      <c r="BD29" s="54"/>
      <c r="BE29" s="54"/>
      <c r="BF29" s="54"/>
      <c r="BG29" s="54"/>
      <c r="BH29" s="54"/>
      <c r="BI29" s="13"/>
      <c r="BJ29" s="13"/>
      <c r="BK29" s="13"/>
      <c r="BL29" s="13"/>
      <c r="BM29" s="13"/>
      <c r="BX29" s="2"/>
      <c r="CA29" s="55" t="str">
        <f t="shared" si="6"/>
        <v/>
      </c>
      <c r="CB29" s="55" t="str">
        <f t="shared" si="7"/>
        <v/>
      </c>
      <c r="CC29" s="55" t="str">
        <f t="shared" si="8"/>
        <v/>
      </c>
      <c r="CD29" s="55" t="str">
        <f t="shared" si="9"/>
        <v/>
      </c>
      <c r="CE29" s="55" t="str">
        <f t="shared" si="10"/>
        <v/>
      </c>
      <c r="CF29" s="55"/>
      <c r="CG29" s="56">
        <f t="shared" si="11"/>
        <v>0</v>
      </c>
      <c r="CH29" s="56">
        <f t="shared" si="12"/>
        <v>0</v>
      </c>
      <c r="CI29" s="56">
        <f t="shared" si="2"/>
        <v>0</v>
      </c>
      <c r="CJ29" s="56">
        <f t="shared" si="3"/>
        <v>0</v>
      </c>
      <c r="CK29" s="56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x14ac:dyDescent="0.2">
      <c r="A30" s="41" t="s">
        <v>77</v>
      </c>
      <c r="B30" s="34">
        <f t="shared" si="13"/>
        <v>24</v>
      </c>
      <c r="C30" s="218">
        <f>SUM(ENERO:DICIEMBRE!C30)</f>
        <v>0</v>
      </c>
      <c r="D30" s="218">
        <f>SUM(ENERO:DICIEMBRE!D30)</f>
        <v>0</v>
      </c>
      <c r="E30" s="218">
        <f>SUM(ENERO:DICIEMBRE!E30)</f>
        <v>0</v>
      </c>
      <c r="F30" s="218">
        <f>SUM(ENERO:DICIEMBRE!F30)</f>
        <v>0</v>
      </c>
      <c r="G30" s="218">
        <f>SUM(ENERO:DICIEMBRE!G30)</f>
        <v>0</v>
      </c>
      <c r="H30" s="218">
        <f>SUM(ENERO:DICIEMBRE!H30)</f>
        <v>0</v>
      </c>
      <c r="I30" s="218">
        <f>SUM(ENERO:DICIEMBRE!I30)</f>
        <v>0</v>
      </c>
      <c r="J30" s="218">
        <f>SUM(ENERO:DICIEMBRE!J30)</f>
        <v>1</v>
      </c>
      <c r="K30" s="218">
        <f>SUM(ENERO:DICIEMBRE!K30)</f>
        <v>1</v>
      </c>
      <c r="L30" s="218">
        <f>SUM(ENERO:DICIEMBRE!L30)</f>
        <v>6</v>
      </c>
      <c r="M30" s="218">
        <f>SUM(ENERO:DICIEMBRE!M30)</f>
        <v>5</v>
      </c>
      <c r="N30" s="218">
        <f>SUM(ENERO:DICIEMBRE!N30)</f>
        <v>4</v>
      </c>
      <c r="O30" s="218">
        <f>SUM(ENERO:DICIEMBRE!O30)</f>
        <v>4</v>
      </c>
      <c r="P30" s="218">
        <f>SUM(ENERO:DICIEMBRE!P30)</f>
        <v>1</v>
      </c>
      <c r="Q30" s="218">
        <f>SUM(ENERO:DICIEMBRE!Q30)</f>
        <v>0</v>
      </c>
      <c r="R30" s="218">
        <f>SUM(ENERO:DICIEMBRE!R30)</f>
        <v>2</v>
      </c>
      <c r="S30" s="218">
        <f>SUM(ENERO:DICIEMBRE!S30)</f>
        <v>0</v>
      </c>
      <c r="T30" s="218">
        <f>SUM(ENERO:DICIEMBRE!T30)</f>
        <v>24</v>
      </c>
      <c r="U30" s="218">
        <f>SUM(ENERO:DICIEMBRE!U30)</f>
        <v>3</v>
      </c>
      <c r="V30" s="218">
        <f>SUM(ENERO:DICIEMBRE!V30)</f>
        <v>21</v>
      </c>
      <c r="W30" s="41">
        <f t="shared" si="0"/>
        <v>0</v>
      </c>
      <c r="X30" s="218">
        <f>SUM(ENERO:DICIEMBRE!X30)</f>
        <v>0</v>
      </c>
      <c r="Y30" s="218">
        <f>SUM(ENERO:DICIEMBRE!Y30)</f>
        <v>0</v>
      </c>
      <c r="Z30" s="218">
        <f>SUM(ENERO:DICIEMBRE!Z30)</f>
        <v>0</v>
      </c>
      <c r="AA30" s="62">
        <f t="shared" si="1"/>
        <v>22</v>
      </c>
      <c r="AB30" s="42">
        <f>SUM(ENERO:DICIEMBRE!AB30)</f>
        <v>17</v>
      </c>
      <c r="AC30" s="42">
        <f>SUM(ENERO:DICIEMBRE!AC30)</f>
        <v>5</v>
      </c>
      <c r="AD30" s="42">
        <f>SUM(ENERO:DICIEMBRE!AD30)</f>
        <v>0</v>
      </c>
      <c r="AE30" s="42">
        <f>SUM(ENERO:DICIEMBRE!AE30)</f>
        <v>10</v>
      </c>
      <c r="AF30" s="42">
        <f>SUM(ENERO:DICIEMBRE!AF30)</f>
        <v>0</v>
      </c>
      <c r="AG30" s="42">
        <f>SUM(ENERO:DICIEMBRE!AG30)</f>
        <v>4</v>
      </c>
      <c r="AH30" s="42">
        <f>SUM(ENERO:DICIEMBRE!AH30)</f>
        <v>2</v>
      </c>
      <c r="AI30" s="42">
        <f>SUM(ENERO:DICIEMBRE!AI30)</f>
        <v>0</v>
      </c>
      <c r="AJ30" s="42">
        <f>SUM(ENERO:DICIEMBRE!AJ30)</f>
        <v>0</v>
      </c>
      <c r="AK30" s="42">
        <f>SUM(ENERO:DICIEMBRE!AK30)</f>
        <v>65</v>
      </c>
      <c r="AL30" s="42">
        <f>SUM(ENERO:DICIEMBRE!AL30)</f>
        <v>0</v>
      </c>
      <c r="AM30" s="42">
        <f>SUM(ENERO:DICIEMBRE!AM30)</f>
        <v>5</v>
      </c>
      <c r="AN30" s="42">
        <f>SUM(ENERO:DICIEMBRE!AN30)</f>
        <v>0</v>
      </c>
      <c r="AO30" s="42">
        <f>SUM(ENERO:DICIEMBRE!AO30)</f>
        <v>0</v>
      </c>
      <c r="AP30" s="42">
        <f>SUM(ENERO:DICIEMBRE!AP30)</f>
        <v>0</v>
      </c>
      <c r="AQ30" s="42">
        <f>SUM(ENERO:DICIEMBRE!AQ30)</f>
        <v>0</v>
      </c>
      <c r="AR30" s="42">
        <f>SUM(ENERO:DICIEMBRE!AR30)</f>
        <v>0</v>
      </c>
      <c r="AS30" s="42">
        <f>SUM(ENERO:DICIEMBRE!AS30)</f>
        <v>0</v>
      </c>
      <c r="AT30" s="42">
        <f>SUM(ENERO:DICIEMBRE!AT30)</f>
        <v>0</v>
      </c>
      <c r="AU30" s="42">
        <f>SUM(ENERO:DICIEMBRE!AU30)</f>
        <v>0</v>
      </c>
      <c r="AV30" s="42">
        <f>SUM(ENERO:DICIEMBRE!AV30)</f>
        <v>0</v>
      </c>
      <c r="AW30" s="42">
        <f>SUM(ENERO:DICIEMBRE!AW30)</f>
        <v>0</v>
      </c>
      <c r="AX30" s="42">
        <f>SUM(ENERO:DICIEMBRE!AX30)</f>
        <v>0</v>
      </c>
      <c r="AY30" s="53" t="str">
        <f t="shared" si="5"/>
        <v/>
      </c>
      <c r="AZ30" s="54"/>
      <c r="BA30" s="54"/>
      <c r="BB30" s="54"/>
      <c r="BC30" s="54"/>
      <c r="BD30" s="54"/>
      <c r="BE30" s="54"/>
      <c r="BF30" s="54"/>
      <c r="BG30" s="54"/>
      <c r="BH30" s="54"/>
      <c r="BI30" s="13"/>
      <c r="BJ30" s="13"/>
      <c r="BK30" s="13"/>
      <c r="BL30" s="13"/>
      <c r="BM30" s="13"/>
      <c r="BX30" s="2"/>
      <c r="CA30" s="55" t="str">
        <f t="shared" si="6"/>
        <v/>
      </c>
      <c r="CB30" s="55" t="str">
        <f t="shared" si="7"/>
        <v/>
      </c>
      <c r="CC30" s="55" t="str">
        <f t="shared" si="8"/>
        <v/>
      </c>
      <c r="CD30" s="55" t="str">
        <f t="shared" si="9"/>
        <v/>
      </c>
      <c r="CE30" s="55" t="str">
        <f t="shared" si="10"/>
        <v/>
      </c>
      <c r="CF30" s="55"/>
      <c r="CG30" s="56">
        <f t="shared" si="11"/>
        <v>0</v>
      </c>
      <c r="CH30" s="56">
        <f t="shared" si="12"/>
        <v>0</v>
      </c>
      <c r="CI30" s="56">
        <f t="shared" si="2"/>
        <v>0</v>
      </c>
      <c r="CJ30" s="56">
        <f t="shared" si="3"/>
        <v>0</v>
      </c>
      <c r="CK30" s="56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x14ac:dyDescent="0.2">
      <c r="A31" s="41" t="s">
        <v>78</v>
      </c>
      <c r="B31" s="34">
        <f t="shared" si="13"/>
        <v>828</v>
      </c>
      <c r="C31" s="218">
        <f>SUM(ENERO:DICIEMBRE!C31)</f>
        <v>44</v>
      </c>
      <c r="D31" s="218">
        <f>SUM(ENERO:DICIEMBRE!D31)</f>
        <v>25</v>
      </c>
      <c r="E31" s="218">
        <f>SUM(ENERO:DICIEMBRE!E31)</f>
        <v>39</v>
      </c>
      <c r="F31" s="218">
        <f>SUM(ENERO:DICIEMBRE!F31)</f>
        <v>42</v>
      </c>
      <c r="G31" s="218">
        <f>SUM(ENERO:DICIEMBRE!G31)</f>
        <v>23</v>
      </c>
      <c r="H31" s="218">
        <f>SUM(ENERO:DICIEMBRE!H31)</f>
        <v>25</v>
      </c>
      <c r="I31" s="218">
        <f>SUM(ENERO:DICIEMBRE!I31)</f>
        <v>47</v>
      </c>
      <c r="J31" s="218">
        <f>SUM(ENERO:DICIEMBRE!J31)</f>
        <v>34</v>
      </c>
      <c r="K31" s="218">
        <f>SUM(ENERO:DICIEMBRE!K31)</f>
        <v>23</v>
      </c>
      <c r="L31" s="218">
        <f>SUM(ENERO:DICIEMBRE!L31)</f>
        <v>40</v>
      </c>
      <c r="M31" s="218">
        <f>SUM(ENERO:DICIEMBRE!M31)</f>
        <v>53</v>
      </c>
      <c r="N31" s="218">
        <f>SUM(ENERO:DICIEMBRE!N31)</f>
        <v>47</v>
      </c>
      <c r="O31" s="218">
        <f>SUM(ENERO:DICIEMBRE!O31)</f>
        <v>52</v>
      </c>
      <c r="P31" s="218">
        <f>SUM(ENERO:DICIEMBRE!P31)</f>
        <v>70</v>
      </c>
      <c r="Q31" s="218">
        <f>SUM(ENERO:DICIEMBRE!Q31)</f>
        <v>84</v>
      </c>
      <c r="R31" s="218">
        <f>SUM(ENERO:DICIEMBRE!R31)</f>
        <v>67</v>
      </c>
      <c r="S31" s="218">
        <f>SUM(ENERO:DICIEMBRE!S31)</f>
        <v>113</v>
      </c>
      <c r="T31" s="218">
        <f>SUM(ENERO:DICIEMBRE!T31)</f>
        <v>825</v>
      </c>
      <c r="U31" s="218">
        <f>SUM(ENERO:DICIEMBRE!U31)</f>
        <v>343</v>
      </c>
      <c r="V31" s="218">
        <f>SUM(ENERO:DICIEMBRE!V31)</f>
        <v>485</v>
      </c>
      <c r="W31" s="41">
        <f t="shared" si="0"/>
        <v>49</v>
      </c>
      <c r="X31" s="218">
        <f>SUM(ENERO:DICIEMBRE!X31)</f>
        <v>19</v>
      </c>
      <c r="Y31" s="218">
        <f>SUM(ENERO:DICIEMBRE!Y31)</f>
        <v>30</v>
      </c>
      <c r="Z31" s="218">
        <f>SUM(ENERO:DICIEMBRE!Z31)</f>
        <v>0</v>
      </c>
      <c r="AA31" s="62">
        <f t="shared" si="1"/>
        <v>276</v>
      </c>
      <c r="AB31" s="42">
        <f>SUM(ENERO:DICIEMBRE!AB31)</f>
        <v>123</v>
      </c>
      <c r="AC31" s="42">
        <f>SUM(ENERO:DICIEMBRE!AC31)</f>
        <v>153</v>
      </c>
      <c r="AD31" s="42">
        <f>SUM(ENERO:DICIEMBRE!AD31)</f>
        <v>0</v>
      </c>
      <c r="AE31" s="42">
        <f>SUM(ENERO:DICIEMBRE!AE31)</f>
        <v>138</v>
      </c>
      <c r="AF31" s="42">
        <f>SUM(ENERO:DICIEMBRE!AF31)</f>
        <v>0</v>
      </c>
      <c r="AG31" s="42">
        <f>SUM(ENERO:DICIEMBRE!AG31)</f>
        <v>89</v>
      </c>
      <c r="AH31" s="42">
        <f>SUM(ENERO:DICIEMBRE!AH31)</f>
        <v>65</v>
      </c>
      <c r="AI31" s="42">
        <f>SUM(ENERO:DICIEMBRE!AI31)</f>
        <v>5</v>
      </c>
      <c r="AJ31" s="42">
        <f>SUM(ENERO:DICIEMBRE!AJ31)</f>
        <v>0</v>
      </c>
      <c r="AK31" s="42">
        <f>SUM(ENERO:DICIEMBRE!AK31)</f>
        <v>19</v>
      </c>
      <c r="AL31" s="42">
        <f>SUM(ENERO:DICIEMBRE!AL31)</f>
        <v>13</v>
      </c>
      <c r="AM31" s="42">
        <f>SUM(ENERO:DICIEMBRE!AM31)</f>
        <v>63</v>
      </c>
      <c r="AN31" s="42">
        <f>SUM(ENERO:DICIEMBRE!AN31)</f>
        <v>0</v>
      </c>
      <c r="AO31" s="42">
        <f>SUM(ENERO:DICIEMBRE!AO31)</f>
        <v>0</v>
      </c>
      <c r="AP31" s="42">
        <f>SUM(ENERO:DICIEMBRE!AP31)</f>
        <v>0</v>
      </c>
      <c r="AQ31" s="42">
        <f>SUM(ENERO:DICIEMBRE!AQ31)</f>
        <v>0</v>
      </c>
      <c r="AR31" s="42">
        <f>SUM(ENERO:DICIEMBRE!AR31)</f>
        <v>0</v>
      </c>
      <c r="AS31" s="42">
        <f>SUM(ENERO:DICIEMBRE!AS31)</f>
        <v>0</v>
      </c>
      <c r="AT31" s="42">
        <f>SUM(ENERO:DICIEMBRE!AT31)</f>
        <v>0</v>
      </c>
      <c r="AU31" s="42">
        <f>SUM(ENERO:DICIEMBRE!AU31)</f>
        <v>0</v>
      </c>
      <c r="AV31" s="42">
        <f>SUM(ENERO:DICIEMBRE!AV31)</f>
        <v>0</v>
      </c>
      <c r="AW31" s="42">
        <f>SUM(ENERO:DICIEMBRE!AW31)</f>
        <v>0</v>
      </c>
      <c r="AX31" s="42">
        <f>SUM(ENERO:DICIEMBRE!AX31)</f>
        <v>0</v>
      </c>
      <c r="AY31" s="53" t="str">
        <f t="shared" si="5"/>
        <v/>
      </c>
      <c r="AZ31" s="54"/>
      <c r="BA31" s="54"/>
      <c r="BB31" s="54"/>
      <c r="BC31" s="54"/>
      <c r="BD31" s="54"/>
      <c r="BE31" s="54"/>
      <c r="BF31" s="54"/>
      <c r="BG31" s="54"/>
      <c r="BH31" s="54"/>
      <c r="BI31" s="13"/>
      <c r="BJ31" s="13"/>
      <c r="BK31" s="13"/>
      <c r="BL31" s="13"/>
      <c r="BM31" s="13"/>
      <c r="BX31" s="2"/>
      <c r="CA31" s="55" t="str">
        <f t="shared" si="6"/>
        <v/>
      </c>
      <c r="CB31" s="55" t="str">
        <f t="shared" si="7"/>
        <v/>
      </c>
      <c r="CC31" s="55" t="str">
        <f t="shared" si="8"/>
        <v/>
      </c>
      <c r="CD31" s="55" t="str">
        <f t="shared" si="9"/>
        <v/>
      </c>
      <c r="CE31" s="55" t="str">
        <f t="shared" si="10"/>
        <v/>
      </c>
      <c r="CF31" s="55"/>
      <c r="CG31" s="56">
        <f t="shared" si="11"/>
        <v>0</v>
      </c>
      <c r="CH31" s="56">
        <f t="shared" si="12"/>
        <v>0</v>
      </c>
      <c r="CI31" s="56">
        <f t="shared" si="2"/>
        <v>0</v>
      </c>
      <c r="CJ31" s="56">
        <f t="shared" si="3"/>
        <v>0</v>
      </c>
      <c r="CK31" s="56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x14ac:dyDescent="0.2">
      <c r="A32" s="41" t="s">
        <v>79</v>
      </c>
      <c r="B32" s="34">
        <f t="shared" si="13"/>
        <v>0</v>
      </c>
      <c r="C32" s="218">
        <f>SUM(ENERO:DICIEMBRE!C32)</f>
        <v>0</v>
      </c>
      <c r="D32" s="218">
        <f>SUM(ENERO:DICIEMBRE!D32)</f>
        <v>0</v>
      </c>
      <c r="E32" s="218">
        <f>SUM(ENERO:DICIEMBRE!E32)</f>
        <v>0</v>
      </c>
      <c r="F32" s="218">
        <f>SUM(ENERO:DICIEMBRE!F32)</f>
        <v>0</v>
      </c>
      <c r="G32" s="218">
        <f>SUM(ENERO:DICIEMBRE!G32)</f>
        <v>0</v>
      </c>
      <c r="H32" s="218">
        <f>SUM(ENERO:DICIEMBRE!H32)</f>
        <v>0</v>
      </c>
      <c r="I32" s="218">
        <f>SUM(ENERO:DICIEMBRE!I32)</f>
        <v>0</v>
      </c>
      <c r="J32" s="218">
        <f>SUM(ENERO:DICIEMBRE!J32)</f>
        <v>0</v>
      </c>
      <c r="K32" s="218">
        <f>SUM(ENERO:DICIEMBRE!K32)</f>
        <v>0</v>
      </c>
      <c r="L32" s="218">
        <f>SUM(ENERO:DICIEMBRE!L32)</f>
        <v>0</v>
      </c>
      <c r="M32" s="218">
        <f>SUM(ENERO:DICIEMBRE!M32)</f>
        <v>0</v>
      </c>
      <c r="N32" s="218">
        <f>SUM(ENERO:DICIEMBRE!N32)</f>
        <v>0</v>
      </c>
      <c r="O32" s="218">
        <f>SUM(ENERO:DICIEMBRE!O32)</f>
        <v>0</v>
      </c>
      <c r="P32" s="218">
        <f>SUM(ENERO:DICIEMBRE!P32)</f>
        <v>0</v>
      </c>
      <c r="Q32" s="218">
        <f>SUM(ENERO:DICIEMBRE!Q32)</f>
        <v>0</v>
      </c>
      <c r="R32" s="218">
        <f>SUM(ENERO:DICIEMBRE!R32)</f>
        <v>0</v>
      </c>
      <c r="S32" s="218">
        <f>SUM(ENERO:DICIEMBRE!S32)</f>
        <v>0</v>
      </c>
      <c r="T32" s="218">
        <f>SUM(ENERO:DICIEMBRE!T32)</f>
        <v>0</v>
      </c>
      <c r="U32" s="218">
        <f>SUM(ENERO:DICIEMBRE!U32)</f>
        <v>0</v>
      </c>
      <c r="V32" s="218">
        <f>SUM(ENERO:DICIEMBRE!V32)</f>
        <v>0</v>
      </c>
      <c r="W32" s="41">
        <f t="shared" si="0"/>
        <v>0</v>
      </c>
      <c r="X32" s="218">
        <f>SUM(ENERO:DICIEMBRE!X32)</f>
        <v>0</v>
      </c>
      <c r="Y32" s="218">
        <f>SUM(ENERO:DICIEMBRE!Y32)</f>
        <v>0</v>
      </c>
      <c r="Z32" s="218">
        <f>SUM(ENERO:DICIEMBRE!Z32)</f>
        <v>0</v>
      </c>
      <c r="AA32" s="62">
        <f t="shared" si="1"/>
        <v>0</v>
      </c>
      <c r="AB32" s="42">
        <f>SUM(ENERO:DICIEMBRE!AB32)</f>
        <v>0</v>
      </c>
      <c r="AC32" s="42">
        <f>SUM(ENERO:DICIEMBRE!AC32)</f>
        <v>0</v>
      </c>
      <c r="AD32" s="42">
        <f>SUM(ENERO:DICIEMBRE!AD32)</f>
        <v>0</v>
      </c>
      <c r="AE32" s="42">
        <f>SUM(ENERO:DICIEMBRE!AE32)</f>
        <v>0</v>
      </c>
      <c r="AF32" s="42">
        <f>SUM(ENERO:DICIEMBRE!AF32)</f>
        <v>0</v>
      </c>
      <c r="AG32" s="42">
        <f>SUM(ENERO:DICIEMBRE!AG32)</f>
        <v>0</v>
      </c>
      <c r="AH32" s="42">
        <f>SUM(ENERO:DICIEMBRE!AH32)</f>
        <v>0</v>
      </c>
      <c r="AI32" s="42">
        <f>SUM(ENERO:DICIEMBRE!AI32)</f>
        <v>0</v>
      </c>
      <c r="AJ32" s="42">
        <f>SUM(ENERO:DICIEMBRE!AJ32)</f>
        <v>0</v>
      </c>
      <c r="AK32" s="42">
        <f>SUM(ENERO:DICIEMBRE!AK32)</f>
        <v>0</v>
      </c>
      <c r="AL32" s="42">
        <f>SUM(ENERO:DICIEMBRE!AL32)</f>
        <v>0</v>
      </c>
      <c r="AM32" s="42">
        <f>SUM(ENERO:DICIEMBRE!AM32)</f>
        <v>0</v>
      </c>
      <c r="AN32" s="42">
        <f>SUM(ENERO:DICIEMBRE!AN32)</f>
        <v>0</v>
      </c>
      <c r="AO32" s="42">
        <f>SUM(ENERO:DICIEMBRE!AO32)</f>
        <v>0</v>
      </c>
      <c r="AP32" s="42">
        <f>SUM(ENERO:DICIEMBRE!AP32)</f>
        <v>0</v>
      </c>
      <c r="AQ32" s="42">
        <f>SUM(ENERO:DICIEMBRE!AQ32)</f>
        <v>0</v>
      </c>
      <c r="AR32" s="42">
        <f>SUM(ENERO:DICIEMBRE!AR32)</f>
        <v>0</v>
      </c>
      <c r="AS32" s="42">
        <f>SUM(ENERO:DICIEMBRE!AS32)</f>
        <v>0</v>
      </c>
      <c r="AT32" s="42">
        <f>SUM(ENERO:DICIEMBRE!AT32)</f>
        <v>0</v>
      </c>
      <c r="AU32" s="42">
        <f>SUM(ENERO:DICIEMBRE!AU32)</f>
        <v>0</v>
      </c>
      <c r="AV32" s="42">
        <f>SUM(ENERO:DICIEMBRE!AV32)</f>
        <v>0</v>
      </c>
      <c r="AW32" s="42">
        <f>SUM(ENERO:DICIEMBRE!AW32)</f>
        <v>0</v>
      </c>
      <c r="AX32" s="42">
        <f>SUM(ENERO:DICIEMBRE!AX32)</f>
        <v>0</v>
      </c>
      <c r="AY32" s="53" t="str">
        <f t="shared" si="5"/>
        <v/>
      </c>
      <c r="AZ32" s="54"/>
      <c r="BA32" s="54"/>
      <c r="BB32" s="54"/>
      <c r="BC32" s="54"/>
      <c r="BD32" s="54"/>
      <c r="BE32" s="54"/>
      <c r="BF32" s="54"/>
      <c r="BG32" s="54"/>
      <c r="BH32" s="54"/>
      <c r="BI32" s="13"/>
      <c r="BJ32" s="13"/>
      <c r="BK32" s="13"/>
      <c r="BL32" s="13"/>
      <c r="BM32" s="13"/>
      <c r="BX32" s="2"/>
      <c r="CA32" s="55" t="str">
        <f t="shared" si="6"/>
        <v/>
      </c>
      <c r="CB32" s="55" t="str">
        <f t="shared" si="7"/>
        <v/>
      </c>
      <c r="CC32" s="55" t="str">
        <f t="shared" si="8"/>
        <v/>
      </c>
      <c r="CD32" s="55" t="str">
        <f t="shared" si="9"/>
        <v/>
      </c>
      <c r="CE32" s="55" t="str">
        <f t="shared" si="10"/>
        <v/>
      </c>
      <c r="CF32" s="55"/>
      <c r="CG32" s="56">
        <f t="shared" si="11"/>
        <v>0</v>
      </c>
      <c r="CH32" s="56">
        <f t="shared" si="12"/>
        <v>0</v>
      </c>
      <c r="CI32" s="56">
        <f t="shared" si="2"/>
        <v>0</v>
      </c>
      <c r="CJ32" s="56">
        <f t="shared" si="3"/>
        <v>0</v>
      </c>
      <c r="CK32" s="56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x14ac:dyDescent="0.2">
      <c r="A33" s="41" t="s">
        <v>80</v>
      </c>
      <c r="B33" s="34">
        <f t="shared" si="13"/>
        <v>0</v>
      </c>
      <c r="C33" s="218">
        <f>SUM(ENERO:DICIEMBRE!C33)</f>
        <v>0</v>
      </c>
      <c r="D33" s="218">
        <f>SUM(ENERO:DICIEMBRE!D33)</f>
        <v>0</v>
      </c>
      <c r="E33" s="218">
        <f>SUM(ENERO:DICIEMBRE!E33)</f>
        <v>0</v>
      </c>
      <c r="F33" s="218">
        <f>SUM(ENERO:DICIEMBRE!F33)</f>
        <v>0</v>
      </c>
      <c r="G33" s="218">
        <f>SUM(ENERO:DICIEMBRE!G33)</f>
        <v>0</v>
      </c>
      <c r="H33" s="218">
        <f>SUM(ENERO:DICIEMBRE!H33)</f>
        <v>0</v>
      </c>
      <c r="I33" s="218">
        <f>SUM(ENERO:DICIEMBRE!I33)</f>
        <v>0</v>
      </c>
      <c r="J33" s="218">
        <f>SUM(ENERO:DICIEMBRE!J33)</f>
        <v>0</v>
      </c>
      <c r="K33" s="218">
        <f>SUM(ENERO:DICIEMBRE!K33)</f>
        <v>0</v>
      </c>
      <c r="L33" s="218">
        <f>SUM(ENERO:DICIEMBRE!L33)</f>
        <v>0</v>
      </c>
      <c r="M33" s="218">
        <f>SUM(ENERO:DICIEMBRE!M33)</f>
        <v>0</v>
      </c>
      <c r="N33" s="218">
        <f>SUM(ENERO:DICIEMBRE!N33)</f>
        <v>0</v>
      </c>
      <c r="O33" s="218">
        <f>SUM(ENERO:DICIEMBRE!O33)</f>
        <v>0</v>
      </c>
      <c r="P33" s="218">
        <f>SUM(ENERO:DICIEMBRE!P33)</f>
        <v>0</v>
      </c>
      <c r="Q33" s="218">
        <f>SUM(ENERO:DICIEMBRE!Q33)</f>
        <v>0</v>
      </c>
      <c r="R33" s="218">
        <f>SUM(ENERO:DICIEMBRE!R33)</f>
        <v>0</v>
      </c>
      <c r="S33" s="218">
        <f>SUM(ENERO:DICIEMBRE!S33)</f>
        <v>0</v>
      </c>
      <c r="T33" s="218">
        <f>SUM(ENERO:DICIEMBRE!T33)</f>
        <v>0</v>
      </c>
      <c r="U33" s="218">
        <f>SUM(ENERO:DICIEMBRE!U33)</f>
        <v>0</v>
      </c>
      <c r="V33" s="218">
        <f>SUM(ENERO:DICIEMBRE!V33)</f>
        <v>0</v>
      </c>
      <c r="W33" s="41">
        <f t="shared" si="0"/>
        <v>0</v>
      </c>
      <c r="X33" s="218">
        <f>SUM(ENERO:DICIEMBRE!X33)</f>
        <v>0</v>
      </c>
      <c r="Y33" s="218">
        <f>SUM(ENERO:DICIEMBRE!Y33)</f>
        <v>0</v>
      </c>
      <c r="Z33" s="218">
        <f>SUM(ENERO:DICIEMBRE!Z33)</f>
        <v>0</v>
      </c>
      <c r="AA33" s="62">
        <f t="shared" si="1"/>
        <v>0</v>
      </c>
      <c r="AB33" s="42">
        <f>SUM(ENERO:DICIEMBRE!AB33)</f>
        <v>0</v>
      </c>
      <c r="AC33" s="42">
        <f>SUM(ENERO:DICIEMBRE!AC33)</f>
        <v>0</v>
      </c>
      <c r="AD33" s="42">
        <f>SUM(ENERO:DICIEMBRE!AD33)</f>
        <v>0</v>
      </c>
      <c r="AE33" s="42">
        <f>SUM(ENERO:DICIEMBRE!AE33)</f>
        <v>0</v>
      </c>
      <c r="AF33" s="42">
        <f>SUM(ENERO:DICIEMBRE!AF33)</f>
        <v>0</v>
      </c>
      <c r="AG33" s="42">
        <f>SUM(ENERO:DICIEMBRE!AG33)</f>
        <v>0</v>
      </c>
      <c r="AH33" s="42">
        <f>SUM(ENERO:DICIEMBRE!AH33)</f>
        <v>0</v>
      </c>
      <c r="AI33" s="42">
        <f>SUM(ENERO:DICIEMBRE!AI33)</f>
        <v>0</v>
      </c>
      <c r="AJ33" s="42">
        <f>SUM(ENERO:DICIEMBRE!AJ33)</f>
        <v>0</v>
      </c>
      <c r="AK33" s="42">
        <f>SUM(ENERO:DICIEMBRE!AK33)</f>
        <v>0</v>
      </c>
      <c r="AL33" s="42">
        <f>SUM(ENERO:DICIEMBRE!AL33)</f>
        <v>0</v>
      </c>
      <c r="AM33" s="42">
        <f>SUM(ENERO:DICIEMBRE!AM33)</f>
        <v>0</v>
      </c>
      <c r="AN33" s="42">
        <f>SUM(ENERO:DICIEMBRE!AN33)</f>
        <v>0</v>
      </c>
      <c r="AO33" s="42">
        <f>SUM(ENERO:DICIEMBRE!AO33)</f>
        <v>0</v>
      </c>
      <c r="AP33" s="42">
        <f>SUM(ENERO:DICIEMBRE!AP33)</f>
        <v>0</v>
      </c>
      <c r="AQ33" s="42">
        <f>SUM(ENERO:DICIEMBRE!AQ33)</f>
        <v>0</v>
      </c>
      <c r="AR33" s="42">
        <f>SUM(ENERO:DICIEMBRE!AR33)</f>
        <v>0</v>
      </c>
      <c r="AS33" s="42">
        <f>SUM(ENERO:DICIEMBRE!AS33)</f>
        <v>0</v>
      </c>
      <c r="AT33" s="42">
        <f>SUM(ENERO:DICIEMBRE!AT33)</f>
        <v>0</v>
      </c>
      <c r="AU33" s="42">
        <f>SUM(ENERO:DICIEMBRE!AU33)</f>
        <v>0</v>
      </c>
      <c r="AV33" s="42">
        <f>SUM(ENERO:DICIEMBRE!AV33)</f>
        <v>0</v>
      </c>
      <c r="AW33" s="42">
        <f>SUM(ENERO:DICIEMBRE!AW33)</f>
        <v>0</v>
      </c>
      <c r="AX33" s="42">
        <f>SUM(ENERO:DICIEMBRE!AX33)</f>
        <v>0</v>
      </c>
      <c r="AY33" s="53" t="str">
        <f t="shared" si="5"/>
        <v/>
      </c>
      <c r="AZ33" s="54"/>
      <c r="BA33" s="54"/>
      <c r="BB33" s="54"/>
      <c r="BC33" s="54"/>
      <c r="BD33" s="54"/>
      <c r="BE33" s="54"/>
      <c r="BF33" s="54"/>
      <c r="BG33" s="54"/>
      <c r="BH33" s="54"/>
      <c r="BI33" s="13"/>
      <c r="BJ33" s="13"/>
      <c r="BK33" s="13"/>
      <c r="BL33" s="13"/>
      <c r="BM33" s="13"/>
      <c r="BX33" s="2"/>
      <c r="CA33" s="55" t="str">
        <f t="shared" si="6"/>
        <v/>
      </c>
      <c r="CB33" s="55" t="str">
        <f t="shared" si="7"/>
        <v/>
      </c>
      <c r="CC33" s="55" t="str">
        <f t="shared" si="8"/>
        <v/>
      </c>
      <c r="CD33" s="55" t="str">
        <f t="shared" si="9"/>
        <v/>
      </c>
      <c r="CE33" s="55" t="str">
        <f t="shared" si="10"/>
        <v/>
      </c>
      <c r="CF33" s="55"/>
      <c r="CG33" s="56">
        <f t="shared" si="11"/>
        <v>0</v>
      </c>
      <c r="CH33" s="56">
        <f t="shared" si="12"/>
        <v>0</v>
      </c>
      <c r="CI33" s="56">
        <f t="shared" si="2"/>
        <v>0</v>
      </c>
      <c r="CJ33" s="56">
        <f t="shared" si="3"/>
        <v>0</v>
      </c>
      <c r="CK33" s="56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x14ac:dyDescent="0.2">
      <c r="A34" s="41" t="s">
        <v>81</v>
      </c>
      <c r="B34" s="34">
        <f t="shared" si="13"/>
        <v>0</v>
      </c>
      <c r="C34" s="218">
        <f>SUM(ENERO:DICIEMBRE!C34)</f>
        <v>0</v>
      </c>
      <c r="D34" s="218">
        <f>SUM(ENERO:DICIEMBRE!D34)</f>
        <v>0</v>
      </c>
      <c r="E34" s="218">
        <f>SUM(ENERO:DICIEMBRE!E34)</f>
        <v>0</v>
      </c>
      <c r="F34" s="218">
        <f>SUM(ENERO:DICIEMBRE!F34)</f>
        <v>0</v>
      </c>
      <c r="G34" s="218">
        <f>SUM(ENERO:DICIEMBRE!G34)</f>
        <v>0</v>
      </c>
      <c r="H34" s="218">
        <f>SUM(ENERO:DICIEMBRE!H34)</f>
        <v>0</v>
      </c>
      <c r="I34" s="218">
        <f>SUM(ENERO:DICIEMBRE!I34)</f>
        <v>0</v>
      </c>
      <c r="J34" s="218">
        <f>SUM(ENERO:DICIEMBRE!J34)</f>
        <v>0</v>
      </c>
      <c r="K34" s="218">
        <f>SUM(ENERO:DICIEMBRE!K34)</f>
        <v>0</v>
      </c>
      <c r="L34" s="218">
        <f>SUM(ENERO:DICIEMBRE!L34)</f>
        <v>0</v>
      </c>
      <c r="M34" s="218">
        <f>SUM(ENERO:DICIEMBRE!M34)</f>
        <v>0</v>
      </c>
      <c r="N34" s="218">
        <f>SUM(ENERO:DICIEMBRE!N34)</f>
        <v>0</v>
      </c>
      <c r="O34" s="218">
        <f>SUM(ENERO:DICIEMBRE!O34)</f>
        <v>0</v>
      </c>
      <c r="P34" s="218">
        <f>SUM(ENERO:DICIEMBRE!P34)</f>
        <v>0</v>
      </c>
      <c r="Q34" s="218">
        <f>SUM(ENERO:DICIEMBRE!Q34)</f>
        <v>0</v>
      </c>
      <c r="R34" s="218">
        <f>SUM(ENERO:DICIEMBRE!R34)</f>
        <v>0</v>
      </c>
      <c r="S34" s="218">
        <f>SUM(ENERO:DICIEMBRE!S34)</f>
        <v>0</v>
      </c>
      <c r="T34" s="218">
        <f>SUM(ENERO:DICIEMBRE!T34)</f>
        <v>0</v>
      </c>
      <c r="U34" s="218">
        <f>SUM(ENERO:DICIEMBRE!U34)</f>
        <v>0</v>
      </c>
      <c r="V34" s="218">
        <f>SUM(ENERO:DICIEMBRE!V34)</f>
        <v>0</v>
      </c>
      <c r="W34" s="41">
        <f t="shared" si="0"/>
        <v>0</v>
      </c>
      <c r="X34" s="218">
        <f>SUM(ENERO:DICIEMBRE!X34)</f>
        <v>0</v>
      </c>
      <c r="Y34" s="218">
        <f>SUM(ENERO:DICIEMBRE!Y34)</f>
        <v>0</v>
      </c>
      <c r="Z34" s="218">
        <f>SUM(ENERO:DICIEMBRE!Z34)</f>
        <v>0</v>
      </c>
      <c r="AA34" s="62">
        <f t="shared" si="1"/>
        <v>0</v>
      </c>
      <c r="AB34" s="42">
        <f>SUM(ENERO:DICIEMBRE!AB34)</f>
        <v>0</v>
      </c>
      <c r="AC34" s="42">
        <f>SUM(ENERO:DICIEMBRE!AC34)</f>
        <v>0</v>
      </c>
      <c r="AD34" s="42">
        <f>SUM(ENERO:DICIEMBRE!AD34)</f>
        <v>0</v>
      </c>
      <c r="AE34" s="42">
        <f>SUM(ENERO:DICIEMBRE!AE34)</f>
        <v>0</v>
      </c>
      <c r="AF34" s="42">
        <f>SUM(ENERO:DICIEMBRE!AF34)</f>
        <v>0</v>
      </c>
      <c r="AG34" s="42">
        <f>SUM(ENERO:DICIEMBRE!AG34)</f>
        <v>0</v>
      </c>
      <c r="AH34" s="42">
        <f>SUM(ENERO:DICIEMBRE!AH34)</f>
        <v>0</v>
      </c>
      <c r="AI34" s="42">
        <f>SUM(ENERO:DICIEMBRE!AI34)</f>
        <v>0</v>
      </c>
      <c r="AJ34" s="42">
        <f>SUM(ENERO:DICIEMBRE!AJ34)</f>
        <v>0</v>
      </c>
      <c r="AK34" s="42">
        <f>SUM(ENERO:DICIEMBRE!AK34)</f>
        <v>0</v>
      </c>
      <c r="AL34" s="42">
        <f>SUM(ENERO:DICIEMBRE!AL34)</f>
        <v>0</v>
      </c>
      <c r="AM34" s="42">
        <f>SUM(ENERO:DICIEMBRE!AM34)</f>
        <v>0</v>
      </c>
      <c r="AN34" s="42">
        <f>SUM(ENERO:DICIEMBRE!AN34)</f>
        <v>0</v>
      </c>
      <c r="AO34" s="42">
        <f>SUM(ENERO:DICIEMBRE!AO34)</f>
        <v>0</v>
      </c>
      <c r="AP34" s="42">
        <f>SUM(ENERO:DICIEMBRE!AP34)</f>
        <v>0</v>
      </c>
      <c r="AQ34" s="42">
        <f>SUM(ENERO:DICIEMBRE!AQ34)</f>
        <v>0</v>
      </c>
      <c r="AR34" s="42">
        <f>SUM(ENERO:DICIEMBRE!AR34)</f>
        <v>0</v>
      </c>
      <c r="AS34" s="42">
        <f>SUM(ENERO:DICIEMBRE!AS34)</f>
        <v>0</v>
      </c>
      <c r="AT34" s="42">
        <f>SUM(ENERO:DICIEMBRE!AT34)</f>
        <v>0</v>
      </c>
      <c r="AU34" s="42">
        <f>SUM(ENERO:DICIEMBRE!AU34)</f>
        <v>0</v>
      </c>
      <c r="AV34" s="42">
        <f>SUM(ENERO:DICIEMBRE!AV34)</f>
        <v>0</v>
      </c>
      <c r="AW34" s="42">
        <f>SUM(ENERO:DICIEMBRE!AW34)</f>
        <v>0</v>
      </c>
      <c r="AX34" s="42">
        <f>SUM(ENERO:DICIEMBRE!AX34)</f>
        <v>0</v>
      </c>
      <c r="AY34" s="53" t="str">
        <f t="shared" si="5"/>
        <v/>
      </c>
      <c r="AZ34" s="54"/>
      <c r="BA34" s="54"/>
      <c r="BB34" s="54"/>
      <c r="BC34" s="54"/>
      <c r="BD34" s="54"/>
      <c r="BE34" s="54"/>
      <c r="BF34" s="54"/>
      <c r="BG34" s="54"/>
      <c r="BH34" s="54"/>
      <c r="BI34" s="13"/>
      <c r="BJ34" s="13"/>
      <c r="BK34" s="13"/>
      <c r="BL34" s="13"/>
      <c r="BM34" s="13"/>
      <c r="BX34" s="2"/>
      <c r="CA34" s="55" t="str">
        <f t="shared" si="6"/>
        <v/>
      </c>
      <c r="CB34" s="55" t="str">
        <f t="shared" si="7"/>
        <v/>
      </c>
      <c r="CC34" s="55" t="str">
        <f t="shared" si="8"/>
        <v/>
      </c>
      <c r="CD34" s="55" t="str">
        <f t="shared" si="9"/>
        <v/>
      </c>
      <c r="CE34" s="55" t="str">
        <f t="shared" si="10"/>
        <v/>
      </c>
      <c r="CF34" s="55"/>
      <c r="CG34" s="56">
        <f t="shared" si="11"/>
        <v>0</v>
      </c>
      <c r="CH34" s="56">
        <f t="shared" si="12"/>
        <v>0</v>
      </c>
      <c r="CI34" s="56">
        <f t="shared" si="2"/>
        <v>0</v>
      </c>
      <c r="CJ34" s="56">
        <f t="shared" si="3"/>
        <v>0</v>
      </c>
      <c r="CK34" s="56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x14ac:dyDescent="0.2">
      <c r="A35" s="41" t="s">
        <v>82</v>
      </c>
      <c r="B35" s="34">
        <f>SUM(O35+P35+Q35+R35+S35)</f>
        <v>0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218">
        <f>SUM(ENERO:DICIEMBRE!O35)</f>
        <v>0</v>
      </c>
      <c r="P35" s="218">
        <f>SUM(ENERO:DICIEMBRE!P35)</f>
        <v>0</v>
      </c>
      <c r="Q35" s="218">
        <f>SUM(ENERO:DICIEMBRE!Q35)</f>
        <v>0</v>
      </c>
      <c r="R35" s="218">
        <f>SUM(ENERO:DICIEMBRE!R35)</f>
        <v>0</v>
      </c>
      <c r="S35" s="218">
        <f>SUM(ENERO:DICIEMBRE!S35)</f>
        <v>0</v>
      </c>
      <c r="T35" s="218">
        <f>SUM(ENERO:DICIEMBRE!T35)</f>
        <v>0</v>
      </c>
      <c r="U35" s="218">
        <f>SUM(ENERO:DICIEMBRE!U35)</f>
        <v>0</v>
      </c>
      <c r="V35" s="218">
        <f>SUM(ENERO:DICIEMBRE!V35)</f>
        <v>0</v>
      </c>
      <c r="W35" s="41">
        <f>SUM(X35+Y35+Z35)</f>
        <v>0</v>
      </c>
      <c r="X35" s="63"/>
      <c r="Y35" s="64"/>
      <c r="Z35" s="65"/>
      <c r="AA35" s="62">
        <f t="shared" si="1"/>
        <v>0</v>
      </c>
      <c r="AB35" s="42">
        <f>SUM(ENERO:DICIEMBRE!AB35)</f>
        <v>0</v>
      </c>
      <c r="AC35" s="42">
        <f>SUM(ENERO:DICIEMBRE!AC35)</f>
        <v>0</v>
      </c>
      <c r="AD35" s="42">
        <f>SUM(ENERO:DICIEMBRE!AD35)</f>
        <v>0</v>
      </c>
      <c r="AE35" s="42">
        <f>SUM(ENERO:DICIEMBRE!AE35)</f>
        <v>0</v>
      </c>
      <c r="AF35" s="42">
        <f>SUM(ENERO:DICIEMBRE!AF35)</f>
        <v>0</v>
      </c>
      <c r="AG35" s="42">
        <f>SUM(ENERO:DICIEMBRE!AG35)</f>
        <v>0</v>
      </c>
      <c r="AH35" s="42">
        <f>SUM(ENERO:DICIEMBRE!AH35)</f>
        <v>0</v>
      </c>
      <c r="AI35" s="42">
        <f>SUM(ENERO:DICIEMBRE!AI35)</f>
        <v>0</v>
      </c>
      <c r="AJ35" s="42">
        <f>SUM(ENERO:DICIEMBRE!AJ35)</f>
        <v>0</v>
      </c>
      <c r="AK35" s="42">
        <f>SUM(ENERO:DICIEMBRE!AK35)</f>
        <v>0</v>
      </c>
      <c r="AL35" s="42">
        <f>SUM(ENERO:DICIEMBRE!AL35)</f>
        <v>0</v>
      </c>
      <c r="AM35" s="42">
        <f>SUM(ENERO:DICIEMBRE!AM35)</f>
        <v>0</v>
      </c>
      <c r="AN35" s="42">
        <f>SUM(ENERO:DICIEMBRE!AN35)</f>
        <v>0</v>
      </c>
      <c r="AO35" s="42">
        <f>SUM(ENERO:DICIEMBRE!AO35)</f>
        <v>0</v>
      </c>
      <c r="AP35" s="42">
        <f>SUM(ENERO:DICIEMBRE!AP35)</f>
        <v>0</v>
      </c>
      <c r="AQ35" s="42">
        <f>SUM(ENERO:DICIEMBRE!AQ35)</f>
        <v>0</v>
      </c>
      <c r="AR35" s="42">
        <f>SUM(ENERO:DICIEMBRE!AR35)</f>
        <v>0</v>
      </c>
      <c r="AS35" s="42">
        <f>SUM(ENERO:DICIEMBRE!AS35)</f>
        <v>0</v>
      </c>
      <c r="AT35" s="42">
        <f>SUM(ENERO:DICIEMBRE!AT35)</f>
        <v>0</v>
      </c>
      <c r="AU35" s="42">
        <f>SUM(ENERO:DICIEMBRE!AU35)</f>
        <v>0</v>
      </c>
      <c r="AV35" s="42">
        <f>SUM(ENERO:DICIEMBRE!AV35)</f>
        <v>0</v>
      </c>
      <c r="AW35" s="42">
        <f>SUM(ENERO:DICIEMBRE!AW35)</f>
        <v>0</v>
      </c>
      <c r="AX35" s="42">
        <f>SUM(ENERO:DICIEMBRE!AX35)</f>
        <v>0</v>
      </c>
      <c r="AY35" s="53" t="str">
        <f t="shared" si="5"/>
        <v/>
      </c>
      <c r="AZ35" s="54"/>
      <c r="BA35" s="54"/>
      <c r="BB35" s="54"/>
      <c r="BC35" s="54"/>
      <c r="BD35" s="54"/>
      <c r="BE35" s="54"/>
      <c r="BF35" s="54"/>
      <c r="BG35" s="54"/>
      <c r="BH35" s="54"/>
      <c r="BI35" s="13"/>
      <c r="BJ35" s="13"/>
      <c r="BK35" s="13"/>
      <c r="BL35" s="13"/>
      <c r="BM35" s="13"/>
      <c r="BX35" s="2"/>
      <c r="CA35" s="55" t="str">
        <f t="shared" si="6"/>
        <v/>
      </c>
      <c r="CB35" s="55" t="str">
        <f t="shared" si="7"/>
        <v/>
      </c>
      <c r="CC35" s="55" t="str">
        <f t="shared" si="8"/>
        <v/>
      </c>
      <c r="CD35" s="55" t="str">
        <f t="shared" si="9"/>
        <v/>
      </c>
      <c r="CE35" s="55" t="str">
        <f t="shared" si="10"/>
        <v/>
      </c>
      <c r="CF35" s="55"/>
      <c r="CG35" s="56">
        <f t="shared" si="11"/>
        <v>0</v>
      </c>
      <c r="CH35" s="56">
        <f t="shared" si="12"/>
        <v>0</v>
      </c>
      <c r="CI35" s="56">
        <f t="shared" si="2"/>
        <v>0</v>
      </c>
      <c r="CJ35" s="56">
        <f t="shared" si="3"/>
        <v>0</v>
      </c>
      <c r="CK35" s="56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x14ac:dyDescent="0.2">
      <c r="A36" s="41" t="s">
        <v>83</v>
      </c>
      <c r="B36" s="34">
        <f t="shared" ref="B36:B65" si="14">SUM(C36:S36)</f>
        <v>0</v>
      </c>
      <c r="C36" s="218">
        <f>SUM(ENERO:DICIEMBRE!C36)</f>
        <v>0</v>
      </c>
      <c r="D36" s="218">
        <f>SUM(ENERO:DICIEMBRE!D36)</f>
        <v>0</v>
      </c>
      <c r="E36" s="218">
        <f>SUM(ENERO:DICIEMBRE!E36)</f>
        <v>0</v>
      </c>
      <c r="F36" s="218">
        <f>SUM(ENERO:DICIEMBRE!F36)</f>
        <v>0</v>
      </c>
      <c r="G36" s="218">
        <f>SUM(ENERO:DICIEMBRE!G36)</f>
        <v>0</v>
      </c>
      <c r="H36" s="218">
        <f>SUM(ENERO:DICIEMBRE!H36)</f>
        <v>0</v>
      </c>
      <c r="I36" s="218">
        <f>SUM(ENERO:DICIEMBRE!I36)</f>
        <v>0</v>
      </c>
      <c r="J36" s="218">
        <f>SUM(ENERO:DICIEMBRE!J36)</f>
        <v>0</v>
      </c>
      <c r="K36" s="218">
        <f>SUM(ENERO:DICIEMBRE!K36)</f>
        <v>0</v>
      </c>
      <c r="L36" s="218">
        <f>SUM(ENERO:DICIEMBRE!L36)</f>
        <v>0</v>
      </c>
      <c r="M36" s="218">
        <f>SUM(ENERO:DICIEMBRE!M36)</f>
        <v>0</v>
      </c>
      <c r="N36" s="218">
        <f>SUM(ENERO:DICIEMBRE!N36)</f>
        <v>0</v>
      </c>
      <c r="O36" s="218">
        <f>SUM(ENERO:DICIEMBRE!O36)</f>
        <v>0</v>
      </c>
      <c r="P36" s="218">
        <f>SUM(ENERO:DICIEMBRE!P36)</f>
        <v>0</v>
      </c>
      <c r="Q36" s="218">
        <f>SUM(ENERO:DICIEMBRE!Q36)</f>
        <v>0</v>
      </c>
      <c r="R36" s="218">
        <f>SUM(ENERO:DICIEMBRE!R36)</f>
        <v>0</v>
      </c>
      <c r="S36" s="218">
        <f>SUM(ENERO:DICIEMBRE!S36)</f>
        <v>0</v>
      </c>
      <c r="T36" s="218">
        <f>SUM(ENERO:DICIEMBRE!T36)</f>
        <v>0</v>
      </c>
      <c r="U36" s="218">
        <f>SUM(ENERO:DICIEMBRE!U36)</f>
        <v>0</v>
      </c>
      <c r="V36" s="218">
        <f>SUM(ENERO:DICIEMBRE!V36)</f>
        <v>0</v>
      </c>
      <c r="W36" s="41">
        <f t="shared" si="0"/>
        <v>0</v>
      </c>
      <c r="X36" s="218">
        <f>SUM(ENERO:DICIEMBRE!X36)</f>
        <v>0</v>
      </c>
      <c r="Y36" s="218">
        <f>SUM(ENERO:DICIEMBRE!Y36)</f>
        <v>0</v>
      </c>
      <c r="Z36" s="218">
        <f>SUM(ENERO:DICIEMBRE!Z36)</f>
        <v>0</v>
      </c>
      <c r="AA36" s="62">
        <f t="shared" si="1"/>
        <v>0</v>
      </c>
      <c r="AB36" s="42">
        <f>SUM(ENERO:DICIEMBRE!AB36)</f>
        <v>0</v>
      </c>
      <c r="AC36" s="42">
        <f>SUM(ENERO:DICIEMBRE!AC36)</f>
        <v>0</v>
      </c>
      <c r="AD36" s="42">
        <f>SUM(ENERO:DICIEMBRE!AD36)</f>
        <v>0</v>
      </c>
      <c r="AE36" s="42">
        <f>SUM(ENERO:DICIEMBRE!AE36)</f>
        <v>0</v>
      </c>
      <c r="AF36" s="42">
        <f>SUM(ENERO:DICIEMBRE!AF36)</f>
        <v>0</v>
      </c>
      <c r="AG36" s="42">
        <f>SUM(ENERO:DICIEMBRE!AG36)</f>
        <v>0</v>
      </c>
      <c r="AH36" s="42">
        <f>SUM(ENERO:DICIEMBRE!AH36)</f>
        <v>0</v>
      </c>
      <c r="AI36" s="42">
        <f>SUM(ENERO:DICIEMBRE!AI36)</f>
        <v>0</v>
      </c>
      <c r="AJ36" s="42">
        <f>SUM(ENERO:DICIEMBRE!AJ36)</f>
        <v>0</v>
      </c>
      <c r="AK36" s="42">
        <f>SUM(ENERO:DICIEMBRE!AK36)</f>
        <v>0</v>
      </c>
      <c r="AL36" s="42">
        <f>SUM(ENERO:DICIEMBRE!AL36)</f>
        <v>0</v>
      </c>
      <c r="AM36" s="42">
        <f>SUM(ENERO:DICIEMBRE!AM36)</f>
        <v>0</v>
      </c>
      <c r="AN36" s="42">
        <f>SUM(ENERO:DICIEMBRE!AN36)</f>
        <v>0</v>
      </c>
      <c r="AO36" s="42">
        <f>SUM(ENERO:DICIEMBRE!AO36)</f>
        <v>0</v>
      </c>
      <c r="AP36" s="42">
        <f>SUM(ENERO:DICIEMBRE!AP36)</f>
        <v>0</v>
      </c>
      <c r="AQ36" s="42">
        <f>SUM(ENERO:DICIEMBRE!AQ36)</f>
        <v>0</v>
      </c>
      <c r="AR36" s="42">
        <f>SUM(ENERO:DICIEMBRE!AR36)</f>
        <v>0</v>
      </c>
      <c r="AS36" s="42">
        <f>SUM(ENERO:DICIEMBRE!AS36)</f>
        <v>0</v>
      </c>
      <c r="AT36" s="42">
        <f>SUM(ENERO:DICIEMBRE!AT36)</f>
        <v>0</v>
      </c>
      <c r="AU36" s="42">
        <f>SUM(ENERO:DICIEMBRE!AU36)</f>
        <v>0</v>
      </c>
      <c r="AV36" s="42">
        <f>SUM(ENERO:DICIEMBRE!AV36)</f>
        <v>0</v>
      </c>
      <c r="AW36" s="42">
        <f>SUM(ENERO:DICIEMBRE!AW36)</f>
        <v>0</v>
      </c>
      <c r="AX36" s="42">
        <f>SUM(ENERO:DICIEMBRE!AX36)</f>
        <v>0</v>
      </c>
      <c r="AY36" s="53" t="str">
        <f t="shared" si="5"/>
        <v/>
      </c>
      <c r="AZ36" s="54"/>
      <c r="BA36" s="54"/>
      <c r="BB36" s="54"/>
      <c r="BC36" s="54"/>
      <c r="BD36" s="54"/>
      <c r="BE36" s="54"/>
      <c r="BF36" s="54"/>
      <c r="BG36" s="54"/>
      <c r="BH36" s="54"/>
      <c r="BI36" s="13"/>
      <c r="BJ36" s="13"/>
      <c r="BK36" s="13"/>
      <c r="BL36" s="13"/>
      <c r="BM36" s="13"/>
      <c r="BX36" s="2"/>
      <c r="CA36" s="55" t="str">
        <f t="shared" si="6"/>
        <v/>
      </c>
      <c r="CB36" s="55" t="str">
        <f t="shared" si="7"/>
        <v/>
      </c>
      <c r="CC36" s="55" t="str">
        <f t="shared" si="8"/>
        <v/>
      </c>
      <c r="CD36" s="55" t="str">
        <f t="shared" si="9"/>
        <v/>
      </c>
      <c r="CE36" s="55" t="str">
        <f t="shared" si="10"/>
        <v/>
      </c>
      <c r="CF36" s="55"/>
      <c r="CG36" s="56">
        <f t="shared" si="11"/>
        <v>0</v>
      </c>
      <c r="CH36" s="56">
        <f t="shared" si="12"/>
        <v>0</v>
      </c>
      <c r="CI36" s="56">
        <f t="shared" si="2"/>
        <v>0</v>
      </c>
      <c r="CJ36" s="56">
        <f t="shared" si="3"/>
        <v>0</v>
      </c>
      <c r="CK36" s="56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x14ac:dyDescent="0.2">
      <c r="A37" s="41" t="s">
        <v>84</v>
      </c>
      <c r="B37" s="34">
        <f t="shared" si="14"/>
        <v>0</v>
      </c>
      <c r="C37" s="218">
        <f>SUM(ENERO:DICIEMBRE!C37)</f>
        <v>0</v>
      </c>
      <c r="D37" s="218">
        <f>SUM(ENERO:DICIEMBRE!D37)</f>
        <v>0</v>
      </c>
      <c r="E37" s="218">
        <f>SUM(ENERO:DICIEMBRE!E37)</f>
        <v>0</v>
      </c>
      <c r="F37" s="218">
        <f>SUM(ENERO:DICIEMBRE!F37)</f>
        <v>0</v>
      </c>
      <c r="G37" s="218">
        <f>SUM(ENERO:DICIEMBRE!G37)</f>
        <v>0</v>
      </c>
      <c r="H37" s="218">
        <f>SUM(ENERO:DICIEMBRE!H37)</f>
        <v>0</v>
      </c>
      <c r="I37" s="218">
        <f>SUM(ENERO:DICIEMBRE!I37)</f>
        <v>0</v>
      </c>
      <c r="J37" s="218">
        <f>SUM(ENERO:DICIEMBRE!J37)</f>
        <v>0</v>
      </c>
      <c r="K37" s="218">
        <f>SUM(ENERO:DICIEMBRE!K37)</f>
        <v>0</v>
      </c>
      <c r="L37" s="218">
        <f>SUM(ENERO:DICIEMBRE!L37)</f>
        <v>0</v>
      </c>
      <c r="M37" s="218">
        <f>SUM(ENERO:DICIEMBRE!M37)</f>
        <v>0</v>
      </c>
      <c r="N37" s="218">
        <f>SUM(ENERO:DICIEMBRE!N37)</f>
        <v>0</v>
      </c>
      <c r="O37" s="218">
        <f>SUM(ENERO:DICIEMBRE!O37)</f>
        <v>0</v>
      </c>
      <c r="P37" s="218">
        <f>SUM(ENERO:DICIEMBRE!P37)</f>
        <v>0</v>
      </c>
      <c r="Q37" s="218">
        <f>SUM(ENERO:DICIEMBRE!Q37)</f>
        <v>0</v>
      </c>
      <c r="R37" s="218">
        <f>SUM(ENERO:DICIEMBRE!R37)</f>
        <v>0</v>
      </c>
      <c r="S37" s="218">
        <f>SUM(ENERO:DICIEMBRE!S37)</f>
        <v>0</v>
      </c>
      <c r="T37" s="218">
        <f>SUM(ENERO:DICIEMBRE!T37)</f>
        <v>0</v>
      </c>
      <c r="U37" s="218">
        <f>SUM(ENERO:DICIEMBRE!U37)</f>
        <v>0</v>
      </c>
      <c r="V37" s="218">
        <f>SUM(ENERO:DICIEMBRE!V37)</f>
        <v>0</v>
      </c>
      <c r="W37" s="41">
        <f>SUM(X37+Y37+Z37)</f>
        <v>0</v>
      </c>
      <c r="X37" s="218">
        <f>SUM(ENERO:DICIEMBRE!X37)</f>
        <v>0</v>
      </c>
      <c r="Y37" s="218">
        <f>SUM(ENERO:DICIEMBRE!Y37)</f>
        <v>0</v>
      </c>
      <c r="Z37" s="218">
        <f>SUM(ENERO:DICIEMBRE!Z37)</f>
        <v>0</v>
      </c>
      <c r="AA37" s="62">
        <f t="shared" si="1"/>
        <v>0</v>
      </c>
      <c r="AB37" s="42">
        <f>SUM(ENERO:DICIEMBRE!AB37)</f>
        <v>0</v>
      </c>
      <c r="AC37" s="42">
        <f>SUM(ENERO:DICIEMBRE!AC37)</f>
        <v>0</v>
      </c>
      <c r="AD37" s="42">
        <f>SUM(ENERO:DICIEMBRE!AD37)</f>
        <v>0</v>
      </c>
      <c r="AE37" s="42">
        <f>SUM(ENERO:DICIEMBRE!AE37)</f>
        <v>0</v>
      </c>
      <c r="AF37" s="42">
        <f>SUM(ENERO:DICIEMBRE!AF37)</f>
        <v>0</v>
      </c>
      <c r="AG37" s="42">
        <f>SUM(ENERO:DICIEMBRE!AG37)</f>
        <v>0</v>
      </c>
      <c r="AH37" s="42">
        <f>SUM(ENERO:DICIEMBRE!AH37)</f>
        <v>0</v>
      </c>
      <c r="AI37" s="42">
        <f>SUM(ENERO:DICIEMBRE!AI37)</f>
        <v>0</v>
      </c>
      <c r="AJ37" s="42">
        <f>SUM(ENERO:DICIEMBRE!AJ37)</f>
        <v>0</v>
      </c>
      <c r="AK37" s="42">
        <f>SUM(ENERO:DICIEMBRE!AK37)</f>
        <v>0</v>
      </c>
      <c r="AL37" s="42">
        <f>SUM(ENERO:DICIEMBRE!AL37)</f>
        <v>0</v>
      </c>
      <c r="AM37" s="42">
        <f>SUM(ENERO:DICIEMBRE!AM37)</f>
        <v>0</v>
      </c>
      <c r="AN37" s="42">
        <f>SUM(ENERO:DICIEMBRE!AN37)</f>
        <v>0</v>
      </c>
      <c r="AO37" s="42">
        <f>SUM(ENERO:DICIEMBRE!AO37)</f>
        <v>0</v>
      </c>
      <c r="AP37" s="42">
        <f>SUM(ENERO:DICIEMBRE!AP37)</f>
        <v>0</v>
      </c>
      <c r="AQ37" s="42">
        <f>SUM(ENERO:DICIEMBRE!AQ37)</f>
        <v>0</v>
      </c>
      <c r="AR37" s="42">
        <f>SUM(ENERO:DICIEMBRE!AR37)</f>
        <v>0</v>
      </c>
      <c r="AS37" s="42">
        <f>SUM(ENERO:DICIEMBRE!AS37)</f>
        <v>0</v>
      </c>
      <c r="AT37" s="42">
        <f>SUM(ENERO:DICIEMBRE!AT37)</f>
        <v>0</v>
      </c>
      <c r="AU37" s="42">
        <f>SUM(ENERO:DICIEMBRE!AU37)</f>
        <v>0</v>
      </c>
      <c r="AV37" s="42">
        <f>SUM(ENERO:DICIEMBRE!AV37)</f>
        <v>0</v>
      </c>
      <c r="AW37" s="42">
        <f>SUM(ENERO:DICIEMBRE!AW37)</f>
        <v>0</v>
      </c>
      <c r="AX37" s="42">
        <f>SUM(ENERO:DICIEMBRE!AX37)</f>
        <v>0</v>
      </c>
      <c r="AY37" s="53" t="str">
        <f t="shared" si="5"/>
        <v/>
      </c>
      <c r="AZ37" s="54"/>
      <c r="BA37" s="54"/>
      <c r="BB37" s="54"/>
      <c r="BC37" s="54"/>
      <c r="BD37" s="54"/>
      <c r="BE37" s="54"/>
      <c r="BF37" s="54"/>
      <c r="BG37" s="54"/>
      <c r="BH37" s="54"/>
      <c r="BI37" s="13"/>
      <c r="BJ37" s="13"/>
      <c r="BK37" s="13"/>
      <c r="BL37" s="13"/>
      <c r="BM37" s="13"/>
      <c r="BX37" s="2"/>
      <c r="CA37" s="55" t="str">
        <f t="shared" si="6"/>
        <v/>
      </c>
      <c r="CB37" s="55" t="str">
        <f t="shared" si="7"/>
        <v/>
      </c>
      <c r="CC37" s="55" t="str">
        <f t="shared" si="8"/>
        <v/>
      </c>
      <c r="CD37" s="55" t="str">
        <f t="shared" si="9"/>
        <v/>
      </c>
      <c r="CE37" s="55" t="str">
        <f t="shared" si="10"/>
        <v/>
      </c>
      <c r="CF37" s="55"/>
      <c r="CG37" s="56">
        <f t="shared" si="11"/>
        <v>0</v>
      </c>
      <c r="CH37" s="56">
        <f t="shared" si="12"/>
        <v>0</v>
      </c>
      <c r="CI37" s="56">
        <f t="shared" si="2"/>
        <v>0</v>
      </c>
      <c r="CJ37" s="56">
        <f t="shared" si="3"/>
        <v>0</v>
      </c>
      <c r="CK37" s="56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x14ac:dyDescent="0.2">
      <c r="A38" s="41" t="s">
        <v>85</v>
      </c>
      <c r="B38" s="34">
        <f t="shared" si="14"/>
        <v>964</v>
      </c>
      <c r="C38" s="218">
        <f>SUM(ENERO:DICIEMBRE!C38)</f>
        <v>316</v>
      </c>
      <c r="D38" s="218">
        <f>SUM(ENERO:DICIEMBRE!D38)</f>
        <v>313</v>
      </c>
      <c r="E38" s="218">
        <f>SUM(ENERO:DICIEMBRE!E38)</f>
        <v>273</v>
      </c>
      <c r="F38" s="218">
        <f>SUM(ENERO:DICIEMBRE!F38)</f>
        <v>62</v>
      </c>
      <c r="G38" s="218">
        <f>SUM(ENERO:DICIEMBRE!G38)</f>
        <v>0</v>
      </c>
      <c r="H38" s="218">
        <f>SUM(ENERO:DICIEMBRE!H38)</f>
        <v>0</v>
      </c>
      <c r="I38" s="218">
        <f>SUM(ENERO:DICIEMBRE!I38)</f>
        <v>0</v>
      </c>
      <c r="J38" s="218">
        <f>SUM(ENERO:DICIEMBRE!J38)</f>
        <v>0</v>
      </c>
      <c r="K38" s="218">
        <f>SUM(ENERO:DICIEMBRE!K38)</f>
        <v>0</v>
      </c>
      <c r="L38" s="218">
        <f>SUM(ENERO:DICIEMBRE!L38)</f>
        <v>0</v>
      </c>
      <c r="M38" s="218">
        <f>SUM(ENERO:DICIEMBRE!M38)</f>
        <v>0</v>
      </c>
      <c r="N38" s="218">
        <f>SUM(ENERO:DICIEMBRE!N38)</f>
        <v>0</v>
      </c>
      <c r="O38" s="218">
        <f>SUM(ENERO:DICIEMBRE!O38)</f>
        <v>0</v>
      </c>
      <c r="P38" s="218">
        <f>SUM(ENERO:DICIEMBRE!P38)</f>
        <v>0</v>
      </c>
      <c r="Q38" s="218">
        <f>SUM(ENERO:DICIEMBRE!Q38)</f>
        <v>0</v>
      </c>
      <c r="R38" s="218">
        <f>SUM(ENERO:DICIEMBRE!R38)</f>
        <v>0</v>
      </c>
      <c r="S38" s="218">
        <f>SUM(ENERO:DICIEMBRE!S38)</f>
        <v>0</v>
      </c>
      <c r="T38" s="218">
        <f>SUM(ENERO:DICIEMBRE!T38)</f>
        <v>963</v>
      </c>
      <c r="U38" s="218">
        <f>SUM(ENERO:DICIEMBRE!U38)</f>
        <v>625</v>
      </c>
      <c r="V38" s="218">
        <f>SUM(ENERO:DICIEMBRE!V38)</f>
        <v>339</v>
      </c>
      <c r="W38" s="41">
        <f>SUM(X38+Y38+Z38)</f>
        <v>406</v>
      </c>
      <c r="X38" s="218">
        <f>SUM(ENERO:DICIEMBRE!X38)</f>
        <v>122</v>
      </c>
      <c r="Y38" s="218">
        <f>SUM(ENERO:DICIEMBRE!Y38)</f>
        <v>284</v>
      </c>
      <c r="Z38" s="218">
        <f>SUM(ENERO:DICIEMBRE!Z38)</f>
        <v>0</v>
      </c>
      <c r="AA38" s="62">
        <f>SUM(AB38+AC38+AD38)</f>
        <v>5</v>
      </c>
      <c r="AB38" s="42">
        <f>SUM(ENERO:DICIEMBRE!AB38)</f>
        <v>0</v>
      </c>
      <c r="AC38" s="42">
        <f>SUM(ENERO:DICIEMBRE!AC38)</f>
        <v>5</v>
      </c>
      <c r="AD38" s="42">
        <f>SUM(ENERO:DICIEMBRE!AD38)</f>
        <v>0</v>
      </c>
      <c r="AE38" s="42">
        <f>SUM(ENERO:DICIEMBRE!AE38)</f>
        <v>118</v>
      </c>
      <c r="AF38" s="42">
        <f>SUM(ENERO:DICIEMBRE!AF38)</f>
        <v>0</v>
      </c>
      <c r="AG38" s="42">
        <f>SUM(ENERO:DICIEMBRE!AG38)</f>
        <v>19</v>
      </c>
      <c r="AH38" s="42">
        <f>SUM(ENERO:DICIEMBRE!AH38)</f>
        <v>45</v>
      </c>
      <c r="AI38" s="42">
        <f>SUM(ENERO:DICIEMBRE!AI38)</f>
        <v>1195</v>
      </c>
      <c r="AJ38" s="42">
        <f>SUM(ENERO:DICIEMBRE!AJ38)</f>
        <v>108</v>
      </c>
      <c r="AK38" s="42">
        <f>SUM(ENERO:DICIEMBRE!AK38)</f>
        <v>0</v>
      </c>
      <c r="AL38" s="42">
        <f>SUM(ENERO:DICIEMBRE!AL38)</f>
        <v>14</v>
      </c>
      <c r="AM38" s="42">
        <f>SUM(ENERO:DICIEMBRE!AM38)</f>
        <v>0</v>
      </c>
      <c r="AN38" s="42">
        <f>SUM(ENERO:DICIEMBRE!AN38)</f>
        <v>0</v>
      </c>
      <c r="AO38" s="42">
        <f>SUM(ENERO:DICIEMBRE!AO38)</f>
        <v>0</v>
      </c>
      <c r="AP38" s="42">
        <f>SUM(ENERO:DICIEMBRE!AP38)</f>
        <v>0</v>
      </c>
      <c r="AQ38" s="42">
        <f>SUM(ENERO:DICIEMBRE!AQ38)</f>
        <v>0</v>
      </c>
      <c r="AR38" s="42">
        <f>SUM(ENERO:DICIEMBRE!AR38)</f>
        <v>0</v>
      </c>
      <c r="AS38" s="42">
        <f>SUM(ENERO:DICIEMBRE!AS38)</f>
        <v>0</v>
      </c>
      <c r="AT38" s="42">
        <f>SUM(ENERO:DICIEMBRE!AT38)</f>
        <v>0</v>
      </c>
      <c r="AU38" s="42">
        <f>SUM(ENERO:DICIEMBRE!AU38)</f>
        <v>0</v>
      </c>
      <c r="AV38" s="42">
        <f>SUM(ENERO:DICIEMBRE!AV38)</f>
        <v>0</v>
      </c>
      <c r="AW38" s="42">
        <f>SUM(ENERO:DICIEMBRE!AW38)</f>
        <v>0</v>
      </c>
      <c r="AX38" s="42">
        <f>SUM(ENERO:DICIEMBRE!AX38)</f>
        <v>0</v>
      </c>
      <c r="AY38" s="53" t="str">
        <f t="shared" si="5"/>
        <v/>
      </c>
      <c r="AZ38" s="54"/>
      <c r="BA38" s="54"/>
      <c r="BB38" s="54"/>
      <c r="BC38" s="54"/>
      <c r="BD38" s="54"/>
      <c r="BE38" s="54"/>
      <c r="BF38" s="54"/>
      <c r="BG38" s="54"/>
      <c r="BH38" s="54"/>
      <c r="BI38" s="13"/>
      <c r="BJ38" s="13"/>
      <c r="BK38" s="13"/>
      <c r="BL38" s="13"/>
      <c r="BM38" s="13"/>
      <c r="BX38" s="2"/>
      <c r="CA38" s="55" t="str">
        <f t="shared" si="6"/>
        <v/>
      </c>
      <c r="CB38" s="55" t="str">
        <f t="shared" si="7"/>
        <v/>
      </c>
      <c r="CC38" s="55" t="str">
        <f t="shared" si="8"/>
        <v/>
      </c>
      <c r="CD38" s="55" t="str">
        <f t="shared" si="9"/>
        <v/>
      </c>
      <c r="CE38" s="55" t="str">
        <f t="shared" si="10"/>
        <v/>
      </c>
      <c r="CF38" s="55"/>
      <c r="CG38" s="56">
        <f t="shared" si="11"/>
        <v>0</v>
      </c>
      <c r="CH38" s="56">
        <f t="shared" si="12"/>
        <v>0</v>
      </c>
      <c r="CI38" s="56">
        <f t="shared" si="2"/>
        <v>0</v>
      </c>
      <c r="CJ38" s="56">
        <f t="shared" si="3"/>
        <v>0</v>
      </c>
      <c r="CK38" s="56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x14ac:dyDescent="0.2">
      <c r="A39" s="41" t="s">
        <v>86</v>
      </c>
      <c r="B39" s="34">
        <f t="shared" si="14"/>
        <v>1086</v>
      </c>
      <c r="C39" s="218">
        <f>SUM(ENERO:DICIEMBRE!C39)</f>
        <v>0</v>
      </c>
      <c r="D39" s="218">
        <f>SUM(ENERO:DICIEMBRE!D39)</f>
        <v>1</v>
      </c>
      <c r="E39" s="218">
        <f>SUM(ENERO:DICIEMBRE!E39)</f>
        <v>0</v>
      </c>
      <c r="F39" s="218">
        <f>SUM(ENERO:DICIEMBRE!F39)</f>
        <v>73</v>
      </c>
      <c r="G39" s="218">
        <f>SUM(ENERO:DICIEMBRE!G39)</f>
        <v>30</v>
      </c>
      <c r="H39" s="218">
        <f>SUM(ENERO:DICIEMBRE!H39)</f>
        <v>42</v>
      </c>
      <c r="I39" s="218">
        <f>SUM(ENERO:DICIEMBRE!I39)</f>
        <v>42</v>
      </c>
      <c r="J39" s="218">
        <f>SUM(ENERO:DICIEMBRE!J39)</f>
        <v>40</v>
      </c>
      <c r="K39" s="218">
        <f>SUM(ENERO:DICIEMBRE!K39)</f>
        <v>39</v>
      </c>
      <c r="L39" s="218">
        <f>SUM(ENERO:DICIEMBRE!L39)</f>
        <v>66</v>
      </c>
      <c r="M39" s="218">
        <f>SUM(ENERO:DICIEMBRE!M39)</f>
        <v>74</v>
      </c>
      <c r="N39" s="218">
        <f>SUM(ENERO:DICIEMBRE!N39)</f>
        <v>109</v>
      </c>
      <c r="O39" s="218">
        <f>SUM(ENERO:DICIEMBRE!O39)</f>
        <v>96</v>
      </c>
      <c r="P39" s="218">
        <f>SUM(ENERO:DICIEMBRE!P39)</f>
        <v>111</v>
      </c>
      <c r="Q39" s="218">
        <f>SUM(ENERO:DICIEMBRE!Q39)</f>
        <v>120</v>
      </c>
      <c r="R39" s="218">
        <f>SUM(ENERO:DICIEMBRE!R39)</f>
        <v>112</v>
      </c>
      <c r="S39" s="218">
        <f>SUM(ENERO:DICIEMBRE!S39)</f>
        <v>131</v>
      </c>
      <c r="T39" s="218">
        <f>SUM(ENERO:DICIEMBRE!T39)</f>
        <v>1083</v>
      </c>
      <c r="U39" s="218">
        <f>SUM(ENERO:DICIEMBRE!U39)</f>
        <v>520</v>
      </c>
      <c r="V39" s="218">
        <f>SUM(ENERO:DICIEMBRE!V39)</f>
        <v>566</v>
      </c>
      <c r="W39" s="41">
        <f>SUM(X39+Y39+Z39)</f>
        <v>0</v>
      </c>
      <c r="X39" s="218">
        <f>SUM(ENERO:DICIEMBRE!X39)</f>
        <v>0</v>
      </c>
      <c r="Y39" s="218">
        <f>SUM(ENERO:DICIEMBRE!Y39)</f>
        <v>0</v>
      </c>
      <c r="Z39" s="218">
        <f>SUM(ENERO:DICIEMBRE!Z39)</f>
        <v>0</v>
      </c>
      <c r="AA39" s="62">
        <f>SUM(AB39+AC39+AD39)</f>
        <v>693</v>
      </c>
      <c r="AB39" s="42">
        <f>SUM(ENERO:DICIEMBRE!AB39)</f>
        <v>269</v>
      </c>
      <c r="AC39" s="42">
        <f>SUM(ENERO:DICIEMBRE!AC39)</f>
        <v>420</v>
      </c>
      <c r="AD39" s="42">
        <f>SUM(ENERO:DICIEMBRE!AD39)</f>
        <v>4</v>
      </c>
      <c r="AE39" s="42">
        <f>SUM(ENERO:DICIEMBRE!AE39)</f>
        <v>261</v>
      </c>
      <c r="AF39" s="42">
        <f>SUM(ENERO:DICIEMBRE!AF39)</f>
        <v>0</v>
      </c>
      <c r="AG39" s="42">
        <f>SUM(ENERO:DICIEMBRE!AG39)</f>
        <v>37</v>
      </c>
      <c r="AH39" s="42">
        <f>SUM(ENERO:DICIEMBRE!AH39)</f>
        <v>88</v>
      </c>
      <c r="AI39" s="42">
        <f>SUM(ENERO:DICIEMBRE!AI39)</f>
        <v>467</v>
      </c>
      <c r="AJ39" s="42">
        <f>SUM(ENERO:DICIEMBRE!AJ39)</f>
        <v>0</v>
      </c>
      <c r="AK39" s="42">
        <f>SUM(ENERO:DICIEMBRE!AK39)</f>
        <v>400</v>
      </c>
      <c r="AL39" s="42">
        <f>SUM(ENERO:DICIEMBRE!AL39)</f>
        <v>0</v>
      </c>
      <c r="AM39" s="42">
        <f>SUM(ENERO:DICIEMBRE!AM39)</f>
        <v>70</v>
      </c>
      <c r="AN39" s="42">
        <f>SUM(ENERO:DICIEMBRE!AN39)</f>
        <v>0</v>
      </c>
      <c r="AO39" s="42">
        <f>SUM(ENERO:DICIEMBRE!AO39)</f>
        <v>0</v>
      </c>
      <c r="AP39" s="42">
        <f>SUM(ENERO:DICIEMBRE!AP39)</f>
        <v>95</v>
      </c>
      <c r="AQ39" s="42">
        <f>SUM(ENERO:DICIEMBRE!AQ39)</f>
        <v>0</v>
      </c>
      <c r="AR39" s="42">
        <f>SUM(ENERO:DICIEMBRE!AR39)</f>
        <v>0</v>
      </c>
      <c r="AS39" s="42">
        <f>SUM(ENERO:DICIEMBRE!AS39)</f>
        <v>0</v>
      </c>
      <c r="AT39" s="42">
        <f>SUM(ENERO:DICIEMBRE!AT39)</f>
        <v>0</v>
      </c>
      <c r="AU39" s="42">
        <f>SUM(ENERO:DICIEMBRE!AU39)</f>
        <v>0</v>
      </c>
      <c r="AV39" s="42">
        <f>SUM(ENERO:DICIEMBRE!AV39)</f>
        <v>0</v>
      </c>
      <c r="AW39" s="42">
        <f>SUM(ENERO:DICIEMBRE!AW39)</f>
        <v>0</v>
      </c>
      <c r="AX39" s="42">
        <f>SUM(ENERO:DICIEMBRE!AX39)</f>
        <v>0</v>
      </c>
      <c r="AY39" s="53" t="str">
        <f t="shared" si="5"/>
        <v/>
      </c>
      <c r="AZ39" s="54"/>
      <c r="BA39" s="54"/>
      <c r="BB39" s="54"/>
      <c r="BC39" s="54"/>
      <c r="BD39" s="54"/>
      <c r="BE39" s="54"/>
      <c r="BF39" s="54"/>
      <c r="BG39" s="54"/>
      <c r="BH39" s="54"/>
      <c r="BI39" s="13"/>
      <c r="BJ39" s="13"/>
      <c r="BK39" s="13"/>
      <c r="BL39" s="13"/>
      <c r="BM39" s="13"/>
      <c r="BX39" s="2"/>
      <c r="CA39" s="55" t="str">
        <f t="shared" si="6"/>
        <v/>
      </c>
      <c r="CB39" s="55" t="str">
        <f t="shared" si="7"/>
        <v/>
      </c>
      <c r="CC39" s="55" t="str">
        <f t="shared" si="8"/>
        <v/>
      </c>
      <c r="CD39" s="55" t="str">
        <f t="shared" si="9"/>
        <v/>
      </c>
      <c r="CE39" s="55" t="str">
        <f t="shared" si="10"/>
        <v/>
      </c>
      <c r="CF39" s="55"/>
      <c r="CG39" s="56">
        <f t="shared" si="11"/>
        <v>0</v>
      </c>
      <c r="CH39" s="56">
        <f t="shared" si="12"/>
        <v>0</v>
      </c>
      <c r="CI39" s="56">
        <f t="shared" si="2"/>
        <v>0</v>
      </c>
      <c r="CJ39" s="56">
        <f t="shared" si="3"/>
        <v>0</v>
      </c>
      <c r="CK39" s="56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x14ac:dyDescent="0.2">
      <c r="A40" s="41" t="s">
        <v>87</v>
      </c>
      <c r="B40" s="34">
        <f t="shared" si="14"/>
        <v>0</v>
      </c>
      <c r="C40" s="218">
        <f>SUM(ENERO:DICIEMBRE!C40)</f>
        <v>0</v>
      </c>
      <c r="D40" s="218">
        <f>SUM(ENERO:DICIEMBRE!D40)</f>
        <v>0</v>
      </c>
      <c r="E40" s="218">
        <f>SUM(ENERO:DICIEMBRE!E40)</f>
        <v>0</v>
      </c>
      <c r="F40" s="218">
        <f>SUM(ENERO:DICIEMBRE!F40)</f>
        <v>0</v>
      </c>
      <c r="G40" s="218">
        <f>SUM(ENERO:DICIEMBRE!G40)</f>
        <v>0</v>
      </c>
      <c r="H40" s="218">
        <f>SUM(ENERO:DICIEMBRE!H40)</f>
        <v>0</v>
      </c>
      <c r="I40" s="218">
        <f>SUM(ENERO:DICIEMBRE!I40)</f>
        <v>0</v>
      </c>
      <c r="J40" s="218">
        <f>SUM(ENERO:DICIEMBRE!J40)</f>
        <v>0</v>
      </c>
      <c r="K40" s="218">
        <f>SUM(ENERO:DICIEMBRE!K40)</f>
        <v>0</v>
      </c>
      <c r="L40" s="218">
        <f>SUM(ENERO:DICIEMBRE!L40)</f>
        <v>0</v>
      </c>
      <c r="M40" s="218">
        <f>SUM(ENERO:DICIEMBRE!M40)</f>
        <v>0</v>
      </c>
      <c r="N40" s="218">
        <f>SUM(ENERO:DICIEMBRE!N40)</f>
        <v>0</v>
      </c>
      <c r="O40" s="218">
        <f>SUM(ENERO:DICIEMBRE!O40)</f>
        <v>0</v>
      </c>
      <c r="P40" s="218">
        <f>SUM(ENERO:DICIEMBRE!P40)</f>
        <v>0</v>
      </c>
      <c r="Q40" s="218">
        <f>SUM(ENERO:DICIEMBRE!Q40)</f>
        <v>0</v>
      </c>
      <c r="R40" s="218">
        <f>SUM(ENERO:DICIEMBRE!R40)</f>
        <v>0</v>
      </c>
      <c r="S40" s="218">
        <f>SUM(ENERO:DICIEMBRE!S40)</f>
        <v>0</v>
      </c>
      <c r="T40" s="218">
        <f>SUM(ENERO:DICIEMBRE!T40)</f>
        <v>0</v>
      </c>
      <c r="U40" s="218">
        <f>SUM(ENERO:DICIEMBRE!U40)</f>
        <v>0</v>
      </c>
      <c r="V40" s="218">
        <f>SUM(ENERO:DICIEMBRE!V40)</f>
        <v>0</v>
      </c>
      <c r="W40" s="41">
        <f>SUM(X40+Y40+Z40)</f>
        <v>0</v>
      </c>
      <c r="X40" s="218">
        <f>SUM(ENERO:DICIEMBRE!X40)</f>
        <v>0</v>
      </c>
      <c r="Y40" s="218">
        <f>SUM(ENERO:DICIEMBRE!Y40)</f>
        <v>0</v>
      </c>
      <c r="Z40" s="218">
        <f>SUM(ENERO:DICIEMBRE!Z40)</f>
        <v>0</v>
      </c>
      <c r="AA40" s="62">
        <f>SUM(AB40+AC40+AD40)</f>
        <v>0</v>
      </c>
      <c r="AB40" s="42">
        <f>SUM(ENERO:DICIEMBRE!AB40)</f>
        <v>0</v>
      </c>
      <c r="AC40" s="42">
        <f>SUM(ENERO:DICIEMBRE!AC40)</f>
        <v>0</v>
      </c>
      <c r="AD40" s="42">
        <f>SUM(ENERO:DICIEMBRE!AD40)</f>
        <v>0</v>
      </c>
      <c r="AE40" s="42">
        <f>SUM(ENERO:DICIEMBRE!AE40)</f>
        <v>0</v>
      </c>
      <c r="AF40" s="42">
        <f>SUM(ENERO:DICIEMBRE!AF40)</f>
        <v>0</v>
      </c>
      <c r="AG40" s="42">
        <f>SUM(ENERO:DICIEMBRE!AG40)</f>
        <v>0</v>
      </c>
      <c r="AH40" s="42">
        <f>SUM(ENERO:DICIEMBRE!AH40)</f>
        <v>0</v>
      </c>
      <c r="AI40" s="42">
        <f>SUM(ENERO:DICIEMBRE!AI40)</f>
        <v>0</v>
      </c>
      <c r="AJ40" s="42">
        <f>SUM(ENERO:DICIEMBRE!AJ40)</f>
        <v>0</v>
      </c>
      <c r="AK40" s="42">
        <f>SUM(ENERO:DICIEMBRE!AK40)</f>
        <v>0</v>
      </c>
      <c r="AL40" s="42">
        <f>SUM(ENERO:DICIEMBRE!AL40)</f>
        <v>0</v>
      </c>
      <c r="AM40" s="42">
        <f>SUM(ENERO:DICIEMBRE!AM40)</f>
        <v>0</v>
      </c>
      <c r="AN40" s="42">
        <f>SUM(ENERO:DICIEMBRE!AN40)</f>
        <v>0</v>
      </c>
      <c r="AO40" s="42">
        <f>SUM(ENERO:DICIEMBRE!AO40)</f>
        <v>0</v>
      </c>
      <c r="AP40" s="42">
        <f>SUM(ENERO:DICIEMBRE!AP40)</f>
        <v>0</v>
      </c>
      <c r="AQ40" s="42">
        <f>SUM(ENERO:DICIEMBRE!AQ40)</f>
        <v>0</v>
      </c>
      <c r="AR40" s="42">
        <f>SUM(ENERO:DICIEMBRE!AR40)</f>
        <v>0</v>
      </c>
      <c r="AS40" s="42">
        <f>SUM(ENERO:DICIEMBRE!AS40)</f>
        <v>0</v>
      </c>
      <c r="AT40" s="42">
        <f>SUM(ENERO:DICIEMBRE!AT40)</f>
        <v>0</v>
      </c>
      <c r="AU40" s="42">
        <f>SUM(ENERO:DICIEMBRE!AU40)</f>
        <v>0</v>
      </c>
      <c r="AV40" s="42">
        <f>SUM(ENERO:DICIEMBRE!AV40)</f>
        <v>0</v>
      </c>
      <c r="AW40" s="42">
        <f>SUM(ENERO:DICIEMBRE!AW40)</f>
        <v>0</v>
      </c>
      <c r="AX40" s="42">
        <f>SUM(ENERO:DICIEMBRE!AX40)</f>
        <v>0</v>
      </c>
      <c r="AY40" s="53" t="str">
        <f t="shared" si="5"/>
        <v/>
      </c>
      <c r="AZ40" s="54"/>
      <c r="BA40" s="54"/>
      <c r="BB40" s="54"/>
      <c r="BC40" s="54"/>
      <c r="BD40" s="54"/>
      <c r="BE40" s="54"/>
      <c r="BF40" s="54"/>
      <c r="BG40" s="54"/>
      <c r="BH40" s="54"/>
      <c r="BI40" s="13"/>
      <c r="BJ40" s="13"/>
      <c r="BK40" s="13"/>
      <c r="BL40" s="13"/>
      <c r="BM40" s="13"/>
      <c r="BX40" s="2"/>
      <c r="CA40" s="55" t="str">
        <f t="shared" si="6"/>
        <v/>
      </c>
      <c r="CB40" s="55" t="str">
        <f t="shared" si="7"/>
        <v/>
      </c>
      <c r="CC40" s="55" t="str">
        <f t="shared" si="8"/>
        <v/>
      </c>
      <c r="CD40" s="55" t="str">
        <f t="shared" si="9"/>
        <v/>
      </c>
      <c r="CE40" s="55" t="str">
        <f t="shared" si="10"/>
        <v/>
      </c>
      <c r="CF40" s="55"/>
      <c r="CG40" s="56">
        <f t="shared" si="11"/>
        <v>0</v>
      </c>
      <c r="CH40" s="56">
        <f t="shared" si="12"/>
        <v>0</v>
      </c>
      <c r="CI40" s="56">
        <f t="shared" si="2"/>
        <v>0</v>
      </c>
      <c r="CJ40" s="56">
        <f t="shared" si="3"/>
        <v>0</v>
      </c>
      <c r="CK40" s="56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x14ac:dyDescent="0.2">
      <c r="A41" s="41" t="s">
        <v>88</v>
      </c>
      <c r="B41" s="34">
        <f t="shared" si="14"/>
        <v>0</v>
      </c>
      <c r="C41" s="218">
        <f>SUM(ENERO:DICIEMBRE!C41)</f>
        <v>0</v>
      </c>
      <c r="D41" s="218">
        <f>SUM(ENERO:DICIEMBRE!D41)</f>
        <v>0</v>
      </c>
      <c r="E41" s="218">
        <f>SUM(ENERO:DICIEMBRE!E41)</f>
        <v>0</v>
      </c>
      <c r="F41" s="218">
        <f>SUM(ENERO:DICIEMBRE!F41)</f>
        <v>0</v>
      </c>
      <c r="G41" s="218">
        <f>SUM(ENERO:DICIEMBRE!G41)</f>
        <v>0</v>
      </c>
      <c r="H41" s="218">
        <f>SUM(ENERO:DICIEMBRE!H41)</f>
        <v>0</v>
      </c>
      <c r="I41" s="218">
        <f>SUM(ENERO:DICIEMBRE!I41)</f>
        <v>0</v>
      </c>
      <c r="J41" s="218">
        <f>SUM(ENERO:DICIEMBRE!J41)</f>
        <v>0</v>
      </c>
      <c r="K41" s="218">
        <f>SUM(ENERO:DICIEMBRE!K41)</f>
        <v>0</v>
      </c>
      <c r="L41" s="218">
        <f>SUM(ENERO:DICIEMBRE!L41)</f>
        <v>0</v>
      </c>
      <c r="M41" s="218">
        <f>SUM(ENERO:DICIEMBRE!M41)</f>
        <v>0</v>
      </c>
      <c r="N41" s="218">
        <f>SUM(ENERO:DICIEMBRE!N41)</f>
        <v>0</v>
      </c>
      <c r="O41" s="218">
        <f>SUM(ENERO:DICIEMBRE!O41)</f>
        <v>0</v>
      </c>
      <c r="P41" s="218">
        <f>SUM(ENERO:DICIEMBRE!P41)</f>
        <v>0</v>
      </c>
      <c r="Q41" s="218">
        <f>SUM(ENERO:DICIEMBRE!Q41)</f>
        <v>0</v>
      </c>
      <c r="R41" s="218">
        <f>SUM(ENERO:DICIEMBRE!R41)</f>
        <v>0</v>
      </c>
      <c r="S41" s="218">
        <f>SUM(ENERO:DICIEMBRE!S41)</f>
        <v>0</v>
      </c>
      <c r="T41" s="218">
        <f>SUM(ENERO:DICIEMBRE!T41)</f>
        <v>0</v>
      </c>
      <c r="U41" s="218">
        <f>SUM(ENERO:DICIEMBRE!U41)</f>
        <v>0</v>
      </c>
      <c r="V41" s="218">
        <f>SUM(ENERO:DICIEMBRE!V41)</f>
        <v>0</v>
      </c>
      <c r="W41" s="41">
        <f>SUM(X41+Y41+Z41)</f>
        <v>0</v>
      </c>
      <c r="X41" s="218">
        <f>SUM(ENERO:DICIEMBRE!X41)</f>
        <v>0</v>
      </c>
      <c r="Y41" s="218">
        <f>SUM(ENERO:DICIEMBRE!Y41)</f>
        <v>0</v>
      </c>
      <c r="Z41" s="218">
        <f>SUM(ENERO:DICIEMBRE!Z41)</f>
        <v>0</v>
      </c>
      <c r="AA41" s="62">
        <f>SUM(AB41+AC41+AD41)</f>
        <v>0</v>
      </c>
      <c r="AB41" s="42">
        <f>SUM(ENERO:DICIEMBRE!AB41)</f>
        <v>0</v>
      </c>
      <c r="AC41" s="42">
        <f>SUM(ENERO:DICIEMBRE!AC41)</f>
        <v>0</v>
      </c>
      <c r="AD41" s="42">
        <f>SUM(ENERO:DICIEMBRE!AD41)</f>
        <v>0</v>
      </c>
      <c r="AE41" s="42">
        <f>SUM(ENERO:DICIEMBRE!AE41)</f>
        <v>0</v>
      </c>
      <c r="AF41" s="42">
        <f>SUM(ENERO:DICIEMBRE!AF41)</f>
        <v>0</v>
      </c>
      <c r="AG41" s="42">
        <f>SUM(ENERO:DICIEMBRE!AG41)</f>
        <v>0</v>
      </c>
      <c r="AH41" s="42">
        <f>SUM(ENERO:DICIEMBRE!AH41)</f>
        <v>0</v>
      </c>
      <c r="AI41" s="42">
        <f>SUM(ENERO:DICIEMBRE!AI41)</f>
        <v>0</v>
      </c>
      <c r="AJ41" s="42">
        <f>SUM(ENERO:DICIEMBRE!AJ41)</f>
        <v>0</v>
      </c>
      <c r="AK41" s="42">
        <f>SUM(ENERO:DICIEMBRE!AK41)</f>
        <v>0</v>
      </c>
      <c r="AL41" s="42">
        <f>SUM(ENERO:DICIEMBRE!AL41)</f>
        <v>0</v>
      </c>
      <c r="AM41" s="42">
        <f>SUM(ENERO:DICIEMBRE!AM41)</f>
        <v>0</v>
      </c>
      <c r="AN41" s="42">
        <f>SUM(ENERO:DICIEMBRE!AN41)</f>
        <v>0</v>
      </c>
      <c r="AO41" s="42">
        <f>SUM(ENERO:DICIEMBRE!AO41)</f>
        <v>0</v>
      </c>
      <c r="AP41" s="42">
        <f>SUM(ENERO:DICIEMBRE!AP41)</f>
        <v>0</v>
      </c>
      <c r="AQ41" s="42">
        <f>SUM(ENERO:DICIEMBRE!AQ41)</f>
        <v>0</v>
      </c>
      <c r="AR41" s="42">
        <f>SUM(ENERO:DICIEMBRE!AR41)</f>
        <v>0</v>
      </c>
      <c r="AS41" s="42">
        <f>SUM(ENERO:DICIEMBRE!AS41)</f>
        <v>0</v>
      </c>
      <c r="AT41" s="42">
        <f>SUM(ENERO:DICIEMBRE!AT41)</f>
        <v>0</v>
      </c>
      <c r="AU41" s="42">
        <f>SUM(ENERO:DICIEMBRE!AU41)</f>
        <v>0</v>
      </c>
      <c r="AV41" s="42">
        <f>SUM(ENERO:DICIEMBRE!AV41)</f>
        <v>0</v>
      </c>
      <c r="AW41" s="42">
        <f>SUM(ENERO:DICIEMBRE!AW41)</f>
        <v>0</v>
      </c>
      <c r="AX41" s="42">
        <f>SUM(ENERO:DICIEMBRE!AX41)</f>
        <v>0</v>
      </c>
      <c r="AY41" s="53" t="str">
        <f t="shared" si="5"/>
        <v/>
      </c>
      <c r="AZ41" s="54"/>
      <c r="BA41" s="54"/>
      <c r="BB41" s="54"/>
      <c r="BC41" s="54"/>
      <c r="BD41" s="54"/>
      <c r="BE41" s="54"/>
      <c r="BF41" s="54"/>
      <c r="BG41" s="54"/>
      <c r="BH41" s="54"/>
      <c r="BI41" s="13"/>
      <c r="BJ41" s="13"/>
      <c r="BK41" s="13"/>
      <c r="BL41" s="13"/>
      <c r="BM41" s="13"/>
      <c r="BX41" s="2"/>
      <c r="CA41" s="55" t="str">
        <f t="shared" si="6"/>
        <v/>
      </c>
      <c r="CB41" s="55" t="str">
        <f t="shared" si="7"/>
        <v/>
      </c>
      <c r="CC41" s="55" t="str">
        <f t="shared" si="8"/>
        <v/>
      </c>
      <c r="CD41" s="55" t="str">
        <f t="shared" si="9"/>
        <v/>
      </c>
      <c r="CE41" s="55" t="str">
        <f t="shared" si="10"/>
        <v/>
      </c>
      <c r="CF41" s="55"/>
      <c r="CG41" s="56">
        <f t="shared" si="11"/>
        <v>0</v>
      </c>
      <c r="CH41" s="56">
        <f t="shared" si="12"/>
        <v>0</v>
      </c>
      <c r="CI41" s="56">
        <f t="shared" si="2"/>
        <v>0</v>
      </c>
      <c r="CJ41" s="56">
        <f t="shared" si="3"/>
        <v>0</v>
      </c>
      <c r="CK41" s="56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x14ac:dyDescent="0.2">
      <c r="A42" s="41" t="s">
        <v>89</v>
      </c>
      <c r="B42" s="34">
        <f t="shared" si="14"/>
        <v>2259</v>
      </c>
      <c r="C42" s="218">
        <f>SUM(ENERO:DICIEMBRE!C42)</f>
        <v>0</v>
      </c>
      <c r="D42" s="218">
        <f>SUM(ENERO:DICIEMBRE!D42)</f>
        <v>0</v>
      </c>
      <c r="E42" s="218">
        <f>SUM(ENERO:DICIEMBRE!E42)</f>
        <v>0</v>
      </c>
      <c r="F42" s="218">
        <f>SUM(ENERO:DICIEMBRE!F42)</f>
        <v>59</v>
      </c>
      <c r="G42" s="218">
        <f>SUM(ENERO:DICIEMBRE!G42)</f>
        <v>202</v>
      </c>
      <c r="H42" s="218">
        <f>SUM(ENERO:DICIEMBRE!H42)</f>
        <v>212</v>
      </c>
      <c r="I42" s="218">
        <f>SUM(ENERO:DICIEMBRE!I42)</f>
        <v>178</v>
      </c>
      <c r="J42" s="218">
        <f>SUM(ENERO:DICIEMBRE!J42)</f>
        <v>189</v>
      </c>
      <c r="K42" s="218">
        <f>SUM(ENERO:DICIEMBRE!K42)</f>
        <v>211</v>
      </c>
      <c r="L42" s="218">
        <f>SUM(ENERO:DICIEMBRE!L42)</f>
        <v>248</v>
      </c>
      <c r="M42" s="218">
        <f>SUM(ENERO:DICIEMBRE!M42)</f>
        <v>266</v>
      </c>
      <c r="N42" s="218">
        <f>SUM(ENERO:DICIEMBRE!N42)</f>
        <v>284</v>
      </c>
      <c r="O42" s="218">
        <f>SUM(ENERO:DICIEMBRE!O42)</f>
        <v>167</v>
      </c>
      <c r="P42" s="218">
        <f>SUM(ENERO:DICIEMBRE!P42)</f>
        <v>162</v>
      </c>
      <c r="Q42" s="218">
        <f>SUM(ENERO:DICIEMBRE!Q42)</f>
        <v>45</v>
      </c>
      <c r="R42" s="218">
        <f>SUM(ENERO:DICIEMBRE!R42)</f>
        <v>20</v>
      </c>
      <c r="S42" s="218">
        <f>SUM(ENERO:DICIEMBRE!S42)</f>
        <v>16</v>
      </c>
      <c r="T42" s="218">
        <f>SUM(ENERO:DICIEMBRE!T42)</f>
        <v>2248</v>
      </c>
      <c r="U42" s="218">
        <f>SUM(ENERO:DICIEMBRE!U42)</f>
        <v>1036</v>
      </c>
      <c r="V42" s="218">
        <f>SUM(ENERO:DICIEMBRE!V42)</f>
        <v>1223</v>
      </c>
      <c r="W42" s="41">
        <f t="shared" ref="W42:W67" si="15">SUM(X42+Y42+Z42)</f>
        <v>0</v>
      </c>
      <c r="X42" s="218">
        <f>SUM(ENERO:DICIEMBRE!X42)</f>
        <v>0</v>
      </c>
      <c r="Y42" s="218">
        <f>SUM(ENERO:DICIEMBRE!Y42)</f>
        <v>0</v>
      </c>
      <c r="Z42" s="218">
        <f>SUM(ENERO:DICIEMBRE!Z42)</f>
        <v>0</v>
      </c>
      <c r="AA42" s="62">
        <f>SUM(AB42+AC42+AD42)</f>
        <v>141</v>
      </c>
      <c r="AB42" s="42">
        <f>SUM(ENERO:DICIEMBRE!AB42)</f>
        <v>53</v>
      </c>
      <c r="AC42" s="42">
        <f>SUM(ENERO:DICIEMBRE!AC42)</f>
        <v>88</v>
      </c>
      <c r="AD42" s="42">
        <f>SUM(ENERO:DICIEMBRE!AD42)</f>
        <v>0</v>
      </c>
      <c r="AE42" s="42">
        <f>SUM(ENERO:DICIEMBRE!AE42)</f>
        <v>42</v>
      </c>
      <c r="AF42" s="42">
        <f>SUM(ENERO:DICIEMBRE!AF42)</f>
        <v>35</v>
      </c>
      <c r="AG42" s="42">
        <f>SUM(ENERO:DICIEMBRE!AG42)</f>
        <v>29</v>
      </c>
      <c r="AH42" s="42">
        <f>SUM(ENERO:DICIEMBRE!AH42)</f>
        <v>142</v>
      </c>
      <c r="AI42" s="42">
        <f>SUM(ENERO:DICIEMBRE!AI42)</f>
        <v>1803</v>
      </c>
      <c r="AJ42" s="42">
        <f>SUM(ENERO:DICIEMBRE!AJ42)</f>
        <v>0</v>
      </c>
      <c r="AK42" s="42">
        <f>SUM(ENERO:DICIEMBRE!AK42)</f>
        <v>13</v>
      </c>
      <c r="AL42" s="42">
        <f>SUM(ENERO:DICIEMBRE!AL42)</f>
        <v>0</v>
      </c>
      <c r="AM42" s="42">
        <f>SUM(ENERO:DICIEMBRE!AM42)</f>
        <v>54</v>
      </c>
      <c r="AN42" s="42">
        <f>SUM(ENERO:DICIEMBRE!AN42)</f>
        <v>0</v>
      </c>
      <c r="AO42" s="42">
        <f>SUM(ENERO:DICIEMBRE!AO42)</f>
        <v>0</v>
      </c>
      <c r="AP42" s="42">
        <f>SUM(ENERO:DICIEMBRE!AP42)</f>
        <v>0</v>
      </c>
      <c r="AQ42" s="42">
        <f>SUM(ENERO:DICIEMBRE!AQ42)</f>
        <v>0</v>
      </c>
      <c r="AR42" s="42">
        <f>SUM(ENERO:DICIEMBRE!AR42)</f>
        <v>0</v>
      </c>
      <c r="AS42" s="42">
        <f>SUM(ENERO:DICIEMBRE!AS42)</f>
        <v>0</v>
      </c>
      <c r="AT42" s="42">
        <f>SUM(ENERO:DICIEMBRE!AT42)</f>
        <v>47</v>
      </c>
      <c r="AU42" s="42">
        <f>SUM(ENERO:DICIEMBRE!AU42)</f>
        <v>52</v>
      </c>
      <c r="AV42" s="42">
        <f>SUM(ENERO:DICIEMBRE!AV42)</f>
        <v>53</v>
      </c>
      <c r="AW42" s="42">
        <f>SUM(ENERO:DICIEMBRE!AW42)</f>
        <v>0</v>
      </c>
      <c r="AX42" s="42">
        <f>SUM(ENERO:DICIEMBRE!AX42)</f>
        <v>0</v>
      </c>
      <c r="AY42" s="53" t="str">
        <f t="shared" si="5"/>
        <v/>
      </c>
      <c r="AZ42" s="54"/>
      <c r="BA42" s="54"/>
      <c r="BB42" s="54"/>
      <c r="BC42" s="54"/>
      <c r="BD42" s="54"/>
      <c r="BE42" s="54"/>
      <c r="BF42" s="54"/>
      <c r="BG42" s="54"/>
      <c r="BH42" s="54"/>
      <c r="BI42" s="13"/>
      <c r="BJ42" s="13"/>
      <c r="BK42" s="13"/>
      <c r="BL42" s="13"/>
      <c r="BM42" s="13"/>
      <c r="BX42" s="2"/>
      <c r="CA42" s="55" t="str">
        <f t="shared" si="6"/>
        <v/>
      </c>
      <c r="CB42" s="55" t="str">
        <f t="shared" si="7"/>
        <v/>
      </c>
      <c r="CC42" s="55" t="str">
        <f t="shared" si="8"/>
        <v/>
      </c>
      <c r="CD42" s="55" t="str">
        <f t="shared" si="9"/>
        <v/>
      </c>
      <c r="CE42" s="55" t="str">
        <f t="shared" si="10"/>
        <v/>
      </c>
      <c r="CF42" s="55"/>
      <c r="CG42" s="56">
        <f t="shared" si="11"/>
        <v>0</v>
      </c>
      <c r="CH42" s="56">
        <f t="shared" si="12"/>
        <v>0</v>
      </c>
      <c r="CI42" s="56">
        <f t="shared" si="2"/>
        <v>0</v>
      </c>
      <c r="CJ42" s="56">
        <f t="shared" si="3"/>
        <v>0</v>
      </c>
      <c r="CK42" s="56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x14ac:dyDescent="0.2">
      <c r="A43" s="41" t="s">
        <v>90</v>
      </c>
      <c r="B43" s="34">
        <f t="shared" si="14"/>
        <v>462</v>
      </c>
      <c r="C43" s="218">
        <f>SUM(ENERO:DICIEMBRE!C43)</f>
        <v>181</v>
      </c>
      <c r="D43" s="218">
        <f>SUM(ENERO:DICIEMBRE!D43)</f>
        <v>183</v>
      </c>
      <c r="E43" s="218">
        <f>SUM(ENERO:DICIEMBRE!E43)</f>
        <v>90</v>
      </c>
      <c r="F43" s="218">
        <f>SUM(ENERO:DICIEMBRE!F43)</f>
        <v>8</v>
      </c>
      <c r="G43" s="218">
        <f>SUM(ENERO:DICIEMBRE!G43)</f>
        <v>0</v>
      </c>
      <c r="H43" s="218">
        <f>SUM(ENERO:DICIEMBRE!H43)</f>
        <v>0</v>
      </c>
      <c r="I43" s="218">
        <f>SUM(ENERO:DICIEMBRE!I43)</f>
        <v>0</v>
      </c>
      <c r="J43" s="218">
        <f>SUM(ENERO:DICIEMBRE!J43)</f>
        <v>0</v>
      </c>
      <c r="K43" s="218">
        <f>SUM(ENERO:DICIEMBRE!K43)</f>
        <v>0</v>
      </c>
      <c r="L43" s="218">
        <f>SUM(ENERO:DICIEMBRE!L43)</f>
        <v>0</v>
      </c>
      <c r="M43" s="218">
        <f>SUM(ENERO:DICIEMBRE!M43)</f>
        <v>0</v>
      </c>
      <c r="N43" s="218">
        <f>SUM(ENERO:DICIEMBRE!N43)</f>
        <v>0</v>
      </c>
      <c r="O43" s="218">
        <f>SUM(ENERO:DICIEMBRE!O43)</f>
        <v>0</v>
      </c>
      <c r="P43" s="218">
        <f>SUM(ENERO:DICIEMBRE!P43)</f>
        <v>0</v>
      </c>
      <c r="Q43" s="218">
        <f>SUM(ENERO:DICIEMBRE!Q43)</f>
        <v>0</v>
      </c>
      <c r="R43" s="218">
        <f>SUM(ENERO:DICIEMBRE!R43)</f>
        <v>0</v>
      </c>
      <c r="S43" s="218">
        <f>SUM(ENERO:DICIEMBRE!S43)</f>
        <v>0</v>
      </c>
      <c r="T43" s="218">
        <f>SUM(ENERO:DICIEMBRE!T43)</f>
        <v>458</v>
      </c>
      <c r="U43" s="218">
        <f>SUM(ENERO:DICIEMBRE!U43)</f>
        <v>391</v>
      </c>
      <c r="V43" s="218">
        <f>SUM(ENERO:DICIEMBRE!V43)</f>
        <v>71</v>
      </c>
      <c r="W43" s="41">
        <f t="shared" si="15"/>
        <v>235</v>
      </c>
      <c r="X43" s="218">
        <f>SUM(ENERO:DICIEMBRE!X43)</f>
        <v>102</v>
      </c>
      <c r="Y43" s="218">
        <f>SUM(ENERO:DICIEMBRE!Y43)</f>
        <v>133</v>
      </c>
      <c r="Z43" s="218">
        <f>SUM(ENERO:DICIEMBRE!Z43)</f>
        <v>0</v>
      </c>
      <c r="AA43" s="62">
        <f t="shared" ref="AA43:AA70" si="16">SUM(AB43+AC43+AD43)</f>
        <v>0</v>
      </c>
      <c r="AB43" s="42">
        <f>SUM(ENERO:DICIEMBRE!AB43)</f>
        <v>0</v>
      </c>
      <c r="AC43" s="42">
        <f>SUM(ENERO:DICIEMBRE!AC43)</f>
        <v>0</v>
      </c>
      <c r="AD43" s="42">
        <f>SUM(ENERO:DICIEMBRE!AD43)</f>
        <v>0</v>
      </c>
      <c r="AE43" s="42">
        <f>SUM(ENERO:DICIEMBRE!AE43)</f>
        <v>99</v>
      </c>
      <c r="AF43" s="42">
        <f>SUM(ENERO:DICIEMBRE!AF43)</f>
        <v>0</v>
      </c>
      <c r="AG43" s="42">
        <f>SUM(ENERO:DICIEMBRE!AG43)</f>
        <v>25</v>
      </c>
      <c r="AH43" s="42">
        <f>SUM(ENERO:DICIEMBRE!AH43)</f>
        <v>44</v>
      </c>
      <c r="AI43" s="42">
        <f>SUM(ENERO:DICIEMBRE!AI43)</f>
        <v>0</v>
      </c>
      <c r="AJ43" s="42">
        <f>SUM(ENERO:DICIEMBRE!AJ43)</f>
        <v>13</v>
      </c>
      <c r="AK43" s="42">
        <f>SUM(ENERO:DICIEMBRE!AK43)</f>
        <v>0</v>
      </c>
      <c r="AL43" s="42">
        <f>SUM(ENERO:DICIEMBRE!AL43)</f>
        <v>163</v>
      </c>
      <c r="AM43" s="42">
        <f>SUM(ENERO:DICIEMBRE!AM43)</f>
        <v>0</v>
      </c>
      <c r="AN43" s="42">
        <f>SUM(ENERO:DICIEMBRE!AN43)</f>
        <v>0</v>
      </c>
      <c r="AO43" s="42">
        <f>SUM(ENERO:DICIEMBRE!AO43)</f>
        <v>0</v>
      </c>
      <c r="AP43" s="42">
        <f>SUM(ENERO:DICIEMBRE!AP43)</f>
        <v>34</v>
      </c>
      <c r="AQ43" s="42">
        <f>SUM(ENERO:DICIEMBRE!AQ43)</f>
        <v>0</v>
      </c>
      <c r="AR43" s="42">
        <f>SUM(ENERO:DICIEMBRE!AR43)</f>
        <v>0</v>
      </c>
      <c r="AS43" s="42">
        <f>SUM(ENERO:DICIEMBRE!AS43)</f>
        <v>0</v>
      </c>
      <c r="AT43" s="42">
        <f>SUM(ENERO:DICIEMBRE!AT43)</f>
        <v>0</v>
      </c>
      <c r="AU43" s="42">
        <f>SUM(ENERO:DICIEMBRE!AU43)</f>
        <v>0</v>
      </c>
      <c r="AV43" s="42">
        <f>SUM(ENERO:DICIEMBRE!AV43)</f>
        <v>0</v>
      </c>
      <c r="AW43" s="42">
        <f>SUM(ENERO:DICIEMBRE!AW43)</f>
        <v>0</v>
      </c>
      <c r="AX43" s="42">
        <f>SUM(ENERO:DICIEMBRE!AX43)</f>
        <v>0</v>
      </c>
      <c r="AY43" s="53" t="str">
        <f t="shared" si="5"/>
        <v/>
      </c>
      <c r="AZ43" s="54"/>
      <c r="BA43" s="54"/>
      <c r="BB43" s="54"/>
      <c r="BC43" s="54"/>
      <c r="BD43" s="54"/>
      <c r="BE43" s="54"/>
      <c r="BF43" s="54"/>
      <c r="BG43" s="54"/>
      <c r="BH43" s="54"/>
      <c r="BI43" s="13"/>
      <c r="BJ43" s="13"/>
      <c r="BK43" s="13"/>
      <c r="BL43" s="13"/>
      <c r="BM43" s="13"/>
      <c r="BX43" s="2"/>
      <c r="CA43" s="55" t="str">
        <f t="shared" si="6"/>
        <v/>
      </c>
      <c r="CB43" s="55" t="str">
        <f t="shared" si="7"/>
        <v/>
      </c>
      <c r="CC43" s="55" t="str">
        <f t="shared" si="8"/>
        <v/>
      </c>
      <c r="CD43" s="55" t="str">
        <f t="shared" si="9"/>
        <v/>
      </c>
      <c r="CE43" s="55" t="str">
        <f t="shared" si="10"/>
        <v/>
      </c>
      <c r="CF43" s="55"/>
      <c r="CG43" s="56">
        <f t="shared" si="11"/>
        <v>0</v>
      </c>
      <c r="CH43" s="56">
        <f t="shared" si="12"/>
        <v>0</v>
      </c>
      <c r="CI43" s="56">
        <f t="shared" si="2"/>
        <v>0</v>
      </c>
      <c r="CJ43" s="56">
        <f t="shared" si="3"/>
        <v>0</v>
      </c>
      <c r="CK43" s="56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x14ac:dyDescent="0.2">
      <c r="A44" s="41" t="s">
        <v>91</v>
      </c>
      <c r="B44" s="34">
        <f t="shared" si="14"/>
        <v>4452</v>
      </c>
      <c r="C44" s="218">
        <f>SUM(ENERO:DICIEMBRE!C44)</f>
        <v>0</v>
      </c>
      <c r="D44" s="218">
        <f>SUM(ENERO:DICIEMBRE!D44)</f>
        <v>0</v>
      </c>
      <c r="E44" s="218">
        <f>SUM(ENERO:DICIEMBRE!E44)</f>
        <v>0</v>
      </c>
      <c r="F44" s="218">
        <f>SUM(ENERO:DICIEMBRE!F44)</f>
        <v>88</v>
      </c>
      <c r="G44" s="218">
        <f>SUM(ENERO:DICIEMBRE!G44)</f>
        <v>97</v>
      </c>
      <c r="H44" s="218">
        <f>SUM(ENERO:DICIEMBRE!H44)</f>
        <v>142</v>
      </c>
      <c r="I44" s="218">
        <f>SUM(ENERO:DICIEMBRE!I44)</f>
        <v>120</v>
      </c>
      <c r="J44" s="218">
        <f>SUM(ENERO:DICIEMBRE!J44)</f>
        <v>275</v>
      </c>
      <c r="K44" s="218">
        <f>SUM(ENERO:DICIEMBRE!K44)</f>
        <v>265</v>
      </c>
      <c r="L44" s="218">
        <f>SUM(ENERO:DICIEMBRE!L44)</f>
        <v>410</v>
      </c>
      <c r="M44" s="218">
        <f>SUM(ENERO:DICIEMBRE!M44)</f>
        <v>521</v>
      </c>
      <c r="N44" s="218">
        <f>SUM(ENERO:DICIEMBRE!N44)</f>
        <v>588</v>
      </c>
      <c r="O44" s="218">
        <f>SUM(ENERO:DICIEMBRE!O44)</f>
        <v>467</v>
      </c>
      <c r="P44" s="218">
        <f>SUM(ENERO:DICIEMBRE!P44)</f>
        <v>487</v>
      </c>
      <c r="Q44" s="218">
        <f>SUM(ENERO:DICIEMBRE!Q44)</f>
        <v>438</v>
      </c>
      <c r="R44" s="218">
        <f>SUM(ENERO:DICIEMBRE!R44)</f>
        <v>312</v>
      </c>
      <c r="S44" s="218">
        <f>SUM(ENERO:DICIEMBRE!S44)</f>
        <v>242</v>
      </c>
      <c r="T44" s="218">
        <f>SUM(ENERO:DICIEMBRE!T44)</f>
        <v>4437</v>
      </c>
      <c r="U44" s="218">
        <f>SUM(ENERO:DICIEMBRE!U44)</f>
        <v>1298</v>
      </c>
      <c r="V44" s="218">
        <f>SUM(ENERO:DICIEMBRE!V44)</f>
        <v>3154</v>
      </c>
      <c r="W44" s="41">
        <f t="shared" si="15"/>
        <v>0</v>
      </c>
      <c r="X44" s="218">
        <f>SUM(ENERO:DICIEMBRE!X44)</f>
        <v>0</v>
      </c>
      <c r="Y44" s="218">
        <f>SUM(ENERO:DICIEMBRE!Y44)</f>
        <v>0</v>
      </c>
      <c r="Z44" s="218">
        <f>SUM(ENERO:DICIEMBRE!Z44)</f>
        <v>0</v>
      </c>
      <c r="AA44" s="62">
        <f t="shared" si="16"/>
        <v>2162</v>
      </c>
      <c r="AB44" s="42">
        <f>SUM(ENERO:DICIEMBRE!AB44)</f>
        <v>607</v>
      </c>
      <c r="AC44" s="42">
        <f>SUM(ENERO:DICIEMBRE!AC44)</f>
        <v>1553</v>
      </c>
      <c r="AD44" s="42">
        <f>SUM(ENERO:DICIEMBRE!AD44)</f>
        <v>2</v>
      </c>
      <c r="AE44" s="42">
        <f>SUM(ENERO:DICIEMBRE!AE44)</f>
        <v>486</v>
      </c>
      <c r="AF44" s="42">
        <f>SUM(ENERO:DICIEMBRE!AF44)</f>
        <v>146</v>
      </c>
      <c r="AG44" s="42">
        <f>SUM(ENERO:DICIEMBRE!AG44)</f>
        <v>139</v>
      </c>
      <c r="AH44" s="42">
        <f>SUM(ENERO:DICIEMBRE!AH44)</f>
        <v>333</v>
      </c>
      <c r="AI44" s="42">
        <f>SUM(ENERO:DICIEMBRE!AI44)</f>
        <v>1090</v>
      </c>
      <c r="AJ44" s="42">
        <f>SUM(ENERO:DICIEMBRE!AJ44)</f>
        <v>0</v>
      </c>
      <c r="AK44" s="42">
        <f>SUM(ENERO:DICIEMBRE!AK44)</f>
        <v>256</v>
      </c>
      <c r="AL44" s="42">
        <f>SUM(ENERO:DICIEMBRE!AL44)</f>
        <v>0</v>
      </c>
      <c r="AM44" s="42">
        <f>SUM(ENERO:DICIEMBRE!AM44)</f>
        <v>442</v>
      </c>
      <c r="AN44" s="42">
        <f>SUM(ENERO:DICIEMBRE!AN44)</f>
        <v>0</v>
      </c>
      <c r="AO44" s="42">
        <f>SUM(ENERO:DICIEMBRE!AO44)</f>
        <v>0</v>
      </c>
      <c r="AP44" s="42">
        <f>SUM(ENERO:DICIEMBRE!AP44)</f>
        <v>0</v>
      </c>
      <c r="AQ44" s="42">
        <f>SUM(ENERO:DICIEMBRE!AQ44)</f>
        <v>0</v>
      </c>
      <c r="AR44" s="42">
        <f>SUM(ENERO:DICIEMBRE!AR44)</f>
        <v>0</v>
      </c>
      <c r="AS44" s="42">
        <f>SUM(ENERO:DICIEMBRE!AS44)</f>
        <v>0</v>
      </c>
      <c r="AT44" s="42">
        <f>SUM(ENERO:DICIEMBRE!AT44)</f>
        <v>0</v>
      </c>
      <c r="AU44" s="42">
        <f>SUM(ENERO:DICIEMBRE!AU44)</f>
        <v>0</v>
      </c>
      <c r="AV44" s="42">
        <f>SUM(ENERO:DICIEMBRE!AV44)</f>
        <v>0</v>
      </c>
      <c r="AW44" s="42">
        <f>SUM(ENERO:DICIEMBRE!AW44)</f>
        <v>0</v>
      </c>
      <c r="AX44" s="42">
        <f>SUM(ENERO:DICIEMBRE!AX44)</f>
        <v>0</v>
      </c>
      <c r="AY44" s="53" t="str">
        <f t="shared" si="5"/>
        <v/>
      </c>
      <c r="AZ44" s="54"/>
      <c r="BA44" s="54"/>
      <c r="BB44" s="54"/>
      <c r="BC44" s="54"/>
      <c r="BD44" s="54"/>
      <c r="BE44" s="54"/>
      <c r="BF44" s="54"/>
      <c r="BG44" s="54"/>
      <c r="BH44" s="54"/>
      <c r="BI44" s="13"/>
      <c r="BJ44" s="13"/>
      <c r="BK44" s="13"/>
      <c r="BL44" s="13"/>
      <c r="BM44" s="13"/>
      <c r="BX44" s="2"/>
      <c r="CA44" s="55" t="str">
        <f t="shared" si="6"/>
        <v/>
      </c>
      <c r="CB44" s="55" t="str">
        <f t="shared" si="7"/>
        <v/>
      </c>
      <c r="CC44" s="55" t="str">
        <f t="shared" si="8"/>
        <v/>
      </c>
      <c r="CD44" s="55" t="str">
        <f t="shared" si="9"/>
        <v/>
      </c>
      <c r="CE44" s="55" t="str">
        <f t="shared" si="10"/>
        <v/>
      </c>
      <c r="CF44" s="55"/>
      <c r="CG44" s="56">
        <f t="shared" si="11"/>
        <v>0</v>
      </c>
      <c r="CH44" s="56">
        <f t="shared" si="12"/>
        <v>0</v>
      </c>
      <c r="CI44" s="56">
        <f t="shared" si="2"/>
        <v>0</v>
      </c>
      <c r="CJ44" s="56">
        <f t="shared" si="3"/>
        <v>0</v>
      </c>
      <c r="CK44" s="56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x14ac:dyDescent="0.2">
      <c r="A45" s="68" t="s">
        <v>92</v>
      </c>
      <c r="B45" s="34">
        <f t="shared" si="14"/>
        <v>0</v>
      </c>
      <c r="C45" s="218">
        <f>SUM(ENERO:DICIEMBRE!C45)</f>
        <v>0</v>
      </c>
      <c r="D45" s="218">
        <f>SUM(ENERO:DICIEMBRE!D45)</f>
        <v>0</v>
      </c>
      <c r="E45" s="218">
        <f>SUM(ENERO:DICIEMBRE!E45)</f>
        <v>0</v>
      </c>
      <c r="F45" s="218">
        <f>SUM(ENERO:DICIEMBRE!F45)</f>
        <v>0</v>
      </c>
      <c r="G45" s="218">
        <f>SUM(ENERO:DICIEMBRE!G45)</f>
        <v>0</v>
      </c>
      <c r="H45" s="218">
        <f>SUM(ENERO:DICIEMBRE!H45)</f>
        <v>0</v>
      </c>
      <c r="I45" s="218">
        <f>SUM(ENERO:DICIEMBRE!I45)</f>
        <v>0</v>
      </c>
      <c r="J45" s="218">
        <f>SUM(ENERO:DICIEMBRE!J45)</f>
        <v>0</v>
      </c>
      <c r="K45" s="218">
        <f>SUM(ENERO:DICIEMBRE!K45)</f>
        <v>0</v>
      </c>
      <c r="L45" s="218">
        <f>SUM(ENERO:DICIEMBRE!L45)</f>
        <v>0</v>
      </c>
      <c r="M45" s="218">
        <f>SUM(ENERO:DICIEMBRE!M45)</f>
        <v>0</v>
      </c>
      <c r="N45" s="218">
        <f>SUM(ENERO:DICIEMBRE!N45)</f>
        <v>0</v>
      </c>
      <c r="O45" s="218">
        <f>SUM(ENERO:DICIEMBRE!O45)</f>
        <v>0</v>
      </c>
      <c r="P45" s="218">
        <f>SUM(ENERO:DICIEMBRE!P45)</f>
        <v>0</v>
      </c>
      <c r="Q45" s="218">
        <f>SUM(ENERO:DICIEMBRE!Q45)</f>
        <v>0</v>
      </c>
      <c r="R45" s="218">
        <f>SUM(ENERO:DICIEMBRE!R45)</f>
        <v>0</v>
      </c>
      <c r="S45" s="218">
        <f>SUM(ENERO:DICIEMBRE!S45)</f>
        <v>0</v>
      </c>
      <c r="T45" s="218">
        <f>SUM(ENERO:DICIEMBRE!T45)</f>
        <v>0</v>
      </c>
      <c r="U45" s="218">
        <f>SUM(ENERO:DICIEMBRE!U45)</f>
        <v>0</v>
      </c>
      <c r="V45" s="218">
        <f>SUM(ENERO:DICIEMBRE!V45)</f>
        <v>0</v>
      </c>
      <c r="W45" s="41">
        <f t="shared" si="15"/>
        <v>0</v>
      </c>
      <c r="X45" s="218">
        <f>SUM(ENERO:DICIEMBRE!X45)</f>
        <v>0</v>
      </c>
      <c r="Y45" s="218">
        <f>SUM(ENERO:DICIEMBRE!Y45)</f>
        <v>0</v>
      </c>
      <c r="Z45" s="218">
        <f>SUM(ENERO:DICIEMBRE!Z45)</f>
        <v>0</v>
      </c>
      <c r="AA45" s="62">
        <f t="shared" si="16"/>
        <v>0</v>
      </c>
      <c r="AB45" s="42">
        <f>SUM(ENERO:DICIEMBRE!AB45)</f>
        <v>0</v>
      </c>
      <c r="AC45" s="42">
        <f>SUM(ENERO:DICIEMBRE!AC45)</f>
        <v>0</v>
      </c>
      <c r="AD45" s="42">
        <f>SUM(ENERO:DICIEMBRE!AD45)</f>
        <v>0</v>
      </c>
      <c r="AE45" s="42">
        <f>SUM(ENERO:DICIEMBRE!AE45)</f>
        <v>0</v>
      </c>
      <c r="AF45" s="42">
        <f>SUM(ENERO:DICIEMBRE!AF45)</f>
        <v>0</v>
      </c>
      <c r="AG45" s="42">
        <f>SUM(ENERO:DICIEMBRE!AG45)</f>
        <v>0</v>
      </c>
      <c r="AH45" s="42">
        <f>SUM(ENERO:DICIEMBRE!AH45)</f>
        <v>0</v>
      </c>
      <c r="AI45" s="42">
        <f>SUM(ENERO:DICIEMBRE!AI45)</f>
        <v>0</v>
      </c>
      <c r="AJ45" s="42">
        <f>SUM(ENERO:DICIEMBRE!AJ45)</f>
        <v>0</v>
      </c>
      <c r="AK45" s="42">
        <f>SUM(ENERO:DICIEMBRE!AK45)</f>
        <v>0</v>
      </c>
      <c r="AL45" s="42">
        <f>SUM(ENERO:DICIEMBRE!AL45)</f>
        <v>0</v>
      </c>
      <c r="AM45" s="42">
        <f>SUM(ENERO:DICIEMBRE!AM45)</f>
        <v>0</v>
      </c>
      <c r="AN45" s="42">
        <f>SUM(ENERO:DICIEMBRE!AN45)</f>
        <v>0</v>
      </c>
      <c r="AO45" s="42">
        <f>SUM(ENERO:DICIEMBRE!AO45)</f>
        <v>0</v>
      </c>
      <c r="AP45" s="42">
        <f>SUM(ENERO:DICIEMBRE!AP45)</f>
        <v>0</v>
      </c>
      <c r="AQ45" s="42">
        <f>SUM(ENERO:DICIEMBRE!AQ45)</f>
        <v>0</v>
      </c>
      <c r="AR45" s="42">
        <f>SUM(ENERO:DICIEMBRE!AR45)</f>
        <v>0</v>
      </c>
      <c r="AS45" s="42">
        <f>SUM(ENERO:DICIEMBRE!AS45)</f>
        <v>0</v>
      </c>
      <c r="AT45" s="42">
        <f>SUM(ENERO:DICIEMBRE!AT45)</f>
        <v>0</v>
      </c>
      <c r="AU45" s="42">
        <f>SUM(ENERO:DICIEMBRE!AU45)</f>
        <v>0</v>
      </c>
      <c r="AV45" s="42">
        <f>SUM(ENERO:DICIEMBRE!AV45)</f>
        <v>0</v>
      </c>
      <c r="AW45" s="42">
        <f>SUM(ENERO:DICIEMBRE!AW45)</f>
        <v>0</v>
      </c>
      <c r="AX45" s="42">
        <f>SUM(ENERO:DICIEMBRE!AX45)</f>
        <v>0</v>
      </c>
      <c r="AY45" s="53" t="str">
        <f t="shared" si="5"/>
        <v/>
      </c>
      <c r="AZ45" s="54"/>
      <c r="BA45" s="54"/>
      <c r="BB45" s="54"/>
      <c r="BC45" s="54"/>
      <c r="BD45" s="54"/>
      <c r="BE45" s="54"/>
      <c r="BF45" s="54"/>
      <c r="BG45" s="54"/>
      <c r="BH45" s="54"/>
      <c r="BI45" s="13"/>
      <c r="BJ45" s="13"/>
      <c r="BK45" s="13"/>
      <c r="BL45" s="13"/>
      <c r="BM45" s="13"/>
      <c r="BX45" s="2"/>
      <c r="CA45" s="55" t="str">
        <f t="shared" si="6"/>
        <v/>
      </c>
      <c r="CB45" s="55" t="str">
        <f t="shared" si="7"/>
        <v/>
      </c>
      <c r="CC45" s="55" t="str">
        <f t="shared" si="8"/>
        <v/>
      </c>
      <c r="CD45" s="55" t="str">
        <f t="shared" si="9"/>
        <v/>
      </c>
      <c r="CE45" s="55" t="str">
        <f t="shared" si="10"/>
        <v/>
      </c>
      <c r="CF45" s="55"/>
      <c r="CG45" s="56">
        <f t="shared" si="11"/>
        <v>0</v>
      </c>
      <c r="CH45" s="56">
        <f t="shared" si="12"/>
        <v>0</v>
      </c>
      <c r="CI45" s="56">
        <f t="shared" si="2"/>
        <v>0</v>
      </c>
      <c r="CJ45" s="56">
        <f t="shared" si="3"/>
        <v>0</v>
      </c>
      <c r="CK45" s="56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x14ac:dyDescent="0.2">
      <c r="A46" s="69" t="s">
        <v>93</v>
      </c>
      <c r="B46" s="34">
        <f t="shared" si="14"/>
        <v>0</v>
      </c>
      <c r="C46" s="218">
        <f>SUM(ENERO:DICIEMBRE!C46)</f>
        <v>0</v>
      </c>
      <c r="D46" s="218">
        <f>SUM(ENERO:DICIEMBRE!D46)</f>
        <v>0</v>
      </c>
      <c r="E46" s="218">
        <f>SUM(ENERO:DICIEMBRE!E46)</f>
        <v>0</v>
      </c>
      <c r="F46" s="218">
        <f>SUM(ENERO:DICIEMBRE!F46)</f>
        <v>0</v>
      </c>
      <c r="G46" s="218">
        <f>SUM(ENERO:DICIEMBRE!G46)</f>
        <v>0</v>
      </c>
      <c r="H46" s="218">
        <f>SUM(ENERO:DICIEMBRE!H46)</f>
        <v>0</v>
      </c>
      <c r="I46" s="218">
        <f>SUM(ENERO:DICIEMBRE!I46)</f>
        <v>0</v>
      </c>
      <c r="J46" s="218">
        <f>SUM(ENERO:DICIEMBRE!J46)</f>
        <v>0</v>
      </c>
      <c r="K46" s="218">
        <f>SUM(ENERO:DICIEMBRE!K46)</f>
        <v>0</v>
      </c>
      <c r="L46" s="218">
        <f>SUM(ENERO:DICIEMBRE!L46)</f>
        <v>0</v>
      </c>
      <c r="M46" s="218">
        <f>SUM(ENERO:DICIEMBRE!M46)</f>
        <v>0</v>
      </c>
      <c r="N46" s="218">
        <f>SUM(ENERO:DICIEMBRE!N46)</f>
        <v>0</v>
      </c>
      <c r="O46" s="218">
        <f>SUM(ENERO:DICIEMBRE!O46)</f>
        <v>0</v>
      </c>
      <c r="P46" s="218">
        <f>SUM(ENERO:DICIEMBRE!P46)</f>
        <v>0</v>
      </c>
      <c r="Q46" s="218">
        <f>SUM(ENERO:DICIEMBRE!Q46)</f>
        <v>0</v>
      </c>
      <c r="R46" s="218">
        <f>SUM(ENERO:DICIEMBRE!R46)</f>
        <v>0</v>
      </c>
      <c r="S46" s="218">
        <f>SUM(ENERO:DICIEMBRE!S46)</f>
        <v>0</v>
      </c>
      <c r="T46" s="218">
        <f>SUM(ENERO:DICIEMBRE!T46)</f>
        <v>0</v>
      </c>
      <c r="U46" s="218">
        <f>SUM(ENERO:DICIEMBRE!U46)</f>
        <v>0</v>
      </c>
      <c r="V46" s="218">
        <f>SUM(ENERO:DICIEMBRE!V46)</f>
        <v>0</v>
      </c>
      <c r="W46" s="41">
        <f t="shared" si="15"/>
        <v>0</v>
      </c>
      <c r="X46" s="218">
        <f>SUM(ENERO:DICIEMBRE!X46)</f>
        <v>0</v>
      </c>
      <c r="Y46" s="218">
        <f>SUM(ENERO:DICIEMBRE!Y46)</f>
        <v>0</v>
      </c>
      <c r="Z46" s="218">
        <f>SUM(ENERO:DICIEMBRE!Z46)</f>
        <v>0</v>
      </c>
      <c r="AA46" s="62">
        <f t="shared" si="16"/>
        <v>0</v>
      </c>
      <c r="AB46" s="42">
        <f>SUM(ENERO:DICIEMBRE!AB46)</f>
        <v>0</v>
      </c>
      <c r="AC46" s="42">
        <f>SUM(ENERO:DICIEMBRE!AC46)</f>
        <v>0</v>
      </c>
      <c r="AD46" s="42">
        <f>SUM(ENERO:DICIEMBRE!AD46)</f>
        <v>0</v>
      </c>
      <c r="AE46" s="42">
        <f>SUM(ENERO:DICIEMBRE!AE46)</f>
        <v>0</v>
      </c>
      <c r="AF46" s="42">
        <f>SUM(ENERO:DICIEMBRE!AF46)</f>
        <v>0</v>
      </c>
      <c r="AG46" s="42">
        <f>SUM(ENERO:DICIEMBRE!AG46)</f>
        <v>0</v>
      </c>
      <c r="AH46" s="42">
        <f>SUM(ENERO:DICIEMBRE!AH46)</f>
        <v>0</v>
      </c>
      <c r="AI46" s="42">
        <f>SUM(ENERO:DICIEMBRE!AI46)</f>
        <v>0</v>
      </c>
      <c r="AJ46" s="42">
        <f>SUM(ENERO:DICIEMBRE!AJ46)</f>
        <v>0</v>
      </c>
      <c r="AK46" s="42">
        <f>SUM(ENERO:DICIEMBRE!AK46)</f>
        <v>0</v>
      </c>
      <c r="AL46" s="42">
        <f>SUM(ENERO:DICIEMBRE!AL46)</f>
        <v>0</v>
      </c>
      <c r="AM46" s="42">
        <f>SUM(ENERO:DICIEMBRE!AM46)</f>
        <v>0</v>
      </c>
      <c r="AN46" s="42">
        <f>SUM(ENERO:DICIEMBRE!AN46)</f>
        <v>0</v>
      </c>
      <c r="AO46" s="42">
        <f>SUM(ENERO:DICIEMBRE!AO46)</f>
        <v>0</v>
      </c>
      <c r="AP46" s="42">
        <f>SUM(ENERO:DICIEMBRE!AP46)</f>
        <v>0</v>
      </c>
      <c r="AQ46" s="42">
        <f>SUM(ENERO:DICIEMBRE!AQ46)</f>
        <v>0</v>
      </c>
      <c r="AR46" s="42">
        <f>SUM(ENERO:DICIEMBRE!AR46)</f>
        <v>0</v>
      </c>
      <c r="AS46" s="42">
        <f>SUM(ENERO:DICIEMBRE!AS46)</f>
        <v>0</v>
      </c>
      <c r="AT46" s="42">
        <f>SUM(ENERO:DICIEMBRE!AT46)</f>
        <v>0</v>
      </c>
      <c r="AU46" s="42">
        <f>SUM(ENERO:DICIEMBRE!AU46)</f>
        <v>0</v>
      </c>
      <c r="AV46" s="42">
        <f>SUM(ENERO:DICIEMBRE!AV46)</f>
        <v>0</v>
      </c>
      <c r="AW46" s="42">
        <f>SUM(ENERO:DICIEMBRE!AW46)</f>
        <v>0</v>
      </c>
      <c r="AX46" s="42">
        <f>SUM(ENERO:DICIEMBRE!AX46)</f>
        <v>0</v>
      </c>
      <c r="AY46" s="53" t="str">
        <f t="shared" si="5"/>
        <v/>
      </c>
      <c r="AZ46" s="54"/>
      <c r="BA46" s="54"/>
      <c r="BB46" s="54"/>
      <c r="BC46" s="54"/>
      <c r="BD46" s="54"/>
      <c r="BE46" s="54"/>
      <c r="BF46" s="54"/>
      <c r="BG46" s="54"/>
      <c r="BH46" s="54"/>
      <c r="BI46" s="13"/>
      <c r="BJ46" s="13"/>
      <c r="BK46" s="13"/>
      <c r="BL46" s="13"/>
      <c r="BM46" s="13"/>
      <c r="BX46" s="2"/>
      <c r="CA46" s="55" t="str">
        <f t="shared" si="6"/>
        <v/>
      </c>
      <c r="CB46" s="55" t="str">
        <f t="shared" si="7"/>
        <v/>
      </c>
      <c r="CC46" s="55" t="str">
        <f t="shared" si="8"/>
        <v/>
      </c>
      <c r="CD46" s="55" t="str">
        <f t="shared" si="9"/>
        <v/>
      </c>
      <c r="CE46" s="55" t="str">
        <f t="shared" si="10"/>
        <v/>
      </c>
      <c r="CF46" s="55"/>
      <c r="CG46" s="56">
        <f t="shared" si="11"/>
        <v>0</v>
      </c>
      <c r="CH46" s="56">
        <f t="shared" si="12"/>
        <v>0</v>
      </c>
      <c r="CI46" s="56">
        <f t="shared" si="2"/>
        <v>0</v>
      </c>
      <c r="CJ46" s="56">
        <f t="shared" si="3"/>
        <v>0</v>
      </c>
      <c r="CK46" s="56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x14ac:dyDescent="0.2">
      <c r="A47" s="41" t="s">
        <v>94</v>
      </c>
      <c r="B47" s="34">
        <f t="shared" si="14"/>
        <v>0</v>
      </c>
      <c r="C47" s="218">
        <f>SUM(ENERO:DICIEMBRE!C47)</f>
        <v>0</v>
      </c>
      <c r="D47" s="218">
        <f>SUM(ENERO:DICIEMBRE!D47)</f>
        <v>0</v>
      </c>
      <c r="E47" s="218">
        <f>SUM(ENERO:DICIEMBRE!E47)</f>
        <v>0</v>
      </c>
      <c r="F47" s="218">
        <f>SUM(ENERO:DICIEMBRE!F47)</f>
        <v>0</v>
      </c>
      <c r="G47" s="218">
        <f>SUM(ENERO:DICIEMBRE!G47)</f>
        <v>0</v>
      </c>
      <c r="H47" s="218">
        <f>SUM(ENERO:DICIEMBRE!H47)</f>
        <v>0</v>
      </c>
      <c r="I47" s="218">
        <f>SUM(ENERO:DICIEMBRE!I47)</f>
        <v>0</v>
      </c>
      <c r="J47" s="218">
        <f>SUM(ENERO:DICIEMBRE!J47)</f>
        <v>0</v>
      </c>
      <c r="K47" s="218">
        <f>SUM(ENERO:DICIEMBRE!K47)</f>
        <v>0</v>
      </c>
      <c r="L47" s="218">
        <f>SUM(ENERO:DICIEMBRE!L47)</f>
        <v>0</v>
      </c>
      <c r="M47" s="218">
        <f>SUM(ENERO:DICIEMBRE!M47)</f>
        <v>0</v>
      </c>
      <c r="N47" s="218">
        <f>SUM(ENERO:DICIEMBRE!N47)</f>
        <v>0</v>
      </c>
      <c r="O47" s="218">
        <f>SUM(ENERO:DICIEMBRE!O47)</f>
        <v>0</v>
      </c>
      <c r="P47" s="218">
        <f>SUM(ENERO:DICIEMBRE!P47)</f>
        <v>0</v>
      </c>
      <c r="Q47" s="218">
        <f>SUM(ENERO:DICIEMBRE!Q47)</f>
        <v>0</v>
      </c>
      <c r="R47" s="218">
        <f>SUM(ENERO:DICIEMBRE!R47)</f>
        <v>0</v>
      </c>
      <c r="S47" s="218">
        <f>SUM(ENERO:DICIEMBRE!S47)</f>
        <v>0</v>
      </c>
      <c r="T47" s="218">
        <f>SUM(ENERO:DICIEMBRE!T47)</f>
        <v>0</v>
      </c>
      <c r="U47" s="218">
        <f>SUM(ENERO:DICIEMBRE!U47)</f>
        <v>0</v>
      </c>
      <c r="V47" s="218">
        <f>SUM(ENERO:DICIEMBRE!V47)</f>
        <v>0</v>
      </c>
      <c r="W47" s="41">
        <f t="shared" si="15"/>
        <v>0</v>
      </c>
      <c r="X47" s="218">
        <f>SUM(ENERO:DICIEMBRE!X47)</f>
        <v>0</v>
      </c>
      <c r="Y47" s="218">
        <f>SUM(ENERO:DICIEMBRE!Y47)</f>
        <v>0</v>
      </c>
      <c r="Z47" s="218">
        <f>SUM(ENERO:DICIEMBRE!Z47)</f>
        <v>0</v>
      </c>
      <c r="AA47" s="62">
        <f t="shared" si="16"/>
        <v>0</v>
      </c>
      <c r="AB47" s="42">
        <f>SUM(ENERO:DICIEMBRE!AB47)</f>
        <v>0</v>
      </c>
      <c r="AC47" s="42">
        <f>SUM(ENERO:DICIEMBRE!AC47)</f>
        <v>0</v>
      </c>
      <c r="AD47" s="42">
        <f>SUM(ENERO:DICIEMBRE!AD47)</f>
        <v>0</v>
      </c>
      <c r="AE47" s="42">
        <f>SUM(ENERO:DICIEMBRE!AE47)</f>
        <v>0</v>
      </c>
      <c r="AF47" s="42">
        <f>SUM(ENERO:DICIEMBRE!AF47)</f>
        <v>0</v>
      </c>
      <c r="AG47" s="42">
        <f>SUM(ENERO:DICIEMBRE!AG47)</f>
        <v>0</v>
      </c>
      <c r="AH47" s="42">
        <f>SUM(ENERO:DICIEMBRE!AH47)</f>
        <v>0</v>
      </c>
      <c r="AI47" s="42">
        <f>SUM(ENERO:DICIEMBRE!AI47)</f>
        <v>0</v>
      </c>
      <c r="AJ47" s="42">
        <f>SUM(ENERO:DICIEMBRE!AJ47)</f>
        <v>0</v>
      </c>
      <c r="AK47" s="42">
        <f>SUM(ENERO:DICIEMBRE!AK47)</f>
        <v>0</v>
      </c>
      <c r="AL47" s="42">
        <f>SUM(ENERO:DICIEMBRE!AL47)</f>
        <v>0</v>
      </c>
      <c r="AM47" s="42">
        <f>SUM(ENERO:DICIEMBRE!AM47)</f>
        <v>0</v>
      </c>
      <c r="AN47" s="42">
        <f>SUM(ENERO:DICIEMBRE!AN47)</f>
        <v>0</v>
      </c>
      <c r="AO47" s="42">
        <f>SUM(ENERO:DICIEMBRE!AO47)</f>
        <v>0</v>
      </c>
      <c r="AP47" s="42">
        <f>SUM(ENERO:DICIEMBRE!AP47)</f>
        <v>0</v>
      </c>
      <c r="AQ47" s="42">
        <f>SUM(ENERO:DICIEMBRE!AQ47)</f>
        <v>0</v>
      </c>
      <c r="AR47" s="42">
        <f>SUM(ENERO:DICIEMBRE!AR47)</f>
        <v>0</v>
      </c>
      <c r="AS47" s="42">
        <f>SUM(ENERO:DICIEMBRE!AS47)</f>
        <v>0</v>
      </c>
      <c r="AT47" s="42">
        <f>SUM(ENERO:DICIEMBRE!AT47)</f>
        <v>0</v>
      </c>
      <c r="AU47" s="42">
        <f>SUM(ENERO:DICIEMBRE!AU47)</f>
        <v>0</v>
      </c>
      <c r="AV47" s="42">
        <f>SUM(ENERO:DICIEMBRE!AV47)</f>
        <v>0</v>
      </c>
      <c r="AW47" s="42">
        <f>SUM(ENERO:DICIEMBRE!AW47)</f>
        <v>0</v>
      </c>
      <c r="AX47" s="42">
        <f>SUM(ENERO:DICIEMBRE!AX47)</f>
        <v>0</v>
      </c>
      <c r="AY47" s="53" t="str">
        <f t="shared" si="5"/>
        <v/>
      </c>
      <c r="AZ47" s="54"/>
      <c r="BA47" s="54"/>
      <c r="BB47" s="54"/>
      <c r="BC47" s="54"/>
      <c r="BD47" s="54"/>
      <c r="BE47" s="54"/>
      <c r="BF47" s="54"/>
      <c r="BG47" s="54"/>
      <c r="BH47" s="54"/>
      <c r="BI47" s="13"/>
      <c r="BJ47" s="13"/>
      <c r="BK47" s="13"/>
      <c r="BL47" s="13"/>
      <c r="BM47" s="13"/>
      <c r="BX47" s="2"/>
      <c r="CA47" s="55" t="str">
        <f t="shared" si="6"/>
        <v/>
      </c>
      <c r="CB47" s="55" t="str">
        <f t="shared" si="7"/>
        <v/>
      </c>
      <c r="CC47" s="55" t="str">
        <f t="shared" si="8"/>
        <v/>
      </c>
      <c r="CD47" s="55" t="str">
        <f t="shared" si="9"/>
        <v/>
      </c>
      <c r="CE47" s="55" t="str">
        <f t="shared" si="10"/>
        <v/>
      </c>
      <c r="CF47" s="55"/>
      <c r="CG47" s="56">
        <f t="shared" si="11"/>
        <v>0</v>
      </c>
      <c r="CH47" s="56">
        <f t="shared" si="12"/>
        <v>0</v>
      </c>
      <c r="CI47" s="56">
        <f t="shared" si="2"/>
        <v>0</v>
      </c>
      <c r="CJ47" s="56">
        <f t="shared" si="3"/>
        <v>0</v>
      </c>
      <c r="CK47" s="56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x14ac:dyDescent="0.2">
      <c r="A48" s="41" t="s">
        <v>95</v>
      </c>
      <c r="B48" s="34">
        <f t="shared" si="14"/>
        <v>0</v>
      </c>
      <c r="C48" s="218">
        <f>SUM(ENERO:DICIEMBRE!C48)</f>
        <v>0</v>
      </c>
      <c r="D48" s="218">
        <f>SUM(ENERO:DICIEMBRE!D48)</f>
        <v>0</v>
      </c>
      <c r="E48" s="218">
        <f>SUM(ENERO:DICIEMBRE!E48)</f>
        <v>0</v>
      </c>
      <c r="F48" s="218">
        <f>SUM(ENERO:DICIEMBRE!F48)</f>
        <v>0</v>
      </c>
      <c r="G48" s="218">
        <f>SUM(ENERO:DICIEMBRE!G48)</f>
        <v>0</v>
      </c>
      <c r="H48" s="218">
        <f>SUM(ENERO:DICIEMBRE!H48)</f>
        <v>0</v>
      </c>
      <c r="I48" s="218">
        <f>SUM(ENERO:DICIEMBRE!I48)</f>
        <v>0</v>
      </c>
      <c r="J48" s="218">
        <f>SUM(ENERO:DICIEMBRE!J48)</f>
        <v>0</v>
      </c>
      <c r="K48" s="218">
        <f>SUM(ENERO:DICIEMBRE!K48)</f>
        <v>0</v>
      </c>
      <c r="L48" s="218">
        <f>SUM(ENERO:DICIEMBRE!L48)</f>
        <v>0</v>
      </c>
      <c r="M48" s="218">
        <f>SUM(ENERO:DICIEMBRE!M48)</f>
        <v>0</v>
      </c>
      <c r="N48" s="218">
        <f>SUM(ENERO:DICIEMBRE!N48)</f>
        <v>0</v>
      </c>
      <c r="O48" s="218">
        <f>SUM(ENERO:DICIEMBRE!O48)</f>
        <v>0</v>
      </c>
      <c r="P48" s="218">
        <f>SUM(ENERO:DICIEMBRE!P48)</f>
        <v>0</v>
      </c>
      <c r="Q48" s="218">
        <f>SUM(ENERO:DICIEMBRE!Q48)</f>
        <v>0</v>
      </c>
      <c r="R48" s="218">
        <f>SUM(ENERO:DICIEMBRE!R48)</f>
        <v>0</v>
      </c>
      <c r="S48" s="218">
        <f>SUM(ENERO:DICIEMBRE!S48)</f>
        <v>0</v>
      </c>
      <c r="T48" s="218">
        <f>SUM(ENERO:DICIEMBRE!T48)</f>
        <v>0</v>
      </c>
      <c r="U48" s="218">
        <f>SUM(ENERO:DICIEMBRE!U48)</f>
        <v>0</v>
      </c>
      <c r="V48" s="218">
        <f>SUM(ENERO:DICIEMBRE!V48)</f>
        <v>0</v>
      </c>
      <c r="W48" s="41">
        <f t="shared" si="15"/>
        <v>0</v>
      </c>
      <c r="X48" s="218">
        <f>SUM(ENERO:DICIEMBRE!X48)</f>
        <v>0</v>
      </c>
      <c r="Y48" s="218">
        <f>SUM(ENERO:DICIEMBRE!Y48)</f>
        <v>0</v>
      </c>
      <c r="Z48" s="218">
        <f>SUM(ENERO:DICIEMBRE!Z48)</f>
        <v>0</v>
      </c>
      <c r="AA48" s="62">
        <f t="shared" si="16"/>
        <v>0</v>
      </c>
      <c r="AB48" s="42">
        <f>SUM(ENERO:DICIEMBRE!AB48)</f>
        <v>0</v>
      </c>
      <c r="AC48" s="42">
        <f>SUM(ENERO:DICIEMBRE!AC48)</f>
        <v>0</v>
      </c>
      <c r="AD48" s="42">
        <f>SUM(ENERO:DICIEMBRE!AD48)</f>
        <v>0</v>
      </c>
      <c r="AE48" s="42">
        <f>SUM(ENERO:DICIEMBRE!AE48)</f>
        <v>0</v>
      </c>
      <c r="AF48" s="42">
        <f>SUM(ENERO:DICIEMBRE!AF48)</f>
        <v>0</v>
      </c>
      <c r="AG48" s="42">
        <f>SUM(ENERO:DICIEMBRE!AG48)</f>
        <v>0</v>
      </c>
      <c r="AH48" s="42">
        <f>SUM(ENERO:DICIEMBRE!AH48)</f>
        <v>0</v>
      </c>
      <c r="AI48" s="42">
        <f>SUM(ENERO:DICIEMBRE!AI48)</f>
        <v>0</v>
      </c>
      <c r="AJ48" s="42">
        <f>SUM(ENERO:DICIEMBRE!AJ48)</f>
        <v>0</v>
      </c>
      <c r="AK48" s="42">
        <f>SUM(ENERO:DICIEMBRE!AK48)</f>
        <v>0</v>
      </c>
      <c r="AL48" s="42">
        <f>SUM(ENERO:DICIEMBRE!AL48)</f>
        <v>0</v>
      </c>
      <c r="AM48" s="42">
        <f>SUM(ENERO:DICIEMBRE!AM48)</f>
        <v>0</v>
      </c>
      <c r="AN48" s="42">
        <f>SUM(ENERO:DICIEMBRE!AN48)</f>
        <v>0</v>
      </c>
      <c r="AO48" s="42">
        <f>SUM(ENERO:DICIEMBRE!AO48)</f>
        <v>0</v>
      </c>
      <c r="AP48" s="42">
        <f>SUM(ENERO:DICIEMBRE!AP48)</f>
        <v>0</v>
      </c>
      <c r="AQ48" s="42">
        <f>SUM(ENERO:DICIEMBRE!AQ48)</f>
        <v>0</v>
      </c>
      <c r="AR48" s="42">
        <f>SUM(ENERO:DICIEMBRE!AR48)</f>
        <v>0</v>
      </c>
      <c r="AS48" s="42">
        <f>SUM(ENERO:DICIEMBRE!AS48)</f>
        <v>0</v>
      </c>
      <c r="AT48" s="42">
        <f>SUM(ENERO:DICIEMBRE!AT48)</f>
        <v>0</v>
      </c>
      <c r="AU48" s="42">
        <f>SUM(ENERO:DICIEMBRE!AU48)</f>
        <v>0</v>
      </c>
      <c r="AV48" s="42">
        <f>SUM(ENERO:DICIEMBRE!AV48)</f>
        <v>0</v>
      </c>
      <c r="AW48" s="42">
        <f>SUM(ENERO:DICIEMBRE!AW48)</f>
        <v>0</v>
      </c>
      <c r="AX48" s="42">
        <f>SUM(ENERO:DICIEMBRE!AX48)</f>
        <v>0</v>
      </c>
      <c r="AY48" s="53" t="str">
        <f t="shared" si="5"/>
        <v/>
      </c>
      <c r="AZ48" s="54"/>
      <c r="BA48" s="54"/>
      <c r="BB48" s="54"/>
      <c r="BC48" s="54"/>
      <c r="BD48" s="54"/>
      <c r="BE48" s="54"/>
      <c r="BF48" s="54"/>
      <c r="BG48" s="54"/>
      <c r="BH48" s="54"/>
      <c r="BI48" s="13"/>
      <c r="BJ48" s="13"/>
      <c r="BK48" s="13"/>
      <c r="BL48" s="13"/>
      <c r="BM48" s="13"/>
      <c r="BX48" s="2"/>
      <c r="CA48" s="55" t="str">
        <f t="shared" si="6"/>
        <v/>
      </c>
      <c r="CB48" s="55" t="str">
        <f t="shared" si="7"/>
        <v/>
      </c>
      <c r="CC48" s="55" t="str">
        <f t="shared" si="8"/>
        <v/>
      </c>
      <c r="CD48" s="55" t="str">
        <f t="shared" si="9"/>
        <v/>
      </c>
      <c r="CE48" s="55" t="str">
        <f t="shared" si="10"/>
        <v/>
      </c>
      <c r="CF48" s="55"/>
      <c r="CG48" s="56">
        <f t="shared" si="11"/>
        <v>0</v>
      </c>
      <c r="CH48" s="56">
        <f t="shared" si="12"/>
        <v>0</v>
      </c>
      <c r="CI48" s="56">
        <f t="shared" si="2"/>
        <v>0</v>
      </c>
      <c r="CJ48" s="56">
        <f t="shared" si="3"/>
        <v>0</v>
      </c>
      <c r="CK48" s="56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x14ac:dyDescent="0.2">
      <c r="A49" s="41" t="s">
        <v>96</v>
      </c>
      <c r="B49" s="34">
        <f t="shared" si="14"/>
        <v>0</v>
      </c>
      <c r="C49" s="218">
        <f>SUM(ENERO:DICIEMBRE!C49)</f>
        <v>0</v>
      </c>
      <c r="D49" s="218">
        <f>SUM(ENERO:DICIEMBRE!D49)</f>
        <v>0</v>
      </c>
      <c r="E49" s="218">
        <f>SUM(ENERO:DICIEMBRE!E49)</f>
        <v>0</v>
      </c>
      <c r="F49" s="218">
        <f>SUM(ENERO:DICIEMBRE!F49)</f>
        <v>0</v>
      </c>
      <c r="G49" s="218">
        <f>SUM(ENERO:DICIEMBRE!G49)</f>
        <v>0</v>
      </c>
      <c r="H49" s="218">
        <f>SUM(ENERO:DICIEMBRE!H49)</f>
        <v>0</v>
      </c>
      <c r="I49" s="218">
        <f>SUM(ENERO:DICIEMBRE!I49)</f>
        <v>0</v>
      </c>
      <c r="J49" s="218">
        <f>SUM(ENERO:DICIEMBRE!J49)</f>
        <v>0</v>
      </c>
      <c r="K49" s="218">
        <f>SUM(ENERO:DICIEMBRE!K49)</f>
        <v>0</v>
      </c>
      <c r="L49" s="218">
        <f>SUM(ENERO:DICIEMBRE!L49)</f>
        <v>0</v>
      </c>
      <c r="M49" s="218">
        <f>SUM(ENERO:DICIEMBRE!M49)</f>
        <v>0</v>
      </c>
      <c r="N49" s="218">
        <f>SUM(ENERO:DICIEMBRE!N49)</f>
        <v>0</v>
      </c>
      <c r="O49" s="218">
        <f>SUM(ENERO:DICIEMBRE!O49)</f>
        <v>0</v>
      </c>
      <c r="P49" s="218">
        <f>SUM(ENERO:DICIEMBRE!P49)</f>
        <v>0</v>
      </c>
      <c r="Q49" s="218">
        <f>SUM(ENERO:DICIEMBRE!Q49)</f>
        <v>0</v>
      </c>
      <c r="R49" s="218">
        <f>SUM(ENERO:DICIEMBRE!R49)</f>
        <v>0</v>
      </c>
      <c r="S49" s="218">
        <f>SUM(ENERO:DICIEMBRE!S49)</f>
        <v>0</v>
      </c>
      <c r="T49" s="218">
        <f>SUM(ENERO:DICIEMBRE!T49)</f>
        <v>0</v>
      </c>
      <c r="U49" s="218">
        <f>SUM(ENERO:DICIEMBRE!U49)</f>
        <v>0</v>
      </c>
      <c r="V49" s="218">
        <f>SUM(ENERO:DICIEMBRE!V49)</f>
        <v>0</v>
      </c>
      <c r="W49" s="41">
        <f t="shared" si="15"/>
        <v>0</v>
      </c>
      <c r="X49" s="218">
        <f>SUM(ENERO:DICIEMBRE!X49)</f>
        <v>0</v>
      </c>
      <c r="Y49" s="218">
        <f>SUM(ENERO:DICIEMBRE!Y49)</f>
        <v>0</v>
      </c>
      <c r="Z49" s="218">
        <f>SUM(ENERO:DICIEMBRE!Z49)</f>
        <v>0</v>
      </c>
      <c r="AA49" s="62">
        <f t="shared" si="16"/>
        <v>0</v>
      </c>
      <c r="AB49" s="42">
        <f>SUM(ENERO:DICIEMBRE!AB49)</f>
        <v>0</v>
      </c>
      <c r="AC49" s="42">
        <f>SUM(ENERO:DICIEMBRE!AC49)</f>
        <v>0</v>
      </c>
      <c r="AD49" s="42">
        <f>SUM(ENERO:DICIEMBRE!AD49)</f>
        <v>0</v>
      </c>
      <c r="AE49" s="42">
        <f>SUM(ENERO:DICIEMBRE!AE49)</f>
        <v>0</v>
      </c>
      <c r="AF49" s="42">
        <f>SUM(ENERO:DICIEMBRE!AF49)</f>
        <v>0</v>
      </c>
      <c r="AG49" s="42">
        <f>SUM(ENERO:DICIEMBRE!AG49)</f>
        <v>0</v>
      </c>
      <c r="AH49" s="42">
        <f>SUM(ENERO:DICIEMBRE!AH49)</f>
        <v>0</v>
      </c>
      <c r="AI49" s="42">
        <f>SUM(ENERO:DICIEMBRE!AI49)</f>
        <v>0</v>
      </c>
      <c r="AJ49" s="42">
        <f>SUM(ENERO:DICIEMBRE!AJ49)</f>
        <v>0</v>
      </c>
      <c r="AK49" s="42">
        <f>SUM(ENERO:DICIEMBRE!AK49)</f>
        <v>0</v>
      </c>
      <c r="AL49" s="42">
        <f>SUM(ENERO:DICIEMBRE!AL49)</f>
        <v>0</v>
      </c>
      <c r="AM49" s="42">
        <f>SUM(ENERO:DICIEMBRE!AM49)</f>
        <v>0</v>
      </c>
      <c r="AN49" s="42">
        <f>SUM(ENERO:DICIEMBRE!AN49)</f>
        <v>0</v>
      </c>
      <c r="AO49" s="42">
        <f>SUM(ENERO:DICIEMBRE!AO49)</f>
        <v>0</v>
      </c>
      <c r="AP49" s="42">
        <f>SUM(ENERO:DICIEMBRE!AP49)</f>
        <v>0</v>
      </c>
      <c r="AQ49" s="42">
        <f>SUM(ENERO:DICIEMBRE!AQ49)</f>
        <v>0</v>
      </c>
      <c r="AR49" s="42">
        <f>SUM(ENERO:DICIEMBRE!AR49)</f>
        <v>0</v>
      </c>
      <c r="AS49" s="42">
        <f>SUM(ENERO:DICIEMBRE!AS49)</f>
        <v>0</v>
      </c>
      <c r="AT49" s="42">
        <f>SUM(ENERO:DICIEMBRE!AT49)</f>
        <v>0</v>
      </c>
      <c r="AU49" s="42">
        <f>SUM(ENERO:DICIEMBRE!AU49)</f>
        <v>0</v>
      </c>
      <c r="AV49" s="42">
        <f>SUM(ENERO:DICIEMBRE!AV49)</f>
        <v>0</v>
      </c>
      <c r="AW49" s="42">
        <f>SUM(ENERO:DICIEMBRE!AW49)</f>
        <v>0</v>
      </c>
      <c r="AX49" s="42">
        <f>SUM(ENERO:DICIEMBRE!AX49)</f>
        <v>0</v>
      </c>
      <c r="AY49" s="53" t="str">
        <f t="shared" si="5"/>
        <v/>
      </c>
      <c r="AZ49" s="54"/>
      <c r="BA49" s="54"/>
      <c r="BB49" s="54"/>
      <c r="BC49" s="54"/>
      <c r="BD49" s="54"/>
      <c r="BE49" s="54"/>
      <c r="BF49" s="54"/>
      <c r="BG49" s="54"/>
      <c r="BH49" s="54"/>
      <c r="BI49" s="13"/>
      <c r="BJ49" s="13"/>
      <c r="BK49" s="13"/>
      <c r="BL49" s="13"/>
      <c r="BM49" s="13"/>
      <c r="BX49" s="2"/>
      <c r="CA49" s="55" t="str">
        <f t="shared" si="6"/>
        <v/>
      </c>
      <c r="CB49" s="55" t="str">
        <f t="shared" si="7"/>
        <v/>
      </c>
      <c r="CC49" s="55" t="str">
        <f t="shared" si="8"/>
        <v/>
      </c>
      <c r="CD49" s="55" t="str">
        <f t="shared" si="9"/>
        <v/>
      </c>
      <c r="CE49" s="55" t="str">
        <f t="shared" si="10"/>
        <v/>
      </c>
      <c r="CF49" s="55"/>
      <c r="CG49" s="56">
        <f t="shared" si="11"/>
        <v>0</v>
      </c>
      <c r="CH49" s="56">
        <f t="shared" si="12"/>
        <v>0</v>
      </c>
      <c r="CI49" s="56">
        <f t="shared" si="2"/>
        <v>0</v>
      </c>
      <c r="CJ49" s="56">
        <f t="shared" si="3"/>
        <v>0</v>
      </c>
      <c r="CK49" s="56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x14ac:dyDescent="0.2">
      <c r="A50" s="41" t="s">
        <v>97</v>
      </c>
      <c r="B50" s="34">
        <f t="shared" si="14"/>
        <v>310</v>
      </c>
      <c r="C50" s="218">
        <f>SUM(ENERO:DICIEMBRE!C50)</f>
        <v>0</v>
      </c>
      <c r="D50" s="218">
        <f>SUM(ENERO:DICIEMBRE!D50)</f>
        <v>0</v>
      </c>
      <c r="E50" s="218">
        <f>SUM(ENERO:DICIEMBRE!E50)</f>
        <v>0</v>
      </c>
      <c r="F50" s="218">
        <f>SUM(ENERO:DICIEMBRE!F50)</f>
        <v>3</v>
      </c>
      <c r="G50" s="218">
        <f>SUM(ENERO:DICIEMBRE!G50)</f>
        <v>5</v>
      </c>
      <c r="H50" s="218">
        <f>SUM(ENERO:DICIEMBRE!H50)</f>
        <v>8</v>
      </c>
      <c r="I50" s="218">
        <f>SUM(ENERO:DICIEMBRE!I50)</f>
        <v>5</v>
      </c>
      <c r="J50" s="218">
        <f>SUM(ENERO:DICIEMBRE!J50)</f>
        <v>25</v>
      </c>
      <c r="K50" s="218">
        <f>SUM(ENERO:DICIEMBRE!K50)</f>
        <v>22</v>
      </c>
      <c r="L50" s="218">
        <f>SUM(ENERO:DICIEMBRE!L50)</f>
        <v>6</v>
      </c>
      <c r="M50" s="218">
        <f>SUM(ENERO:DICIEMBRE!M50)</f>
        <v>37</v>
      </c>
      <c r="N50" s="218">
        <f>SUM(ENERO:DICIEMBRE!N50)</f>
        <v>28</v>
      </c>
      <c r="O50" s="218">
        <f>SUM(ENERO:DICIEMBRE!O50)</f>
        <v>27</v>
      </c>
      <c r="P50" s="218">
        <f>SUM(ENERO:DICIEMBRE!P50)</f>
        <v>63</v>
      </c>
      <c r="Q50" s="218">
        <f>SUM(ENERO:DICIEMBRE!Q50)</f>
        <v>34</v>
      </c>
      <c r="R50" s="218">
        <f>SUM(ENERO:DICIEMBRE!R50)</f>
        <v>16</v>
      </c>
      <c r="S50" s="218">
        <f>SUM(ENERO:DICIEMBRE!S50)</f>
        <v>31</v>
      </c>
      <c r="T50" s="218">
        <f>SUM(ENERO:DICIEMBRE!T50)</f>
        <v>307</v>
      </c>
      <c r="U50" s="218">
        <f>SUM(ENERO:DICIEMBRE!U50)</f>
        <v>172</v>
      </c>
      <c r="V50" s="218">
        <f>SUM(ENERO:DICIEMBRE!V50)</f>
        <v>138</v>
      </c>
      <c r="W50" s="41">
        <f t="shared" si="15"/>
        <v>0</v>
      </c>
      <c r="X50" s="218">
        <f>SUM(ENERO:DICIEMBRE!X50)</f>
        <v>0</v>
      </c>
      <c r="Y50" s="218">
        <f>SUM(ENERO:DICIEMBRE!Y50)</f>
        <v>0</v>
      </c>
      <c r="Z50" s="218">
        <f>SUM(ENERO:DICIEMBRE!Z50)</f>
        <v>0</v>
      </c>
      <c r="AA50" s="62">
        <f t="shared" si="16"/>
        <v>120</v>
      </c>
      <c r="AB50" s="42">
        <f>SUM(ENERO:DICIEMBRE!AB50)</f>
        <v>14</v>
      </c>
      <c r="AC50" s="42">
        <f>SUM(ENERO:DICIEMBRE!AC50)</f>
        <v>106</v>
      </c>
      <c r="AD50" s="42">
        <f>SUM(ENERO:DICIEMBRE!AD50)</f>
        <v>0</v>
      </c>
      <c r="AE50" s="42">
        <f>SUM(ENERO:DICIEMBRE!AE50)</f>
        <v>12</v>
      </c>
      <c r="AF50" s="42">
        <f>SUM(ENERO:DICIEMBRE!AF50)</f>
        <v>0</v>
      </c>
      <c r="AG50" s="42">
        <f>SUM(ENERO:DICIEMBRE!AG50)</f>
        <v>3</v>
      </c>
      <c r="AH50" s="42">
        <f>SUM(ENERO:DICIEMBRE!AH50)</f>
        <v>9</v>
      </c>
      <c r="AI50" s="42">
        <f>SUM(ENERO:DICIEMBRE!AI50)</f>
        <v>2</v>
      </c>
      <c r="AJ50" s="42">
        <f>SUM(ENERO:DICIEMBRE!AJ50)</f>
        <v>0</v>
      </c>
      <c r="AK50" s="42">
        <f>SUM(ENERO:DICIEMBRE!AK50)</f>
        <v>107</v>
      </c>
      <c r="AL50" s="42">
        <f>SUM(ENERO:DICIEMBRE!AL50)</f>
        <v>0</v>
      </c>
      <c r="AM50" s="42">
        <f>SUM(ENERO:DICIEMBRE!AM50)</f>
        <v>41</v>
      </c>
      <c r="AN50" s="42">
        <f>SUM(ENERO:DICIEMBRE!AN50)</f>
        <v>0</v>
      </c>
      <c r="AO50" s="42">
        <f>SUM(ENERO:DICIEMBRE!AO50)</f>
        <v>0</v>
      </c>
      <c r="AP50" s="42">
        <f>SUM(ENERO:DICIEMBRE!AP50)</f>
        <v>0</v>
      </c>
      <c r="AQ50" s="42">
        <f>SUM(ENERO:DICIEMBRE!AQ50)</f>
        <v>0</v>
      </c>
      <c r="AR50" s="42">
        <f>SUM(ENERO:DICIEMBRE!AR50)</f>
        <v>0</v>
      </c>
      <c r="AS50" s="42">
        <f>SUM(ENERO:DICIEMBRE!AS50)</f>
        <v>0</v>
      </c>
      <c r="AT50" s="42">
        <f>SUM(ENERO:DICIEMBRE!AT50)</f>
        <v>0</v>
      </c>
      <c r="AU50" s="42">
        <f>SUM(ENERO:DICIEMBRE!AU50)</f>
        <v>0</v>
      </c>
      <c r="AV50" s="42">
        <f>SUM(ENERO:DICIEMBRE!AV50)</f>
        <v>0</v>
      </c>
      <c r="AW50" s="42">
        <f>SUM(ENERO:DICIEMBRE!AW50)</f>
        <v>0</v>
      </c>
      <c r="AX50" s="42">
        <f>SUM(ENERO:DICIEMBRE!AX50)</f>
        <v>0</v>
      </c>
      <c r="AY50" s="53" t="str">
        <f t="shared" si="5"/>
        <v/>
      </c>
      <c r="AZ50" s="54"/>
      <c r="BA50" s="54"/>
      <c r="BB50" s="54"/>
      <c r="BC50" s="54"/>
      <c r="BD50" s="54"/>
      <c r="BE50" s="54"/>
      <c r="BF50" s="54"/>
      <c r="BG50" s="54"/>
      <c r="BH50" s="54"/>
      <c r="BI50" s="13"/>
      <c r="BJ50" s="13"/>
      <c r="BK50" s="13"/>
      <c r="BL50" s="13"/>
      <c r="BM50" s="13"/>
      <c r="BX50" s="2"/>
      <c r="CA50" s="55" t="str">
        <f t="shared" si="6"/>
        <v/>
      </c>
      <c r="CB50" s="55" t="str">
        <f t="shared" si="7"/>
        <v/>
      </c>
      <c r="CC50" s="55" t="str">
        <f t="shared" si="8"/>
        <v/>
      </c>
      <c r="CD50" s="55" t="str">
        <f t="shared" si="9"/>
        <v/>
      </c>
      <c r="CE50" s="55" t="str">
        <f t="shared" si="10"/>
        <v/>
      </c>
      <c r="CF50" s="55"/>
      <c r="CG50" s="56">
        <f t="shared" si="11"/>
        <v>0</v>
      </c>
      <c r="CH50" s="56">
        <f t="shared" si="12"/>
        <v>0</v>
      </c>
      <c r="CI50" s="56">
        <f t="shared" si="2"/>
        <v>0</v>
      </c>
      <c r="CJ50" s="56">
        <f t="shared" si="3"/>
        <v>0</v>
      </c>
      <c r="CK50" s="56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x14ac:dyDescent="0.2">
      <c r="A51" s="41" t="s">
        <v>98</v>
      </c>
      <c r="B51" s="34">
        <f t="shared" si="14"/>
        <v>0</v>
      </c>
      <c r="C51" s="218">
        <f>SUM(ENERO:DICIEMBRE!C51)</f>
        <v>0</v>
      </c>
      <c r="D51" s="218">
        <f>SUM(ENERO:DICIEMBRE!D51)</f>
        <v>0</v>
      </c>
      <c r="E51" s="218">
        <f>SUM(ENERO:DICIEMBRE!E51)</f>
        <v>0</v>
      </c>
      <c r="F51" s="218">
        <f>SUM(ENERO:DICIEMBRE!F51)</f>
        <v>0</v>
      </c>
      <c r="G51" s="218">
        <f>SUM(ENERO:DICIEMBRE!G51)</f>
        <v>0</v>
      </c>
      <c r="H51" s="218">
        <f>SUM(ENERO:DICIEMBRE!H51)</f>
        <v>0</v>
      </c>
      <c r="I51" s="218">
        <f>SUM(ENERO:DICIEMBRE!I51)</f>
        <v>0</v>
      </c>
      <c r="J51" s="218">
        <f>SUM(ENERO:DICIEMBRE!J51)</f>
        <v>0</v>
      </c>
      <c r="K51" s="218">
        <f>SUM(ENERO:DICIEMBRE!K51)</f>
        <v>0</v>
      </c>
      <c r="L51" s="218">
        <f>SUM(ENERO:DICIEMBRE!L51)</f>
        <v>0</v>
      </c>
      <c r="M51" s="218">
        <f>SUM(ENERO:DICIEMBRE!M51)</f>
        <v>0</v>
      </c>
      <c r="N51" s="218">
        <f>SUM(ENERO:DICIEMBRE!N51)</f>
        <v>0</v>
      </c>
      <c r="O51" s="218">
        <f>SUM(ENERO:DICIEMBRE!O51)</f>
        <v>0</v>
      </c>
      <c r="P51" s="218">
        <f>SUM(ENERO:DICIEMBRE!P51)</f>
        <v>0</v>
      </c>
      <c r="Q51" s="218">
        <f>SUM(ENERO:DICIEMBRE!Q51)</f>
        <v>0</v>
      </c>
      <c r="R51" s="218">
        <f>SUM(ENERO:DICIEMBRE!R51)</f>
        <v>0</v>
      </c>
      <c r="S51" s="218">
        <f>SUM(ENERO:DICIEMBRE!S51)</f>
        <v>0</v>
      </c>
      <c r="T51" s="218">
        <f>SUM(ENERO:DICIEMBRE!T51)</f>
        <v>0</v>
      </c>
      <c r="U51" s="218">
        <f>SUM(ENERO:DICIEMBRE!U51)</f>
        <v>0</v>
      </c>
      <c r="V51" s="218">
        <f>SUM(ENERO:DICIEMBRE!V51)</f>
        <v>0</v>
      </c>
      <c r="W51" s="41">
        <f t="shared" si="15"/>
        <v>0</v>
      </c>
      <c r="X51" s="218">
        <f>SUM(ENERO:DICIEMBRE!X51)</f>
        <v>0</v>
      </c>
      <c r="Y51" s="218">
        <f>SUM(ENERO:DICIEMBRE!Y51)</f>
        <v>0</v>
      </c>
      <c r="Z51" s="218">
        <f>SUM(ENERO:DICIEMBRE!Z51)</f>
        <v>0</v>
      </c>
      <c r="AA51" s="62">
        <f t="shared" si="16"/>
        <v>0</v>
      </c>
      <c r="AB51" s="42">
        <f>SUM(ENERO:DICIEMBRE!AB51)</f>
        <v>0</v>
      </c>
      <c r="AC51" s="42">
        <f>SUM(ENERO:DICIEMBRE!AC51)</f>
        <v>0</v>
      </c>
      <c r="AD51" s="42">
        <f>SUM(ENERO:DICIEMBRE!AD51)</f>
        <v>0</v>
      </c>
      <c r="AE51" s="42">
        <f>SUM(ENERO:DICIEMBRE!AE51)</f>
        <v>0</v>
      </c>
      <c r="AF51" s="42">
        <f>SUM(ENERO:DICIEMBRE!AF51)</f>
        <v>0</v>
      </c>
      <c r="AG51" s="42">
        <f>SUM(ENERO:DICIEMBRE!AG51)</f>
        <v>0</v>
      </c>
      <c r="AH51" s="42">
        <f>SUM(ENERO:DICIEMBRE!AH51)</f>
        <v>0</v>
      </c>
      <c r="AI51" s="42">
        <f>SUM(ENERO:DICIEMBRE!AI51)</f>
        <v>0</v>
      </c>
      <c r="AJ51" s="42">
        <f>SUM(ENERO:DICIEMBRE!AJ51)</f>
        <v>0</v>
      </c>
      <c r="AK51" s="42">
        <f>SUM(ENERO:DICIEMBRE!AK51)</f>
        <v>0</v>
      </c>
      <c r="AL51" s="42">
        <f>SUM(ENERO:DICIEMBRE!AL51)</f>
        <v>0</v>
      </c>
      <c r="AM51" s="42">
        <f>SUM(ENERO:DICIEMBRE!AM51)</f>
        <v>0</v>
      </c>
      <c r="AN51" s="42">
        <f>SUM(ENERO:DICIEMBRE!AN51)</f>
        <v>0</v>
      </c>
      <c r="AO51" s="42">
        <f>SUM(ENERO:DICIEMBRE!AO51)</f>
        <v>0</v>
      </c>
      <c r="AP51" s="42">
        <f>SUM(ENERO:DICIEMBRE!AP51)</f>
        <v>0</v>
      </c>
      <c r="AQ51" s="42">
        <f>SUM(ENERO:DICIEMBRE!AQ51)</f>
        <v>0</v>
      </c>
      <c r="AR51" s="42">
        <f>SUM(ENERO:DICIEMBRE!AR51)</f>
        <v>0</v>
      </c>
      <c r="AS51" s="42">
        <f>SUM(ENERO:DICIEMBRE!AS51)</f>
        <v>0</v>
      </c>
      <c r="AT51" s="42">
        <f>SUM(ENERO:DICIEMBRE!AT51)</f>
        <v>0</v>
      </c>
      <c r="AU51" s="42">
        <f>SUM(ENERO:DICIEMBRE!AU51)</f>
        <v>0</v>
      </c>
      <c r="AV51" s="42">
        <f>SUM(ENERO:DICIEMBRE!AV51)</f>
        <v>0</v>
      </c>
      <c r="AW51" s="42">
        <f>SUM(ENERO:DICIEMBRE!AW51)</f>
        <v>0</v>
      </c>
      <c r="AX51" s="42">
        <f>SUM(ENERO:DICIEMBRE!AX51)</f>
        <v>0</v>
      </c>
      <c r="AY51" s="53" t="str">
        <f t="shared" si="5"/>
        <v/>
      </c>
      <c r="AZ51" s="54"/>
      <c r="BA51" s="54"/>
      <c r="BB51" s="54"/>
      <c r="BC51" s="54"/>
      <c r="BD51" s="54"/>
      <c r="BE51" s="54"/>
      <c r="BF51" s="54"/>
      <c r="BG51" s="54"/>
      <c r="BH51" s="54"/>
      <c r="BI51" s="13"/>
      <c r="BJ51" s="13"/>
      <c r="BK51" s="13"/>
      <c r="BL51" s="13"/>
      <c r="BM51" s="13"/>
      <c r="BX51" s="2"/>
      <c r="CA51" s="55" t="str">
        <f t="shared" si="6"/>
        <v/>
      </c>
      <c r="CB51" s="55" t="str">
        <f t="shared" si="7"/>
        <v/>
      </c>
      <c r="CC51" s="55" t="str">
        <f t="shared" si="8"/>
        <v/>
      </c>
      <c r="CD51" s="55" t="str">
        <f t="shared" si="9"/>
        <v/>
      </c>
      <c r="CE51" s="55" t="str">
        <f t="shared" si="10"/>
        <v/>
      </c>
      <c r="CF51" s="55"/>
      <c r="CG51" s="56">
        <f t="shared" si="11"/>
        <v>0</v>
      </c>
      <c r="CH51" s="56">
        <f t="shared" si="12"/>
        <v>0</v>
      </c>
      <c r="CI51" s="56">
        <f t="shared" si="2"/>
        <v>0</v>
      </c>
      <c r="CJ51" s="56">
        <f t="shared" si="3"/>
        <v>0</v>
      </c>
      <c r="CK51" s="56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x14ac:dyDescent="0.2">
      <c r="A52" s="41" t="s">
        <v>99</v>
      </c>
      <c r="B52" s="34">
        <f t="shared" si="14"/>
        <v>0</v>
      </c>
      <c r="C52" s="218">
        <f>SUM(ENERO:DICIEMBRE!C52)</f>
        <v>0</v>
      </c>
      <c r="D52" s="218">
        <f>SUM(ENERO:DICIEMBRE!D52)</f>
        <v>0</v>
      </c>
      <c r="E52" s="218">
        <f>SUM(ENERO:DICIEMBRE!E52)</f>
        <v>0</v>
      </c>
      <c r="F52" s="218">
        <f>SUM(ENERO:DICIEMBRE!F52)</f>
        <v>0</v>
      </c>
      <c r="G52" s="218">
        <f>SUM(ENERO:DICIEMBRE!G52)</f>
        <v>0</v>
      </c>
      <c r="H52" s="218">
        <f>SUM(ENERO:DICIEMBRE!H52)</f>
        <v>0</v>
      </c>
      <c r="I52" s="218">
        <f>SUM(ENERO:DICIEMBRE!I52)</f>
        <v>0</v>
      </c>
      <c r="J52" s="218">
        <f>SUM(ENERO:DICIEMBRE!J52)</f>
        <v>0</v>
      </c>
      <c r="K52" s="218">
        <f>SUM(ENERO:DICIEMBRE!K52)</f>
        <v>0</v>
      </c>
      <c r="L52" s="218">
        <f>SUM(ENERO:DICIEMBRE!L52)</f>
        <v>0</v>
      </c>
      <c r="M52" s="218">
        <f>SUM(ENERO:DICIEMBRE!M52)</f>
        <v>0</v>
      </c>
      <c r="N52" s="218">
        <f>SUM(ENERO:DICIEMBRE!N52)</f>
        <v>0</v>
      </c>
      <c r="O52" s="218">
        <f>SUM(ENERO:DICIEMBRE!O52)</f>
        <v>0</v>
      </c>
      <c r="P52" s="218">
        <f>SUM(ENERO:DICIEMBRE!P52)</f>
        <v>0</v>
      </c>
      <c r="Q52" s="218">
        <f>SUM(ENERO:DICIEMBRE!Q52)</f>
        <v>0</v>
      </c>
      <c r="R52" s="218">
        <f>SUM(ENERO:DICIEMBRE!R52)</f>
        <v>0</v>
      </c>
      <c r="S52" s="218">
        <f>SUM(ENERO:DICIEMBRE!S52)</f>
        <v>0</v>
      </c>
      <c r="T52" s="218">
        <f>SUM(ENERO:DICIEMBRE!T52)</f>
        <v>0</v>
      </c>
      <c r="U52" s="218">
        <f>SUM(ENERO:DICIEMBRE!U52)</f>
        <v>0</v>
      </c>
      <c r="V52" s="218">
        <f>SUM(ENERO:DICIEMBRE!V52)</f>
        <v>0</v>
      </c>
      <c r="W52" s="41">
        <f t="shared" si="15"/>
        <v>0</v>
      </c>
      <c r="X52" s="218">
        <f>SUM(ENERO:DICIEMBRE!X52)</f>
        <v>0</v>
      </c>
      <c r="Y52" s="218">
        <f>SUM(ENERO:DICIEMBRE!Y52)</f>
        <v>0</v>
      </c>
      <c r="Z52" s="218">
        <f>SUM(ENERO:DICIEMBRE!Z52)</f>
        <v>0</v>
      </c>
      <c r="AA52" s="62">
        <f t="shared" si="16"/>
        <v>0</v>
      </c>
      <c r="AB52" s="42">
        <f>SUM(ENERO:DICIEMBRE!AB52)</f>
        <v>0</v>
      </c>
      <c r="AC52" s="42">
        <f>SUM(ENERO:DICIEMBRE!AC52)</f>
        <v>0</v>
      </c>
      <c r="AD52" s="42">
        <f>SUM(ENERO:DICIEMBRE!AD52)</f>
        <v>0</v>
      </c>
      <c r="AE52" s="42">
        <f>SUM(ENERO:DICIEMBRE!AE52)</f>
        <v>0</v>
      </c>
      <c r="AF52" s="42">
        <f>SUM(ENERO:DICIEMBRE!AF52)</f>
        <v>0</v>
      </c>
      <c r="AG52" s="42">
        <f>SUM(ENERO:DICIEMBRE!AG52)</f>
        <v>0</v>
      </c>
      <c r="AH52" s="42">
        <f>SUM(ENERO:DICIEMBRE!AH52)</f>
        <v>0</v>
      </c>
      <c r="AI52" s="42">
        <f>SUM(ENERO:DICIEMBRE!AI52)</f>
        <v>0</v>
      </c>
      <c r="AJ52" s="42">
        <f>SUM(ENERO:DICIEMBRE!AJ52)</f>
        <v>0</v>
      </c>
      <c r="AK52" s="42">
        <f>SUM(ENERO:DICIEMBRE!AK52)</f>
        <v>0</v>
      </c>
      <c r="AL52" s="42">
        <f>SUM(ENERO:DICIEMBRE!AL52)</f>
        <v>0</v>
      </c>
      <c r="AM52" s="42">
        <f>SUM(ENERO:DICIEMBRE!AM52)</f>
        <v>0</v>
      </c>
      <c r="AN52" s="42">
        <f>SUM(ENERO:DICIEMBRE!AN52)</f>
        <v>0</v>
      </c>
      <c r="AO52" s="42">
        <f>SUM(ENERO:DICIEMBRE!AO52)</f>
        <v>0</v>
      </c>
      <c r="AP52" s="42">
        <f>SUM(ENERO:DICIEMBRE!AP52)</f>
        <v>0</v>
      </c>
      <c r="AQ52" s="42">
        <f>SUM(ENERO:DICIEMBRE!AQ52)</f>
        <v>0</v>
      </c>
      <c r="AR52" s="42">
        <f>SUM(ENERO:DICIEMBRE!AR52)</f>
        <v>0</v>
      </c>
      <c r="AS52" s="42">
        <f>SUM(ENERO:DICIEMBRE!AS52)</f>
        <v>0</v>
      </c>
      <c r="AT52" s="42">
        <f>SUM(ENERO:DICIEMBRE!AT52)</f>
        <v>0</v>
      </c>
      <c r="AU52" s="42">
        <f>SUM(ENERO:DICIEMBRE!AU52)</f>
        <v>0</v>
      </c>
      <c r="AV52" s="42">
        <f>SUM(ENERO:DICIEMBRE!AV52)</f>
        <v>0</v>
      </c>
      <c r="AW52" s="42">
        <f>SUM(ENERO:DICIEMBRE!AW52)</f>
        <v>0</v>
      </c>
      <c r="AX52" s="42">
        <f>SUM(ENERO:DICIEMBRE!AX52)</f>
        <v>0</v>
      </c>
      <c r="AY52" s="53" t="str">
        <f t="shared" si="5"/>
        <v/>
      </c>
      <c r="AZ52" s="54"/>
      <c r="BA52" s="54"/>
      <c r="BB52" s="54"/>
      <c r="BC52" s="54"/>
      <c r="BD52" s="54"/>
      <c r="BE52" s="54"/>
      <c r="BF52" s="54"/>
      <c r="BG52" s="54"/>
      <c r="BH52" s="54"/>
      <c r="BI52" s="13"/>
      <c r="BJ52" s="13"/>
      <c r="BK52" s="13"/>
      <c r="BL52" s="13"/>
      <c r="BM52" s="13"/>
      <c r="BX52" s="2"/>
      <c r="CA52" s="55" t="str">
        <f t="shared" si="6"/>
        <v/>
      </c>
      <c r="CB52" s="55" t="str">
        <f t="shared" si="7"/>
        <v/>
      </c>
      <c r="CC52" s="55" t="str">
        <f t="shared" si="8"/>
        <v/>
      </c>
      <c r="CD52" s="55" t="str">
        <f t="shared" si="9"/>
        <v/>
      </c>
      <c r="CE52" s="55" t="str">
        <f t="shared" si="10"/>
        <v/>
      </c>
      <c r="CF52" s="55"/>
      <c r="CG52" s="56">
        <f t="shared" si="11"/>
        <v>0</v>
      </c>
      <c r="CH52" s="56">
        <f t="shared" si="12"/>
        <v>0</v>
      </c>
      <c r="CI52" s="56">
        <f t="shared" si="2"/>
        <v>0</v>
      </c>
      <c r="CJ52" s="56">
        <f t="shared" si="3"/>
        <v>0</v>
      </c>
      <c r="CK52" s="56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x14ac:dyDescent="0.2">
      <c r="A53" s="41" t="s">
        <v>100</v>
      </c>
      <c r="B53" s="34">
        <f t="shared" si="14"/>
        <v>0</v>
      </c>
      <c r="C53" s="218">
        <f>SUM(ENERO:DICIEMBRE!C53)</f>
        <v>0</v>
      </c>
      <c r="D53" s="218">
        <f>SUM(ENERO:DICIEMBRE!D53)</f>
        <v>0</v>
      </c>
      <c r="E53" s="218">
        <f>SUM(ENERO:DICIEMBRE!E53)</f>
        <v>0</v>
      </c>
      <c r="F53" s="218">
        <f>SUM(ENERO:DICIEMBRE!F53)</f>
        <v>0</v>
      </c>
      <c r="G53" s="218">
        <f>SUM(ENERO:DICIEMBRE!G53)</f>
        <v>0</v>
      </c>
      <c r="H53" s="218">
        <f>SUM(ENERO:DICIEMBRE!H53)</f>
        <v>0</v>
      </c>
      <c r="I53" s="218">
        <f>SUM(ENERO:DICIEMBRE!I53)</f>
        <v>0</v>
      </c>
      <c r="J53" s="218">
        <f>SUM(ENERO:DICIEMBRE!J53)</f>
        <v>0</v>
      </c>
      <c r="K53" s="218">
        <f>SUM(ENERO:DICIEMBRE!K53)</f>
        <v>0</v>
      </c>
      <c r="L53" s="218">
        <f>SUM(ENERO:DICIEMBRE!L53)</f>
        <v>0</v>
      </c>
      <c r="M53" s="218">
        <f>SUM(ENERO:DICIEMBRE!M53)</f>
        <v>0</v>
      </c>
      <c r="N53" s="218">
        <f>SUM(ENERO:DICIEMBRE!N53)</f>
        <v>0</v>
      </c>
      <c r="O53" s="218">
        <f>SUM(ENERO:DICIEMBRE!O53)</f>
        <v>0</v>
      </c>
      <c r="P53" s="218">
        <f>SUM(ENERO:DICIEMBRE!P53)</f>
        <v>0</v>
      </c>
      <c r="Q53" s="218">
        <f>SUM(ENERO:DICIEMBRE!Q53)</f>
        <v>0</v>
      </c>
      <c r="R53" s="218">
        <f>SUM(ENERO:DICIEMBRE!R53)</f>
        <v>0</v>
      </c>
      <c r="S53" s="218">
        <f>SUM(ENERO:DICIEMBRE!S53)</f>
        <v>0</v>
      </c>
      <c r="T53" s="218">
        <f>SUM(ENERO:DICIEMBRE!T53)</f>
        <v>0</v>
      </c>
      <c r="U53" s="218">
        <f>SUM(ENERO:DICIEMBRE!U53)</f>
        <v>0</v>
      </c>
      <c r="V53" s="218">
        <f>SUM(ENERO:DICIEMBRE!V53)</f>
        <v>0</v>
      </c>
      <c r="W53" s="41">
        <f t="shared" si="15"/>
        <v>0</v>
      </c>
      <c r="X53" s="218">
        <f>SUM(ENERO:DICIEMBRE!X53)</f>
        <v>0</v>
      </c>
      <c r="Y53" s="218">
        <f>SUM(ENERO:DICIEMBRE!Y53)</f>
        <v>0</v>
      </c>
      <c r="Z53" s="218">
        <f>SUM(ENERO:DICIEMBRE!Z53)</f>
        <v>0</v>
      </c>
      <c r="AA53" s="62">
        <f t="shared" si="16"/>
        <v>0</v>
      </c>
      <c r="AB53" s="42">
        <f>SUM(ENERO:DICIEMBRE!AB53)</f>
        <v>0</v>
      </c>
      <c r="AC53" s="42">
        <f>SUM(ENERO:DICIEMBRE!AC53)</f>
        <v>0</v>
      </c>
      <c r="AD53" s="42">
        <f>SUM(ENERO:DICIEMBRE!AD53)</f>
        <v>0</v>
      </c>
      <c r="AE53" s="42">
        <f>SUM(ENERO:DICIEMBRE!AE53)</f>
        <v>0</v>
      </c>
      <c r="AF53" s="42">
        <f>SUM(ENERO:DICIEMBRE!AF53)</f>
        <v>0</v>
      </c>
      <c r="AG53" s="42">
        <f>SUM(ENERO:DICIEMBRE!AG53)</f>
        <v>0</v>
      </c>
      <c r="AH53" s="42">
        <f>SUM(ENERO:DICIEMBRE!AH53)</f>
        <v>0</v>
      </c>
      <c r="AI53" s="42">
        <f>SUM(ENERO:DICIEMBRE!AI53)</f>
        <v>0</v>
      </c>
      <c r="AJ53" s="42">
        <f>SUM(ENERO:DICIEMBRE!AJ53)</f>
        <v>0</v>
      </c>
      <c r="AK53" s="42">
        <f>SUM(ENERO:DICIEMBRE!AK53)</f>
        <v>0</v>
      </c>
      <c r="AL53" s="42">
        <f>SUM(ENERO:DICIEMBRE!AL53)</f>
        <v>0</v>
      </c>
      <c r="AM53" s="42">
        <f>SUM(ENERO:DICIEMBRE!AM53)</f>
        <v>0</v>
      </c>
      <c r="AN53" s="42">
        <f>SUM(ENERO:DICIEMBRE!AN53)</f>
        <v>0</v>
      </c>
      <c r="AO53" s="42">
        <f>SUM(ENERO:DICIEMBRE!AO53)</f>
        <v>0</v>
      </c>
      <c r="AP53" s="42">
        <f>SUM(ENERO:DICIEMBRE!AP53)</f>
        <v>0</v>
      </c>
      <c r="AQ53" s="42">
        <f>SUM(ENERO:DICIEMBRE!AQ53)</f>
        <v>0</v>
      </c>
      <c r="AR53" s="42">
        <f>SUM(ENERO:DICIEMBRE!AR53)</f>
        <v>0</v>
      </c>
      <c r="AS53" s="42">
        <f>SUM(ENERO:DICIEMBRE!AS53)</f>
        <v>0</v>
      </c>
      <c r="AT53" s="42">
        <f>SUM(ENERO:DICIEMBRE!AT53)</f>
        <v>0</v>
      </c>
      <c r="AU53" s="42">
        <f>SUM(ENERO:DICIEMBRE!AU53)</f>
        <v>0</v>
      </c>
      <c r="AV53" s="42">
        <f>SUM(ENERO:DICIEMBRE!AV53)</f>
        <v>0</v>
      </c>
      <c r="AW53" s="42">
        <f>SUM(ENERO:DICIEMBRE!AW53)</f>
        <v>0</v>
      </c>
      <c r="AX53" s="42">
        <f>SUM(ENERO:DICIEMBRE!AX53)</f>
        <v>0</v>
      </c>
      <c r="AY53" s="53" t="str">
        <f t="shared" si="5"/>
        <v/>
      </c>
      <c r="AZ53" s="54"/>
      <c r="BA53" s="54"/>
      <c r="BB53" s="54"/>
      <c r="BC53" s="54"/>
      <c r="BD53" s="54"/>
      <c r="BE53" s="54"/>
      <c r="BF53" s="54"/>
      <c r="BG53" s="54"/>
      <c r="BH53" s="54"/>
      <c r="BI53" s="13"/>
      <c r="BJ53" s="13"/>
      <c r="BK53" s="13"/>
      <c r="BL53" s="13"/>
      <c r="BM53" s="13"/>
      <c r="BX53" s="2"/>
      <c r="CA53" s="55" t="str">
        <f t="shared" si="6"/>
        <v/>
      </c>
      <c r="CB53" s="55" t="str">
        <f t="shared" si="7"/>
        <v/>
      </c>
      <c r="CC53" s="55" t="str">
        <f t="shared" si="8"/>
        <v/>
      </c>
      <c r="CD53" s="55" t="str">
        <f t="shared" si="9"/>
        <v/>
      </c>
      <c r="CE53" s="55" t="str">
        <f t="shared" si="10"/>
        <v/>
      </c>
      <c r="CF53" s="55"/>
      <c r="CG53" s="56">
        <f t="shared" si="11"/>
        <v>0</v>
      </c>
      <c r="CH53" s="56">
        <f t="shared" si="12"/>
        <v>0</v>
      </c>
      <c r="CI53" s="56">
        <f t="shared" si="2"/>
        <v>0</v>
      </c>
      <c r="CJ53" s="56">
        <f t="shared" si="3"/>
        <v>0</v>
      </c>
      <c r="CK53" s="56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x14ac:dyDescent="0.2">
      <c r="A54" s="33" t="s">
        <v>101</v>
      </c>
      <c r="B54" s="34">
        <f t="shared" si="14"/>
        <v>1928</v>
      </c>
      <c r="C54" s="218">
        <f>SUM(ENERO:DICIEMBRE!C54)</f>
        <v>1</v>
      </c>
      <c r="D54" s="218">
        <f>SUM(ENERO:DICIEMBRE!D54)</f>
        <v>1</v>
      </c>
      <c r="E54" s="218">
        <f>SUM(ENERO:DICIEMBRE!E54)</f>
        <v>1</v>
      </c>
      <c r="F54" s="218">
        <f>SUM(ENERO:DICIEMBRE!F54)</f>
        <v>1</v>
      </c>
      <c r="G54" s="218">
        <f>SUM(ENERO:DICIEMBRE!G54)</f>
        <v>7</v>
      </c>
      <c r="H54" s="218">
        <f>SUM(ENERO:DICIEMBRE!H54)</f>
        <v>3</v>
      </c>
      <c r="I54" s="218">
        <f>SUM(ENERO:DICIEMBRE!I54)</f>
        <v>20</v>
      </c>
      <c r="J54" s="218">
        <f>SUM(ENERO:DICIEMBRE!J54)</f>
        <v>49</v>
      </c>
      <c r="K54" s="218">
        <f>SUM(ENERO:DICIEMBRE!K54)</f>
        <v>40</v>
      </c>
      <c r="L54" s="218">
        <f>SUM(ENERO:DICIEMBRE!L54)</f>
        <v>58</v>
      </c>
      <c r="M54" s="218">
        <f>SUM(ENERO:DICIEMBRE!M54)</f>
        <v>119</v>
      </c>
      <c r="N54" s="218">
        <f>SUM(ENERO:DICIEMBRE!N54)</f>
        <v>171</v>
      </c>
      <c r="O54" s="218">
        <f>SUM(ENERO:DICIEMBRE!O54)</f>
        <v>185</v>
      </c>
      <c r="P54" s="218">
        <f>SUM(ENERO:DICIEMBRE!P54)</f>
        <v>259</v>
      </c>
      <c r="Q54" s="218">
        <f>SUM(ENERO:DICIEMBRE!Q54)</f>
        <v>324</v>
      </c>
      <c r="R54" s="218">
        <f>SUM(ENERO:DICIEMBRE!R54)</f>
        <v>225</v>
      </c>
      <c r="S54" s="218">
        <f>SUM(ENERO:DICIEMBRE!S54)</f>
        <v>464</v>
      </c>
      <c r="T54" s="218">
        <f>SUM(ENERO:DICIEMBRE!T54)</f>
        <v>1927</v>
      </c>
      <c r="U54" s="218">
        <f>SUM(ENERO:DICIEMBRE!U54)</f>
        <v>1011</v>
      </c>
      <c r="V54" s="218">
        <f>SUM(ENERO:DICIEMBRE!V54)</f>
        <v>917</v>
      </c>
      <c r="W54" s="41">
        <f t="shared" si="15"/>
        <v>1</v>
      </c>
      <c r="X54" s="218">
        <f>SUM(ENERO:DICIEMBRE!X54)</f>
        <v>0</v>
      </c>
      <c r="Y54" s="218">
        <f>SUM(ENERO:DICIEMBRE!Y54)</f>
        <v>1</v>
      </c>
      <c r="Z54" s="218">
        <f>SUM(ENERO:DICIEMBRE!Z54)</f>
        <v>0</v>
      </c>
      <c r="AA54" s="62">
        <f t="shared" si="16"/>
        <v>458</v>
      </c>
      <c r="AB54" s="42">
        <f>SUM(ENERO:DICIEMBRE!AB54)</f>
        <v>4</v>
      </c>
      <c r="AC54" s="42">
        <f>SUM(ENERO:DICIEMBRE!AC54)</f>
        <v>374</v>
      </c>
      <c r="AD54" s="42">
        <f>SUM(ENERO:DICIEMBRE!AD54)</f>
        <v>80</v>
      </c>
      <c r="AE54" s="42">
        <f>SUM(ENERO:DICIEMBRE!AE54)</f>
        <v>1</v>
      </c>
      <c r="AF54" s="42">
        <f>SUM(ENERO:DICIEMBRE!AF54)</f>
        <v>0</v>
      </c>
      <c r="AG54" s="42">
        <f>SUM(ENERO:DICIEMBRE!AG54)</f>
        <v>32</v>
      </c>
      <c r="AH54" s="42">
        <f>SUM(ENERO:DICIEMBRE!AH54)</f>
        <v>143</v>
      </c>
      <c r="AI54" s="42">
        <f>SUM(ENERO:DICIEMBRE!AI54)</f>
        <v>140</v>
      </c>
      <c r="AJ54" s="42">
        <f>SUM(ENERO:DICIEMBRE!AJ54)</f>
        <v>0</v>
      </c>
      <c r="AK54" s="42">
        <f>SUM(ENERO:DICIEMBRE!AK54)</f>
        <v>1</v>
      </c>
      <c r="AL54" s="42">
        <f>SUM(ENERO:DICIEMBRE!AL54)</f>
        <v>0</v>
      </c>
      <c r="AM54" s="42">
        <f>SUM(ENERO:DICIEMBRE!AM54)</f>
        <v>17</v>
      </c>
      <c r="AN54" s="42">
        <f>SUM(ENERO:DICIEMBRE!AN54)</f>
        <v>0</v>
      </c>
      <c r="AO54" s="42">
        <f>SUM(ENERO:DICIEMBRE!AO54)</f>
        <v>0</v>
      </c>
      <c r="AP54" s="42">
        <f>SUM(ENERO:DICIEMBRE!AP54)</f>
        <v>0</v>
      </c>
      <c r="AQ54" s="42">
        <f>SUM(ENERO:DICIEMBRE!AQ54)</f>
        <v>0</v>
      </c>
      <c r="AR54" s="42">
        <f>SUM(ENERO:DICIEMBRE!AR54)</f>
        <v>0</v>
      </c>
      <c r="AS54" s="42">
        <f>SUM(ENERO:DICIEMBRE!AS54)</f>
        <v>0</v>
      </c>
      <c r="AT54" s="42">
        <f>SUM(ENERO:DICIEMBRE!AT54)</f>
        <v>0</v>
      </c>
      <c r="AU54" s="42">
        <f>SUM(ENERO:DICIEMBRE!AU54)</f>
        <v>0</v>
      </c>
      <c r="AV54" s="42">
        <f>SUM(ENERO:DICIEMBRE!AV54)</f>
        <v>0</v>
      </c>
      <c r="AW54" s="42">
        <f>SUM(ENERO:DICIEMBRE!AW54)</f>
        <v>0</v>
      </c>
      <c r="AX54" s="42">
        <f>SUM(ENERO:DICIEMBRE!AX54)</f>
        <v>0</v>
      </c>
      <c r="AY54" s="53" t="str">
        <f t="shared" si="5"/>
        <v/>
      </c>
      <c r="AZ54" s="54"/>
      <c r="BA54" s="54"/>
      <c r="BB54" s="54"/>
      <c r="BC54" s="54"/>
      <c r="BD54" s="54"/>
      <c r="BE54" s="54"/>
      <c r="BF54" s="54"/>
      <c r="BG54" s="54"/>
      <c r="BH54" s="54"/>
      <c r="BI54" s="13"/>
      <c r="BJ54" s="13"/>
      <c r="BK54" s="13"/>
      <c r="BL54" s="13"/>
      <c r="BM54" s="13"/>
      <c r="BX54" s="2"/>
      <c r="CA54" s="55" t="str">
        <f t="shared" si="6"/>
        <v/>
      </c>
      <c r="CB54" s="55" t="str">
        <f t="shared" si="7"/>
        <v/>
      </c>
      <c r="CC54" s="55" t="str">
        <f t="shared" si="8"/>
        <v/>
      </c>
      <c r="CD54" s="55" t="str">
        <f t="shared" si="9"/>
        <v/>
      </c>
      <c r="CE54" s="55" t="str">
        <f t="shared" si="10"/>
        <v/>
      </c>
      <c r="CF54" s="55"/>
      <c r="CG54" s="56">
        <f t="shared" si="11"/>
        <v>0</v>
      </c>
      <c r="CH54" s="56">
        <f t="shared" si="12"/>
        <v>0</v>
      </c>
      <c r="CI54" s="56">
        <f t="shared" si="2"/>
        <v>0</v>
      </c>
      <c r="CJ54" s="56">
        <f t="shared" si="3"/>
        <v>0</v>
      </c>
      <c r="CK54" s="56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x14ac:dyDescent="0.2">
      <c r="A55" s="69" t="s">
        <v>102</v>
      </c>
      <c r="B55" s="34">
        <f t="shared" si="14"/>
        <v>1971</v>
      </c>
      <c r="C55" s="218">
        <f>SUM(ENERO:DICIEMBRE!C55)</f>
        <v>0</v>
      </c>
      <c r="D55" s="218">
        <f>SUM(ENERO:DICIEMBRE!D55)</f>
        <v>0</v>
      </c>
      <c r="E55" s="218">
        <f>SUM(ENERO:DICIEMBRE!E55)</f>
        <v>15</v>
      </c>
      <c r="F55" s="218">
        <f>SUM(ENERO:DICIEMBRE!F55)</f>
        <v>105</v>
      </c>
      <c r="G55" s="218">
        <f>SUM(ENERO:DICIEMBRE!G55)</f>
        <v>331</v>
      </c>
      <c r="H55" s="218">
        <f>SUM(ENERO:DICIEMBRE!H55)</f>
        <v>455</v>
      </c>
      <c r="I55" s="218">
        <f>SUM(ENERO:DICIEMBRE!I55)</f>
        <v>479</v>
      </c>
      <c r="J55" s="218">
        <f>SUM(ENERO:DICIEMBRE!J55)</f>
        <v>373</v>
      </c>
      <c r="K55" s="218">
        <f>SUM(ENERO:DICIEMBRE!K55)</f>
        <v>212</v>
      </c>
      <c r="L55" s="218">
        <f>SUM(ENERO:DICIEMBRE!L55)</f>
        <v>1</v>
      </c>
      <c r="M55" s="218">
        <f>SUM(ENERO:DICIEMBRE!M55)</f>
        <v>0</v>
      </c>
      <c r="N55" s="218">
        <f>SUM(ENERO:DICIEMBRE!N55)</f>
        <v>0</v>
      </c>
      <c r="O55" s="218">
        <f>SUM(ENERO:DICIEMBRE!O55)</f>
        <v>0</v>
      </c>
      <c r="P55" s="218">
        <f>SUM(ENERO:DICIEMBRE!P55)</f>
        <v>0</v>
      </c>
      <c r="Q55" s="218">
        <f>SUM(ENERO:DICIEMBRE!Q55)</f>
        <v>0</v>
      </c>
      <c r="R55" s="218">
        <f>SUM(ENERO:DICIEMBRE!R55)</f>
        <v>0</v>
      </c>
      <c r="S55" s="218">
        <f>SUM(ENERO:DICIEMBRE!S55)</f>
        <v>0</v>
      </c>
      <c r="T55" s="218">
        <f>SUM(ENERO:DICIEMBRE!T55)</f>
        <v>1971</v>
      </c>
      <c r="U55" s="218">
        <f>SUM(ENERO:DICIEMBRE!U55)</f>
        <v>0</v>
      </c>
      <c r="V55" s="218">
        <f>SUM(ENERO:DICIEMBRE!V55)</f>
        <v>1971</v>
      </c>
      <c r="W55" s="41">
        <f t="shared" si="15"/>
        <v>3</v>
      </c>
      <c r="X55" s="218">
        <f>SUM(ENERO:DICIEMBRE!X55)</f>
        <v>1</v>
      </c>
      <c r="Y55" s="218">
        <f>SUM(ENERO:DICIEMBRE!Y55)</f>
        <v>2</v>
      </c>
      <c r="Z55" s="218">
        <f>SUM(ENERO:DICIEMBRE!Z55)</f>
        <v>0</v>
      </c>
      <c r="AA55" s="62">
        <f t="shared" si="16"/>
        <v>741</v>
      </c>
      <c r="AB55" s="42">
        <f>SUM(ENERO:DICIEMBRE!AB55)</f>
        <v>253</v>
      </c>
      <c r="AC55" s="42">
        <f>SUM(ENERO:DICIEMBRE!AC55)</f>
        <v>488</v>
      </c>
      <c r="AD55" s="42">
        <f>SUM(ENERO:DICIEMBRE!AD55)</f>
        <v>0</v>
      </c>
      <c r="AE55" s="42">
        <f>SUM(ENERO:DICIEMBRE!AE55)</f>
        <v>164</v>
      </c>
      <c r="AF55" s="42">
        <f>SUM(ENERO:DICIEMBRE!AF55)</f>
        <v>0</v>
      </c>
      <c r="AG55" s="42">
        <f>SUM(ENERO:DICIEMBRE!AG55)</f>
        <v>68</v>
      </c>
      <c r="AH55" s="42">
        <f>SUM(ENERO:DICIEMBRE!AH55)</f>
        <v>231</v>
      </c>
      <c r="AI55" s="42">
        <f>SUM(ENERO:DICIEMBRE!AI55)</f>
        <v>32</v>
      </c>
      <c r="AJ55" s="42">
        <f>SUM(ENERO:DICIEMBRE!AJ55)</f>
        <v>1</v>
      </c>
      <c r="AK55" s="42">
        <f>SUM(ENERO:DICIEMBRE!AK55)</f>
        <v>0</v>
      </c>
      <c r="AL55" s="42">
        <f>SUM(ENERO:DICIEMBRE!AL55)</f>
        <v>0</v>
      </c>
      <c r="AM55" s="42">
        <f>SUM(ENERO:DICIEMBRE!AM55)</f>
        <v>196</v>
      </c>
      <c r="AN55" s="42">
        <f>SUM(ENERO:DICIEMBRE!AN55)</f>
        <v>0</v>
      </c>
      <c r="AO55" s="42">
        <f>SUM(ENERO:DICIEMBRE!AO55)</f>
        <v>0</v>
      </c>
      <c r="AP55" s="42">
        <f>SUM(ENERO:DICIEMBRE!AP55)</f>
        <v>0</v>
      </c>
      <c r="AQ55" s="42">
        <f>SUM(ENERO:DICIEMBRE!AQ55)</f>
        <v>0</v>
      </c>
      <c r="AR55" s="42">
        <f>SUM(ENERO:DICIEMBRE!AR55)</f>
        <v>0</v>
      </c>
      <c r="AS55" s="42">
        <f>SUM(ENERO:DICIEMBRE!AS55)</f>
        <v>0</v>
      </c>
      <c r="AT55" s="42">
        <f>SUM(ENERO:DICIEMBRE!AT55)</f>
        <v>0</v>
      </c>
      <c r="AU55" s="42">
        <f>SUM(ENERO:DICIEMBRE!AU55)</f>
        <v>0</v>
      </c>
      <c r="AV55" s="42">
        <f>SUM(ENERO:DICIEMBRE!AV55)</f>
        <v>0</v>
      </c>
      <c r="AW55" s="42">
        <f>SUM(ENERO:DICIEMBRE!AW55)</f>
        <v>0</v>
      </c>
      <c r="AX55" s="42">
        <f>SUM(ENERO:DICIEMBRE!AX55)</f>
        <v>0</v>
      </c>
      <c r="AY55" s="53" t="str">
        <f t="shared" si="5"/>
        <v/>
      </c>
      <c r="AZ55" s="54"/>
      <c r="BA55" s="54"/>
      <c r="BB55" s="54"/>
      <c r="BC55" s="54"/>
      <c r="BD55" s="54"/>
      <c r="BE55" s="54"/>
      <c r="BF55" s="54"/>
      <c r="BG55" s="54"/>
      <c r="BH55" s="54"/>
      <c r="BI55" s="13"/>
      <c r="BJ55" s="13"/>
      <c r="BK55" s="13"/>
      <c r="BL55" s="13"/>
      <c r="BM55" s="13"/>
      <c r="BX55" s="2"/>
      <c r="CA55" s="55" t="str">
        <f t="shared" si="6"/>
        <v/>
      </c>
      <c r="CB55" s="55" t="str">
        <f t="shared" si="7"/>
        <v/>
      </c>
      <c r="CC55" s="55" t="str">
        <f t="shared" si="8"/>
        <v/>
      </c>
      <c r="CD55" s="55" t="str">
        <f t="shared" si="9"/>
        <v/>
      </c>
      <c r="CE55" s="55" t="str">
        <f t="shared" si="10"/>
        <v/>
      </c>
      <c r="CF55" s="55"/>
      <c r="CG55" s="56">
        <f t="shared" si="11"/>
        <v>0</v>
      </c>
      <c r="CH55" s="56">
        <f t="shared" si="12"/>
        <v>0</v>
      </c>
      <c r="CI55" s="56">
        <f t="shared" si="2"/>
        <v>0</v>
      </c>
      <c r="CJ55" s="56">
        <f t="shared" si="3"/>
        <v>0</v>
      </c>
      <c r="CK55" s="56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x14ac:dyDescent="0.2">
      <c r="A56" s="69" t="s">
        <v>103</v>
      </c>
      <c r="B56" s="34">
        <f t="shared" si="14"/>
        <v>278</v>
      </c>
      <c r="C56" s="218">
        <f>SUM(ENERO:DICIEMBRE!C56)</f>
        <v>16</v>
      </c>
      <c r="D56" s="218">
        <f>SUM(ENERO:DICIEMBRE!D56)</f>
        <v>133</v>
      </c>
      <c r="E56" s="218">
        <f>SUM(ENERO:DICIEMBRE!E56)</f>
        <v>112</v>
      </c>
      <c r="F56" s="218">
        <f>SUM(ENERO:DICIEMBRE!F56)</f>
        <v>13</v>
      </c>
      <c r="G56" s="218">
        <f>SUM(ENERO:DICIEMBRE!G56)</f>
        <v>3</v>
      </c>
      <c r="H56" s="218">
        <f>SUM(ENERO:DICIEMBRE!H56)</f>
        <v>0</v>
      </c>
      <c r="I56" s="218">
        <f>SUM(ENERO:DICIEMBRE!I56)</f>
        <v>0</v>
      </c>
      <c r="J56" s="218">
        <f>SUM(ENERO:DICIEMBRE!J56)</f>
        <v>1</v>
      </c>
      <c r="K56" s="218">
        <f>SUM(ENERO:DICIEMBRE!K56)</f>
        <v>0</v>
      </c>
      <c r="L56" s="218">
        <f>SUM(ENERO:DICIEMBRE!L56)</f>
        <v>0</v>
      </c>
      <c r="M56" s="218">
        <f>SUM(ENERO:DICIEMBRE!M56)</f>
        <v>0</v>
      </c>
      <c r="N56" s="218">
        <f>SUM(ENERO:DICIEMBRE!N56)</f>
        <v>0</v>
      </c>
      <c r="O56" s="218">
        <f>SUM(ENERO:DICIEMBRE!O56)</f>
        <v>0</v>
      </c>
      <c r="P56" s="218">
        <f>SUM(ENERO:DICIEMBRE!P56)</f>
        <v>0</v>
      </c>
      <c r="Q56" s="218">
        <f>SUM(ENERO:DICIEMBRE!Q56)</f>
        <v>0</v>
      </c>
      <c r="R56" s="218">
        <f>SUM(ENERO:DICIEMBRE!R56)</f>
        <v>0</v>
      </c>
      <c r="S56" s="218">
        <f>SUM(ENERO:DICIEMBRE!S56)</f>
        <v>0</v>
      </c>
      <c r="T56" s="218">
        <f>SUM(ENERO:DICIEMBRE!T56)</f>
        <v>277</v>
      </c>
      <c r="U56" s="218">
        <f>SUM(ENERO:DICIEMBRE!U56)</f>
        <v>0</v>
      </c>
      <c r="V56" s="218">
        <f>SUM(ENERO:DICIEMBRE!V56)</f>
        <v>278</v>
      </c>
      <c r="W56" s="41">
        <f t="shared" si="15"/>
        <v>99</v>
      </c>
      <c r="X56" s="218">
        <f>SUM(ENERO:DICIEMBRE!X56)</f>
        <v>31</v>
      </c>
      <c r="Y56" s="218">
        <f>SUM(ENERO:DICIEMBRE!Y56)</f>
        <v>67</v>
      </c>
      <c r="Z56" s="218">
        <f>SUM(ENERO:DICIEMBRE!Z56)</f>
        <v>1</v>
      </c>
      <c r="AA56" s="62">
        <f t="shared" si="16"/>
        <v>17</v>
      </c>
      <c r="AB56" s="42">
        <f>SUM(ENERO:DICIEMBRE!AB56)</f>
        <v>0</v>
      </c>
      <c r="AC56" s="42">
        <f>SUM(ENERO:DICIEMBRE!AC56)</f>
        <v>17</v>
      </c>
      <c r="AD56" s="42">
        <f>SUM(ENERO:DICIEMBRE!AD56)</f>
        <v>0</v>
      </c>
      <c r="AE56" s="42">
        <f>SUM(ENERO:DICIEMBRE!AE56)</f>
        <v>31</v>
      </c>
      <c r="AF56" s="42">
        <f>SUM(ENERO:DICIEMBRE!AF56)</f>
        <v>0</v>
      </c>
      <c r="AG56" s="42">
        <f>SUM(ENERO:DICIEMBRE!AG56)</f>
        <v>4</v>
      </c>
      <c r="AH56" s="42">
        <f>SUM(ENERO:DICIEMBRE!AH56)</f>
        <v>5</v>
      </c>
      <c r="AI56" s="42">
        <f>SUM(ENERO:DICIEMBRE!AI56)</f>
        <v>7</v>
      </c>
      <c r="AJ56" s="42">
        <f>SUM(ENERO:DICIEMBRE!AJ56)</f>
        <v>0</v>
      </c>
      <c r="AK56" s="42">
        <f>SUM(ENERO:DICIEMBRE!AK56)</f>
        <v>1</v>
      </c>
      <c r="AL56" s="42">
        <f>SUM(ENERO:DICIEMBRE!AL56)</f>
        <v>0</v>
      </c>
      <c r="AM56" s="42">
        <f>SUM(ENERO:DICIEMBRE!AM56)</f>
        <v>2</v>
      </c>
      <c r="AN56" s="42">
        <f>SUM(ENERO:DICIEMBRE!AN56)</f>
        <v>0</v>
      </c>
      <c r="AO56" s="42">
        <f>SUM(ENERO:DICIEMBRE!AO56)</f>
        <v>0</v>
      </c>
      <c r="AP56" s="42">
        <f>SUM(ENERO:DICIEMBRE!AP56)</f>
        <v>0</v>
      </c>
      <c r="AQ56" s="42">
        <f>SUM(ENERO:DICIEMBRE!AQ56)</f>
        <v>0</v>
      </c>
      <c r="AR56" s="42">
        <f>SUM(ENERO:DICIEMBRE!AR56)</f>
        <v>0</v>
      </c>
      <c r="AS56" s="42">
        <f>SUM(ENERO:DICIEMBRE!AS56)</f>
        <v>0</v>
      </c>
      <c r="AT56" s="42">
        <f>SUM(ENERO:DICIEMBRE!AT56)</f>
        <v>0</v>
      </c>
      <c r="AU56" s="42">
        <f>SUM(ENERO:DICIEMBRE!AU56)</f>
        <v>0</v>
      </c>
      <c r="AV56" s="42">
        <f>SUM(ENERO:DICIEMBRE!AV56)</f>
        <v>0</v>
      </c>
      <c r="AW56" s="42">
        <f>SUM(ENERO:DICIEMBRE!AW56)</f>
        <v>0</v>
      </c>
      <c r="AX56" s="42">
        <f>SUM(ENERO:DICIEMBRE!AX56)</f>
        <v>0</v>
      </c>
      <c r="AY56" s="53" t="str">
        <f t="shared" si="5"/>
        <v/>
      </c>
      <c r="AZ56" s="54"/>
      <c r="BA56" s="54"/>
      <c r="BB56" s="54"/>
      <c r="BC56" s="54"/>
      <c r="BD56" s="54"/>
      <c r="BE56" s="54"/>
      <c r="BF56" s="54"/>
      <c r="BG56" s="54"/>
      <c r="BH56" s="54"/>
      <c r="BI56" s="13"/>
      <c r="BJ56" s="13"/>
      <c r="BK56" s="13"/>
      <c r="BL56" s="13"/>
      <c r="BM56" s="13"/>
      <c r="BX56" s="2"/>
      <c r="CA56" s="55" t="str">
        <f t="shared" si="6"/>
        <v/>
      </c>
      <c r="CB56" s="55" t="str">
        <f t="shared" si="7"/>
        <v/>
      </c>
      <c r="CC56" s="55" t="str">
        <f t="shared" si="8"/>
        <v/>
      </c>
      <c r="CD56" s="55" t="str">
        <f t="shared" si="9"/>
        <v/>
      </c>
      <c r="CE56" s="55" t="str">
        <f t="shared" si="10"/>
        <v/>
      </c>
      <c r="CF56" s="55"/>
      <c r="CG56" s="56">
        <f t="shared" si="11"/>
        <v>0</v>
      </c>
      <c r="CH56" s="56">
        <f t="shared" si="12"/>
        <v>0</v>
      </c>
      <c r="CI56" s="56">
        <f t="shared" si="2"/>
        <v>0</v>
      </c>
      <c r="CJ56" s="56">
        <f t="shared" si="3"/>
        <v>0</v>
      </c>
      <c r="CK56" s="56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x14ac:dyDescent="0.2">
      <c r="A57" s="69" t="s">
        <v>104</v>
      </c>
      <c r="B57" s="34">
        <f t="shared" si="14"/>
        <v>2202</v>
      </c>
      <c r="C57" s="218">
        <f>SUM(ENERO:DICIEMBRE!C57)</f>
        <v>3</v>
      </c>
      <c r="D57" s="218">
        <f>SUM(ENERO:DICIEMBRE!D57)</f>
        <v>1</v>
      </c>
      <c r="E57" s="218">
        <f>SUM(ENERO:DICIEMBRE!E57)</f>
        <v>28</v>
      </c>
      <c r="F57" s="218">
        <f>SUM(ENERO:DICIEMBRE!F57)</f>
        <v>92</v>
      </c>
      <c r="G57" s="218">
        <f>SUM(ENERO:DICIEMBRE!G57)</f>
        <v>98</v>
      </c>
      <c r="H57" s="218">
        <f>SUM(ENERO:DICIEMBRE!H57)</f>
        <v>167</v>
      </c>
      <c r="I57" s="218">
        <f>SUM(ENERO:DICIEMBRE!I57)</f>
        <v>250</v>
      </c>
      <c r="J57" s="218">
        <f>SUM(ENERO:DICIEMBRE!J57)</f>
        <v>277</v>
      </c>
      <c r="K57" s="218">
        <f>SUM(ENERO:DICIEMBRE!K57)</f>
        <v>281</v>
      </c>
      <c r="L57" s="218">
        <f>SUM(ENERO:DICIEMBRE!L57)</f>
        <v>302</v>
      </c>
      <c r="M57" s="218">
        <f>SUM(ENERO:DICIEMBRE!M57)</f>
        <v>227</v>
      </c>
      <c r="N57" s="218">
        <f>SUM(ENERO:DICIEMBRE!N57)</f>
        <v>173</v>
      </c>
      <c r="O57" s="218">
        <f>SUM(ENERO:DICIEMBRE!O57)</f>
        <v>108</v>
      </c>
      <c r="P57" s="218">
        <f>SUM(ENERO:DICIEMBRE!P57)</f>
        <v>82</v>
      </c>
      <c r="Q57" s="218">
        <f>SUM(ENERO:DICIEMBRE!Q57)</f>
        <v>65</v>
      </c>
      <c r="R57" s="218">
        <f>SUM(ENERO:DICIEMBRE!R57)</f>
        <v>27</v>
      </c>
      <c r="S57" s="218">
        <f>SUM(ENERO:DICIEMBRE!S57)</f>
        <v>21</v>
      </c>
      <c r="T57" s="218">
        <f>SUM(ENERO:DICIEMBRE!T57)</f>
        <v>2202</v>
      </c>
      <c r="U57" s="218">
        <f>SUM(ENERO:DICIEMBRE!U57)</f>
        <v>4</v>
      </c>
      <c r="V57" s="218">
        <f>SUM(ENERO:DICIEMBRE!V57)</f>
        <v>2198</v>
      </c>
      <c r="W57" s="41">
        <f t="shared" si="15"/>
        <v>13</v>
      </c>
      <c r="X57" s="218">
        <f>SUM(ENERO:DICIEMBRE!X57)</f>
        <v>4</v>
      </c>
      <c r="Y57" s="218">
        <f>SUM(ENERO:DICIEMBRE!Y57)</f>
        <v>9</v>
      </c>
      <c r="Z57" s="218">
        <f>SUM(ENERO:DICIEMBRE!Z57)</f>
        <v>0</v>
      </c>
      <c r="AA57" s="62">
        <f t="shared" si="16"/>
        <v>1188</v>
      </c>
      <c r="AB57" s="42">
        <f>SUM(ENERO:DICIEMBRE!AB57)</f>
        <v>379</v>
      </c>
      <c r="AC57" s="42">
        <f>SUM(ENERO:DICIEMBRE!AC57)</f>
        <v>796</v>
      </c>
      <c r="AD57" s="42">
        <f>SUM(ENERO:DICIEMBRE!AD57)</f>
        <v>13</v>
      </c>
      <c r="AE57" s="42">
        <f>SUM(ENERO:DICIEMBRE!AE57)</f>
        <v>358</v>
      </c>
      <c r="AF57" s="42">
        <f>SUM(ENERO:DICIEMBRE!AF57)</f>
        <v>0</v>
      </c>
      <c r="AG57" s="42">
        <f>SUM(ENERO:DICIEMBRE!AG57)</f>
        <v>152</v>
      </c>
      <c r="AH57" s="42">
        <f>SUM(ENERO:DICIEMBRE!AH57)</f>
        <v>270</v>
      </c>
      <c r="AI57" s="42">
        <f>SUM(ENERO:DICIEMBRE!AI57)</f>
        <v>10</v>
      </c>
      <c r="AJ57" s="42">
        <f>SUM(ENERO:DICIEMBRE!AJ57)</f>
        <v>0</v>
      </c>
      <c r="AK57" s="42">
        <f>SUM(ENERO:DICIEMBRE!AK57)</f>
        <v>6</v>
      </c>
      <c r="AL57" s="42">
        <f>SUM(ENERO:DICIEMBRE!AL57)</f>
        <v>0</v>
      </c>
      <c r="AM57" s="42">
        <f>SUM(ENERO:DICIEMBRE!AM57)</f>
        <v>220</v>
      </c>
      <c r="AN57" s="42">
        <f>SUM(ENERO:DICIEMBRE!AN57)</f>
        <v>0</v>
      </c>
      <c r="AO57" s="42">
        <f>SUM(ENERO:DICIEMBRE!AO57)</f>
        <v>0</v>
      </c>
      <c r="AP57" s="42">
        <f>SUM(ENERO:DICIEMBRE!AP57)</f>
        <v>0</v>
      </c>
      <c r="AQ57" s="42">
        <f>SUM(ENERO:DICIEMBRE!AQ57)</f>
        <v>0</v>
      </c>
      <c r="AR57" s="42">
        <f>SUM(ENERO:DICIEMBRE!AR57)</f>
        <v>0</v>
      </c>
      <c r="AS57" s="42">
        <f>SUM(ENERO:DICIEMBRE!AS57)</f>
        <v>0</v>
      </c>
      <c r="AT57" s="42">
        <f>SUM(ENERO:DICIEMBRE!AT57)</f>
        <v>0</v>
      </c>
      <c r="AU57" s="42">
        <f>SUM(ENERO:DICIEMBRE!AU57)</f>
        <v>0</v>
      </c>
      <c r="AV57" s="42">
        <f>SUM(ENERO:DICIEMBRE!AV57)</f>
        <v>0</v>
      </c>
      <c r="AW57" s="42">
        <f>SUM(ENERO:DICIEMBRE!AW57)</f>
        <v>0</v>
      </c>
      <c r="AX57" s="42">
        <f>SUM(ENERO:DICIEMBRE!AX57)</f>
        <v>0</v>
      </c>
      <c r="AY57" s="53" t="str">
        <f t="shared" si="5"/>
        <v/>
      </c>
      <c r="AZ57" s="54"/>
      <c r="BA57" s="54"/>
      <c r="BB57" s="54"/>
      <c r="BC57" s="54"/>
      <c r="BD57" s="54"/>
      <c r="BE57" s="54"/>
      <c r="BF57" s="54"/>
      <c r="BG57" s="54"/>
      <c r="BH57" s="54"/>
      <c r="BI57" s="13"/>
      <c r="BJ57" s="13"/>
      <c r="BK57" s="13"/>
      <c r="BL57" s="13"/>
      <c r="BM57" s="13"/>
      <c r="BX57" s="2"/>
      <c r="CA57" s="55" t="str">
        <f t="shared" si="6"/>
        <v/>
      </c>
      <c r="CB57" s="55" t="str">
        <f t="shared" si="7"/>
        <v/>
      </c>
      <c r="CC57" s="55" t="str">
        <f t="shared" si="8"/>
        <v/>
      </c>
      <c r="CD57" s="55" t="str">
        <f t="shared" si="9"/>
        <v/>
      </c>
      <c r="CE57" s="55" t="str">
        <f t="shared" si="10"/>
        <v/>
      </c>
      <c r="CF57" s="55"/>
      <c r="CG57" s="56">
        <f t="shared" si="11"/>
        <v>0</v>
      </c>
      <c r="CH57" s="56">
        <f t="shared" si="12"/>
        <v>0</v>
      </c>
      <c r="CI57" s="56">
        <f t="shared" si="2"/>
        <v>0</v>
      </c>
      <c r="CJ57" s="56">
        <f t="shared" si="3"/>
        <v>0</v>
      </c>
      <c r="CK57" s="56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x14ac:dyDescent="0.2">
      <c r="A58" s="41" t="s">
        <v>105</v>
      </c>
      <c r="B58" s="34">
        <f t="shared" si="14"/>
        <v>5605</v>
      </c>
      <c r="C58" s="218">
        <f>SUM(ENERO:DICIEMBRE!C58)</f>
        <v>168</v>
      </c>
      <c r="D58" s="218">
        <f>SUM(ENERO:DICIEMBRE!D58)</f>
        <v>63</v>
      </c>
      <c r="E58" s="218">
        <f>SUM(ENERO:DICIEMBRE!E58)</f>
        <v>50</v>
      </c>
      <c r="F58" s="218">
        <f>SUM(ENERO:DICIEMBRE!F58)</f>
        <v>79</v>
      </c>
      <c r="G58" s="218">
        <f>SUM(ENERO:DICIEMBRE!G58)</f>
        <v>87</v>
      </c>
      <c r="H58" s="218">
        <f>SUM(ENERO:DICIEMBRE!H58)</f>
        <v>104</v>
      </c>
      <c r="I58" s="218">
        <f>SUM(ENERO:DICIEMBRE!I58)</f>
        <v>159</v>
      </c>
      <c r="J58" s="218">
        <f>SUM(ENERO:DICIEMBRE!J58)</f>
        <v>217</v>
      </c>
      <c r="K58" s="218">
        <f>SUM(ENERO:DICIEMBRE!K58)</f>
        <v>203</v>
      </c>
      <c r="L58" s="218">
        <f>SUM(ENERO:DICIEMBRE!L58)</f>
        <v>278</v>
      </c>
      <c r="M58" s="218">
        <f>SUM(ENERO:DICIEMBRE!M58)</f>
        <v>431</v>
      </c>
      <c r="N58" s="218">
        <f>SUM(ENERO:DICIEMBRE!N58)</f>
        <v>543</v>
      </c>
      <c r="O58" s="218">
        <f>SUM(ENERO:DICIEMBRE!O58)</f>
        <v>537</v>
      </c>
      <c r="P58" s="218">
        <f>SUM(ENERO:DICIEMBRE!P58)</f>
        <v>644</v>
      </c>
      <c r="Q58" s="218">
        <f>SUM(ENERO:DICIEMBRE!Q58)</f>
        <v>733</v>
      </c>
      <c r="R58" s="218">
        <f>SUM(ENERO:DICIEMBRE!R58)</f>
        <v>690</v>
      </c>
      <c r="S58" s="218">
        <f>SUM(ENERO:DICIEMBRE!S58)</f>
        <v>619</v>
      </c>
      <c r="T58" s="218">
        <f>SUM(ENERO:DICIEMBRE!T58)</f>
        <v>5551</v>
      </c>
      <c r="U58" s="218">
        <f>SUM(ENERO:DICIEMBRE!U58)</f>
        <v>2842</v>
      </c>
      <c r="V58" s="218">
        <f>SUM(ENERO:DICIEMBRE!V58)</f>
        <v>2763</v>
      </c>
      <c r="W58" s="41">
        <f t="shared" si="15"/>
        <v>168</v>
      </c>
      <c r="X58" s="218">
        <f>SUM(ENERO:DICIEMBRE!X58)</f>
        <v>42</v>
      </c>
      <c r="Y58" s="218">
        <f>SUM(ENERO:DICIEMBRE!Y58)</f>
        <v>126</v>
      </c>
      <c r="Z58" s="218">
        <f>SUM(ENERO:DICIEMBRE!Z58)</f>
        <v>0</v>
      </c>
      <c r="AA58" s="62">
        <f t="shared" si="16"/>
        <v>2155</v>
      </c>
      <c r="AB58" s="42">
        <f>SUM(ENERO:DICIEMBRE!AB58)</f>
        <v>592</v>
      </c>
      <c r="AC58" s="42">
        <f>SUM(ENERO:DICIEMBRE!AC58)</f>
        <v>1562</v>
      </c>
      <c r="AD58" s="42">
        <f>SUM(ENERO:DICIEMBRE!AD58)</f>
        <v>1</v>
      </c>
      <c r="AE58" s="42">
        <f>SUM(ENERO:DICIEMBRE!AE58)</f>
        <v>566</v>
      </c>
      <c r="AF58" s="42">
        <f>SUM(ENERO:DICIEMBRE!AF58)</f>
        <v>55</v>
      </c>
      <c r="AG58" s="42">
        <f>SUM(ENERO:DICIEMBRE!AG58)</f>
        <v>114</v>
      </c>
      <c r="AH58" s="42">
        <f>SUM(ENERO:DICIEMBRE!AH58)</f>
        <v>337</v>
      </c>
      <c r="AI58" s="42">
        <f>SUM(ENERO:DICIEMBRE!AI58)</f>
        <v>2590</v>
      </c>
      <c r="AJ58" s="42">
        <f>SUM(ENERO:DICIEMBRE!AJ58)</f>
        <v>10</v>
      </c>
      <c r="AK58" s="42">
        <f>SUM(ENERO:DICIEMBRE!AK58)</f>
        <v>62</v>
      </c>
      <c r="AL58" s="42">
        <f>SUM(ENERO:DICIEMBRE!AL58)</f>
        <v>80</v>
      </c>
      <c r="AM58" s="42">
        <f>SUM(ENERO:DICIEMBRE!AM58)</f>
        <v>501</v>
      </c>
      <c r="AN58" s="42">
        <f>SUM(ENERO:DICIEMBRE!AN58)</f>
        <v>0</v>
      </c>
      <c r="AO58" s="42">
        <f>SUM(ENERO:DICIEMBRE!AO58)</f>
        <v>0</v>
      </c>
      <c r="AP58" s="42">
        <f>SUM(ENERO:DICIEMBRE!AP58)</f>
        <v>140</v>
      </c>
      <c r="AQ58" s="42">
        <f>SUM(ENERO:DICIEMBRE!AQ58)</f>
        <v>0</v>
      </c>
      <c r="AR58" s="42">
        <f>SUM(ENERO:DICIEMBRE!AR58)</f>
        <v>0</v>
      </c>
      <c r="AS58" s="42">
        <f>SUM(ENERO:DICIEMBRE!AS58)</f>
        <v>0</v>
      </c>
      <c r="AT58" s="42">
        <f>SUM(ENERO:DICIEMBRE!AT58)</f>
        <v>0</v>
      </c>
      <c r="AU58" s="42">
        <f>SUM(ENERO:DICIEMBRE!AU58)</f>
        <v>0</v>
      </c>
      <c r="AV58" s="42">
        <f>SUM(ENERO:DICIEMBRE!AV58)</f>
        <v>0</v>
      </c>
      <c r="AW58" s="42">
        <f>SUM(ENERO:DICIEMBRE!AW58)</f>
        <v>0</v>
      </c>
      <c r="AX58" s="42">
        <f>SUM(ENERO:DICIEMBRE!AX58)</f>
        <v>0</v>
      </c>
      <c r="AY58" s="53" t="str">
        <f t="shared" si="5"/>
        <v/>
      </c>
      <c r="AZ58" s="54"/>
      <c r="BA58" s="54"/>
      <c r="BB58" s="54"/>
      <c r="BC58" s="54"/>
      <c r="BD58" s="54"/>
      <c r="BE58" s="54"/>
      <c r="BF58" s="54"/>
      <c r="BG58" s="54"/>
      <c r="BH58" s="54"/>
      <c r="BI58" s="13"/>
      <c r="BJ58" s="13"/>
      <c r="BK58" s="13"/>
      <c r="BL58" s="13"/>
      <c r="BM58" s="13"/>
      <c r="BX58" s="2"/>
      <c r="CA58" s="55" t="str">
        <f t="shared" si="6"/>
        <v/>
      </c>
      <c r="CB58" s="55" t="str">
        <f t="shared" si="7"/>
        <v/>
      </c>
      <c r="CC58" s="55" t="str">
        <f t="shared" si="8"/>
        <v/>
      </c>
      <c r="CD58" s="55" t="str">
        <f t="shared" si="9"/>
        <v/>
      </c>
      <c r="CE58" s="55" t="str">
        <f t="shared" si="10"/>
        <v/>
      </c>
      <c r="CF58" s="55"/>
      <c r="CG58" s="56">
        <f t="shared" si="11"/>
        <v>0</v>
      </c>
      <c r="CH58" s="56">
        <f t="shared" si="12"/>
        <v>0</v>
      </c>
      <c r="CI58" s="56">
        <f t="shared" si="2"/>
        <v>0</v>
      </c>
      <c r="CJ58" s="56">
        <f t="shared" si="3"/>
        <v>0</v>
      </c>
      <c r="CK58" s="56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x14ac:dyDescent="0.2">
      <c r="A59" s="41" t="s">
        <v>106</v>
      </c>
      <c r="B59" s="34">
        <f t="shared" si="14"/>
        <v>2753</v>
      </c>
      <c r="C59" s="218">
        <f>SUM(ENERO:DICIEMBRE!C59)</f>
        <v>181</v>
      </c>
      <c r="D59" s="218">
        <f>SUM(ENERO:DICIEMBRE!D59)</f>
        <v>537</v>
      </c>
      <c r="E59" s="218">
        <f>SUM(ENERO:DICIEMBRE!E59)</f>
        <v>242</v>
      </c>
      <c r="F59" s="218">
        <f>SUM(ENERO:DICIEMBRE!F59)</f>
        <v>119</v>
      </c>
      <c r="G59" s="218">
        <f>SUM(ENERO:DICIEMBRE!G59)</f>
        <v>81</v>
      </c>
      <c r="H59" s="218">
        <f>SUM(ENERO:DICIEMBRE!H59)</f>
        <v>81</v>
      </c>
      <c r="I59" s="218">
        <f>SUM(ENERO:DICIEMBRE!I59)</f>
        <v>63</v>
      </c>
      <c r="J59" s="218">
        <f>SUM(ENERO:DICIEMBRE!J59)</f>
        <v>83</v>
      </c>
      <c r="K59" s="218">
        <f>SUM(ENERO:DICIEMBRE!K59)</f>
        <v>77</v>
      </c>
      <c r="L59" s="218">
        <f>SUM(ENERO:DICIEMBRE!L59)</f>
        <v>106</v>
      </c>
      <c r="M59" s="218">
        <f>SUM(ENERO:DICIEMBRE!M59)</f>
        <v>143</v>
      </c>
      <c r="N59" s="218">
        <f>SUM(ENERO:DICIEMBRE!N59)</f>
        <v>186</v>
      </c>
      <c r="O59" s="218">
        <f>SUM(ENERO:DICIEMBRE!O59)</f>
        <v>131</v>
      </c>
      <c r="P59" s="218">
        <f>SUM(ENERO:DICIEMBRE!P59)</f>
        <v>181</v>
      </c>
      <c r="Q59" s="218">
        <f>SUM(ENERO:DICIEMBRE!Q59)</f>
        <v>202</v>
      </c>
      <c r="R59" s="218">
        <f>SUM(ENERO:DICIEMBRE!R59)</f>
        <v>157</v>
      </c>
      <c r="S59" s="218">
        <f>SUM(ENERO:DICIEMBRE!S59)</f>
        <v>183</v>
      </c>
      <c r="T59" s="218">
        <f>SUM(ENERO:DICIEMBRE!T59)</f>
        <v>2741</v>
      </c>
      <c r="U59" s="218">
        <f>SUM(ENERO:DICIEMBRE!U59)</f>
        <v>1229</v>
      </c>
      <c r="V59" s="218">
        <f>SUM(ENERO:DICIEMBRE!V59)</f>
        <v>1524</v>
      </c>
      <c r="W59" s="41">
        <f t="shared" si="15"/>
        <v>494</v>
      </c>
      <c r="X59" s="218">
        <f>SUM(ENERO:DICIEMBRE!X59)</f>
        <v>159</v>
      </c>
      <c r="Y59" s="218">
        <f>SUM(ENERO:DICIEMBRE!Y59)</f>
        <v>333</v>
      </c>
      <c r="Z59" s="218">
        <f>SUM(ENERO:DICIEMBRE!Z59)</f>
        <v>2</v>
      </c>
      <c r="AA59" s="62">
        <f t="shared" si="16"/>
        <v>955</v>
      </c>
      <c r="AB59" s="42">
        <f>SUM(ENERO:DICIEMBRE!AB59)</f>
        <v>277</v>
      </c>
      <c r="AC59" s="42">
        <f>SUM(ENERO:DICIEMBRE!AC59)</f>
        <v>673</v>
      </c>
      <c r="AD59" s="42">
        <f>SUM(ENERO:DICIEMBRE!AD59)</f>
        <v>5</v>
      </c>
      <c r="AE59" s="42">
        <f>SUM(ENERO:DICIEMBRE!AE59)</f>
        <v>428</v>
      </c>
      <c r="AF59" s="42">
        <f>SUM(ENERO:DICIEMBRE!AF59)</f>
        <v>0</v>
      </c>
      <c r="AG59" s="42">
        <f>SUM(ENERO:DICIEMBRE!AG59)</f>
        <v>204</v>
      </c>
      <c r="AH59" s="42">
        <f>SUM(ENERO:DICIEMBRE!AH59)</f>
        <v>202</v>
      </c>
      <c r="AI59" s="42">
        <f>SUM(ENERO:DICIEMBRE!AI59)</f>
        <v>16</v>
      </c>
      <c r="AJ59" s="42">
        <f>SUM(ENERO:DICIEMBRE!AJ59)</f>
        <v>16</v>
      </c>
      <c r="AK59" s="42">
        <f>SUM(ENERO:DICIEMBRE!AK59)</f>
        <v>82</v>
      </c>
      <c r="AL59" s="42">
        <f>SUM(ENERO:DICIEMBRE!AL59)</f>
        <v>158</v>
      </c>
      <c r="AM59" s="42">
        <f>SUM(ENERO:DICIEMBRE!AM59)</f>
        <v>225</v>
      </c>
      <c r="AN59" s="42">
        <f>SUM(ENERO:DICIEMBRE!AN59)</f>
        <v>0</v>
      </c>
      <c r="AO59" s="42">
        <f>SUM(ENERO:DICIEMBRE!AO59)</f>
        <v>0</v>
      </c>
      <c r="AP59" s="42">
        <f>SUM(ENERO:DICIEMBRE!AP59)</f>
        <v>43</v>
      </c>
      <c r="AQ59" s="42">
        <f>SUM(ENERO:DICIEMBRE!AQ59)</f>
        <v>0</v>
      </c>
      <c r="AR59" s="42">
        <f>SUM(ENERO:DICIEMBRE!AR59)</f>
        <v>0</v>
      </c>
      <c r="AS59" s="42">
        <f>SUM(ENERO:DICIEMBRE!AS59)</f>
        <v>0</v>
      </c>
      <c r="AT59" s="42">
        <f>SUM(ENERO:DICIEMBRE!AT59)</f>
        <v>0</v>
      </c>
      <c r="AU59" s="42">
        <f>SUM(ENERO:DICIEMBRE!AU59)</f>
        <v>0</v>
      </c>
      <c r="AV59" s="42">
        <f>SUM(ENERO:DICIEMBRE!AV59)</f>
        <v>0</v>
      </c>
      <c r="AW59" s="42">
        <f>SUM(ENERO:DICIEMBRE!AW59)</f>
        <v>0</v>
      </c>
      <c r="AX59" s="42">
        <f>SUM(ENERO:DICIEMBRE!AX59)</f>
        <v>0</v>
      </c>
      <c r="AY59" s="53" t="str">
        <f t="shared" si="5"/>
        <v/>
      </c>
      <c r="AZ59" s="54"/>
      <c r="BA59" s="54"/>
      <c r="BB59" s="54"/>
      <c r="BC59" s="54"/>
      <c r="BD59" s="54"/>
      <c r="BE59" s="54"/>
      <c r="BF59" s="54"/>
      <c r="BG59" s="54"/>
      <c r="BH59" s="54"/>
      <c r="BI59" s="13"/>
      <c r="BJ59" s="13"/>
      <c r="BK59" s="13"/>
      <c r="BL59" s="13"/>
      <c r="BM59" s="13"/>
      <c r="BX59" s="2"/>
      <c r="CA59" s="55" t="str">
        <f t="shared" si="6"/>
        <v/>
      </c>
      <c r="CB59" s="55" t="str">
        <f t="shared" si="7"/>
        <v/>
      </c>
      <c r="CC59" s="55" t="str">
        <f t="shared" si="8"/>
        <v/>
      </c>
      <c r="CD59" s="55" t="str">
        <f t="shared" si="9"/>
        <v/>
      </c>
      <c r="CE59" s="55" t="str">
        <f t="shared" si="10"/>
        <v/>
      </c>
      <c r="CF59" s="55"/>
      <c r="CG59" s="56">
        <f t="shared" si="11"/>
        <v>0</v>
      </c>
      <c r="CH59" s="56">
        <f t="shared" si="12"/>
        <v>0</v>
      </c>
      <c r="CI59" s="56">
        <f t="shared" si="2"/>
        <v>0</v>
      </c>
      <c r="CJ59" s="56">
        <f t="shared" si="3"/>
        <v>0</v>
      </c>
      <c r="CK59" s="56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x14ac:dyDescent="0.2">
      <c r="A60" s="41" t="s">
        <v>107</v>
      </c>
      <c r="B60" s="34">
        <f t="shared" si="14"/>
        <v>1614</v>
      </c>
      <c r="C60" s="218">
        <f>SUM(ENERO:DICIEMBRE!C60)</f>
        <v>714</v>
      </c>
      <c r="D60" s="218">
        <f>SUM(ENERO:DICIEMBRE!D60)</f>
        <v>436</v>
      </c>
      <c r="E60" s="218">
        <f>SUM(ENERO:DICIEMBRE!E60)</f>
        <v>434</v>
      </c>
      <c r="F60" s="218">
        <f>SUM(ENERO:DICIEMBRE!F60)</f>
        <v>30</v>
      </c>
      <c r="G60" s="218">
        <f>SUM(ENERO:DICIEMBRE!G60)</f>
        <v>0</v>
      </c>
      <c r="H60" s="218">
        <f>SUM(ENERO:DICIEMBRE!H60)</f>
        <v>0</v>
      </c>
      <c r="I60" s="218">
        <f>SUM(ENERO:DICIEMBRE!I60)</f>
        <v>0</v>
      </c>
      <c r="J60" s="218">
        <f>SUM(ENERO:DICIEMBRE!J60)</f>
        <v>0</v>
      </c>
      <c r="K60" s="218">
        <f>SUM(ENERO:DICIEMBRE!K60)</f>
        <v>0</v>
      </c>
      <c r="L60" s="218">
        <f>SUM(ENERO:DICIEMBRE!L60)</f>
        <v>0</v>
      </c>
      <c r="M60" s="218">
        <f>SUM(ENERO:DICIEMBRE!M60)</f>
        <v>0</v>
      </c>
      <c r="N60" s="218">
        <f>SUM(ENERO:DICIEMBRE!N60)</f>
        <v>0</v>
      </c>
      <c r="O60" s="218">
        <f>SUM(ENERO:DICIEMBRE!O60)</f>
        <v>0</v>
      </c>
      <c r="P60" s="218">
        <f>SUM(ENERO:DICIEMBRE!P60)</f>
        <v>0</v>
      </c>
      <c r="Q60" s="218">
        <f>SUM(ENERO:DICIEMBRE!Q60)</f>
        <v>0</v>
      </c>
      <c r="R60" s="218">
        <f>SUM(ENERO:DICIEMBRE!R60)</f>
        <v>0</v>
      </c>
      <c r="S60" s="218">
        <f>SUM(ENERO:DICIEMBRE!S60)</f>
        <v>0</v>
      </c>
      <c r="T60" s="218">
        <f>SUM(ENERO:DICIEMBRE!T60)</f>
        <v>1609</v>
      </c>
      <c r="U60" s="218">
        <f>SUM(ENERO:DICIEMBRE!U60)</f>
        <v>768</v>
      </c>
      <c r="V60" s="218">
        <f>SUM(ENERO:DICIEMBRE!V60)</f>
        <v>846</v>
      </c>
      <c r="W60" s="41">
        <f t="shared" si="15"/>
        <v>853</v>
      </c>
      <c r="X60" s="218">
        <f>SUM(ENERO:DICIEMBRE!X60)</f>
        <v>113</v>
      </c>
      <c r="Y60" s="218">
        <f>SUM(ENERO:DICIEMBRE!Y60)</f>
        <v>740</v>
      </c>
      <c r="Z60" s="218">
        <f>SUM(ENERO:DICIEMBRE!Z60)</f>
        <v>0</v>
      </c>
      <c r="AA60" s="62">
        <f t="shared" si="16"/>
        <v>0</v>
      </c>
      <c r="AB60" s="42">
        <f>SUM(ENERO:DICIEMBRE!AB60)</f>
        <v>0</v>
      </c>
      <c r="AC60" s="42">
        <f>SUM(ENERO:DICIEMBRE!AC60)</f>
        <v>0</v>
      </c>
      <c r="AD60" s="42">
        <f>SUM(ENERO:DICIEMBRE!AD60)</f>
        <v>0</v>
      </c>
      <c r="AE60" s="42">
        <f>SUM(ENERO:DICIEMBRE!AE60)</f>
        <v>103</v>
      </c>
      <c r="AF60" s="42">
        <f>SUM(ENERO:DICIEMBRE!AF60)</f>
        <v>0</v>
      </c>
      <c r="AG60" s="42">
        <f>SUM(ENERO:DICIEMBRE!AG60)</f>
        <v>65</v>
      </c>
      <c r="AH60" s="42">
        <f>SUM(ENERO:DICIEMBRE!AH60)</f>
        <v>156</v>
      </c>
      <c r="AI60" s="42">
        <f>SUM(ENERO:DICIEMBRE!AI60)</f>
        <v>0</v>
      </c>
      <c r="AJ60" s="42">
        <f>SUM(ENERO:DICIEMBRE!AJ60)</f>
        <v>14</v>
      </c>
      <c r="AK60" s="42">
        <f>SUM(ENERO:DICIEMBRE!AK60)</f>
        <v>0</v>
      </c>
      <c r="AL60" s="42">
        <f>SUM(ENERO:DICIEMBRE!AL60)</f>
        <v>247</v>
      </c>
      <c r="AM60" s="42">
        <f>SUM(ENERO:DICIEMBRE!AM60)</f>
        <v>0</v>
      </c>
      <c r="AN60" s="42">
        <f>SUM(ENERO:DICIEMBRE!AN60)</f>
        <v>0</v>
      </c>
      <c r="AO60" s="42">
        <f>SUM(ENERO:DICIEMBRE!AO60)</f>
        <v>0</v>
      </c>
      <c r="AP60" s="42">
        <f>SUM(ENERO:DICIEMBRE!AP60)</f>
        <v>0</v>
      </c>
      <c r="AQ60" s="42">
        <f>SUM(ENERO:DICIEMBRE!AQ60)</f>
        <v>0</v>
      </c>
      <c r="AR60" s="42">
        <f>SUM(ENERO:DICIEMBRE!AR60)</f>
        <v>0</v>
      </c>
      <c r="AS60" s="42">
        <f>SUM(ENERO:DICIEMBRE!AS60)</f>
        <v>0</v>
      </c>
      <c r="AT60" s="42">
        <f>SUM(ENERO:DICIEMBRE!AT60)</f>
        <v>0</v>
      </c>
      <c r="AU60" s="42">
        <f>SUM(ENERO:DICIEMBRE!AU60)</f>
        <v>0</v>
      </c>
      <c r="AV60" s="42">
        <f>SUM(ENERO:DICIEMBRE!AV60)</f>
        <v>0</v>
      </c>
      <c r="AW60" s="42">
        <f>SUM(ENERO:DICIEMBRE!AW60)</f>
        <v>0</v>
      </c>
      <c r="AX60" s="42">
        <f>SUM(ENERO:DICIEMBRE!AX60)</f>
        <v>0</v>
      </c>
      <c r="AY60" s="53" t="str">
        <f t="shared" si="5"/>
        <v/>
      </c>
      <c r="AZ60" s="54"/>
      <c r="BA60" s="54"/>
      <c r="BB60" s="54"/>
      <c r="BC60" s="54"/>
      <c r="BD60" s="54"/>
      <c r="BE60" s="54"/>
      <c r="BF60" s="54"/>
      <c r="BG60" s="54"/>
      <c r="BH60" s="54"/>
      <c r="BI60" s="13"/>
      <c r="BJ60" s="13"/>
      <c r="BK60" s="13"/>
      <c r="BL60" s="13"/>
      <c r="BM60" s="13"/>
      <c r="BX60" s="2"/>
      <c r="CA60" s="55" t="str">
        <f t="shared" si="6"/>
        <v/>
      </c>
      <c r="CB60" s="55" t="str">
        <f t="shared" si="7"/>
        <v/>
      </c>
      <c r="CC60" s="55" t="str">
        <f t="shared" si="8"/>
        <v/>
      </c>
      <c r="CD60" s="55" t="str">
        <f t="shared" si="9"/>
        <v/>
      </c>
      <c r="CE60" s="55" t="str">
        <f t="shared" si="10"/>
        <v/>
      </c>
      <c r="CF60" s="55"/>
      <c r="CG60" s="56">
        <f t="shared" si="11"/>
        <v>0</v>
      </c>
      <c r="CH60" s="56">
        <f t="shared" si="12"/>
        <v>0</v>
      </c>
      <c r="CI60" s="56">
        <f t="shared" si="2"/>
        <v>0</v>
      </c>
      <c r="CJ60" s="56">
        <f t="shared" si="3"/>
        <v>0</v>
      </c>
      <c r="CK60" s="56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x14ac:dyDescent="0.2">
      <c r="A61" s="41" t="s">
        <v>108</v>
      </c>
      <c r="B61" s="34">
        <f t="shared" si="14"/>
        <v>3186</v>
      </c>
      <c r="C61" s="218">
        <f>SUM(ENERO:DICIEMBRE!C61)</f>
        <v>0</v>
      </c>
      <c r="D61" s="218">
        <f>SUM(ENERO:DICIEMBRE!D61)</f>
        <v>0</v>
      </c>
      <c r="E61" s="218">
        <f>SUM(ENERO:DICIEMBRE!E61)</f>
        <v>2</v>
      </c>
      <c r="F61" s="218">
        <f>SUM(ENERO:DICIEMBRE!F61)</f>
        <v>183</v>
      </c>
      <c r="G61" s="218">
        <f>SUM(ENERO:DICIEMBRE!G61)</f>
        <v>141</v>
      </c>
      <c r="H61" s="218">
        <f>SUM(ENERO:DICIEMBRE!H61)</f>
        <v>157</v>
      </c>
      <c r="I61" s="218">
        <f>SUM(ENERO:DICIEMBRE!I61)</f>
        <v>151</v>
      </c>
      <c r="J61" s="218">
        <f>SUM(ENERO:DICIEMBRE!J61)</f>
        <v>180</v>
      </c>
      <c r="K61" s="218">
        <f>SUM(ENERO:DICIEMBRE!K61)</f>
        <v>176</v>
      </c>
      <c r="L61" s="218">
        <f>SUM(ENERO:DICIEMBRE!L61)</f>
        <v>250</v>
      </c>
      <c r="M61" s="218">
        <f>SUM(ENERO:DICIEMBRE!M61)</f>
        <v>305</v>
      </c>
      <c r="N61" s="218">
        <f>SUM(ENERO:DICIEMBRE!N61)</f>
        <v>336</v>
      </c>
      <c r="O61" s="218">
        <f>SUM(ENERO:DICIEMBRE!O61)</f>
        <v>308</v>
      </c>
      <c r="P61" s="218">
        <f>SUM(ENERO:DICIEMBRE!P61)</f>
        <v>331</v>
      </c>
      <c r="Q61" s="218">
        <f>SUM(ENERO:DICIEMBRE!Q61)</f>
        <v>258</v>
      </c>
      <c r="R61" s="218">
        <f>SUM(ENERO:DICIEMBRE!R61)</f>
        <v>200</v>
      </c>
      <c r="S61" s="218">
        <f>SUM(ENERO:DICIEMBRE!S61)</f>
        <v>208</v>
      </c>
      <c r="T61" s="218">
        <f>SUM(ENERO:DICIEMBRE!T61)</f>
        <v>3159</v>
      </c>
      <c r="U61" s="218">
        <f>SUM(ENERO:DICIEMBRE!U61)</f>
        <v>1420</v>
      </c>
      <c r="V61" s="218">
        <f>SUM(ENERO:DICIEMBRE!V61)</f>
        <v>1766</v>
      </c>
      <c r="W61" s="41">
        <f t="shared" si="15"/>
        <v>0</v>
      </c>
      <c r="X61" s="218">
        <f>SUM(ENERO:DICIEMBRE!X61)</f>
        <v>0</v>
      </c>
      <c r="Y61" s="218">
        <f>SUM(ENERO:DICIEMBRE!Y61)</f>
        <v>0</v>
      </c>
      <c r="Z61" s="218">
        <f>SUM(ENERO:DICIEMBRE!Z61)</f>
        <v>0</v>
      </c>
      <c r="AA61" s="62">
        <f t="shared" si="16"/>
        <v>1930</v>
      </c>
      <c r="AB61" s="42">
        <f>SUM(ENERO:DICIEMBRE!AB61)</f>
        <v>293</v>
      </c>
      <c r="AC61" s="42">
        <f>SUM(ENERO:DICIEMBRE!AC61)</f>
        <v>1436</v>
      </c>
      <c r="AD61" s="42">
        <f>SUM(ENERO:DICIEMBRE!AD61)</f>
        <v>201</v>
      </c>
      <c r="AE61" s="42">
        <f>SUM(ENERO:DICIEMBRE!AE61)</f>
        <v>267</v>
      </c>
      <c r="AF61" s="42">
        <f>SUM(ENERO:DICIEMBRE!AF61)</f>
        <v>159</v>
      </c>
      <c r="AG61" s="42">
        <f>SUM(ENERO:DICIEMBRE!AG61)</f>
        <v>32</v>
      </c>
      <c r="AH61" s="42">
        <f>SUM(ENERO:DICIEMBRE!AH61)</f>
        <v>178</v>
      </c>
      <c r="AI61" s="42">
        <f>SUM(ENERO:DICIEMBRE!AI61)</f>
        <v>131</v>
      </c>
      <c r="AJ61" s="42">
        <f>SUM(ENERO:DICIEMBRE!AJ61)</f>
        <v>0</v>
      </c>
      <c r="AK61" s="42">
        <f>SUM(ENERO:DICIEMBRE!AK61)</f>
        <v>450</v>
      </c>
      <c r="AL61" s="42">
        <f>SUM(ENERO:DICIEMBRE!AL61)</f>
        <v>0</v>
      </c>
      <c r="AM61" s="42">
        <f>SUM(ENERO:DICIEMBRE!AM61)</f>
        <v>388</v>
      </c>
      <c r="AN61" s="42">
        <f>SUM(ENERO:DICIEMBRE!AN61)</f>
        <v>0</v>
      </c>
      <c r="AO61" s="42">
        <f>SUM(ENERO:DICIEMBRE!AO61)</f>
        <v>0</v>
      </c>
      <c r="AP61" s="42">
        <f>SUM(ENERO:DICIEMBRE!AP61)</f>
        <v>0</v>
      </c>
      <c r="AQ61" s="42">
        <f>SUM(ENERO:DICIEMBRE!AQ61)</f>
        <v>0</v>
      </c>
      <c r="AR61" s="42">
        <f>SUM(ENERO:DICIEMBRE!AR61)</f>
        <v>0</v>
      </c>
      <c r="AS61" s="42">
        <f>SUM(ENERO:DICIEMBRE!AS61)</f>
        <v>0</v>
      </c>
      <c r="AT61" s="42">
        <f>SUM(ENERO:DICIEMBRE!AT61)</f>
        <v>0</v>
      </c>
      <c r="AU61" s="42">
        <f>SUM(ENERO:DICIEMBRE!AU61)</f>
        <v>0</v>
      </c>
      <c r="AV61" s="42">
        <f>SUM(ENERO:DICIEMBRE!AV61)</f>
        <v>0</v>
      </c>
      <c r="AW61" s="42">
        <f>SUM(ENERO:DICIEMBRE!AW61)</f>
        <v>0</v>
      </c>
      <c r="AX61" s="42">
        <f>SUM(ENERO:DICIEMBRE!AX61)</f>
        <v>0</v>
      </c>
      <c r="AY61" s="53" t="str">
        <f t="shared" si="5"/>
        <v/>
      </c>
      <c r="AZ61" s="54"/>
      <c r="BA61" s="54"/>
      <c r="BB61" s="54"/>
      <c r="BC61" s="54"/>
      <c r="BD61" s="54"/>
      <c r="BE61" s="54"/>
      <c r="BF61" s="54"/>
      <c r="BG61" s="54"/>
      <c r="BH61" s="54"/>
      <c r="BI61" s="13"/>
      <c r="BJ61" s="13"/>
      <c r="BK61" s="13"/>
      <c r="BL61" s="13"/>
      <c r="BM61" s="13"/>
      <c r="BX61" s="2"/>
      <c r="CA61" s="55" t="str">
        <f t="shared" si="6"/>
        <v/>
      </c>
      <c r="CB61" s="55" t="str">
        <f t="shared" si="7"/>
        <v/>
      </c>
      <c r="CC61" s="55" t="str">
        <f t="shared" si="8"/>
        <v/>
      </c>
      <c r="CD61" s="55" t="str">
        <f t="shared" si="9"/>
        <v/>
      </c>
      <c r="CE61" s="55" t="str">
        <f t="shared" si="10"/>
        <v/>
      </c>
      <c r="CF61" s="55"/>
      <c r="CG61" s="56">
        <f t="shared" si="11"/>
        <v>0</v>
      </c>
      <c r="CH61" s="56">
        <f t="shared" si="12"/>
        <v>0</v>
      </c>
      <c r="CI61" s="56">
        <f t="shared" si="2"/>
        <v>0</v>
      </c>
      <c r="CJ61" s="56">
        <f t="shared" si="3"/>
        <v>0</v>
      </c>
      <c r="CK61" s="56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x14ac:dyDescent="0.2">
      <c r="A62" s="41" t="s">
        <v>109</v>
      </c>
      <c r="B62" s="34">
        <f t="shared" si="14"/>
        <v>0</v>
      </c>
      <c r="C62" s="218">
        <f>SUM(ENERO:DICIEMBRE!C62)</f>
        <v>0</v>
      </c>
      <c r="D62" s="218">
        <f>SUM(ENERO:DICIEMBRE!D62)</f>
        <v>0</v>
      </c>
      <c r="E62" s="218">
        <f>SUM(ENERO:DICIEMBRE!E62)</f>
        <v>0</v>
      </c>
      <c r="F62" s="218">
        <f>SUM(ENERO:DICIEMBRE!F62)</f>
        <v>0</v>
      </c>
      <c r="G62" s="218">
        <f>SUM(ENERO:DICIEMBRE!G62)</f>
        <v>0</v>
      </c>
      <c r="H62" s="218">
        <f>SUM(ENERO:DICIEMBRE!H62)</f>
        <v>0</v>
      </c>
      <c r="I62" s="218">
        <f>SUM(ENERO:DICIEMBRE!I62)</f>
        <v>0</v>
      </c>
      <c r="J62" s="218">
        <f>SUM(ENERO:DICIEMBRE!J62)</f>
        <v>0</v>
      </c>
      <c r="K62" s="218">
        <f>SUM(ENERO:DICIEMBRE!K62)</f>
        <v>0</v>
      </c>
      <c r="L62" s="218">
        <f>SUM(ENERO:DICIEMBRE!L62)</f>
        <v>0</v>
      </c>
      <c r="M62" s="218">
        <f>SUM(ENERO:DICIEMBRE!M62)</f>
        <v>0</v>
      </c>
      <c r="N62" s="218">
        <f>SUM(ENERO:DICIEMBRE!N62)</f>
        <v>0</v>
      </c>
      <c r="O62" s="218">
        <f>SUM(ENERO:DICIEMBRE!O62)</f>
        <v>0</v>
      </c>
      <c r="P62" s="218">
        <f>SUM(ENERO:DICIEMBRE!P62)</f>
        <v>0</v>
      </c>
      <c r="Q62" s="218">
        <f>SUM(ENERO:DICIEMBRE!Q62)</f>
        <v>0</v>
      </c>
      <c r="R62" s="218">
        <f>SUM(ENERO:DICIEMBRE!R62)</f>
        <v>0</v>
      </c>
      <c r="S62" s="218">
        <f>SUM(ENERO:DICIEMBRE!S62)</f>
        <v>0</v>
      </c>
      <c r="T62" s="218">
        <f>SUM(ENERO:DICIEMBRE!T62)</f>
        <v>0</v>
      </c>
      <c r="U62" s="218">
        <f>SUM(ENERO:DICIEMBRE!U62)</f>
        <v>0</v>
      </c>
      <c r="V62" s="218">
        <f>SUM(ENERO:DICIEMBRE!V62)</f>
        <v>0</v>
      </c>
      <c r="W62" s="41">
        <f t="shared" si="15"/>
        <v>0</v>
      </c>
      <c r="X62" s="218">
        <f>SUM(ENERO:DICIEMBRE!X62)</f>
        <v>0</v>
      </c>
      <c r="Y62" s="218">
        <f>SUM(ENERO:DICIEMBRE!Y62)</f>
        <v>0</v>
      </c>
      <c r="Z62" s="218">
        <f>SUM(ENERO:DICIEMBRE!Z62)</f>
        <v>0</v>
      </c>
      <c r="AA62" s="62">
        <f t="shared" si="16"/>
        <v>0</v>
      </c>
      <c r="AB62" s="42">
        <f>SUM(ENERO:DICIEMBRE!AB62)</f>
        <v>0</v>
      </c>
      <c r="AC62" s="42">
        <f>SUM(ENERO:DICIEMBRE!AC62)</f>
        <v>0</v>
      </c>
      <c r="AD62" s="42">
        <f>SUM(ENERO:DICIEMBRE!AD62)</f>
        <v>0</v>
      </c>
      <c r="AE62" s="42">
        <f>SUM(ENERO:DICIEMBRE!AE62)</f>
        <v>0</v>
      </c>
      <c r="AF62" s="42">
        <f>SUM(ENERO:DICIEMBRE!AF62)</f>
        <v>0</v>
      </c>
      <c r="AG62" s="42">
        <f>SUM(ENERO:DICIEMBRE!AG62)</f>
        <v>0</v>
      </c>
      <c r="AH62" s="42">
        <f>SUM(ENERO:DICIEMBRE!AH62)</f>
        <v>0</v>
      </c>
      <c r="AI62" s="42">
        <f>SUM(ENERO:DICIEMBRE!AI62)</f>
        <v>0</v>
      </c>
      <c r="AJ62" s="42">
        <f>SUM(ENERO:DICIEMBRE!AJ62)</f>
        <v>0</v>
      </c>
      <c r="AK62" s="42">
        <f>SUM(ENERO:DICIEMBRE!AK62)</f>
        <v>0</v>
      </c>
      <c r="AL62" s="42">
        <f>SUM(ENERO:DICIEMBRE!AL62)</f>
        <v>0</v>
      </c>
      <c r="AM62" s="42">
        <f>SUM(ENERO:DICIEMBRE!AM62)</f>
        <v>0</v>
      </c>
      <c r="AN62" s="42">
        <f>SUM(ENERO:DICIEMBRE!AN62)</f>
        <v>0</v>
      </c>
      <c r="AO62" s="42">
        <f>SUM(ENERO:DICIEMBRE!AO62)</f>
        <v>0</v>
      </c>
      <c r="AP62" s="42">
        <f>SUM(ENERO:DICIEMBRE!AP62)</f>
        <v>0</v>
      </c>
      <c r="AQ62" s="42">
        <f>SUM(ENERO:DICIEMBRE!AQ62)</f>
        <v>0</v>
      </c>
      <c r="AR62" s="42">
        <f>SUM(ENERO:DICIEMBRE!AR62)</f>
        <v>0</v>
      </c>
      <c r="AS62" s="42">
        <f>SUM(ENERO:DICIEMBRE!AS62)</f>
        <v>0</v>
      </c>
      <c r="AT62" s="42">
        <f>SUM(ENERO:DICIEMBRE!AT62)</f>
        <v>0</v>
      </c>
      <c r="AU62" s="42">
        <f>SUM(ENERO:DICIEMBRE!AU62)</f>
        <v>0</v>
      </c>
      <c r="AV62" s="42">
        <f>SUM(ENERO:DICIEMBRE!AV62)</f>
        <v>0</v>
      </c>
      <c r="AW62" s="42">
        <f>SUM(ENERO:DICIEMBRE!AW62)</f>
        <v>0</v>
      </c>
      <c r="AX62" s="42">
        <f>SUM(ENERO:DICIEMBRE!AX62)</f>
        <v>0</v>
      </c>
      <c r="AY62" s="53" t="str">
        <f t="shared" si="5"/>
        <v/>
      </c>
      <c r="AZ62" s="54"/>
      <c r="BA62" s="54"/>
      <c r="BB62" s="54"/>
      <c r="BC62" s="54"/>
      <c r="BD62" s="54"/>
      <c r="BE62" s="54"/>
      <c r="BF62" s="54"/>
      <c r="BG62" s="54"/>
      <c r="BH62" s="54"/>
      <c r="BI62" s="13"/>
      <c r="BJ62" s="13"/>
      <c r="BK62" s="13"/>
      <c r="BL62" s="13"/>
      <c r="BM62" s="13"/>
      <c r="BX62" s="2"/>
      <c r="CA62" s="55" t="str">
        <f t="shared" si="6"/>
        <v/>
      </c>
      <c r="CB62" s="55" t="str">
        <f t="shared" si="7"/>
        <v/>
      </c>
      <c r="CC62" s="55" t="str">
        <f t="shared" si="8"/>
        <v/>
      </c>
      <c r="CD62" s="55" t="str">
        <f t="shared" si="9"/>
        <v/>
      </c>
      <c r="CE62" s="55" t="str">
        <f t="shared" si="10"/>
        <v/>
      </c>
      <c r="CF62" s="55"/>
      <c r="CG62" s="56">
        <f t="shared" si="11"/>
        <v>0</v>
      </c>
      <c r="CH62" s="56">
        <f t="shared" si="12"/>
        <v>0</v>
      </c>
      <c r="CI62" s="56">
        <f t="shared" si="2"/>
        <v>0</v>
      </c>
      <c r="CJ62" s="56">
        <f t="shared" si="3"/>
        <v>0</v>
      </c>
      <c r="CK62" s="56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x14ac:dyDescent="0.2">
      <c r="A63" s="41" t="s">
        <v>110</v>
      </c>
      <c r="B63" s="34">
        <f t="shared" si="14"/>
        <v>1999</v>
      </c>
      <c r="C63" s="218">
        <f>SUM(ENERO:DICIEMBRE!C63)</f>
        <v>0</v>
      </c>
      <c r="D63" s="218">
        <f>SUM(ENERO:DICIEMBRE!D63)</f>
        <v>0</v>
      </c>
      <c r="E63" s="218">
        <f>SUM(ENERO:DICIEMBRE!E63)</f>
        <v>0</v>
      </c>
      <c r="F63" s="218">
        <f>SUM(ENERO:DICIEMBRE!F63)</f>
        <v>20</v>
      </c>
      <c r="G63" s="218">
        <f>SUM(ENERO:DICIEMBRE!G63)</f>
        <v>32</v>
      </c>
      <c r="H63" s="218">
        <f>SUM(ENERO:DICIEMBRE!H63)</f>
        <v>39</v>
      </c>
      <c r="I63" s="218">
        <f>SUM(ENERO:DICIEMBRE!I63)</f>
        <v>44</v>
      </c>
      <c r="J63" s="218">
        <f>SUM(ENERO:DICIEMBRE!J63)</f>
        <v>64</v>
      </c>
      <c r="K63" s="218">
        <f>SUM(ENERO:DICIEMBRE!K63)</f>
        <v>60</v>
      </c>
      <c r="L63" s="218">
        <f>SUM(ENERO:DICIEMBRE!L63)</f>
        <v>101</v>
      </c>
      <c r="M63" s="218">
        <f>SUM(ENERO:DICIEMBRE!M63)</f>
        <v>133</v>
      </c>
      <c r="N63" s="218">
        <f>SUM(ENERO:DICIEMBRE!N63)</f>
        <v>153</v>
      </c>
      <c r="O63" s="218">
        <f>SUM(ENERO:DICIEMBRE!O63)</f>
        <v>226</v>
      </c>
      <c r="P63" s="218">
        <f>SUM(ENERO:DICIEMBRE!P63)</f>
        <v>271</v>
      </c>
      <c r="Q63" s="218">
        <f>SUM(ENERO:DICIEMBRE!Q63)</f>
        <v>322</v>
      </c>
      <c r="R63" s="218">
        <f>SUM(ENERO:DICIEMBRE!R63)</f>
        <v>233</v>
      </c>
      <c r="S63" s="218">
        <f>SUM(ENERO:DICIEMBRE!S63)</f>
        <v>301</v>
      </c>
      <c r="T63" s="218">
        <f>SUM(ENERO:DICIEMBRE!T63)</f>
        <v>1993</v>
      </c>
      <c r="U63" s="218">
        <f>SUM(ENERO:DICIEMBRE!U63)</f>
        <v>1623</v>
      </c>
      <c r="V63" s="218">
        <f>SUM(ENERO:DICIEMBRE!V63)</f>
        <v>376</v>
      </c>
      <c r="W63" s="41">
        <f t="shared" si="15"/>
        <v>0</v>
      </c>
      <c r="X63" s="218">
        <f>SUM(ENERO:DICIEMBRE!X63)</f>
        <v>0</v>
      </c>
      <c r="Y63" s="218">
        <f>SUM(ENERO:DICIEMBRE!Y63)</f>
        <v>0</v>
      </c>
      <c r="Z63" s="218">
        <f>SUM(ENERO:DICIEMBRE!Z63)</f>
        <v>0</v>
      </c>
      <c r="AA63" s="62">
        <f t="shared" si="16"/>
        <v>911</v>
      </c>
      <c r="AB63" s="42">
        <f>SUM(ENERO:DICIEMBRE!AB63)</f>
        <v>548</v>
      </c>
      <c r="AC63" s="42">
        <f>SUM(ENERO:DICIEMBRE!AC63)</f>
        <v>363</v>
      </c>
      <c r="AD63" s="42">
        <f>SUM(ENERO:DICIEMBRE!AD63)</f>
        <v>0</v>
      </c>
      <c r="AE63" s="42">
        <f>SUM(ENERO:DICIEMBRE!AE63)</f>
        <v>529</v>
      </c>
      <c r="AF63" s="42">
        <f>SUM(ENERO:DICIEMBRE!AF63)</f>
        <v>70</v>
      </c>
      <c r="AG63" s="42">
        <f>SUM(ENERO:DICIEMBRE!AG63)</f>
        <v>54</v>
      </c>
      <c r="AH63" s="42">
        <f>SUM(ENERO:DICIEMBRE!AH63)</f>
        <v>69</v>
      </c>
      <c r="AI63" s="42">
        <f>SUM(ENERO:DICIEMBRE!AI63)</f>
        <v>44</v>
      </c>
      <c r="AJ63" s="42">
        <f>SUM(ENERO:DICIEMBRE!AJ63)</f>
        <v>0</v>
      </c>
      <c r="AK63" s="42">
        <f>SUM(ENERO:DICIEMBRE!AK63)</f>
        <v>191</v>
      </c>
      <c r="AL63" s="42">
        <f>SUM(ENERO:DICIEMBRE!AL63)</f>
        <v>0</v>
      </c>
      <c r="AM63" s="42">
        <f>SUM(ENERO:DICIEMBRE!AM63)</f>
        <v>10</v>
      </c>
      <c r="AN63" s="42">
        <f>SUM(ENERO:DICIEMBRE!AN63)</f>
        <v>0</v>
      </c>
      <c r="AO63" s="42">
        <f>SUM(ENERO:DICIEMBRE!AO63)</f>
        <v>0</v>
      </c>
      <c r="AP63" s="42">
        <f>SUM(ENERO:DICIEMBRE!AP63)</f>
        <v>38</v>
      </c>
      <c r="AQ63" s="42">
        <f>SUM(ENERO:DICIEMBRE!AQ63)</f>
        <v>0</v>
      </c>
      <c r="AR63" s="42">
        <f>SUM(ENERO:DICIEMBRE!AR63)</f>
        <v>0</v>
      </c>
      <c r="AS63" s="42">
        <f>SUM(ENERO:DICIEMBRE!AS63)</f>
        <v>0</v>
      </c>
      <c r="AT63" s="42">
        <f>SUM(ENERO:DICIEMBRE!AT63)</f>
        <v>0</v>
      </c>
      <c r="AU63" s="42">
        <f>SUM(ENERO:DICIEMBRE!AU63)</f>
        <v>0</v>
      </c>
      <c r="AV63" s="42">
        <f>SUM(ENERO:DICIEMBRE!AV63)</f>
        <v>0</v>
      </c>
      <c r="AW63" s="42">
        <f>SUM(ENERO:DICIEMBRE!AW63)</f>
        <v>0</v>
      </c>
      <c r="AX63" s="42">
        <f>SUM(ENERO:DICIEMBRE!AX63)</f>
        <v>0</v>
      </c>
      <c r="AY63" s="53" t="str">
        <f t="shared" si="5"/>
        <v/>
      </c>
      <c r="AZ63" s="54"/>
      <c r="BA63" s="54"/>
      <c r="BB63" s="54"/>
      <c r="BC63" s="54"/>
      <c r="BD63" s="54"/>
      <c r="BE63" s="54"/>
      <c r="BF63" s="54"/>
      <c r="BG63" s="54"/>
      <c r="BH63" s="54"/>
      <c r="BI63" s="13"/>
      <c r="BJ63" s="13"/>
      <c r="BK63" s="13"/>
      <c r="BL63" s="13"/>
      <c r="BM63" s="13"/>
      <c r="BX63" s="2"/>
      <c r="CA63" s="55" t="str">
        <f t="shared" si="6"/>
        <v/>
      </c>
      <c r="CB63" s="55" t="str">
        <f t="shared" si="7"/>
        <v/>
      </c>
      <c r="CC63" s="55" t="str">
        <f t="shared" si="8"/>
        <v/>
      </c>
      <c r="CD63" s="55" t="str">
        <f t="shared" si="9"/>
        <v/>
      </c>
      <c r="CE63" s="55" t="str">
        <f t="shared" si="10"/>
        <v/>
      </c>
      <c r="CF63" s="55"/>
      <c r="CG63" s="56">
        <f t="shared" si="11"/>
        <v>0</v>
      </c>
      <c r="CH63" s="56">
        <f t="shared" si="12"/>
        <v>0</v>
      </c>
      <c r="CI63" s="56">
        <f t="shared" si="2"/>
        <v>0</v>
      </c>
      <c r="CJ63" s="56">
        <f t="shared" si="3"/>
        <v>0</v>
      </c>
      <c r="CK63" s="56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x14ac:dyDescent="0.2">
      <c r="A64" s="41" t="s">
        <v>111</v>
      </c>
      <c r="B64" s="34">
        <f t="shared" si="14"/>
        <v>0</v>
      </c>
      <c r="C64" s="218">
        <f>SUM(ENERO:DICIEMBRE!C64)</f>
        <v>0</v>
      </c>
      <c r="D64" s="218">
        <f>SUM(ENERO:DICIEMBRE!D64)</f>
        <v>0</v>
      </c>
      <c r="E64" s="218">
        <f>SUM(ENERO:DICIEMBRE!E64)</f>
        <v>0</v>
      </c>
      <c r="F64" s="218">
        <f>SUM(ENERO:DICIEMBRE!F64)</f>
        <v>0</v>
      </c>
      <c r="G64" s="218">
        <f>SUM(ENERO:DICIEMBRE!G64)</f>
        <v>0</v>
      </c>
      <c r="H64" s="218">
        <f>SUM(ENERO:DICIEMBRE!H64)</f>
        <v>0</v>
      </c>
      <c r="I64" s="218">
        <f>SUM(ENERO:DICIEMBRE!I64)</f>
        <v>0</v>
      </c>
      <c r="J64" s="218">
        <f>SUM(ENERO:DICIEMBRE!J64)</f>
        <v>0</v>
      </c>
      <c r="K64" s="218">
        <f>SUM(ENERO:DICIEMBRE!K64)</f>
        <v>0</v>
      </c>
      <c r="L64" s="218">
        <f>SUM(ENERO:DICIEMBRE!L64)</f>
        <v>0</v>
      </c>
      <c r="M64" s="218">
        <f>SUM(ENERO:DICIEMBRE!M64)</f>
        <v>0</v>
      </c>
      <c r="N64" s="218">
        <f>SUM(ENERO:DICIEMBRE!N64)</f>
        <v>0</v>
      </c>
      <c r="O64" s="218">
        <f>SUM(ENERO:DICIEMBRE!O64)</f>
        <v>0</v>
      </c>
      <c r="P64" s="218">
        <f>SUM(ENERO:DICIEMBRE!P64)</f>
        <v>0</v>
      </c>
      <c r="Q64" s="218">
        <f>SUM(ENERO:DICIEMBRE!Q64)</f>
        <v>0</v>
      </c>
      <c r="R64" s="218">
        <f>SUM(ENERO:DICIEMBRE!R64)</f>
        <v>0</v>
      </c>
      <c r="S64" s="218">
        <f>SUM(ENERO:DICIEMBRE!S64)</f>
        <v>0</v>
      </c>
      <c r="T64" s="218">
        <f>SUM(ENERO:DICIEMBRE!T64)</f>
        <v>0</v>
      </c>
      <c r="U64" s="218">
        <f>SUM(ENERO:DICIEMBRE!U64)</f>
        <v>0</v>
      </c>
      <c r="V64" s="218">
        <f>SUM(ENERO:DICIEMBRE!V64)</f>
        <v>0</v>
      </c>
      <c r="W64" s="41">
        <f t="shared" si="15"/>
        <v>0</v>
      </c>
      <c r="X64" s="218">
        <f>SUM(ENERO:DICIEMBRE!X64)</f>
        <v>0</v>
      </c>
      <c r="Y64" s="218">
        <f>SUM(ENERO:DICIEMBRE!Y64)</f>
        <v>0</v>
      </c>
      <c r="Z64" s="218">
        <f>SUM(ENERO:DICIEMBRE!Z64)</f>
        <v>0</v>
      </c>
      <c r="AA64" s="62">
        <f t="shared" si="16"/>
        <v>0</v>
      </c>
      <c r="AB64" s="42">
        <f>SUM(ENERO:DICIEMBRE!AB64)</f>
        <v>0</v>
      </c>
      <c r="AC64" s="42">
        <f>SUM(ENERO:DICIEMBRE!AC64)</f>
        <v>0</v>
      </c>
      <c r="AD64" s="42">
        <f>SUM(ENERO:DICIEMBRE!AD64)</f>
        <v>0</v>
      </c>
      <c r="AE64" s="42">
        <f>SUM(ENERO:DICIEMBRE!AE64)</f>
        <v>0</v>
      </c>
      <c r="AF64" s="42">
        <f>SUM(ENERO:DICIEMBRE!AF64)</f>
        <v>0</v>
      </c>
      <c r="AG64" s="42">
        <f>SUM(ENERO:DICIEMBRE!AG64)</f>
        <v>0</v>
      </c>
      <c r="AH64" s="42">
        <f>SUM(ENERO:DICIEMBRE!AH64)</f>
        <v>0</v>
      </c>
      <c r="AI64" s="42">
        <f>SUM(ENERO:DICIEMBRE!AI64)</f>
        <v>0</v>
      </c>
      <c r="AJ64" s="42">
        <f>SUM(ENERO:DICIEMBRE!AJ64)</f>
        <v>0</v>
      </c>
      <c r="AK64" s="42">
        <f>SUM(ENERO:DICIEMBRE!AK64)</f>
        <v>0</v>
      </c>
      <c r="AL64" s="42">
        <f>SUM(ENERO:DICIEMBRE!AL64)</f>
        <v>0</v>
      </c>
      <c r="AM64" s="42">
        <f>SUM(ENERO:DICIEMBRE!AM64)</f>
        <v>0</v>
      </c>
      <c r="AN64" s="42">
        <f>SUM(ENERO:DICIEMBRE!AN64)</f>
        <v>0</v>
      </c>
      <c r="AO64" s="42">
        <f>SUM(ENERO:DICIEMBRE!AO64)</f>
        <v>0</v>
      </c>
      <c r="AP64" s="42">
        <f>SUM(ENERO:DICIEMBRE!AP64)</f>
        <v>0</v>
      </c>
      <c r="AQ64" s="42">
        <f>SUM(ENERO:DICIEMBRE!AQ64)</f>
        <v>0</v>
      </c>
      <c r="AR64" s="42">
        <f>SUM(ENERO:DICIEMBRE!AR64)</f>
        <v>0</v>
      </c>
      <c r="AS64" s="42">
        <f>SUM(ENERO:DICIEMBRE!AS64)</f>
        <v>0</v>
      </c>
      <c r="AT64" s="42">
        <f>SUM(ENERO:DICIEMBRE!AT64)</f>
        <v>0</v>
      </c>
      <c r="AU64" s="42">
        <f>SUM(ENERO:DICIEMBRE!AU64)</f>
        <v>0</v>
      </c>
      <c r="AV64" s="42">
        <f>SUM(ENERO:DICIEMBRE!AV64)</f>
        <v>0</v>
      </c>
      <c r="AW64" s="42">
        <f>SUM(ENERO:DICIEMBRE!AW64)</f>
        <v>0</v>
      </c>
      <c r="AX64" s="42">
        <f>SUM(ENERO:DICIEMBRE!AX64)</f>
        <v>0</v>
      </c>
      <c r="AY64" s="53" t="str">
        <f t="shared" si="5"/>
        <v/>
      </c>
      <c r="AZ64" s="54"/>
      <c r="BA64" s="54"/>
      <c r="BB64" s="54"/>
      <c r="BC64" s="54"/>
      <c r="BD64" s="54"/>
      <c r="BE64" s="54"/>
      <c r="BF64" s="54"/>
      <c r="BG64" s="54"/>
      <c r="BH64" s="54"/>
      <c r="BI64" s="13"/>
      <c r="BJ64" s="13"/>
      <c r="BK64" s="13"/>
      <c r="BL64" s="13"/>
      <c r="BM64" s="13"/>
      <c r="BX64" s="2"/>
      <c r="CA64" s="55" t="str">
        <f t="shared" si="6"/>
        <v/>
      </c>
      <c r="CB64" s="55" t="str">
        <f t="shared" si="7"/>
        <v/>
      </c>
      <c r="CC64" s="55" t="str">
        <f t="shared" si="8"/>
        <v/>
      </c>
      <c r="CD64" s="55" t="str">
        <f t="shared" si="9"/>
        <v/>
      </c>
      <c r="CE64" s="55" t="str">
        <f t="shared" si="10"/>
        <v/>
      </c>
      <c r="CF64" s="55"/>
      <c r="CG64" s="56">
        <f t="shared" si="11"/>
        <v>0</v>
      </c>
      <c r="CH64" s="56">
        <f t="shared" si="12"/>
        <v>0</v>
      </c>
      <c r="CI64" s="56">
        <f t="shared" si="2"/>
        <v>0</v>
      </c>
      <c r="CJ64" s="56">
        <f t="shared" si="3"/>
        <v>0</v>
      </c>
      <c r="CK64" s="56">
        <f t="shared" si="4"/>
        <v>0</v>
      </c>
    </row>
    <row r="65" spans="1:104" x14ac:dyDescent="0.2">
      <c r="A65" s="41" t="s">
        <v>112</v>
      </c>
      <c r="B65" s="34">
        <f t="shared" si="14"/>
        <v>0</v>
      </c>
      <c r="C65" s="218">
        <f>SUM(ENERO:DICIEMBRE!C65)</f>
        <v>0</v>
      </c>
      <c r="D65" s="218">
        <f>SUM(ENERO:DICIEMBRE!D65)</f>
        <v>0</v>
      </c>
      <c r="E65" s="218">
        <f>SUM(ENERO:DICIEMBRE!E65)</f>
        <v>0</v>
      </c>
      <c r="F65" s="218">
        <f>SUM(ENERO:DICIEMBRE!F65)</f>
        <v>0</v>
      </c>
      <c r="G65" s="218">
        <f>SUM(ENERO:DICIEMBRE!G65)</f>
        <v>0</v>
      </c>
      <c r="H65" s="218">
        <f>SUM(ENERO:DICIEMBRE!H65)</f>
        <v>0</v>
      </c>
      <c r="I65" s="218">
        <f>SUM(ENERO:DICIEMBRE!I65)</f>
        <v>0</v>
      </c>
      <c r="J65" s="218">
        <f>SUM(ENERO:DICIEMBRE!J65)</f>
        <v>0</v>
      </c>
      <c r="K65" s="218">
        <f>SUM(ENERO:DICIEMBRE!K65)</f>
        <v>0</v>
      </c>
      <c r="L65" s="218">
        <f>SUM(ENERO:DICIEMBRE!L65)</f>
        <v>0</v>
      </c>
      <c r="M65" s="218">
        <f>SUM(ENERO:DICIEMBRE!M65)</f>
        <v>0</v>
      </c>
      <c r="N65" s="218">
        <f>SUM(ENERO:DICIEMBRE!N65)</f>
        <v>0</v>
      </c>
      <c r="O65" s="218">
        <f>SUM(ENERO:DICIEMBRE!O65)</f>
        <v>0</v>
      </c>
      <c r="P65" s="218">
        <f>SUM(ENERO:DICIEMBRE!P65)</f>
        <v>0</v>
      </c>
      <c r="Q65" s="218">
        <f>SUM(ENERO:DICIEMBRE!Q65)</f>
        <v>0</v>
      </c>
      <c r="R65" s="218">
        <f>SUM(ENERO:DICIEMBRE!R65)</f>
        <v>0</v>
      </c>
      <c r="S65" s="218">
        <f>SUM(ENERO:DICIEMBRE!S65)</f>
        <v>0</v>
      </c>
      <c r="T65" s="218">
        <f>SUM(ENERO:DICIEMBRE!T65)</f>
        <v>0</v>
      </c>
      <c r="U65" s="218">
        <f>SUM(ENERO:DICIEMBRE!U65)</f>
        <v>0</v>
      </c>
      <c r="V65" s="218">
        <f>SUM(ENERO:DICIEMBRE!V65)</f>
        <v>0</v>
      </c>
      <c r="W65" s="41">
        <f t="shared" si="15"/>
        <v>0</v>
      </c>
      <c r="X65" s="218">
        <f>SUM(ENERO:DICIEMBRE!X65)</f>
        <v>0</v>
      </c>
      <c r="Y65" s="218">
        <f>SUM(ENERO:DICIEMBRE!Y65)</f>
        <v>0</v>
      </c>
      <c r="Z65" s="218">
        <f>SUM(ENERO:DICIEMBRE!Z65)</f>
        <v>0</v>
      </c>
      <c r="AA65" s="62">
        <f t="shared" si="16"/>
        <v>0</v>
      </c>
      <c r="AB65" s="42">
        <f>SUM(ENERO:DICIEMBRE!AB65)</f>
        <v>0</v>
      </c>
      <c r="AC65" s="42">
        <f>SUM(ENERO:DICIEMBRE!AC65)</f>
        <v>0</v>
      </c>
      <c r="AD65" s="42">
        <f>SUM(ENERO:DICIEMBRE!AD65)</f>
        <v>0</v>
      </c>
      <c r="AE65" s="42">
        <f>SUM(ENERO:DICIEMBRE!AE65)</f>
        <v>0</v>
      </c>
      <c r="AF65" s="42">
        <f>SUM(ENERO:DICIEMBRE!AF65)</f>
        <v>0</v>
      </c>
      <c r="AG65" s="42">
        <f>SUM(ENERO:DICIEMBRE!AG65)</f>
        <v>0</v>
      </c>
      <c r="AH65" s="42">
        <f>SUM(ENERO:DICIEMBRE!AH65)</f>
        <v>0</v>
      </c>
      <c r="AI65" s="42">
        <f>SUM(ENERO:DICIEMBRE!AI65)</f>
        <v>0</v>
      </c>
      <c r="AJ65" s="42">
        <f>SUM(ENERO:DICIEMBRE!AJ65)</f>
        <v>0</v>
      </c>
      <c r="AK65" s="42">
        <f>SUM(ENERO:DICIEMBRE!AK65)</f>
        <v>0</v>
      </c>
      <c r="AL65" s="42">
        <f>SUM(ENERO:DICIEMBRE!AL65)</f>
        <v>0</v>
      </c>
      <c r="AM65" s="42">
        <f>SUM(ENERO:DICIEMBRE!AM65)</f>
        <v>0</v>
      </c>
      <c r="AN65" s="42">
        <f>SUM(ENERO:DICIEMBRE!AN65)</f>
        <v>0</v>
      </c>
      <c r="AO65" s="42">
        <f>SUM(ENERO:DICIEMBRE!AO65)</f>
        <v>0</v>
      </c>
      <c r="AP65" s="42">
        <f>SUM(ENERO:DICIEMBRE!AP65)</f>
        <v>0</v>
      </c>
      <c r="AQ65" s="42">
        <f>SUM(ENERO:DICIEMBRE!AQ65)</f>
        <v>0</v>
      </c>
      <c r="AR65" s="42">
        <f>SUM(ENERO:DICIEMBRE!AR65)</f>
        <v>0</v>
      </c>
      <c r="AS65" s="42">
        <f>SUM(ENERO:DICIEMBRE!AS65)</f>
        <v>0</v>
      </c>
      <c r="AT65" s="42">
        <f>SUM(ENERO:DICIEMBRE!AT65)</f>
        <v>0</v>
      </c>
      <c r="AU65" s="42">
        <f>SUM(ENERO:DICIEMBRE!AU65)</f>
        <v>0</v>
      </c>
      <c r="AV65" s="42">
        <f>SUM(ENERO:DICIEMBRE!AV65)</f>
        <v>0</v>
      </c>
      <c r="AW65" s="42">
        <f>SUM(ENERO:DICIEMBRE!AW65)</f>
        <v>0</v>
      </c>
      <c r="AX65" s="42">
        <f>SUM(ENERO:DICIEMBRE!AX65)</f>
        <v>0</v>
      </c>
      <c r="AY65" s="53" t="str">
        <f t="shared" si="5"/>
        <v/>
      </c>
      <c r="AZ65" s="54"/>
      <c r="BA65" s="54"/>
      <c r="BB65" s="54"/>
      <c r="BC65" s="54"/>
      <c r="BD65" s="54"/>
      <c r="BE65" s="54"/>
      <c r="BF65" s="54"/>
      <c r="BG65" s="54"/>
      <c r="BH65" s="54"/>
      <c r="BI65" s="13"/>
      <c r="BJ65" s="13"/>
      <c r="BK65" s="13"/>
      <c r="BL65" s="13"/>
      <c r="BM65" s="13"/>
      <c r="BX65" s="2"/>
      <c r="CA65" s="55" t="str">
        <f t="shared" si="6"/>
        <v/>
      </c>
      <c r="CB65" s="55" t="str">
        <f t="shared" si="7"/>
        <v/>
      </c>
      <c r="CC65" s="55" t="str">
        <f t="shared" si="8"/>
        <v/>
      </c>
      <c r="CD65" s="55" t="str">
        <f t="shared" si="9"/>
        <v/>
      </c>
      <c r="CE65" s="55" t="str">
        <f t="shared" si="10"/>
        <v/>
      </c>
      <c r="CF65" s="55"/>
      <c r="CG65" s="56">
        <f t="shared" si="11"/>
        <v>0</v>
      </c>
      <c r="CH65" s="56">
        <f t="shared" si="12"/>
        <v>0</v>
      </c>
      <c r="CI65" s="56">
        <f t="shared" si="2"/>
        <v>0</v>
      </c>
      <c r="CJ65" s="56">
        <f t="shared" si="3"/>
        <v>0</v>
      </c>
      <c r="CK65" s="56">
        <f t="shared" si="4"/>
        <v>0</v>
      </c>
    </row>
    <row r="66" spans="1:104" x14ac:dyDescent="0.2">
      <c r="A66" s="41" t="s">
        <v>113</v>
      </c>
      <c r="B66" s="34">
        <f>SUM(L66+M66+N66+O66+P66+Q66+R66+S66)</f>
        <v>0</v>
      </c>
      <c r="C66" s="74"/>
      <c r="D66" s="75"/>
      <c r="E66" s="76"/>
      <c r="F66" s="76"/>
      <c r="G66" s="76"/>
      <c r="H66" s="76"/>
      <c r="I66" s="76"/>
      <c r="J66" s="76"/>
      <c r="K66" s="76"/>
      <c r="L66" s="218">
        <f>SUM(ENERO:DICIEMBRE!L66)</f>
        <v>0</v>
      </c>
      <c r="M66" s="218">
        <f>SUM(ENERO:DICIEMBRE!M66)</f>
        <v>0</v>
      </c>
      <c r="N66" s="218">
        <f>SUM(ENERO:DICIEMBRE!N66)</f>
        <v>0</v>
      </c>
      <c r="O66" s="218">
        <f>SUM(ENERO:DICIEMBRE!O66)</f>
        <v>0</v>
      </c>
      <c r="P66" s="218">
        <f>SUM(ENERO:DICIEMBRE!P66)</f>
        <v>0</v>
      </c>
      <c r="Q66" s="218">
        <f>SUM(ENERO:DICIEMBRE!Q66)</f>
        <v>0</v>
      </c>
      <c r="R66" s="218">
        <f>SUM(ENERO:DICIEMBRE!R66)</f>
        <v>0</v>
      </c>
      <c r="S66" s="218">
        <f>SUM(ENERO:DICIEMBRE!S66)</f>
        <v>0</v>
      </c>
      <c r="T66" s="218">
        <f>SUM(ENERO:DICIEMBRE!T66)</f>
        <v>0</v>
      </c>
      <c r="U66" s="218">
        <f>SUM(ENERO:DICIEMBRE!U66)</f>
        <v>0</v>
      </c>
      <c r="V66" s="218">
        <f>SUM(ENERO:DICIEMBRE!V66)</f>
        <v>0</v>
      </c>
      <c r="W66" s="41">
        <f t="shared" si="15"/>
        <v>0</v>
      </c>
      <c r="X66" s="218">
        <f>SUM(ENERO:DICIEMBRE!X66)</f>
        <v>0</v>
      </c>
      <c r="Y66" s="218">
        <f>SUM(ENERO:DICIEMBRE!Y66)</f>
        <v>0</v>
      </c>
      <c r="Z66" s="218">
        <f>SUM(ENERO:DICIEMBRE!Z66)</f>
        <v>0</v>
      </c>
      <c r="AA66" s="62">
        <f t="shared" si="16"/>
        <v>0</v>
      </c>
      <c r="AB66" s="42">
        <f>SUM(ENERO:DICIEMBRE!AB66)</f>
        <v>0</v>
      </c>
      <c r="AC66" s="42">
        <f>SUM(ENERO:DICIEMBRE!AC66)</f>
        <v>0</v>
      </c>
      <c r="AD66" s="42">
        <f>SUM(ENERO:DICIEMBRE!AD66)</f>
        <v>0</v>
      </c>
      <c r="AE66" s="42">
        <f>SUM(ENERO:DICIEMBRE!AE66)</f>
        <v>0</v>
      </c>
      <c r="AF66" s="42">
        <f>SUM(ENERO:DICIEMBRE!AF66)</f>
        <v>0</v>
      </c>
      <c r="AG66" s="42">
        <f>SUM(ENERO:DICIEMBRE!AG66)</f>
        <v>0</v>
      </c>
      <c r="AH66" s="42">
        <f>SUM(ENERO:DICIEMBRE!AH66)</f>
        <v>0</v>
      </c>
      <c r="AI66" s="42">
        <f>SUM(ENERO:DICIEMBRE!AI66)</f>
        <v>0</v>
      </c>
      <c r="AJ66" s="42">
        <f>SUM(ENERO:DICIEMBRE!AJ66)</f>
        <v>0</v>
      </c>
      <c r="AK66" s="42">
        <f>SUM(ENERO:DICIEMBRE!AK66)</f>
        <v>0</v>
      </c>
      <c r="AL66" s="42">
        <f>SUM(ENERO:DICIEMBRE!AL66)</f>
        <v>0</v>
      </c>
      <c r="AM66" s="42">
        <f>SUM(ENERO:DICIEMBRE!AM66)</f>
        <v>0</v>
      </c>
      <c r="AN66" s="42">
        <f>SUM(ENERO:DICIEMBRE!AN66)</f>
        <v>0</v>
      </c>
      <c r="AO66" s="42">
        <f>SUM(ENERO:DICIEMBRE!AO66)</f>
        <v>0</v>
      </c>
      <c r="AP66" s="42">
        <f>SUM(ENERO:DICIEMBRE!AP66)</f>
        <v>0</v>
      </c>
      <c r="AQ66" s="42">
        <f>SUM(ENERO:DICIEMBRE!AQ66)</f>
        <v>0</v>
      </c>
      <c r="AR66" s="42">
        <f>SUM(ENERO:DICIEMBRE!AR66)</f>
        <v>0</v>
      </c>
      <c r="AS66" s="42">
        <f>SUM(ENERO:DICIEMBRE!AS66)</f>
        <v>0</v>
      </c>
      <c r="AT66" s="42">
        <f>SUM(ENERO:DICIEMBRE!AT66)</f>
        <v>0</v>
      </c>
      <c r="AU66" s="42">
        <f>SUM(ENERO:DICIEMBRE!AU66)</f>
        <v>0</v>
      </c>
      <c r="AV66" s="42">
        <f>SUM(ENERO:DICIEMBRE!AV66)</f>
        <v>0</v>
      </c>
      <c r="AW66" s="42">
        <f>SUM(ENERO:DICIEMBRE!AW66)</f>
        <v>0</v>
      </c>
      <c r="AX66" s="42">
        <f>SUM(ENERO:DICIEMBRE!AX66)</f>
        <v>0</v>
      </c>
      <c r="AY66" s="53" t="str">
        <f t="shared" si="5"/>
        <v/>
      </c>
      <c r="AZ66" s="54"/>
      <c r="BA66" s="54"/>
      <c r="BB66" s="54"/>
      <c r="BC66" s="54"/>
      <c r="BD66" s="54"/>
      <c r="BE66" s="54"/>
      <c r="BF66" s="54"/>
      <c r="BG66" s="54"/>
      <c r="BH66" s="54"/>
      <c r="BI66" s="13"/>
      <c r="BJ66" s="13"/>
      <c r="BK66" s="13"/>
      <c r="BL66" s="13"/>
      <c r="BM66" s="13"/>
      <c r="BX66" s="2"/>
      <c r="CA66" s="55" t="str">
        <f t="shared" si="6"/>
        <v/>
      </c>
      <c r="CB66" s="55" t="str">
        <f t="shared" si="7"/>
        <v/>
      </c>
      <c r="CC66" s="55" t="str">
        <f t="shared" si="8"/>
        <v/>
      </c>
      <c r="CD66" s="55" t="str">
        <f t="shared" si="9"/>
        <v/>
      </c>
      <c r="CE66" s="55" t="str">
        <f t="shared" si="10"/>
        <v/>
      </c>
      <c r="CF66" s="55"/>
      <c r="CG66" s="56">
        <f t="shared" si="11"/>
        <v>0</v>
      </c>
      <c r="CH66" s="56">
        <f t="shared" si="12"/>
        <v>0</v>
      </c>
      <c r="CI66" s="56">
        <f t="shared" si="2"/>
        <v>0</v>
      </c>
      <c r="CJ66" s="56">
        <f t="shared" si="3"/>
        <v>0</v>
      </c>
      <c r="CK66" s="56">
        <f t="shared" si="4"/>
        <v>0</v>
      </c>
    </row>
    <row r="67" spans="1:104" x14ac:dyDescent="0.2">
      <c r="A67" s="41" t="s">
        <v>114</v>
      </c>
      <c r="B67" s="34">
        <f t="shared" ref="B67:B69" si="17">SUM(C67:S67)</f>
        <v>0</v>
      </c>
      <c r="C67" s="218">
        <f>SUM(ENERO:DICIEMBRE!C67)</f>
        <v>0</v>
      </c>
      <c r="D67" s="218">
        <f>SUM(ENERO:DICIEMBRE!D67)</f>
        <v>0</v>
      </c>
      <c r="E67" s="218">
        <f>SUM(ENERO:DICIEMBRE!E67)</f>
        <v>0</v>
      </c>
      <c r="F67" s="218">
        <f>SUM(ENERO:DICIEMBRE!F67)</f>
        <v>0</v>
      </c>
      <c r="G67" s="218">
        <f>SUM(ENERO:DICIEMBRE!G67)</f>
        <v>0</v>
      </c>
      <c r="H67" s="218">
        <f>SUM(ENERO:DICIEMBRE!H67)</f>
        <v>0</v>
      </c>
      <c r="I67" s="218">
        <f>SUM(ENERO:DICIEMBRE!I67)</f>
        <v>0</v>
      </c>
      <c r="J67" s="218">
        <f>SUM(ENERO:DICIEMBRE!J67)</f>
        <v>0</v>
      </c>
      <c r="K67" s="218">
        <f>SUM(ENERO:DICIEMBRE!K67)</f>
        <v>0</v>
      </c>
      <c r="L67" s="218">
        <f>SUM(ENERO:DICIEMBRE!L67)</f>
        <v>0</v>
      </c>
      <c r="M67" s="218">
        <f>SUM(ENERO:DICIEMBRE!M67)</f>
        <v>0</v>
      </c>
      <c r="N67" s="218">
        <f>SUM(ENERO:DICIEMBRE!N67)</f>
        <v>0</v>
      </c>
      <c r="O67" s="218">
        <f>SUM(ENERO:DICIEMBRE!O67)</f>
        <v>0</v>
      </c>
      <c r="P67" s="218">
        <f>SUM(ENERO:DICIEMBRE!P67)</f>
        <v>0</v>
      </c>
      <c r="Q67" s="218">
        <f>SUM(ENERO:DICIEMBRE!Q67)</f>
        <v>0</v>
      </c>
      <c r="R67" s="218">
        <f>SUM(ENERO:DICIEMBRE!R67)</f>
        <v>0</v>
      </c>
      <c r="S67" s="218">
        <f>SUM(ENERO:DICIEMBRE!S67)</f>
        <v>0</v>
      </c>
      <c r="T67" s="218">
        <f>SUM(ENERO:DICIEMBRE!T67)</f>
        <v>0</v>
      </c>
      <c r="U67" s="218">
        <f>SUM(ENERO:DICIEMBRE!U67)</f>
        <v>0</v>
      </c>
      <c r="V67" s="218">
        <f>SUM(ENERO:DICIEMBRE!V67)</f>
        <v>0</v>
      </c>
      <c r="W67" s="41">
        <f t="shared" si="15"/>
        <v>0</v>
      </c>
      <c r="X67" s="218">
        <f>SUM(ENERO:DICIEMBRE!X67)</f>
        <v>0</v>
      </c>
      <c r="Y67" s="218">
        <f>SUM(ENERO:DICIEMBRE!Y67)</f>
        <v>0</v>
      </c>
      <c r="Z67" s="218">
        <f>SUM(ENERO:DICIEMBRE!Z67)</f>
        <v>0</v>
      </c>
      <c r="AA67" s="62">
        <f t="shared" si="16"/>
        <v>0</v>
      </c>
      <c r="AB67" s="42">
        <f>SUM(ENERO:DICIEMBRE!AB67)</f>
        <v>0</v>
      </c>
      <c r="AC67" s="42">
        <f>SUM(ENERO:DICIEMBRE!AC67)</f>
        <v>0</v>
      </c>
      <c r="AD67" s="42">
        <f>SUM(ENERO:DICIEMBRE!AD67)</f>
        <v>0</v>
      </c>
      <c r="AE67" s="42">
        <f>SUM(ENERO:DICIEMBRE!AE67)</f>
        <v>0</v>
      </c>
      <c r="AF67" s="42">
        <f>SUM(ENERO:DICIEMBRE!AF67)</f>
        <v>0</v>
      </c>
      <c r="AG67" s="42">
        <f>SUM(ENERO:DICIEMBRE!AG67)</f>
        <v>0</v>
      </c>
      <c r="AH67" s="42">
        <f>SUM(ENERO:DICIEMBRE!AH67)</f>
        <v>0</v>
      </c>
      <c r="AI67" s="42">
        <f>SUM(ENERO:DICIEMBRE!AI67)</f>
        <v>0</v>
      </c>
      <c r="AJ67" s="42">
        <f>SUM(ENERO:DICIEMBRE!AJ67)</f>
        <v>0</v>
      </c>
      <c r="AK67" s="42">
        <f>SUM(ENERO:DICIEMBRE!AK67)</f>
        <v>0</v>
      </c>
      <c r="AL67" s="42">
        <f>SUM(ENERO:DICIEMBRE!AL67)</f>
        <v>0</v>
      </c>
      <c r="AM67" s="42">
        <f>SUM(ENERO:DICIEMBRE!AM67)</f>
        <v>0</v>
      </c>
      <c r="AN67" s="42">
        <f>SUM(ENERO:DICIEMBRE!AN67)</f>
        <v>0</v>
      </c>
      <c r="AO67" s="42">
        <f>SUM(ENERO:DICIEMBRE!AO67)</f>
        <v>0</v>
      </c>
      <c r="AP67" s="42">
        <f>SUM(ENERO:DICIEMBRE!AP67)</f>
        <v>0</v>
      </c>
      <c r="AQ67" s="42">
        <f>SUM(ENERO:DICIEMBRE!AQ67)</f>
        <v>0</v>
      </c>
      <c r="AR67" s="42">
        <f>SUM(ENERO:DICIEMBRE!AR67)</f>
        <v>0</v>
      </c>
      <c r="AS67" s="42">
        <f>SUM(ENERO:DICIEMBRE!AS67)</f>
        <v>0</v>
      </c>
      <c r="AT67" s="42">
        <f>SUM(ENERO:DICIEMBRE!AT67)</f>
        <v>0</v>
      </c>
      <c r="AU67" s="42">
        <f>SUM(ENERO:DICIEMBRE!AU67)</f>
        <v>0</v>
      </c>
      <c r="AV67" s="42">
        <f>SUM(ENERO:DICIEMBRE!AV67)</f>
        <v>0</v>
      </c>
      <c r="AW67" s="42">
        <f>SUM(ENERO:DICIEMBRE!AW67)</f>
        <v>0</v>
      </c>
      <c r="AX67" s="42">
        <f>SUM(ENERO:DICIEMBRE!AX67)</f>
        <v>0</v>
      </c>
      <c r="AY67" s="53" t="str">
        <f t="shared" si="5"/>
        <v/>
      </c>
      <c r="AZ67" s="54"/>
      <c r="BA67" s="54"/>
      <c r="BB67" s="54"/>
      <c r="BC67" s="54"/>
      <c r="BD67" s="54"/>
      <c r="BE67" s="54"/>
      <c r="BF67" s="54"/>
      <c r="BG67" s="54"/>
      <c r="BH67" s="54"/>
      <c r="BI67" s="13"/>
      <c r="BJ67" s="13"/>
      <c r="BK67" s="13"/>
      <c r="BL67" s="13"/>
      <c r="BM67" s="13"/>
      <c r="BX67" s="2"/>
      <c r="CA67" s="55" t="str">
        <f t="shared" si="6"/>
        <v/>
      </c>
      <c r="CB67" s="55" t="str">
        <f t="shared" si="7"/>
        <v/>
      </c>
      <c r="CC67" s="55" t="str">
        <f t="shared" si="8"/>
        <v/>
      </c>
      <c r="CD67" s="55" t="str">
        <f t="shared" si="9"/>
        <v/>
      </c>
      <c r="CE67" s="55" t="str">
        <f t="shared" si="10"/>
        <v/>
      </c>
      <c r="CF67" s="55"/>
      <c r="CG67" s="56">
        <f t="shared" si="11"/>
        <v>0</v>
      </c>
      <c r="CH67" s="56">
        <f t="shared" si="12"/>
        <v>0</v>
      </c>
      <c r="CI67" s="56">
        <f t="shared" si="2"/>
        <v>0</v>
      </c>
      <c r="CJ67" s="56">
        <f t="shared" si="3"/>
        <v>0</v>
      </c>
      <c r="CK67" s="56">
        <f t="shared" si="4"/>
        <v>0</v>
      </c>
    </row>
    <row r="68" spans="1:104" x14ac:dyDescent="0.2">
      <c r="A68" s="41" t="s">
        <v>115</v>
      </c>
      <c r="B68" s="34">
        <f t="shared" si="17"/>
        <v>0</v>
      </c>
      <c r="C68" s="218">
        <f>SUM(ENERO:DICIEMBRE!C68)</f>
        <v>0</v>
      </c>
      <c r="D68" s="218">
        <f>SUM(ENERO:DICIEMBRE!D68)</f>
        <v>0</v>
      </c>
      <c r="E68" s="218">
        <f>SUM(ENERO:DICIEMBRE!E68)</f>
        <v>0</v>
      </c>
      <c r="F68" s="218">
        <f>SUM(ENERO:DICIEMBRE!F68)</f>
        <v>0</v>
      </c>
      <c r="G68" s="218">
        <f>SUM(ENERO:DICIEMBRE!G68)</f>
        <v>0</v>
      </c>
      <c r="H68" s="218">
        <f>SUM(ENERO:DICIEMBRE!H68)</f>
        <v>0</v>
      </c>
      <c r="I68" s="218">
        <f>SUM(ENERO:DICIEMBRE!I68)</f>
        <v>0</v>
      </c>
      <c r="J68" s="218">
        <f>SUM(ENERO:DICIEMBRE!J68)</f>
        <v>0</v>
      </c>
      <c r="K68" s="218">
        <f>SUM(ENERO:DICIEMBRE!K68)</f>
        <v>0</v>
      </c>
      <c r="L68" s="218">
        <f>SUM(ENERO:DICIEMBRE!L68)</f>
        <v>0</v>
      </c>
      <c r="M68" s="218">
        <f>SUM(ENERO:DICIEMBRE!M68)</f>
        <v>0</v>
      </c>
      <c r="N68" s="218">
        <f>SUM(ENERO:DICIEMBRE!N68)</f>
        <v>0</v>
      </c>
      <c r="O68" s="218">
        <f>SUM(ENERO:DICIEMBRE!O68)</f>
        <v>0</v>
      </c>
      <c r="P68" s="218">
        <f>SUM(ENERO:DICIEMBRE!P68)</f>
        <v>0</v>
      </c>
      <c r="Q68" s="218">
        <f>SUM(ENERO:DICIEMBRE!Q68)</f>
        <v>0</v>
      </c>
      <c r="R68" s="218">
        <f>SUM(ENERO:DICIEMBRE!R68)</f>
        <v>0</v>
      </c>
      <c r="S68" s="218">
        <f>SUM(ENERO:DICIEMBRE!S68)</f>
        <v>0</v>
      </c>
      <c r="T68" s="218">
        <f>SUM(ENERO:DICIEMBRE!T68)</f>
        <v>0</v>
      </c>
      <c r="U68" s="218">
        <f>SUM(ENERO:DICIEMBRE!U68)</f>
        <v>0</v>
      </c>
      <c r="V68" s="218">
        <f>SUM(ENERO:DICIEMBRE!V68)</f>
        <v>0</v>
      </c>
      <c r="W68" s="41">
        <f>SUM(X68+Y68+Z68)</f>
        <v>0</v>
      </c>
      <c r="X68" s="218">
        <f>SUM(ENERO:DICIEMBRE!X68)</f>
        <v>0</v>
      </c>
      <c r="Y68" s="218">
        <f>SUM(ENERO:DICIEMBRE!Y68)</f>
        <v>0</v>
      </c>
      <c r="Z68" s="218">
        <f>SUM(ENERO:DICIEMBRE!Z68)</f>
        <v>0</v>
      </c>
      <c r="AA68" s="62">
        <f t="shared" si="16"/>
        <v>0</v>
      </c>
      <c r="AB68" s="42">
        <f>SUM(ENERO:DICIEMBRE!AB68)</f>
        <v>0</v>
      </c>
      <c r="AC68" s="42">
        <f>SUM(ENERO:DICIEMBRE!AC68)</f>
        <v>0</v>
      </c>
      <c r="AD68" s="42">
        <f>SUM(ENERO:DICIEMBRE!AD68)</f>
        <v>0</v>
      </c>
      <c r="AE68" s="42">
        <f>SUM(ENERO:DICIEMBRE!AE68)</f>
        <v>0</v>
      </c>
      <c r="AF68" s="42">
        <f>SUM(ENERO:DICIEMBRE!AF68)</f>
        <v>0</v>
      </c>
      <c r="AG68" s="42">
        <f>SUM(ENERO:DICIEMBRE!AG68)</f>
        <v>0</v>
      </c>
      <c r="AH68" s="42">
        <f>SUM(ENERO:DICIEMBRE!AH68)</f>
        <v>0</v>
      </c>
      <c r="AI68" s="42">
        <f>SUM(ENERO:DICIEMBRE!AI68)</f>
        <v>0</v>
      </c>
      <c r="AJ68" s="42">
        <f>SUM(ENERO:DICIEMBRE!AJ68)</f>
        <v>0</v>
      </c>
      <c r="AK68" s="42">
        <f>SUM(ENERO:DICIEMBRE!AK68)</f>
        <v>0</v>
      </c>
      <c r="AL68" s="42">
        <f>SUM(ENERO:DICIEMBRE!AL68)</f>
        <v>0</v>
      </c>
      <c r="AM68" s="42">
        <f>SUM(ENERO:DICIEMBRE!AM68)</f>
        <v>0</v>
      </c>
      <c r="AN68" s="42">
        <f>SUM(ENERO:DICIEMBRE!AN68)</f>
        <v>0</v>
      </c>
      <c r="AO68" s="42">
        <f>SUM(ENERO:DICIEMBRE!AO68)</f>
        <v>0</v>
      </c>
      <c r="AP68" s="42">
        <f>SUM(ENERO:DICIEMBRE!AP68)</f>
        <v>0</v>
      </c>
      <c r="AQ68" s="42">
        <f>SUM(ENERO:DICIEMBRE!AQ68)</f>
        <v>0</v>
      </c>
      <c r="AR68" s="42">
        <f>SUM(ENERO:DICIEMBRE!AR68)</f>
        <v>0</v>
      </c>
      <c r="AS68" s="42">
        <f>SUM(ENERO:DICIEMBRE!AS68)</f>
        <v>0</v>
      </c>
      <c r="AT68" s="42">
        <f>SUM(ENERO:DICIEMBRE!AT68)</f>
        <v>0</v>
      </c>
      <c r="AU68" s="42">
        <f>SUM(ENERO:DICIEMBRE!AU68)</f>
        <v>0</v>
      </c>
      <c r="AV68" s="42">
        <f>SUM(ENERO:DICIEMBRE!AV68)</f>
        <v>0</v>
      </c>
      <c r="AW68" s="42">
        <f>SUM(ENERO:DICIEMBRE!AW68)</f>
        <v>0</v>
      </c>
      <c r="AX68" s="42">
        <f>SUM(ENERO:DICIEMBRE!AX68)</f>
        <v>0</v>
      </c>
      <c r="AY68" s="53" t="str">
        <f t="shared" si="5"/>
        <v/>
      </c>
      <c r="AZ68" s="54"/>
      <c r="BA68" s="54"/>
      <c r="BB68" s="54"/>
      <c r="BC68" s="54"/>
      <c r="BD68" s="54"/>
      <c r="BE68" s="54"/>
      <c r="BF68" s="54"/>
      <c r="BG68" s="54"/>
      <c r="BH68" s="54"/>
      <c r="BI68" s="13"/>
      <c r="BJ68" s="13"/>
      <c r="BK68" s="13"/>
      <c r="BL68" s="13"/>
      <c r="BM68" s="13"/>
      <c r="BX68" s="2"/>
      <c r="CA68" s="55" t="str">
        <f t="shared" si="6"/>
        <v/>
      </c>
      <c r="CB68" s="55" t="str">
        <f t="shared" si="7"/>
        <v/>
      </c>
      <c r="CC68" s="55" t="str">
        <f t="shared" si="8"/>
        <v/>
      </c>
      <c r="CD68" s="55" t="str">
        <f t="shared" si="9"/>
        <v/>
      </c>
      <c r="CE68" s="55" t="str">
        <f t="shared" si="10"/>
        <v/>
      </c>
      <c r="CF68" s="55"/>
      <c r="CG68" s="56">
        <f t="shared" si="11"/>
        <v>0</v>
      </c>
      <c r="CH68" s="56">
        <f t="shared" si="12"/>
        <v>0</v>
      </c>
      <c r="CI68" s="56">
        <f t="shared" si="2"/>
        <v>0</v>
      </c>
      <c r="CJ68" s="56">
        <f t="shared" si="3"/>
        <v>0</v>
      </c>
      <c r="CK68" s="56">
        <f t="shared" si="4"/>
        <v>0</v>
      </c>
    </row>
    <row r="69" spans="1:104" x14ac:dyDescent="0.2">
      <c r="A69" s="33" t="s">
        <v>116</v>
      </c>
      <c r="B69" s="34">
        <f t="shared" si="17"/>
        <v>0</v>
      </c>
      <c r="C69" s="218">
        <f>SUM(ENERO:DICIEMBRE!C69)</f>
        <v>0</v>
      </c>
      <c r="D69" s="218">
        <f>SUM(ENERO:DICIEMBRE!D69)</f>
        <v>0</v>
      </c>
      <c r="E69" s="218">
        <f>SUM(ENERO:DICIEMBRE!E69)</f>
        <v>0</v>
      </c>
      <c r="F69" s="218">
        <f>SUM(ENERO:DICIEMBRE!F69)</f>
        <v>0</v>
      </c>
      <c r="G69" s="218">
        <f>SUM(ENERO:DICIEMBRE!G69)</f>
        <v>0</v>
      </c>
      <c r="H69" s="218">
        <f>SUM(ENERO:DICIEMBRE!H69)</f>
        <v>0</v>
      </c>
      <c r="I69" s="218">
        <f>SUM(ENERO:DICIEMBRE!I69)</f>
        <v>0</v>
      </c>
      <c r="J69" s="218">
        <f>SUM(ENERO:DICIEMBRE!J69)</f>
        <v>0</v>
      </c>
      <c r="K69" s="218">
        <f>SUM(ENERO:DICIEMBRE!K69)</f>
        <v>0</v>
      </c>
      <c r="L69" s="218">
        <f>SUM(ENERO:DICIEMBRE!L69)</f>
        <v>0</v>
      </c>
      <c r="M69" s="218">
        <f>SUM(ENERO:DICIEMBRE!M69)</f>
        <v>0</v>
      </c>
      <c r="N69" s="218">
        <f>SUM(ENERO:DICIEMBRE!N69)</f>
        <v>0</v>
      </c>
      <c r="O69" s="218">
        <f>SUM(ENERO:DICIEMBRE!O69)</f>
        <v>0</v>
      </c>
      <c r="P69" s="218">
        <f>SUM(ENERO:DICIEMBRE!P69)</f>
        <v>0</v>
      </c>
      <c r="Q69" s="218">
        <f>SUM(ENERO:DICIEMBRE!Q69)</f>
        <v>0</v>
      </c>
      <c r="R69" s="218">
        <f>SUM(ENERO:DICIEMBRE!R69)</f>
        <v>0</v>
      </c>
      <c r="S69" s="218">
        <f>SUM(ENERO:DICIEMBRE!S69)</f>
        <v>0</v>
      </c>
      <c r="T69" s="218">
        <f>SUM(ENERO:DICIEMBRE!T69)</f>
        <v>0</v>
      </c>
      <c r="U69" s="218">
        <f>SUM(ENERO:DICIEMBRE!U69)</f>
        <v>0</v>
      </c>
      <c r="V69" s="218">
        <f>SUM(ENERO:DICIEMBRE!V69)</f>
        <v>0</v>
      </c>
      <c r="W69" s="33">
        <f t="shared" ref="W69:W70" si="18">SUM(X69+Y69+Z69)</f>
        <v>0</v>
      </c>
      <c r="X69" s="218">
        <f>SUM(ENERO:DICIEMBRE!X69)</f>
        <v>0</v>
      </c>
      <c r="Y69" s="218">
        <f>SUM(ENERO:DICIEMBRE!Y69)</f>
        <v>0</v>
      </c>
      <c r="Z69" s="218">
        <f>SUM(ENERO:DICIEMBRE!Z69)</f>
        <v>0</v>
      </c>
      <c r="AA69" s="82">
        <f t="shared" si="16"/>
        <v>0</v>
      </c>
      <c r="AB69" s="42">
        <f>SUM(ENERO:DICIEMBRE!AB69)</f>
        <v>0</v>
      </c>
      <c r="AC69" s="42">
        <f>SUM(ENERO:DICIEMBRE!AC69)</f>
        <v>0</v>
      </c>
      <c r="AD69" s="42">
        <f>SUM(ENERO:DICIEMBRE!AD69)</f>
        <v>0</v>
      </c>
      <c r="AE69" s="42">
        <f>SUM(ENERO:DICIEMBRE!AE69)</f>
        <v>0</v>
      </c>
      <c r="AF69" s="42">
        <f>SUM(ENERO:DICIEMBRE!AF69)</f>
        <v>0</v>
      </c>
      <c r="AG69" s="42">
        <f>SUM(ENERO:DICIEMBRE!AG69)</f>
        <v>0</v>
      </c>
      <c r="AH69" s="42">
        <f>SUM(ENERO:DICIEMBRE!AH69)</f>
        <v>0</v>
      </c>
      <c r="AI69" s="42">
        <f>SUM(ENERO:DICIEMBRE!AI69)</f>
        <v>0</v>
      </c>
      <c r="AJ69" s="42">
        <f>SUM(ENERO:DICIEMBRE!AJ69)</f>
        <v>0</v>
      </c>
      <c r="AK69" s="42">
        <f>SUM(ENERO:DICIEMBRE!AK69)</f>
        <v>0</v>
      </c>
      <c r="AL69" s="42">
        <f>SUM(ENERO:DICIEMBRE!AL69)</f>
        <v>0</v>
      </c>
      <c r="AM69" s="42">
        <f>SUM(ENERO:DICIEMBRE!AM69)</f>
        <v>0</v>
      </c>
      <c r="AN69" s="42">
        <f>SUM(ENERO:DICIEMBRE!AN69)</f>
        <v>0</v>
      </c>
      <c r="AO69" s="42">
        <f>SUM(ENERO:DICIEMBRE!AO69)</f>
        <v>0</v>
      </c>
      <c r="AP69" s="42">
        <f>SUM(ENERO:DICIEMBRE!AP69)</f>
        <v>0</v>
      </c>
      <c r="AQ69" s="42">
        <f>SUM(ENERO:DICIEMBRE!AQ69)</f>
        <v>0</v>
      </c>
      <c r="AR69" s="42">
        <f>SUM(ENERO:DICIEMBRE!AR69)</f>
        <v>0</v>
      </c>
      <c r="AS69" s="42">
        <f>SUM(ENERO:DICIEMBRE!AS69)</f>
        <v>0</v>
      </c>
      <c r="AT69" s="42">
        <f>SUM(ENERO:DICIEMBRE!AT69)</f>
        <v>0</v>
      </c>
      <c r="AU69" s="42">
        <f>SUM(ENERO:DICIEMBRE!AU69)</f>
        <v>0</v>
      </c>
      <c r="AV69" s="42">
        <f>SUM(ENERO:DICIEMBRE!AV69)</f>
        <v>0</v>
      </c>
      <c r="AW69" s="42">
        <f>SUM(ENERO:DICIEMBRE!AW69)</f>
        <v>0</v>
      </c>
      <c r="AX69" s="42">
        <f>SUM(ENERO:DICIEMBRE!AX69)</f>
        <v>0</v>
      </c>
      <c r="AY69" s="53" t="str">
        <f t="shared" si="5"/>
        <v/>
      </c>
      <c r="AZ69" s="54"/>
      <c r="BA69" s="54"/>
      <c r="BB69" s="54"/>
      <c r="BC69" s="54"/>
      <c r="BD69" s="54"/>
      <c r="BE69" s="54"/>
      <c r="BF69" s="54"/>
      <c r="BG69" s="54"/>
      <c r="BH69" s="54"/>
      <c r="BI69" s="13"/>
      <c r="BJ69" s="13"/>
      <c r="BK69" s="13"/>
      <c r="BL69" s="13"/>
      <c r="BM69" s="13"/>
      <c r="BX69" s="2"/>
      <c r="CA69" s="55" t="str">
        <f t="shared" si="6"/>
        <v/>
      </c>
      <c r="CB69" s="55" t="str">
        <f t="shared" si="7"/>
        <v/>
      </c>
      <c r="CC69" s="55" t="str">
        <f t="shared" si="8"/>
        <v/>
      </c>
      <c r="CD69" s="55" t="str">
        <f t="shared" si="9"/>
        <v/>
      </c>
      <c r="CE69" s="55" t="str">
        <f t="shared" si="10"/>
        <v/>
      </c>
      <c r="CF69" s="55"/>
      <c r="CG69" s="56">
        <f t="shared" si="11"/>
        <v>0</v>
      </c>
      <c r="CH69" s="56">
        <f t="shared" si="12"/>
        <v>0</v>
      </c>
      <c r="CI69" s="56">
        <f t="shared" si="2"/>
        <v>0</v>
      </c>
      <c r="CJ69" s="56">
        <f t="shared" si="3"/>
        <v>0</v>
      </c>
      <c r="CK69" s="56">
        <f t="shared" si="4"/>
        <v>0</v>
      </c>
    </row>
    <row r="70" spans="1:104" x14ac:dyDescent="0.2">
      <c r="A70" s="43" t="s">
        <v>117</v>
      </c>
      <c r="B70" s="84">
        <f>SUM(C70:S70)</f>
        <v>0</v>
      </c>
      <c r="C70" s="218">
        <f>SUM(ENERO:DICIEMBRE!C70)</f>
        <v>0</v>
      </c>
      <c r="D70" s="218">
        <f>SUM(ENERO:DICIEMBRE!D70)</f>
        <v>0</v>
      </c>
      <c r="E70" s="218">
        <f>SUM(ENERO:DICIEMBRE!E70)</f>
        <v>0</v>
      </c>
      <c r="F70" s="218">
        <f>SUM(ENERO:DICIEMBRE!F70)</f>
        <v>0</v>
      </c>
      <c r="G70" s="218">
        <f>SUM(ENERO:DICIEMBRE!G70)</f>
        <v>0</v>
      </c>
      <c r="H70" s="218">
        <f>SUM(ENERO:DICIEMBRE!H70)</f>
        <v>0</v>
      </c>
      <c r="I70" s="218">
        <f>SUM(ENERO:DICIEMBRE!I70)</f>
        <v>0</v>
      </c>
      <c r="J70" s="218">
        <f>SUM(ENERO:DICIEMBRE!J70)</f>
        <v>0</v>
      </c>
      <c r="K70" s="218">
        <f>SUM(ENERO:DICIEMBRE!K70)</f>
        <v>0</v>
      </c>
      <c r="L70" s="218">
        <f>SUM(ENERO:DICIEMBRE!L70)</f>
        <v>0</v>
      </c>
      <c r="M70" s="218">
        <f>SUM(ENERO:DICIEMBRE!M70)</f>
        <v>0</v>
      </c>
      <c r="N70" s="218">
        <f>SUM(ENERO:DICIEMBRE!N70)</f>
        <v>0</v>
      </c>
      <c r="O70" s="218">
        <f>SUM(ENERO:DICIEMBRE!O70)</f>
        <v>0</v>
      </c>
      <c r="P70" s="218">
        <f>SUM(ENERO:DICIEMBRE!P70)</f>
        <v>0</v>
      </c>
      <c r="Q70" s="218">
        <f>SUM(ENERO:DICIEMBRE!Q70)</f>
        <v>0</v>
      </c>
      <c r="R70" s="218">
        <f>SUM(ENERO:DICIEMBRE!R70)</f>
        <v>0</v>
      </c>
      <c r="S70" s="218">
        <f>SUM(ENERO:DICIEMBRE!S70)</f>
        <v>0</v>
      </c>
      <c r="T70" s="218">
        <f>SUM(ENERO:DICIEMBRE!T70)</f>
        <v>0</v>
      </c>
      <c r="U70" s="218">
        <f>SUM(ENERO:DICIEMBRE!U70)</f>
        <v>0</v>
      </c>
      <c r="V70" s="218">
        <f>SUM(ENERO:DICIEMBRE!V70)</f>
        <v>0</v>
      </c>
      <c r="W70" s="43">
        <f t="shared" si="18"/>
        <v>0</v>
      </c>
      <c r="X70" s="218">
        <f>SUM(ENERO:DICIEMBRE!X70)</f>
        <v>0</v>
      </c>
      <c r="Y70" s="218">
        <f>SUM(ENERO:DICIEMBRE!Y70)</f>
        <v>0</v>
      </c>
      <c r="Z70" s="218">
        <f>SUM(ENERO:DICIEMBRE!Z70)</f>
        <v>0</v>
      </c>
      <c r="AA70" s="90">
        <f t="shared" si="16"/>
        <v>0</v>
      </c>
      <c r="AB70" s="42">
        <f>SUM(ENERO:DICIEMBRE!AB70)</f>
        <v>0</v>
      </c>
      <c r="AC70" s="42">
        <f>SUM(ENERO:DICIEMBRE!AC70)</f>
        <v>0</v>
      </c>
      <c r="AD70" s="42">
        <f>SUM(ENERO:DICIEMBRE!AD70)</f>
        <v>0</v>
      </c>
      <c r="AE70" s="42">
        <f>SUM(ENERO:DICIEMBRE!AE70)</f>
        <v>0</v>
      </c>
      <c r="AF70" s="42">
        <f>SUM(ENERO:DICIEMBRE!AF70)</f>
        <v>0</v>
      </c>
      <c r="AG70" s="42">
        <f>SUM(ENERO:DICIEMBRE!AG70)</f>
        <v>0</v>
      </c>
      <c r="AH70" s="42">
        <f>SUM(ENERO:DICIEMBRE!AH70)</f>
        <v>0</v>
      </c>
      <c r="AI70" s="42">
        <f>SUM(ENERO:DICIEMBRE!AI70)</f>
        <v>0</v>
      </c>
      <c r="AJ70" s="42">
        <f>SUM(ENERO:DICIEMBRE!AJ70)</f>
        <v>0</v>
      </c>
      <c r="AK70" s="42">
        <f>SUM(ENERO:DICIEMBRE!AK70)</f>
        <v>0</v>
      </c>
      <c r="AL70" s="42">
        <f>SUM(ENERO:DICIEMBRE!AL70)</f>
        <v>0</v>
      </c>
      <c r="AM70" s="42">
        <f>SUM(ENERO:DICIEMBRE!AM70)</f>
        <v>0</v>
      </c>
      <c r="AN70" s="42">
        <f>SUM(ENERO:DICIEMBRE!AN70)</f>
        <v>0</v>
      </c>
      <c r="AO70" s="42">
        <f>SUM(ENERO:DICIEMBRE!AO70)</f>
        <v>0</v>
      </c>
      <c r="AP70" s="42">
        <f>SUM(ENERO:DICIEMBRE!AP70)</f>
        <v>0</v>
      </c>
      <c r="AQ70" s="42">
        <f>SUM(ENERO:DICIEMBRE!AQ70)</f>
        <v>0</v>
      </c>
      <c r="AR70" s="42">
        <f>SUM(ENERO:DICIEMBRE!AR70)</f>
        <v>0</v>
      </c>
      <c r="AS70" s="42">
        <f>SUM(ENERO:DICIEMBRE!AS70)</f>
        <v>0</v>
      </c>
      <c r="AT70" s="42">
        <f>SUM(ENERO:DICIEMBRE!AT70)</f>
        <v>0</v>
      </c>
      <c r="AU70" s="42">
        <f>SUM(ENERO:DICIEMBRE!AU70)</f>
        <v>0</v>
      </c>
      <c r="AV70" s="42">
        <f>SUM(ENERO:DICIEMBRE!AV70)</f>
        <v>0</v>
      </c>
      <c r="AW70" s="42">
        <f>SUM(ENERO:DICIEMBRE!AW70)</f>
        <v>0</v>
      </c>
      <c r="AX70" s="42">
        <f>SUM(ENERO:DICIEMBRE!AX70)</f>
        <v>0</v>
      </c>
      <c r="AY70" s="53" t="str">
        <f t="shared" si="5"/>
        <v/>
      </c>
      <c r="AZ70" s="54"/>
      <c r="BA70" s="54"/>
      <c r="BB70" s="54"/>
      <c r="BC70" s="54"/>
      <c r="BD70" s="54"/>
      <c r="BE70" s="54"/>
      <c r="BF70" s="54"/>
      <c r="BG70" s="54"/>
      <c r="BH70" s="54"/>
      <c r="BI70" s="13"/>
      <c r="BJ70" s="13"/>
      <c r="BK70" s="13"/>
      <c r="BL70" s="13"/>
      <c r="BM70" s="13"/>
      <c r="BX70" s="2"/>
      <c r="CA70" s="55" t="str">
        <f t="shared" si="6"/>
        <v/>
      </c>
      <c r="CB70" s="55" t="str">
        <f t="shared" si="7"/>
        <v/>
      </c>
      <c r="CC70" s="55" t="str">
        <f t="shared" si="8"/>
        <v/>
      </c>
      <c r="CD70" s="55" t="str">
        <f t="shared" si="9"/>
        <v/>
      </c>
      <c r="CE70" s="55" t="str">
        <f t="shared" si="10"/>
        <v/>
      </c>
      <c r="CF70" s="55"/>
      <c r="CG70" s="56">
        <f t="shared" si="11"/>
        <v>0</v>
      </c>
      <c r="CH70" s="56">
        <f t="shared" si="12"/>
        <v>0</v>
      </c>
      <c r="CI70" s="56">
        <f t="shared" si="2"/>
        <v>0</v>
      </c>
      <c r="CJ70" s="56">
        <f t="shared" si="3"/>
        <v>0</v>
      </c>
      <c r="CK70" s="56">
        <f t="shared" si="4"/>
        <v>0</v>
      </c>
    </row>
    <row r="71" spans="1:104" s="5" customFormat="1" ht="10.5" x14ac:dyDescent="0.15">
      <c r="A71" s="96" t="s">
        <v>42</v>
      </c>
      <c r="B71" s="97">
        <f>SUM(B11:B70)</f>
        <v>45267</v>
      </c>
      <c r="C71" s="98">
        <f>SUM(C11:C70)</f>
        <v>3081</v>
      </c>
      <c r="D71" s="99">
        <f>SUM(D11:D70)</f>
        <v>2294</v>
      </c>
      <c r="E71" s="100">
        <f t="shared" ref="E71:F71" si="19">SUM(E11:E70)</f>
        <v>1854</v>
      </c>
      <c r="F71" s="100">
        <f t="shared" si="19"/>
        <v>1224</v>
      </c>
      <c r="G71" s="100">
        <f>SUM(G11:G70)</f>
        <v>1484</v>
      </c>
      <c r="H71" s="100">
        <f t="shared" ref="H71:V71" si="20">SUM(H11:H70)</f>
        <v>1975</v>
      </c>
      <c r="I71" s="100">
        <f t="shared" si="20"/>
        <v>2144</v>
      </c>
      <c r="J71" s="100">
        <f t="shared" si="20"/>
        <v>2393</v>
      </c>
      <c r="K71" s="100">
        <f t="shared" si="20"/>
        <v>2146</v>
      </c>
      <c r="L71" s="100">
        <f t="shared" si="20"/>
        <v>2576</v>
      </c>
      <c r="M71" s="100">
        <f t="shared" si="20"/>
        <v>3162</v>
      </c>
      <c r="N71" s="100">
        <f t="shared" si="20"/>
        <v>3633</v>
      </c>
      <c r="O71" s="100">
        <f t="shared" si="20"/>
        <v>3504</v>
      </c>
      <c r="P71" s="100">
        <f t="shared" si="20"/>
        <v>3767</v>
      </c>
      <c r="Q71" s="100">
        <f t="shared" si="20"/>
        <v>3733</v>
      </c>
      <c r="R71" s="100">
        <f t="shared" si="20"/>
        <v>3008</v>
      </c>
      <c r="S71" s="101">
        <f t="shared" si="20"/>
        <v>3289</v>
      </c>
      <c r="T71" s="102">
        <f t="shared" si="20"/>
        <v>45013</v>
      </c>
      <c r="U71" s="102">
        <f t="shared" si="20"/>
        <v>18864</v>
      </c>
      <c r="V71" s="101">
        <f t="shared" si="20"/>
        <v>26403</v>
      </c>
      <c r="W71" s="102">
        <f>SUM(W11:W70)</f>
        <v>3102</v>
      </c>
      <c r="X71" s="102">
        <f t="shared" ref="X71:Z71" si="21">SUM(X11:X70)</f>
        <v>745</v>
      </c>
      <c r="Y71" s="100">
        <f t="shared" si="21"/>
        <v>2353</v>
      </c>
      <c r="Z71" s="103">
        <f t="shared" si="21"/>
        <v>4</v>
      </c>
      <c r="AA71" s="98">
        <f>SUM(AA11:AA70)</f>
        <v>15572</v>
      </c>
      <c r="AB71" s="102">
        <f t="shared" ref="AB71:AQ71" si="22">SUM(AB11:AB70)</f>
        <v>4370</v>
      </c>
      <c r="AC71" s="100">
        <f t="shared" si="22"/>
        <v>10847</v>
      </c>
      <c r="AD71" s="101">
        <f t="shared" si="22"/>
        <v>355</v>
      </c>
      <c r="AE71" s="102">
        <f t="shared" si="22"/>
        <v>4557</v>
      </c>
      <c r="AF71" s="101">
        <f t="shared" si="22"/>
        <v>813</v>
      </c>
      <c r="AG71" s="98">
        <f t="shared" si="22"/>
        <v>1483</v>
      </c>
      <c r="AH71" s="104">
        <f t="shared" si="22"/>
        <v>3384</v>
      </c>
      <c r="AI71" s="104">
        <f t="shared" si="22"/>
        <v>23065</v>
      </c>
      <c r="AJ71" s="102">
        <f t="shared" si="22"/>
        <v>271</v>
      </c>
      <c r="AK71" s="101">
        <f t="shared" si="22"/>
        <v>2336</v>
      </c>
      <c r="AL71" s="98">
        <f t="shared" si="22"/>
        <v>761</v>
      </c>
      <c r="AM71" s="104">
        <f t="shared" si="22"/>
        <v>3101</v>
      </c>
      <c r="AN71" s="104">
        <f t="shared" si="22"/>
        <v>0</v>
      </c>
      <c r="AO71" s="104">
        <f t="shared" si="22"/>
        <v>0</v>
      </c>
      <c r="AP71" s="104">
        <f t="shared" si="22"/>
        <v>382</v>
      </c>
      <c r="AQ71" s="105">
        <f t="shared" si="22"/>
        <v>0</v>
      </c>
      <c r="AR71" s="106">
        <f>SUM(AR11:AR70)</f>
        <v>0</v>
      </c>
      <c r="AS71" s="107">
        <f>SUM(AS11:AS70)</f>
        <v>0</v>
      </c>
      <c r="AT71" s="106">
        <f t="shared" ref="AT71:AU71" si="23">SUM(AT11:AT70)</f>
        <v>47</v>
      </c>
      <c r="AU71" s="108">
        <f t="shared" si="23"/>
        <v>52</v>
      </c>
      <c r="AV71" s="109">
        <f>SUM(AV11:AV70)</f>
        <v>53</v>
      </c>
      <c r="AW71" s="106">
        <f>SUM(AW11:AW70)</f>
        <v>0</v>
      </c>
      <c r="AX71" s="109">
        <f>SUM(AX11:AX70)</f>
        <v>0</v>
      </c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Y71" s="111"/>
      <c r="CA71" s="112"/>
      <c r="CB71" s="112"/>
      <c r="CC71" s="112"/>
      <c r="CD71" s="112"/>
      <c r="CE71" s="112"/>
      <c r="CF71" s="112"/>
      <c r="CG71" s="113"/>
      <c r="CH71" s="113"/>
      <c r="CI71" s="113"/>
      <c r="CJ71" s="113"/>
      <c r="CK71" s="113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</row>
    <row r="72" spans="1:104" x14ac:dyDescent="0.2">
      <c r="A72" s="114" t="s">
        <v>118</v>
      </c>
      <c r="B72" s="11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x14ac:dyDescent="0.2">
      <c r="A73" s="116" t="s">
        <v>119</v>
      </c>
      <c r="B73" s="117" t="s">
        <v>42</v>
      </c>
      <c r="C73" s="14" t="s">
        <v>120</v>
      </c>
      <c r="D73" s="15" t="s">
        <v>121</v>
      </c>
      <c r="E73" s="16" t="s">
        <v>122</v>
      </c>
      <c r="F73" s="16" t="s">
        <v>123</v>
      </c>
      <c r="G73" s="16" t="s">
        <v>124</v>
      </c>
      <c r="H73" s="17" t="s">
        <v>125</v>
      </c>
      <c r="I73" s="17" t="s">
        <v>126</v>
      </c>
      <c r="J73" s="17" t="s">
        <v>127</v>
      </c>
      <c r="K73" s="17" t="s">
        <v>128</v>
      </c>
      <c r="L73" s="17" t="s">
        <v>129</v>
      </c>
      <c r="M73" s="17" t="s">
        <v>130</v>
      </c>
      <c r="N73" s="17" t="s">
        <v>131</v>
      </c>
      <c r="O73" s="17" t="s">
        <v>132</v>
      </c>
      <c r="P73" s="17" t="s">
        <v>133</v>
      </c>
      <c r="Q73" s="17" t="s">
        <v>134</v>
      </c>
      <c r="R73" s="17" t="s">
        <v>135</v>
      </c>
      <c r="S73" s="18" t="s">
        <v>136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x14ac:dyDescent="0.2">
      <c r="A74" s="118" t="s">
        <v>137</v>
      </c>
      <c r="B74" s="119">
        <f t="shared" ref="B74:B87" si="24">SUM(C74:S74)</f>
        <v>0</v>
      </c>
      <c r="C74" s="218">
        <f>SUM(ENERO:DICIEMBRE!C74)</f>
        <v>0</v>
      </c>
      <c r="D74" s="218">
        <f>SUM(ENERO:DICIEMBRE!D74)</f>
        <v>0</v>
      </c>
      <c r="E74" s="218">
        <f>SUM(ENERO:DICIEMBRE!E74)</f>
        <v>0</v>
      </c>
      <c r="F74" s="218">
        <f>SUM(ENERO:DICIEMBRE!F74)</f>
        <v>0</v>
      </c>
      <c r="G74" s="218">
        <f>SUM(ENERO:DICIEMBRE!G74)</f>
        <v>0</v>
      </c>
      <c r="H74" s="218">
        <f>SUM(ENERO:DICIEMBRE!H74)</f>
        <v>0</v>
      </c>
      <c r="I74" s="218">
        <f>SUM(ENERO:DICIEMBRE!I74)</f>
        <v>0</v>
      </c>
      <c r="J74" s="218">
        <f>SUM(ENERO:DICIEMBRE!J74)</f>
        <v>0</v>
      </c>
      <c r="K74" s="218">
        <f>SUM(ENERO:DICIEMBRE!K74)</f>
        <v>0</v>
      </c>
      <c r="L74" s="218">
        <f>SUM(ENERO:DICIEMBRE!L74)</f>
        <v>0</v>
      </c>
      <c r="M74" s="218">
        <f>SUM(ENERO:DICIEMBRE!M74)</f>
        <v>0</v>
      </c>
      <c r="N74" s="218">
        <f>SUM(ENERO:DICIEMBRE!N74)</f>
        <v>0</v>
      </c>
      <c r="O74" s="218">
        <f>SUM(ENERO:DICIEMBRE!O74)</f>
        <v>0</v>
      </c>
      <c r="P74" s="218">
        <f>SUM(ENERO:DICIEMBRE!P74)</f>
        <v>0</v>
      </c>
      <c r="Q74" s="218">
        <f>SUM(ENERO:DICIEMBRE!Q74)</f>
        <v>0</v>
      </c>
      <c r="R74" s="218">
        <f>SUM(ENERO:DICIEMBRE!R74)</f>
        <v>0</v>
      </c>
      <c r="S74" s="218">
        <f>SUM(ENERO:DICIEMBRE!S74)</f>
        <v>0</v>
      </c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x14ac:dyDescent="0.2">
      <c r="A75" s="120" t="s">
        <v>138</v>
      </c>
      <c r="B75" s="121">
        <f t="shared" si="24"/>
        <v>1246</v>
      </c>
      <c r="C75" s="218">
        <f>SUM(ENERO:DICIEMBRE!C75)</f>
        <v>0</v>
      </c>
      <c r="D75" s="218">
        <f>SUM(ENERO:DICIEMBRE!D75)</f>
        <v>0</v>
      </c>
      <c r="E75" s="218">
        <f>SUM(ENERO:DICIEMBRE!E75)</f>
        <v>0</v>
      </c>
      <c r="F75" s="218">
        <f>SUM(ENERO:DICIEMBRE!F75)</f>
        <v>20</v>
      </c>
      <c r="G75" s="218">
        <f>SUM(ENERO:DICIEMBRE!G75)</f>
        <v>34</v>
      </c>
      <c r="H75" s="218">
        <f>SUM(ENERO:DICIEMBRE!H75)</f>
        <v>35</v>
      </c>
      <c r="I75" s="218">
        <f>SUM(ENERO:DICIEMBRE!I75)</f>
        <v>38</v>
      </c>
      <c r="J75" s="218">
        <f>SUM(ENERO:DICIEMBRE!J75)</f>
        <v>53</v>
      </c>
      <c r="K75" s="218">
        <f>SUM(ENERO:DICIEMBRE!K75)</f>
        <v>54</v>
      </c>
      <c r="L75" s="218">
        <f>SUM(ENERO:DICIEMBRE!L75)</f>
        <v>76</v>
      </c>
      <c r="M75" s="218">
        <f>SUM(ENERO:DICIEMBRE!M75)</f>
        <v>131</v>
      </c>
      <c r="N75" s="218">
        <f>SUM(ENERO:DICIEMBRE!N75)</f>
        <v>144</v>
      </c>
      <c r="O75" s="218">
        <f>SUM(ENERO:DICIEMBRE!O75)</f>
        <v>201</v>
      </c>
      <c r="P75" s="218">
        <f>SUM(ENERO:DICIEMBRE!P75)</f>
        <v>193</v>
      </c>
      <c r="Q75" s="218">
        <f>SUM(ENERO:DICIEMBRE!Q75)</f>
        <v>122</v>
      </c>
      <c r="R75" s="218">
        <f>SUM(ENERO:DICIEMBRE!R75)</f>
        <v>96</v>
      </c>
      <c r="S75" s="218">
        <f>SUM(ENERO:DICIEMBRE!S75)</f>
        <v>49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x14ac:dyDescent="0.2">
      <c r="A76" s="120" t="s">
        <v>139</v>
      </c>
      <c r="B76" s="121">
        <f t="shared" si="24"/>
        <v>1151</v>
      </c>
      <c r="C76" s="218">
        <f>SUM(ENERO:DICIEMBRE!C76)</f>
        <v>0</v>
      </c>
      <c r="D76" s="218">
        <f>SUM(ENERO:DICIEMBRE!D76)</f>
        <v>0</v>
      </c>
      <c r="E76" s="218">
        <f>SUM(ENERO:DICIEMBRE!E76)</f>
        <v>0</v>
      </c>
      <c r="F76" s="218">
        <f>SUM(ENERO:DICIEMBRE!F76)</f>
        <v>18</v>
      </c>
      <c r="G76" s="218">
        <f>SUM(ENERO:DICIEMBRE!G76)</f>
        <v>17</v>
      </c>
      <c r="H76" s="218">
        <f>SUM(ENERO:DICIEMBRE!H76)</f>
        <v>33</v>
      </c>
      <c r="I76" s="218">
        <f>SUM(ENERO:DICIEMBRE!I76)</f>
        <v>17</v>
      </c>
      <c r="J76" s="218">
        <f>SUM(ENERO:DICIEMBRE!J76)</f>
        <v>57</v>
      </c>
      <c r="K76" s="218">
        <f>SUM(ENERO:DICIEMBRE!K76)</f>
        <v>78</v>
      </c>
      <c r="L76" s="218">
        <f>SUM(ENERO:DICIEMBRE!L76)</f>
        <v>152</v>
      </c>
      <c r="M76" s="218">
        <f>SUM(ENERO:DICIEMBRE!M76)</f>
        <v>185</v>
      </c>
      <c r="N76" s="218">
        <f>SUM(ENERO:DICIEMBRE!N76)</f>
        <v>187</v>
      </c>
      <c r="O76" s="218">
        <f>SUM(ENERO:DICIEMBRE!O76)</f>
        <v>114</v>
      </c>
      <c r="P76" s="218">
        <f>SUM(ENERO:DICIEMBRE!P76)</f>
        <v>98</v>
      </c>
      <c r="Q76" s="218">
        <f>SUM(ENERO:DICIEMBRE!Q76)</f>
        <v>86</v>
      </c>
      <c r="R76" s="218">
        <f>SUM(ENERO:DICIEMBRE!R76)</f>
        <v>70</v>
      </c>
      <c r="S76" s="218">
        <f>SUM(ENERO:DICIEMBRE!S76)</f>
        <v>39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x14ac:dyDescent="0.2">
      <c r="A77" s="120" t="s">
        <v>140</v>
      </c>
      <c r="B77" s="121">
        <f t="shared" si="24"/>
        <v>1971</v>
      </c>
      <c r="C77" s="218">
        <f>SUM(ENERO:DICIEMBRE!C77)</f>
        <v>0</v>
      </c>
      <c r="D77" s="218">
        <f>SUM(ENERO:DICIEMBRE!D77)</f>
        <v>0</v>
      </c>
      <c r="E77" s="218">
        <f>SUM(ENERO:DICIEMBRE!E77)</f>
        <v>15</v>
      </c>
      <c r="F77" s="218">
        <f>SUM(ENERO:DICIEMBRE!F77)</f>
        <v>105</v>
      </c>
      <c r="G77" s="218">
        <f>SUM(ENERO:DICIEMBRE!G77)</f>
        <v>331</v>
      </c>
      <c r="H77" s="218">
        <f>SUM(ENERO:DICIEMBRE!H77)</f>
        <v>455</v>
      </c>
      <c r="I77" s="218">
        <f>SUM(ENERO:DICIEMBRE!I77)</f>
        <v>479</v>
      </c>
      <c r="J77" s="218">
        <f>SUM(ENERO:DICIEMBRE!J77)</f>
        <v>373</v>
      </c>
      <c r="K77" s="218">
        <f>SUM(ENERO:DICIEMBRE!K77)</f>
        <v>212</v>
      </c>
      <c r="L77" s="218">
        <f>SUM(ENERO:DICIEMBRE!L77)</f>
        <v>1</v>
      </c>
      <c r="M77" s="218">
        <f>SUM(ENERO:DICIEMBRE!M77)</f>
        <v>0</v>
      </c>
      <c r="N77" s="218">
        <f>SUM(ENERO:DICIEMBRE!N77)</f>
        <v>0</v>
      </c>
      <c r="O77" s="218">
        <f>SUM(ENERO:DICIEMBRE!O77)</f>
        <v>0</v>
      </c>
      <c r="P77" s="218">
        <f>SUM(ENERO:DICIEMBRE!P77)</f>
        <v>0</v>
      </c>
      <c r="Q77" s="218">
        <f>SUM(ENERO:DICIEMBRE!Q77)</f>
        <v>0</v>
      </c>
      <c r="R77" s="218">
        <f>SUM(ENERO:DICIEMBRE!R77)</f>
        <v>0</v>
      </c>
      <c r="S77" s="218">
        <f>SUM(ENERO:DICIEMBRE!S77)</f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x14ac:dyDescent="0.2">
      <c r="A78" s="120" t="s">
        <v>141</v>
      </c>
      <c r="B78" s="121">
        <f t="shared" si="24"/>
        <v>1107</v>
      </c>
      <c r="C78" s="218">
        <f>SUM(ENERO:DICIEMBRE!C78)</f>
        <v>0</v>
      </c>
      <c r="D78" s="218">
        <f>SUM(ENERO:DICIEMBRE!D78)</f>
        <v>0</v>
      </c>
      <c r="E78" s="218">
        <f>SUM(ENERO:DICIEMBRE!E78)</f>
        <v>0</v>
      </c>
      <c r="F78" s="218">
        <f>SUM(ENERO:DICIEMBRE!F78)</f>
        <v>8</v>
      </c>
      <c r="G78" s="218">
        <f>SUM(ENERO:DICIEMBRE!G78)</f>
        <v>6</v>
      </c>
      <c r="H78" s="218">
        <f>SUM(ENERO:DICIEMBRE!H78)</f>
        <v>5</v>
      </c>
      <c r="I78" s="218">
        <f>SUM(ENERO:DICIEMBRE!I78)</f>
        <v>22</v>
      </c>
      <c r="J78" s="218">
        <f>SUM(ENERO:DICIEMBRE!J78)</f>
        <v>25</v>
      </c>
      <c r="K78" s="218">
        <f>SUM(ENERO:DICIEMBRE!K78)</f>
        <v>38</v>
      </c>
      <c r="L78" s="218">
        <f>SUM(ENERO:DICIEMBRE!L78)</f>
        <v>63</v>
      </c>
      <c r="M78" s="218">
        <f>SUM(ENERO:DICIEMBRE!M78)</f>
        <v>88</v>
      </c>
      <c r="N78" s="218">
        <f>SUM(ENERO:DICIEMBRE!N78)</f>
        <v>80</v>
      </c>
      <c r="O78" s="218">
        <f>SUM(ENERO:DICIEMBRE!O78)</f>
        <v>136</v>
      </c>
      <c r="P78" s="218">
        <f>SUM(ENERO:DICIEMBRE!P78)</f>
        <v>146</v>
      </c>
      <c r="Q78" s="218">
        <f>SUM(ENERO:DICIEMBRE!Q78)</f>
        <v>185</v>
      </c>
      <c r="R78" s="218">
        <f>SUM(ENERO:DICIEMBRE!R78)</f>
        <v>145</v>
      </c>
      <c r="S78" s="218">
        <f>SUM(ENERO:DICIEMBRE!S78)</f>
        <v>160</v>
      </c>
      <c r="T78" s="3"/>
      <c r="CG78" s="12"/>
      <c r="CH78" s="12"/>
      <c r="CI78" s="12"/>
      <c r="CJ78" s="12"/>
      <c r="CK78" s="12"/>
    </row>
    <row r="79" spans="1:104" x14ac:dyDescent="0.2">
      <c r="A79" s="120" t="s">
        <v>142</v>
      </c>
      <c r="B79" s="121">
        <f t="shared" si="24"/>
        <v>1756</v>
      </c>
      <c r="C79" s="218">
        <f>SUM(ENERO:DICIEMBRE!C79)</f>
        <v>0</v>
      </c>
      <c r="D79" s="218">
        <f>SUM(ENERO:DICIEMBRE!D79)</f>
        <v>0</v>
      </c>
      <c r="E79" s="218">
        <f>SUM(ENERO:DICIEMBRE!E79)</f>
        <v>0</v>
      </c>
      <c r="F79" s="218">
        <f>SUM(ENERO:DICIEMBRE!F79)</f>
        <v>0</v>
      </c>
      <c r="G79" s="218">
        <f>SUM(ENERO:DICIEMBRE!G79)</f>
        <v>6</v>
      </c>
      <c r="H79" s="218">
        <f>SUM(ENERO:DICIEMBRE!H79)</f>
        <v>1</v>
      </c>
      <c r="I79" s="218">
        <f>SUM(ENERO:DICIEMBRE!I79)</f>
        <v>18</v>
      </c>
      <c r="J79" s="218">
        <f>SUM(ENERO:DICIEMBRE!J79)</f>
        <v>46</v>
      </c>
      <c r="K79" s="218">
        <f>SUM(ENERO:DICIEMBRE!K79)</f>
        <v>36</v>
      </c>
      <c r="L79" s="218">
        <f>SUM(ENERO:DICIEMBRE!L79)</f>
        <v>50</v>
      </c>
      <c r="M79" s="218">
        <f>SUM(ENERO:DICIEMBRE!M79)</f>
        <v>109</v>
      </c>
      <c r="N79" s="218">
        <f>SUM(ENERO:DICIEMBRE!N79)</f>
        <v>157</v>
      </c>
      <c r="O79" s="218">
        <f>SUM(ENERO:DICIEMBRE!O79)</f>
        <v>174</v>
      </c>
      <c r="P79" s="218">
        <f>SUM(ENERO:DICIEMBRE!P79)</f>
        <v>231</v>
      </c>
      <c r="Q79" s="218">
        <f>SUM(ENERO:DICIEMBRE!Q79)</f>
        <v>291</v>
      </c>
      <c r="R79" s="218">
        <f>SUM(ENERO:DICIEMBRE!R79)</f>
        <v>199</v>
      </c>
      <c r="S79" s="218">
        <f>SUM(ENERO:DICIEMBRE!S79)</f>
        <v>438</v>
      </c>
      <c r="T79" s="3"/>
      <c r="CG79" s="12"/>
      <c r="CH79" s="12"/>
      <c r="CI79" s="12"/>
      <c r="CJ79" s="12"/>
      <c r="CK79" s="12"/>
    </row>
    <row r="80" spans="1:104" x14ac:dyDescent="0.2">
      <c r="A80" s="120" t="s">
        <v>143</v>
      </c>
      <c r="B80" s="121">
        <f t="shared" si="24"/>
        <v>0</v>
      </c>
      <c r="C80" s="218">
        <f>SUM(ENERO:DICIEMBRE!C80)</f>
        <v>0</v>
      </c>
      <c r="D80" s="218">
        <f>SUM(ENERO:DICIEMBRE!D80)</f>
        <v>0</v>
      </c>
      <c r="E80" s="218">
        <f>SUM(ENERO:DICIEMBRE!E80)</f>
        <v>0</v>
      </c>
      <c r="F80" s="218">
        <f>SUM(ENERO:DICIEMBRE!F80)</f>
        <v>0</v>
      </c>
      <c r="G80" s="218">
        <f>SUM(ENERO:DICIEMBRE!G80)</f>
        <v>0</v>
      </c>
      <c r="H80" s="218">
        <f>SUM(ENERO:DICIEMBRE!H80)</f>
        <v>0</v>
      </c>
      <c r="I80" s="218">
        <f>SUM(ENERO:DICIEMBRE!I80)</f>
        <v>0</v>
      </c>
      <c r="J80" s="218">
        <f>SUM(ENERO:DICIEMBRE!J80)</f>
        <v>0</v>
      </c>
      <c r="K80" s="218">
        <f>SUM(ENERO:DICIEMBRE!K80)</f>
        <v>0</v>
      </c>
      <c r="L80" s="218">
        <f>SUM(ENERO:DICIEMBRE!L80)</f>
        <v>0</v>
      </c>
      <c r="M80" s="218">
        <f>SUM(ENERO:DICIEMBRE!M80)</f>
        <v>0</v>
      </c>
      <c r="N80" s="218">
        <f>SUM(ENERO:DICIEMBRE!N80)</f>
        <v>0</v>
      </c>
      <c r="O80" s="218">
        <f>SUM(ENERO:DICIEMBRE!O80)</f>
        <v>0</v>
      </c>
      <c r="P80" s="218">
        <f>SUM(ENERO:DICIEMBRE!P80)</f>
        <v>0</v>
      </c>
      <c r="Q80" s="218">
        <f>SUM(ENERO:DICIEMBRE!Q80)</f>
        <v>0</v>
      </c>
      <c r="R80" s="218">
        <f>SUM(ENERO:DICIEMBRE!R80)</f>
        <v>0</v>
      </c>
      <c r="S80" s="218">
        <f>SUM(ENERO:DICIEMBRE!S80)</f>
        <v>0</v>
      </c>
      <c r="T80" s="3"/>
      <c r="CG80" s="12"/>
      <c r="CH80" s="12"/>
      <c r="CI80" s="12"/>
      <c r="CJ80" s="12"/>
      <c r="CK80" s="12"/>
    </row>
    <row r="81" spans="1:89" s="2" customFormat="1" x14ac:dyDescent="0.2">
      <c r="A81" s="120" t="s">
        <v>144</v>
      </c>
      <c r="B81" s="121">
        <f t="shared" si="24"/>
        <v>586</v>
      </c>
      <c r="C81" s="218">
        <f>SUM(ENERO:DICIEMBRE!C81)</f>
        <v>0</v>
      </c>
      <c r="D81" s="218">
        <f>SUM(ENERO:DICIEMBRE!D81)</f>
        <v>0</v>
      </c>
      <c r="E81" s="218">
        <f>SUM(ENERO:DICIEMBRE!E81)</f>
        <v>0</v>
      </c>
      <c r="F81" s="218">
        <f>SUM(ENERO:DICIEMBRE!F81)</f>
        <v>3</v>
      </c>
      <c r="G81" s="218">
        <f>SUM(ENERO:DICIEMBRE!G81)</f>
        <v>20</v>
      </c>
      <c r="H81" s="218">
        <f>SUM(ENERO:DICIEMBRE!H81)</f>
        <v>64</v>
      </c>
      <c r="I81" s="218">
        <f>SUM(ENERO:DICIEMBRE!I81)</f>
        <v>91</v>
      </c>
      <c r="J81" s="218">
        <f>SUM(ENERO:DICIEMBRE!J81)</f>
        <v>89</v>
      </c>
      <c r="K81" s="218">
        <f>SUM(ENERO:DICIEMBRE!K81)</f>
        <v>64</v>
      </c>
      <c r="L81" s="218">
        <f>SUM(ENERO:DICIEMBRE!L81)</f>
        <v>89</v>
      </c>
      <c r="M81" s="218">
        <f>SUM(ENERO:DICIEMBRE!M81)</f>
        <v>58</v>
      </c>
      <c r="N81" s="218">
        <f>SUM(ENERO:DICIEMBRE!N81)</f>
        <v>58</v>
      </c>
      <c r="O81" s="218">
        <f>SUM(ENERO:DICIEMBRE!O81)</f>
        <v>19</v>
      </c>
      <c r="P81" s="218">
        <f>SUM(ENERO:DICIEMBRE!P81)</f>
        <v>13</v>
      </c>
      <c r="Q81" s="218">
        <f>SUM(ENERO:DICIEMBRE!Q81)</f>
        <v>10</v>
      </c>
      <c r="R81" s="218">
        <f>SUM(ENERO:DICIEMBRE!R81)</f>
        <v>4</v>
      </c>
      <c r="S81" s="218">
        <f>SUM(ENERO:DICIEMBRE!S81)</f>
        <v>4</v>
      </c>
      <c r="T81" s="111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BX81" s="3"/>
      <c r="BY81" s="3"/>
      <c r="BZ81" s="3"/>
      <c r="CA81" s="4"/>
      <c r="CB81" s="4"/>
      <c r="CC81" s="4"/>
      <c r="CD81" s="4"/>
      <c r="CE81" s="4"/>
      <c r="CF81" s="4"/>
      <c r="CG81" s="12"/>
      <c r="CH81" s="12"/>
      <c r="CI81" s="12"/>
      <c r="CJ81" s="12"/>
      <c r="CK81" s="12"/>
    </row>
    <row r="82" spans="1:89" s="2" customFormat="1" x14ac:dyDescent="0.2">
      <c r="A82" s="120" t="s">
        <v>145</v>
      </c>
      <c r="B82" s="121">
        <f t="shared" si="24"/>
        <v>426</v>
      </c>
      <c r="C82" s="218">
        <f>SUM(ENERO:DICIEMBRE!C82)</f>
        <v>0</v>
      </c>
      <c r="D82" s="218">
        <f>SUM(ENERO:DICIEMBRE!D82)</f>
        <v>0</v>
      </c>
      <c r="E82" s="218">
        <f>SUM(ENERO:DICIEMBRE!E82)</f>
        <v>0</v>
      </c>
      <c r="F82" s="218">
        <f>SUM(ENERO:DICIEMBRE!F82)</f>
        <v>2</v>
      </c>
      <c r="G82" s="218">
        <f>SUM(ENERO:DICIEMBRE!G82)</f>
        <v>8</v>
      </c>
      <c r="H82" s="218">
        <f>SUM(ENERO:DICIEMBRE!H82)</f>
        <v>8</v>
      </c>
      <c r="I82" s="218">
        <f>SUM(ENERO:DICIEMBRE!I82)</f>
        <v>5</v>
      </c>
      <c r="J82" s="218">
        <f>SUM(ENERO:DICIEMBRE!J82)</f>
        <v>8</v>
      </c>
      <c r="K82" s="218">
        <f>SUM(ENERO:DICIEMBRE!K82)</f>
        <v>24</v>
      </c>
      <c r="L82" s="218">
        <f>SUM(ENERO:DICIEMBRE!L82)</f>
        <v>42</v>
      </c>
      <c r="M82" s="218">
        <f>SUM(ENERO:DICIEMBRE!M82)</f>
        <v>66</v>
      </c>
      <c r="N82" s="218">
        <f>SUM(ENERO:DICIEMBRE!N82)</f>
        <v>64</v>
      </c>
      <c r="O82" s="218">
        <f>SUM(ENERO:DICIEMBRE!O82)</f>
        <v>48</v>
      </c>
      <c r="P82" s="218">
        <f>SUM(ENERO:DICIEMBRE!P82)</f>
        <v>53</v>
      </c>
      <c r="Q82" s="218">
        <f>SUM(ENERO:DICIEMBRE!Q82)</f>
        <v>51</v>
      </c>
      <c r="R82" s="218">
        <f>SUM(ENERO:DICIEMBRE!R82)</f>
        <v>27</v>
      </c>
      <c r="S82" s="218">
        <f>SUM(ENERO:DICIEMBRE!S82)</f>
        <v>20</v>
      </c>
      <c r="T82" s="3"/>
      <c r="BX82" s="3"/>
      <c r="BY82" s="3"/>
      <c r="BZ82" s="3"/>
      <c r="CA82" s="4"/>
      <c r="CB82" s="4"/>
      <c r="CC82" s="4"/>
      <c r="CD82" s="4"/>
      <c r="CE82" s="4"/>
      <c r="CF82" s="4"/>
      <c r="CG82" s="12"/>
      <c r="CH82" s="12"/>
      <c r="CI82" s="12"/>
      <c r="CJ82" s="12"/>
      <c r="CK82" s="12"/>
    </row>
    <row r="83" spans="1:89" s="2" customFormat="1" x14ac:dyDescent="0.2">
      <c r="A83" s="120" t="s">
        <v>146</v>
      </c>
      <c r="B83" s="121">
        <f t="shared" si="24"/>
        <v>0</v>
      </c>
      <c r="C83" s="218">
        <f>SUM(ENERO:DICIEMBRE!C83)</f>
        <v>0</v>
      </c>
      <c r="D83" s="218">
        <f>SUM(ENERO:DICIEMBRE!D83)</f>
        <v>0</v>
      </c>
      <c r="E83" s="218">
        <f>SUM(ENERO:DICIEMBRE!E83)</f>
        <v>0</v>
      </c>
      <c r="F83" s="218">
        <f>SUM(ENERO:DICIEMBRE!F83)</f>
        <v>0</v>
      </c>
      <c r="G83" s="218">
        <f>SUM(ENERO:DICIEMBRE!G83)</f>
        <v>0</v>
      </c>
      <c r="H83" s="218">
        <f>SUM(ENERO:DICIEMBRE!H83)</f>
        <v>0</v>
      </c>
      <c r="I83" s="218">
        <f>SUM(ENERO:DICIEMBRE!I83)</f>
        <v>0</v>
      </c>
      <c r="J83" s="218">
        <f>SUM(ENERO:DICIEMBRE!J83)</f>
        <v>0</v>
      </c>
      <c r="K83" s="218">
        <f>SUM(ENERO:DICIEMBRE!K83)</f>
        <v>0</v>
      </c>
      <c r="L83" s="218">
        <f>SUM(ENERO:DICIEMBRE!L83)</f>
        <v>0</v>
      </c>
      <c r="M83" s="218">
        <f>SUM(ENERO:DICIEMBRE!M83)</f>
        <v>0</v>
      </c>
      <c r="N83" s="218">
        <f>SUM(ENERO:DICIEMBRE!N83)</f>
        <v>0</v>
      </c>
      <c r="O83" s="218">
        <f>SUM(ENERO:DICIEMBRE!O83)</f>
        <v>0</v>
      </c>
      <c r="P83" s="218">
        <f>SUM(ENERO:DICIEMBRE!P83)</f>
        <v>0</v>
      </c>
      <c r="Q83" s="218">
        <f>SUM(ENERO:DICIEMBRE!Q83)</f>
        <v>0</v>
      </c>
      <c r="R83" s="218">
        <f>SUM(ENERO:DICIEMBRE!R83)</f>
        <v>0</v>
      </c>
      <c r="S83" s="218">
        <f>SUM(ENERO:DICIEMBRE!S83)</f>
        <v>0</v>
      </c>
      <c r="T83" s="3"/>
      <c r="BX83" s="3"/>
      <c r="BY83" s="3"/>
      <c r="BZ83" s="3"/>
      <c r="CA83" s="4"/>
      <c r="CB83" s="4"/>
      <c r="CC83" s="4"/>
      <c r="CD83" s="4"/>
      <c r="CE83" s="4"/>
      <c r="CF83" s="4"/>
      <c r="CG83" s="12"/>
      <c r="CH83" s="12"/>
      <c r="CI83" s="12"/>
      <c r="CJ83" s="12"/>
      <c r="CK83" s="12"/>
    </row>
    <row r="84" spans="1:89" s="2" customFormat="1" x14ac:dyDescent="0.2">
      <c r="A84" s="120" t="s">
        <v>147</v>
      </c>
      <c r="B84" s="121">
        <f t="shared" si="24"/>
        <v>137</v>
      </c>
      <c r="C84" s="218">
        <f>SUM(ENERO:DICIEMBRE!C84)</f>
        <v>81</v>
      </c>
      <c r="D84" s="218">
        <f>SUM(ENERO:DICIEMBRE!D84)</f>
        <v>33</v>
      </c>
      <c r="E84" s="218">
        <f>SUM(ENERO:DICIEMBRE!E84)</f>
        <v>21</v>
      </c>
      <c r="F84" s="218">
        <f>SUM(ENERO:DICIEMBRE!F84)</f>
        <v>2</v>
      </c>
      <c r="G84" s="218">
        <f>SUM(ENERO:DICIEMBRE!G84)</f>
        <v>0</v>
      </c>
      <c r="H84" s="218">
        <f>SUM(ENERO:DICIEMBRE!H84)</f>
        <v>0</v>
      </c>
      <c r="I84" s="218">
        <f>SUM(ENERO:DICIEMBRE!I84)</f>
        <v>0</v>
      </c>
      <c r="J84" s="218">
        <f>SUM(ENERO:DICIEMBRE!J84)</f>
        <v>0</v>
      </c>
      <c r="K84" s="218">
        <f>SUM(ENERO:DICIEMBRE!K84)</f>
        <v>0</v>
      </c>
      <c r="L84" s="218">
        <f>SUM(ENERO:DICIEMBRE!L84)</f>
        <v>0</v>
      </c>
      <c r="M84" s="218">
        <f>SUM(ENERO:DICIEMBRE!M84)</f>
        <v>0</v>
      </c>
      <c r="N84" s="218">
        <f>SUM(ENERO:DICIEMBRE!N84)</f>
        <v>0</v>
      </c>
      <c r="O84" s="218">
        <f>SUM(ENERO:DICIEMBRE!O84)</f>
        <v>0</v>
      </c>
      <c r="P84" s="218">
        <f>SUM(ENERO:DICIEMBRE!P84)</f>
        <v>0</v>
      </c>
      <c r="Q84" s="218">
        <f>SUM(ENERO:DICIEMBRE!Q84)</f>
        <v>0</v>
      </c>
      <c r="R84" s="218">
        <f>SUM(ENERO:DICIEMBRE!R84)</f>
        <v>0</v>
      </c>
      <c r="S84" s="218">
        <f>SUM(ENERO:DICIEMBRE!S84)</f>
        <v>0</v>
      </c>
      <c r="T84" s="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X84" s="3"/>
      <c r="BY84" s="3"/>
      <c r="BZ84" s="3"/>
      <c r="CA84" s="4"/>
      <c r="CB84" s="4"/>
      <c r="CC84" s="4"/>
      <c r="CD84" s="4"/>
      <c r="CE84" s="4"/>
      <c r="CF84" s="4"/>
      <c r="CG84" s="12"/>
      <c r="CH84" s="12"/>
      <c r="CI84" s="12"/>
      <c r="CJ84" s="12"/>
      <c r="CK84" s="12"/>
    </row>
    <row r="85" spans="1:89" s="2" customFormat="1" x14ac:dyDescent="0.2">
      <c r="A85" s="120" t="s">
        <v>148</v>
      </c>
      <c r="B85" s="121">
        <f t="shared" si="24"/>
        <v>95</v>
      </c>
      <c r="C85" s="218">
        <f>SUM(ENERO:DICIEMBRE!C85)</f>
        <v>3</v>
      </c>
      <c r="D85" s="218">
        <f>SUM(ENERO:DICIEMBRE!D85)</f>
        <v>0</v>
      </c>
      <c r="E85" s="218">
        <f>SUM(ENERO:DICIEMBRE!E85)</f>
        <v>0</v>
      </c>
      <c r="F85" s="218">
        <f>SUM(ENERO:DICIEMBRE!F85)</f>
        <v>7</v>
      </c>
      <c r="G85" s="218">
        <f>SUM(ENERO:DICIEMBRE!G85)</f>
        <v>18</v>
      </c>
      <c r="H85" s="218">
        <f>SUM(ENERO:DICIEMBRE!H85)</f>
        <v>11</v>
      </c>
      <c r="I85" s="218">
        <f>SUM(ENERO:DICIEMBRE!I85)</f>
        <v>23</v>
      </c>
      <c r="J85" s="218">
        <f>SUM(ENERO:DICIEMBRE!J85)</f>
        <v>10</v>
      </c>
      <c r="K85" s="218">
        <f>SUM(ENERO:DICIEMBRE!K85)</f>
        <v>11</v>
      </c>
      <c r="L85" s="218">
        <f>SUM(ENERO:DICIEMBRE!L85)</f>
        <v>1</v>
      </c>
      <c r="M85" s="218">
        <f>SUM(ENERO:DICIEMBRE!M85)</f>
        <v>3</v>
      </c>
      <c r="N85" s="218">
        <f>SUM(ENERO:DICIEMBRE!N85)</f>
        <v>4</v>
      </c>
      <c r="O85" s="218">
        <f>SUM(ENERO:DICIEMBRE!O85)</f>
        <v>2</v>
      </c>
      <c r="P85" s="218">
        <f>SUM(ENERO:DICIEMBRE!P85)</f>
        <v>2</v>
      </c>
      <c r="Q85" s="218">
        <f>SUM(ENERO:DICIEMBRE!Q85)</f>
        <v>0</v>
      </c>
      <c r="R85" s="218">
        <f>SUM(ENERO:DICIEMBRE!R85)</f>
        <v>0</v>
      </c>
      <c r="S85" s="218">
        <f>SUM(ENERO:DICIEMBRE!S85)</f>
        <v>0</v>
      </c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X85" s="3"/>
      <c r="BY85" s="3"/>
      <c r="BZ85" s="3"/>
      <c r="CA85" s="4"/>
      <c r="CB85" s="4"/>
      <c r="CC85" s="4"/>
      <c r="CD85" s="4"/>
      <c r="CE85" s="4"/>
      <c r="CF85" s="4"/>
      <c r="CG85" s="12"/>
      <c r="CH85" s="12"/>
      <c r="CI85" s="12"/>
      <c r="CJ85" s="12"/>
      <c r="CK85" s="12"/>
    </row>
    <row r="86" spans="1:89" s="2" customFormat="1" x14ac:dyDescent="0.2">
      <c r="A86" s="120" t="s">
        <v>149</v>
      </c>
      <c r="B86" s="121">
        <f t="shared" si="24"/>
        <v>197</v>
      </c>
      <c r="C86" s="218">
        <f>SUM(ENERO:DICIEMBRE!C86)</f>
        <v>0</v>
      </c>
      <c r="D86" s="218">
        <f>SUM(ENERO:DICIEMBRE!D86)</f>
        <v>0</v>
      </c>
      <c r="E86" s="218">
        <f>SUM(ENERO:DICIEMBRE!E86)</f>
        <v>1</v>
      </c>
      <c r="F86" s="218">
        <f>SUM(ENERO:DICIEMBRE!F86)</f>
        <v>3</v>
      </c>
      <c r="G86" s="218">
        <f>SUM(ENERO:DICIEMBRE!G86)</f>
        <v>16</v>
      </c>
      <c r="H86" s="218">
        <f>SUM(ENERO:DICIEMBRE!H86)</f>
        <v>26</v>
      </c>
      <c r="I86" s="218">
        <f>SUM(ENERO:DICIEMBRE!I86)</f>
        <v>37</v>
      </c>
      <c r="J86" s="218">
        <f>SUM(ENERO:DICIEMBRE!J86)</f>
        <v>27</v>
      </c>
      <c r="K86" s="218">
        <f>SUM(ENERO:DICIEMBRE!K86)</f>
        <v>26</v>
      </c>
      <c r="L86" s="218">
        <f>SUM(ENERO:DICIEMBRE!L86)</f>
        <v>19</v>
      </c>
      <c r="M86" s="218">
        <f>SUM(ENERO:DICIEMBRE!M86)</f>
        <v>17</v>
      </c>
      <c r="N86" s="218">
        <f>SUM(ENERO:DICIEMBRE!N86)</f>
        <v>8</v>
      </c>
      <c r="O86" s="218">
        <f>SUM(ENERO:DICIEMBRE!O86)</f>
        <v>6</v>
      </c>
      <c r="P86" s="218">
        <f>SUM(ENERO:DICIEMBRE!P86)</f>
        <v>9</v>
      </c>
      <c r="Q86" s="218">
        <f>SUM(ENERO:DICIEMBRE!Q86)</f>
        <v>2</v>
      </c>
      <c r="R86" s="218">
        <f>SUM(ENERO:DICIEMBRE!R86)</f>
        <v>0</v>
      </c>
      <c r="S86" s="218">
        <f>SUM(ENERO:DICIEMBRE!S86)</f>
        <v>0</v>
      </c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X86" s="3"/>
      <c r="BY86" s="3"/>
      <c r="BZ86" s="3"/>
      <c r="CA86" s="4"/>
      <c r="CB86" s="4"/>
      <c r="CC86" s="4"/>
      <c r="CD86" s="4"/>
      <c r="CE86" s="4"/>
      <c r="CF86" s="4"/>
      <c r="CG86" s="12"/>
      <c r="CH86" s="12"/>
      <c r="CI86" s="12"/>
      <c r="CJ86" s="12"/>
      <c r="CK86" s="12"/>
    </row>
    <row r="87" spans="1:89" s="2" customFormat="1" x14ac:dyDescent="0.2">
      <c r="A87" s="122" t="s">
        <v>150</v>
      </c>
      <c r="B87" s="123">
        <f t="shared" si="24"/>
        <v>1883</v>
      </c>
      <c r="C87" s="218">
        <f>SUM(ENERO:DICIEMBRE!C87)</f>
        <v>0</v>
      </c>
      <c r="D87" s="218">
        <f>SUM(ENERO:DICIEMBRE!D87)</f>
        <v>0</v>
      </c>
      <c r="E87" s="218">
        <f>SUM(ENERO:DICIEMBRE!E87)</f>
        <v>0</v>
      </c>
      <c r="F87" s="218">
        <f>SUM(ENERO:DICIEMBRE!F87)</f>
        <v>14</v>
      </c>
      <c r="G87" s="218">
        <f>SUM(ENERO:DICIEMBRE!G87)</f>
        <v>70</v>
      </c>
      <c r="H87" s="218">
        <f>SUM(ENERO:DICIEMBRE!H87)</f>
        <v>137</v>
      </c>
      <c r="I87" s="218">
        <f>SUM(ENERO:DICIEMBRE!I87)</f>
        <v>225</v>
      </c>
      <c r="J87" s="218">
        <f>SUM(ENERO:DICIEMBRE!J87)</f>
        <v>241</v>
      </c>
      <c r="K87" s="218">
        <f>SUM(ENERO:DICIEMBRE!K87)</f>
        <v>182</v>
      </c>
      <c r="L87" s="218">
        <f>SUM(ENERO:DICIEMBRE!L87)</f>
        <v>211</v>
      </c>
      <c r="M87" s="218">
        <f>SUM(ENERO:DICIEMBRE!M87)</f>
        <v>202</v>
      </c>
      <c r="N87" s="218">
        <f>SUM(ENERO:DICIEMBRE!N87)</f>
        <v>298</v>
      </c>
      <c r="O87" s="218">
        <f>SUM(ENERO:DICIEMBRE!O87)</f>
        <v>211</v>
      </c>
      <c r="P87" s="218">
        <f>SUM(ENERO:DICIEMBRE!P87)</f>
        <v>42</v>
      </c>
      <c r="Q87" s="218">
        <f>SUM(ENERO:DICIEMBRE!Q87)</f>
        <v>25</v>
      </c>
      <c r="R87" s="218">
        <f>SUM(ENERO:DICIEMBRE!R87)</f>
        <v>11</v>
      </c>
      <c r="S87" s="218">
        <f>SUM(ENERO:DICIEMBRE!S87)</f>
        <v>14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X87" s="3"/>
      <c r="BY87" s="3"/>
      <c r="BZ87" s="3"/>
      <c r="CA87" s="4"/>
      <c r="CB87" s="4"/>
      <c r="CC87" s="4"/>
      <c r="CD87" s="4"/>
      <c r="CE87" s="4"/>
      <c r="CF87" s="4"/>
      <c r="CG87" s="12"/>
      <c r="CH87" s="12"/>
      <c r="CI87" s="12"/>
      <c r="CJ87" s="12"/>
      <c r="CK87" s="12"/>
    </row>
    <row r="88" spans="1:89" s="2" customFormat="1" x14ac:dyDescent="0.2">
      <c r="A88" s="127" t="s">
        <v>151</v>
      </c>
      <c r="B88" s="97">
        <f t="shared" ref="B88:S88" si="25">SUM(B74:B87)</f>
        <v>10555</v>
      </c>
      <c r="C88" s="128">
        <f t="shared" si="25"/>
        <v>84</v>
      </c>
      <c r="D88" s="129">
        <f t="shared" si="25"/>
        <v>33</v>
      </c>
      <c r="E88" s="129">
        <f t="shared" si="25"/>
        <v>37</v>
      </c>
      <c r="F88" s="129">
        <f t="shared" si="25"/>
        <v>182</v>
      </c>
      <c r="G88" s="129">
        <f t="shared" si="25"/>
        <v>526</v>
      </c>
      <c r="H88" s="129">
        <f t="shared" si="25"/>
        <v>775</v>
      </c>
      <c r="I88" s="129">
        <f t="shared" si="25"/>
        <v>955</v>
      </c>
      <c r="J88" s="129">
        <f t="shared" si="25"/>
        <v>929</v>
      </c>
      <c r="K88" s="129">
        <f t="shared" si="25"/>
        <v>725</v>
      </c>
      <c r="L88" s="129">
        <f t="shared" si="25"/>
        <v>704</v>
      </c>
      <c r="M88" s="129">
        <f t="shared" si="25"/>
        <v>859</v>
      </c>
      <c r="N88" s="129">
        <f t="shared" si="25"/>
        <v>1000</v>
      </c>
      <c r="O88" s="129">
        <f t="shared" si="25"/>
        <v>911</v>
      </c>
      <c r="P88" s="129">
        <f t="shared" si="25"/>
        <v>787</v>
      </c>
      <c r="Q88" s="129">
        <f t="shared" si="25"/>
        <v>772</v>
      </c>
      <c r="R88" s="129">
        <f t="shared" si="25"/>
        <v>552</v>
      </c>
      <c r="S88" s="130">
        <f t="shared" si="25"/>
        <v>724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X88" s="3"/>
      <c r="BY88" s="3"/>
      <c r="BZ88" s="3"/>
      <c r="CA88" s="4"/>
      <c r="CB88" s="4"/>
      <c r="CC88" s="4"/>
      <c r="CD88" s="4"/>
      <c r="CE88" s="4"/>
      <c r="CF88" s="4"/>
      <c r="CG88" s="12"/>
      <c r="CH88" s="12"/>
      <c r="CI88" s="12"/>
      <c r="CJ88" s="12"/>
      <c r="CK88" s="12"/>
    </row>
    <row r="89" spans="1:89" s="2" customFormat="1" x14ac:dyDescent="0.2">
      <c r="A89" s="114" t="s">
        <v>152</v>
      </c>
      <c r="B89" s="131"/>
      <c r="C89" s="131"/>
      <c r="D89" s="131"/>
      <c r="E89" s="131"/>
      <c r="F89" s="13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132"/>
      <c r="AC89" s="132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X89" s="3"/>
      <c r="BY89" s="3"/>
      <c r="BZ89" s="3"/>
      <c r="CA89" s="4"/>
      <c r="CB89" s="4"/>
      <c r="CC89" s="4"/>
      <c r="CD89" s="4"/>
      <c r="CE89" s="4"/>
      <c r="CF89" s="4"/>
      <c r="CG89" s="12"/>
      <c r="CH89" s="12"/>
      <c r="CI89" s="12"/>
      <c r="CJ89" s="12"/>
      <c r="CK89" s="12"/>
    </row>
    <row r="90" spans="1:89" s="2" customFormat="1" x14ac:dyDescent="0.2">
      <c r="A90" s="414" t="s">
        <v>153</v>
      </c>
      <c r="B90" s="415"/>
      <c r="C90" s="414" t="s">
        <v>151</v>
      </c>
      <c r="D90" s="420"/>
      <c r="E90" s="415"/>
      <c r="F90" s="394" t="s">
        <v>154</v>
      </c>
      <c r="G90" s="396"/>
      <c r="H90" s="396"/>
      <c r="I90" s="396"/>
      <c r="J90" s="396"/>
      <c r="K90" s="396"/>
      <c r="L90" s="396"/>
      <c r="M90" s="396"/>
      <c r="N90" s="396"/>
      <c r="O90" s="396"/>
      <c r="P90" s="396"/>
      <c r="Q90" s="396"/>
      <c r="R90" s="396"/>
      <c r="S90" s="396"/>
      <c r="T90" s="396"/>
      <c r="U90" s="396"/>
      <c r="V90" s="396"/>
      <c r="W90" s="396"/>
      <c r="X90" s="396"/>
      <c r="Y90" s="396"/>
      <c r="Z90" s="396"/>
      <c r="AA90" s="396"/>
      <c r="AB90" s="396"/>
      <c r="AC90" s="396"/>
      <c r="AD90" s="396"/>
      <c r="AE90" s="396"/>
      <c r="AF90" s="396"/>
      <c r="AG90" s="396"/>
      <c r="AH90" s="396"/>
      <c r="AI90" s="396"/>
      <c r="AJ90" s="396"/>
      <c r="AK90" s="396"/>
      <c r="AL90" s="396"/>
      <c r="AM90" s="395"/>
      <c r="AN90" s="389" t="s">
        <v>155</v>
      </c>
      <c r="AO90" s="404" t="s">
        <v>156</v>
      </c>
      <c r="AP90" s="407" t="s">
        <v>157</v>
      </c>
      <c r="AQ90" s="383" t="s">
        <v>158</v>
      </c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X90" s="3"/>
      <c r="BY90" s="3"/>
      <c r="BZ90" s="3"/>
      <c r="CA90" s="4"/>
      <c r="CB90" s="4"/>
      <c r="CC90" s="4"/>
      <c r="CD90" s="4"/>
      <c r="CE90" s="4"/>
      <c r="CF90" s="4"/>
      <c r="CG90" s="12"/>
      <c r="CH90" s="12"/>
      <c r="CI90" s="12"/>
      <c r="CJ90" s="12"/>
      <c r="CK90" s="12"/>
    </row>
    <row r="91" spans="1:89" s="2" customFormat="1" x14ac:dyDescent="0.2">
      <c r="A91" s="416"/>
      <c r="B91" s="417"/>
      <c r="C91" s="418"/>
      <c r="D91" s="421"/>
      <c r="E91" s="419"/>
      <c r="F91" s="402" t="s">
        <v>23</v>
      </c>
      <c r="G91" s="403"/>
      <c r="H91" s="402" t="s">
        <v>24</v>
      </c>
      <c r="I91" s="403"/>
      <c r="J91" s="402" t="s">
        <v>25</v>
      </c>
      <c r="K91" s="403"/>
      <c r="L91" s="402" t="s">
        <v>26</v>
      </c>
      <c r="M91" s="403"/>
      <c r="N91" s="402" t="s">
        <v>27</v>
      </c>
      <c r="O91" s="403"/>
      <c r="P91" s="394" t="s">
        <v>28</v>
      </c>
      <c r="Q91" s="395"/>
      <c r="R91" s="394" t="s">
        <v>29</v>
      </c>
      <c r="S91" s="395"/>
      <c r="T91" s="394" t="s">
        <v>30</v>
      </c>
      <c r="U91" s="395"/>
      <c r="V91" s="394" t="s">
        <v>31</v>
      </c>
      <c r="W91" s="395"/>
      <c r="X91" s="394" t="s">
        <v>32</v>
      </c>
      <c r="Y91" s="395"/>
      <c r="Z91" s="394" t="s">
        <v>33</v>
      </c>
      <c r="AA91" s="395"/>
      <c r="AB91" s="394" t="s">
        <v>34</v>
      </c>
      <c r="AC91" s="395"/>
      <c r="AD91" s="394" t="s">
        <v>35</v>
      </c>
      <c r="AE91" s="395"/>
      <c r="AF91" s="394" t="s">
        <v>36</v>
      </c>
      <c r="AG91" s="395"/>
      <c r="AH91" s="394" t="s">
        <v>37</v>
      </c>
      <c r="AI91" s="395"/>
      <c r="AJ91" s="394" t="s">
        <v>38</v>
      </c>
      <c r="AK91" s="395"/>
      <c r="AL91" s="394" t="s">
        <v>39</v>
      </c>
      <c r="AM91" s="395"/>
      <c r="AN91" s="390"/>
      <c r="AO91" s="405"/>
      <c r="AP91" s="408"/>
      <c r="AQ91" s="401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X91" s="3"/>
      <c r="BY91" s="3"/>
      <c r="BZ91" s="3"/>
      <c r="CA91" s="4"/>
      <c r="CB91" s="4"/>
      <c r="CC91" s="4"/>
      <c r="CD91" s="4"/>
      <c r="CE91" s="4"/>
      <c r="CF91" s="4"/>
      <c r="CG91" s="12"/>
      <c r="CH91" s="12"/>
      <c r="CI91" s="12"/>
      <c r="CJ91" s="12"/>
      <c r="CK91" s="12"/>
    </row>
    <row r="92" spans="1:89" s="2" customFormat="1" x14ac:dyDescent="0.2">
      <c r="A92" s="418"/>
      <c r="B92" s="419"/>
      <c r="C92" s="22" t="s">
        <v>159</v>
      </c>
      <c r="D92" s="17" t="s">
        <v>40</v>
      </c>
      <c r="E92" s="133" t="s">
        <v>41</v>
      </c>
      <c r="F92" s="134" t="s">
        <v>40</v>
      </c>
      <c r="G92" s="135" t="s">
        <v>41</v>
      </c>
      <c r="H92" s="134" t="s">
        <v>40</v>
      </c>
      <c r="I92" s="135" t="s">
        <v>41</v>
      </c>
      <c r="J92" s="134" t="s">
        <v>40</v>
      </c>
      <c r="K92" s="135" t="s">
        <v>41</v>
      </c>
      <c r="L92" s="134" t="s">
        <v>40</v>
      </c>
      <c r="M92" s="135" t="s">
        <v>41</v>
      </c>
      <c r="N92" s="134" t="s">
        <v>40</v>
      </c>
      <c r="O92" s="135" t="s">
        <v>41</v>
      </c>
      <c r="P92" s="134" t="s">
        <v>40</v>
      </c>
      <c r="Q92" s="135" t="s">
        <v>41</v>
      </c>
      <c r="R92" s="134" t="s">
        <v>40</v>
      </c>
      <c r="S92" s="135" t="s">
        <v>41</v>
      </c>
      <c r="T92" s="134" t="s">
        <v>40</v>
      </c>
      <c r="U92" s="135" t="s">
        <v>41</v>
      </c>
      <c r="V92" s="134" t="s">
        <v>40</v>
      </c>
      <c r="W92" s="135" t="s">
        <v>41</v>
      </c>
      <c r="X92" s="134" t="s">
        <v>40</v>
      </c>
      <c r="Y92" s="135" t="s">
        <v>41</v>
      </c>
      <c r="Z92" s="134" t="s">
        <v>40</v>
      </c>
      <c r="AA92" s="135" t="s">
        <v>41</v>
      </c>
      <c r="AB92" s="134" t="s">
        <v>40</v>
      </c>
      <c r="AC92" s="135" t="s">
        <v>41</v>
      </c>
      <c r="AD92" s="134" t="s">
        <v>40</v>
      </c>
      <c r="AE92" s="135" t="s">
        <v>41</v>
      </c>
      <c r="AF92" s="134" t="s">
        <v>40</v>
      </c>
      <c r="AG92" s="135" t="s">
        <v>41</v>
      </c>
      <c r="AH92" s="134" t="s">
        <v>40</v>
      </c>
      <c r="AI92" s="135" t="s">
        <v>41</v>
      </c>
      <c r="AJ92" s="134" t="s">
        <v>40</v>
      </c>
      <c r="AK92" s="135" t="s">
        <v>41</v>
      </c>
      <c r="AL92" s="134" t="s">
        <v>40</v>
      </c>
      <c r="AM92" s="135" t="s">
        <v>41</v>
      </c>
      <c r="AN92" s="391"/>
      <c r="AO92" s="406"/>
      <c r="AP92" s="409"/>
      <c r="AQ92" s="388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X92" s="3"/>
      <c r="BY92" s="3"/>
      <c r="BZ92" s="3"/>
      <c r="CA92" s="4"/>
      <c r="CB92" s="4"/>
      <c r="CC92" s="4"/>
      <c r="CD92" s="4"/>
      <c r="CE92" s="4"/>
      <c r="CF92" s="4"/>
      <c r="CG92" s="12"/>
      <c r="CH92" s="12"/>
      <c r="CI92" s="12"/>
      <c r="CJ92" s="12"/>
      <c r="CK92" s="12"/>
    </row>
    <row r="93" spans="1:89" s="2" customFormat="1" x14ac:dyDescent="0.2">
      <c r="A93" s="412" t="s">
        <v>160</v>
      </c>
      <c r="B93" s="413"/>
      <c r="C93" s="136">
        <f>SUM(D93+E93)</f>
        <v>9083</v>
      </c>
      <c r="D93" s="137">
        <f>SUM(F93+H93+J93+L93+N93+P93+R93+T93+V93+X93+Z93+AB93+AD93+AF93+AH93+AJ93+AL93)</f>
        <v>4598</v>
      </c>
      <c r="E93" s="138">
        <f>SUM(G93+I93+K93+M93+O93+Q93+S93+U93+W93+Y93+AA93+AC93+AE93+AG93+AI93+AK93+AM93)</f>
        <v>4485</v>
      </c>
      <c r="F93" s="218">
        <f>SUM(ENERO:DICIEMBRE!F93)</f>
        <v>46</v>
      </c>
      <c r="G93" s="218">
        <f>SUM(ENERO:DICIEMBRE!G93)</f>
        <v>72</v>
      </c>
      <c r="H93" s="218">
        <f>SUM(ENERO:DICIEMBRE!H93)</f>
        <v>22</v>
      </c>
      <c r="I93" s="218">
        <f>SUM(ENERO:DICIEMBRE!I93)</f>
        <v>36</v>
      </c>
      <c r="J93" s="218">
        <f>SUM(ENERO:DICIEMBRE!J93)</f>
        <v>30</v>
      </c>
      <c r="K93" s="218">
        <f>SUM(ENERO:DICIEMBRE!K93)</f>
        <v>29</v>
      </c>
      <c r="L93" s="218">
        <f>SUM(ENERO:DICIEMBRE!L93)</f>
        <v>43</v>
      </c>
      <c r="M93" s="218">
        <f>SUM(ENERO:DICIEMBRE!M93)</f>
        <v>32</v>
      </c>
      <c r="N93" s="218">
        <f>SUM(ENERO:DICIEMBRE!N93)</f>
        <v>38</v>
      </c>
      <c r="O93" s="218">
        <f>SUM(ENERO:DICIEMBRE!O93)</f>
        <v>79</v>
      </c>
      <c r="P93" s="218">
        <f>SUM(ENERO:DICIEMBRE!P93)</f>
        <v>60</v>
      </c>
      <c r="Q93" s="218">
        <f>SUM(ENERO:DICIEMBRE!Q93)</f>
        <v>95</v>
      </c>
      <c r="R93" s="218">
        <f>SUM(ENERO:DICIEMBRE!R93)</f>
        <v>52</v>
      </c>
      <c r="S93" s="218">
        <f>SUM(ENERO:DICIEMBRE!S93)</f>
        <v>107</v>
      </c>
      <c r="T93" s="218">
        <f>SUM(ENERO:DICIEMBRE!T93)</f>
        <v>98</v>
      </c>
      <c r="U93" s="218">
        <f>SUM(ENERO:DICIEMBRE!U93)</f>
        <v>179</v>
      </c>
      <c r="V93" s="218">
        <f>SUM(ENERO:DICIEMBRE!V93)</f>
        <v>93</v>
      </c>
      <c r="W93" s="218">
        <f>SUM(ENERO:DICIEMBRE!W93)</f>
        <v>155</v>
      </c>
      <c r="X93" s="218">
        <f>SUM(ENERO:DICIEMBRE!X93)</f>
        <v>149</v>
      </c>
      <c r="Y93" s="218">
        <f>SUM(ENERO:DICIEMBRE!Y93)</f>
        <v>223</v>
      </c>
      <c r="Z93" s="218">
        <f>SUM(ENERO:DICIEMBRE!Z93)</f>
        <v>256</v>
      </c>
      <c r="AA93" s="218">
        <f>SUM(ENERO:DICIEMBRE!AA93)</f>
        <v>245</v>
      </c>
      <c r="AB93" s="218">
        <f>SUM(ENERO:DICIEMBRE!AB93)</f>
        <v>406</v>
      </c>
      <c r="AC93" s="218">
        <f>SUM(ENERO:DICIEMBRE!AC93)</f>
        <v>326</v>
      </c>
      <c r="AD93" s="218">
        <f>SUM(ENERO:DICIEMBRE!AD93)</f>
        <v>493</v>
      </c>
      <c r="AE93" s="218">
        <f>SUM(ENERO:DICIEMBRE!AE93)</f>
        <v>510</v>
      </c>
      <c r="AF93" s="218">
        <f>SUM(ENERO:DICIEMBRE!AF93)</f>
        <v>670</v>
      </c>
      <c r="AG93" s="218">
        <f>SUM(ENERO:DICIEMBRE!AG93)</f>
        <v>570</v>
      </c>
      <c r="AH93" s="218">
        <f>SUM(ENERO:DICIEMBRE!AH93)</f>
        <v>781</v>
      </c>
      <c r="AI93" s="218">
        <f>SUM(ENERO:DICIEMBRE!AI93)</f>
        <v>688</v>
      </c>
      <c r="AJ93" s="218">
        <f>SUM(ENERO:DICIEMBRE!AJ93)</f>
        <v>628</v>
      </c>
      <c r="AK93" s="218">
        <f>SUM(ENERO:DICIEMBRE!AK93)</f>
        <v>509</v>
      </c>
      <c r="AL93" s="218">
        <f>SUM(ENERO:DICIEMBRE!AL93)</f>
        <v>733</v>
      </c>
      <c r="AM93" s="218">
        <f>SUM(ENERO:DICIEMBRE!AM93)</f>
        <v>630</v>
      </c>
      <c r="AN93" s="218">
        <f>SUM(ENERO:DICIEMBRE!AN93)</f>
        <v>9053</v>
      </c>
      <c r="AO93" s="218">
        <f>SUM(ENERO:DICIEMBRE!AO93)</f>
        <v>5089</v>
      </c>
      <c r="AP93" s="218">
        <f>SUM(ENERO:DICIEMBRE!AP93)</f>
        <v>0</v>
      </c>
      <c r="AQ93" s="218">
        <f>SUM(ENERO:DICIEMBRE!AQ93)</f>
        <v>0</v>
      </c>
      <c r="AR93" s="145" t="str">
        <f>CA93&amp;CB93&amp;CC93&amp;CD93</f>
        <v/>
      </c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13"/>
      <c r="BE93" s="13"/>
      <c r="BX93" s="3"/>
      <c r="BY93" s="3"/>
      <c r="BZ93" s="3"/>
      <c r="CA93" s="146" t="str">
        <f>IF(CG93=1,"* El número de Beneficiarios NO DEBE ser mayor que el Total. ","")</f>
        <v/>
      </c>
      <c r="CB93" s="146" t="str">
        <f>IF(CH93=1,"* No olvide digitar la columna Beneficiarios y/o Pueblos Originarios y/o Migrantes (Digite CEROS si no tiene.). ","")</f>
        <v/>
      </c>
      <c r="CC93" s="146" t="str">
        <f>IF(CI93=1,"* El número de Pueblos Originarios y/o Migrantes NO DEBE ser mayor que el Total. ","")</f>
        <v/>
      </c>
      <c r="CD93" s="146" t="str">
        <f>IF(CJ93=1,"* El número de Controles NO DEBE ser mayor que el Total. ","")</f>
        <v/>
      </c>
      <c r="CE93" s="146"/>
      <c r="CF93" s="146"/>
      <c r="CG93" s="56">
        <f>IF(C93&lt;AN93,1,0)</f>
        <v>0</v>
      </c>
      <c r="CH93" s="56">
        <f>IF(AND(C93&lt;&gt;0,OR(AN93="",AP93="",AQ93="")),1,0)</f>
        <v>0</v>
      </c>
      <c r="CI93" s="56">
        <f>IF(OR(C93&lt;AP93,C93&lt;AQ93),1,0)</f>
        <v>0</v>
      </c>
      <c r="CJ93" s="56">
        <f>IF(C93&lt;AO93,1,0)</f>
        <v>0</v>
      </c>
      <c r="CK93" s="12"/>
    </row>
    <row r="94" spans="1:89" s="2" customFormat="1" x14ac:dyDescent="0.2">
      <c r="A94" s="389" t="s">
        <v>161</v>
      </c>
      <c r="B94" s="118" t="s">
        <v>162</v>
      </c>
      <c r="C94" s="147">
        <f>SUM(D94:E94)</f>
        <v>2215</v>
      </c>
      <c r="D94" s="148"/>
      <c r="E94" s="138">
        <f>SUM(K94+M94+O94+Q94+S94+U94+W94+Y94+AA94+AC94+AE94+AG94+AI94+AK94+AM94)</f>
        <v>2215</v>
      </c>
      <c r="F94" s="149"/>
      <c r="G94" s="150"/>
      <c r="H94" s="149"/>
      <c r="I94" s="150"/>
      <c r="J94" s="149"/>
      <c r="K94" s="218">
        <f>SUM(ENERO:DICIEMBRE!K94)</f>
        <v>16</v>
      </c>
      <c r="L94" s="149"/>
      <c r="M94" s="218">
        <f>SUM(ENERO:DICIEMBRE!M94)</f>
        <v>124</v>
      </c>
      <c r="N94" s="149"/>
      <c r="O94" s="218">
        <f>SUM(ENERO:DICIEMBRE!O94)</f>
        <v>339</v>
      </c>
      <c r="P94" s="149"/>
      <c r="Q94" s="218">
        <f>SUM(ENERO:DICIEMBRE!Q94)</f>
        <v>500</v>
      </c>
      <c r="R94" s="149"/>
      <c r="S94" s="218">
        <f>SUM(ENERO:DICIEMBRE!S94)</f>
        <v>585</v>
      </c>
      <c r="T94" s="149"/>
      <c r="U94" s="218">
        <f>SUM(ENERO:DICIEMBRE!U94)</f>
        <v>407</v>
      </c>
      <c r="V94" s="149"/>
      <c r="W94" s="218">
        <f>SUM(ENERO:DICIEMBRE!W94)</f>
        <v>244</v>
      </c>
      <c r="X94" s="149"/>
      <c r="Y94" s="218">
        <f>SUM(ENERO:DICIEMBRE!Y94)</f>
        <v>0</v>
      </c>
      <c r="Z94" s="149"/>
      <c r="AA94" s="218">
        <f>SUM(ENERO:DICIEMBRE!AA94)</f>
        <v>0</v>
      </c>
      <c r="AB94" s="149"/>
      <c r="AC94" s="218">
        <f>SUM(ENERO:DICIEMBRE!AC94)</f>
        <v>0</v>
      </c>
      <c r="AD94" s="149"/>
      <c r="AE94" s="218">
        <f>SUM(ENERO:DICIEMBRE!AE94)</f>
        <v>0</v>
      </c>
      <c r="AF94" s="149"/>
      <c r="AG94" s="218">
        <f>SUM(ENERO:DICIEMBRE!AG94)</f>
        <v>0</v>
      </c>
      <c r="AH94" s="149"/>
      <c r="AI94" s="218">
        <f>SUM(ENERO:DICIEMBRE!AI94)</f>
        <v>0</v>
      </c>
      <c r="AJ94" s="149"/>
      <c r="AK94" s="218">
        <f>SUM(ENERO:DICIEMBRE!AK94)</f>
        <v>0</v>
      </c>
      <c r="AL94" s="149"/>
      <c r="AM94" s="218">
        <f>SUM(ENERO:DICIEMBRE!AM94)</f>
        <v>0</v>
      </c>
      <c r="AN94" s="218">
        <f>SUM(ENERO:DICIEMBRE!AN94)</f>
        <v>2215</v>
      </c>
      <c r="AO94" s="218">
        <f>SUM(ENERO:DICIEMBRE!AO94)</f>
        <v>1835</v>
      </c>
      <c r="AP94" s="218">
        <f>SUM(ENERO:DICIEMBRE!AP94)</f>
        <v>0</v>
      </c>
      <c r="AQ94" s="218">
        <f>SUM(ENERO:DICIEMBRE!AQ94)</f>
        <v>0</v>
      </c>
      <c r="AR94" s="145" t="str">
        <f t="shared" ref="AR94:AR101" si="26">CA94&amp;CB94&amp;CC94&amp;CD94</f>
        <v/>
      </c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13"/>
      <c r="BE94" s="13"/>
      <c r="BX94" s="3"/>
      <c r="BY94" s="3"/>
      <c r="BZ94" s="3"/>
      <c r="CA94" s="146" t="str">
        <f t="shared" ref="CA94:CA100" si="27">IF(CG94=1,"* El número de Beneficiarios NO DEBE ser mayor que el Total. ","")</f>
        <v/>
      </c>
      <c r="CB94" s="146" t="str">
        <f t="shared" ref="CB94:CB100" si="28">IF(CH94=1,"* No olvide digitar la columna Beneficiarios y/o Pueblos Originarios y/o Migrantes (Digite CEROS si no tiene.). ","")</f>
        <v/>
      </c>
      <c r="CC94" s="146" t="str">
        <f t="shared" ref="CC94:CC100" si="29">IF(CI94=1,"* El número de Pueblos Originarios y/o Migrantes NO DEBE ser mayor que el Total. ","")</f>
        <v/>
      </c>
      <c r="CD94" s="146" t="str">
        <f t="shared" ref="CD94:CD100" si="30">IF(CJ94=1,"* El número de Controles NO DEBE ser mayor que el Total. ","")</f>
        <v/>
      </c>
      <c r="CE94" s="146"/>
      <c r="CF94" s="146"/>
      <c r="CG94" s="56">
        <f>IF(E94&lt;AN94,1,0)</f>
        <v>0</v>
      </c>
      <c r="CH94" s="56">
        <f>IF(AND(E94&lt;&gt;0,OR(AN94="",AP94="",AQ94="")),1,0)</f>
        <v>0</v>
      </c>
      <c r="CI94" s="56">
        <f>IF(OR(E94&lt;AP94,E94&lt;AQ94),1,0)</f>
        <v>0</v>
      </c>
      <c r="CJ94" s="56">
        <f>IF(E94&lt;AO94,1,0)</f>
        <v>0</v>
      </c>
      <c r="CK94" s="12"/>
    </row>
    <row r="95" spans="1:89" s="2" customFormat="1" ht="21.75" x14ac:dyDescent="0.2">
      <c r="A95" s="390"/>
      <c r="B95" s="69" t="s">
        <v>163</v>
      </c>
      <c r="C95" s="154">
        <f>SUM(D95+E95)</f>
        <v>3452</v>
      </c>
      <c r="D95" s="155">
        <f>SUM(F95+H95+J95+L95+N95+P95+R95+T95+V95+X95+Z95+AB95+AD95+AF95+AH95+AJ95+AL95)</f>
        <v>1124</v>
      </c>
      <c r="E95" s="156">
        <f>SUM(G95+I95+K95+M95+O95+Q95+S95+U95+W95+Y95+AA95+AC95+AE95+AG95+AI95+AK95+AM95)</f>
        <v>2328</v>
      </c>
      <c r="F95" s="218">
        <f>SUM(ENERO:DICIEMBRE!F95)</f>
        <v>6</v>
      </c>
      <c r="G95" s="218">
        <f>SUM(ENERO:DICIEMBRE!G95)</f>
        <v>13</v>
      </c>
      <c r="H95" s="218">
        <f>SUM(ENERO:DICIEMBRE!H95)</f>
        <v>1</v>
      </c>
      <c r="I95" s="218">
        <f>SUM(ENERO:DICIEMBRE!I95)</f>
        <v>0</v>
      </c>
      <c r="J95" s="218">
        <f>SUM(ENERO:DICIEMBRE!J95)</f>
        <v>0</v>
      </c>
      <c r="K95" s="218">
        <f>SUM(ENERO:DICIEMBRE!K95)</f>
        <v>5</v>
      </c>
      <c r="L95" s="218">
        <f>SUM(ENERO:DICIEMBRE!L95)</f>
        <v>32</v>
      </c>
      <c r="M95" s="218">
        <f>SUM(ENERO:DICIEMBRE!M95)</f>
        <v>27</v>
      </c>
      <c r="N95" s="218">
        <f>SUM(ENERO:DICIEMBRE!N95)</f>
        <v>68</v>
      </c>
      <c r="O95" s="218">
        <f>SUM(ENERO:DICIEMBRE!O95)</f>
        <v>109</v>
      </c>
      <c r="P95" s="218">
        <f>SUM(ENERO:DICIEMBRE!P95)</f>
        <v>163</v>
      </c>
      <c r="Q95" s="218">
        <f>SUM(ENERO:DICIEMBRE!Q95)</f>
        <v>191</v>
      </c>
      <c r="R95" s="218">
        <f>SUM(ENERO:DICIEMBRE!R95)</f>
        <v>205</v>
      </c>
      <c r="S95" s="218">
        <f>SUM(ENERO:DICIEMBRE!S95)</f>
        <v>315</v>
      </c>
      <c r="T95" s="218">
        <f>SUM(ENERO:DICIEMBRE!T95)</f>
        <v>154</v>
      </c>
      <c r="U95" s="218">
        <f>SUM(ENERO:DICIEMBRE!U95)</f>
        <v>333</v>
      </c>
      <c r="V95" s="218">
        <f>SUM(ENERO:DICIEMBRE!V95)</f>
        <v>148</v>
      </c>
      <c r="W95" s="218">
        <f>SUM(ENERO:DICIEMBRE!W95)</f>
        <v>324</v>
      </c>
      <c r="X95" s="218">
        <f>SUM(ENERO:DICIEMBRE!X95)</f>
        <v>104</v>
      </c>
      <c r="Y95" s="218">
        <f>SUM(ENERO:DICIEMBRE!Y95)</f>
        <v>303</v>
      </c>
      <c r="Z95" s="218">
        <f>SUM(ENERO:DICIEMBRE!Z95)</f>
        <v>109</v>
      </c>
      <c r="AA95" s="218">
        <f>SUM(ENERO:DICIEMBRE!AA95)</f>
        <v>233</v>
      </c>
      <c r="AB95" s="218">
        <f>SUM(ENERO:DICIEMBRE!AB95)</f>
        <v>61</v>
      </c>
      <c r="AC95" s="218">
        <f>SUM(ENERO:DICIEMBRE!AC95)</f>
        <v>145</v>
      </c>
      <c r="AD95" s="218">
        <f>SUM(ENERO:DICIEMBRE!AD95)</f>
        <v>23</v>
      </c>
      <c r="AE95" s="218">
        <f>SUM(ENERO:DICIEMBRE!AE95)</f>
        <v>118</v>
      </c>
      <c r="AF95" s="218">
        <f>SUM(ENERO:DICIEMBRE!AF95)</f>
        <v>28</v>
      </c>
      <c r="AG95" s="218">
        <f>SUM(ENERO:DICIEMBRE!AG95)</f>
        <v>95</v>
      </c>
      <c r="AH95" s="218">
        <f>SUM(ENERO:DICIEMBRE!AH95)</f>
        <v>18</v>
      </c>
      <c r="AI95" s="218">
        <f>SUM(ENERO:DICIEMBRE!AI95)</f>
        <v>80</v>
      </c>
      <c r="AJ95" s="218">
        <f>SUM(ENERO:DICIEMBRE!AJ95)</f>
        <v>4</v>
      </c>
      <c r="AK95" s="218">
        <f>SUM(ENERO:DICIEMBRE!AK95)</f>
        <v>20</v>
      </c>
      <c r="AL95" s="218">
        <f>SUM(ENERO:DICIEMBRE!AL95)</f>
        <v>0</v>
      </c>
      <c r="AM95" s="218">
        <f>SUM(ENERO:DICIEMBRE!AM95)</f>
        <v>17</v>
      </c>
      <c r="AN95" s="218">
        <f>SUM(ENERO:DICIEMBRE!AN95)</f>
        <v>3452</v>
      </c>
      <c r="AO95" s="218">
        <f>SUM(ENERO:DICIEMBRE!AO95)</f>
        <v>2925</v>
      </c>
      <c r="AP95" s="218">
        <f>SUM(ENERO:DICIEMBRE!AP95)</f>
        <v>0</v>
      </c>
      <c r="AQ95" s="218">
        <f>SUM(ENERO:DICIEMBRE!AQ95)</f>
        <v>0</v>
      </c>
      <c r="AR95" s="145" t="str">
        <f t="shared" si="26"/>
        <v/>
      </c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13"/>
      <c r="BE95" s="13"/>
      <c r="BX95" s="3"/>
      <c r="BY95" s="3"/>
      <c r="BZ95" s="3"/>
      <c r="CA95" s="146" t="str">
        <f t="shared" si="27"/>
        <v/>
      </c>
      <c r="CB95" s="146" t="str">
        <f t="shared" si="28"/>
        <v/>
      </c>
      <c r="CC95" s="146" t="str">
        <f t="shared" si="29"/>
        <v/>
      </c>
      <c r="CD95" s="146" t="str">
        <f t="shared" si="30"/>
        <v/>
      </c>
      <c r="CE95" s="146"/>
      <c r="CF95" s="146"/>
      <c r="CG95" s="56">
        <f t="shared" ref="CG95:CG100" si="31">IF(C95&lt;AN95,1,0)</f>
        <v>0</v>
      </c>
      <c r="CH95" s="56">
        <f t="shared" ref="CH95:CH100" si="32">IF(AND(C95&lt;&gt;0,OR(AN95="",AP95="",AQ95="")),1,0)</f>
        <v>0</v>
      </c>
      <c r="CI95" s="56">
        <f t="shared" ref="CI95:CI100" si="33">IF(OR(C95&lt;AP95,C95&lt;AQ95),1,0)</f>
        <v>0</v>
      </c>
      <c r="CJ95" s="56">
        <f t="shared" ref="CJ95:CJ100" si="34">IF(C95&lt;AO95,1,0)</f>
        <v>0</v>
      </c>
      <c r="CK95" s="12"/>
    </row>
    <row r="96" spans="1:89" s="2" customFormat="1" x14ac:dyDescent="0.2">
      <c r="A96" s="391"/>
      <c r="B96" s="122" t="s">
        <v>143</v>
      </c>
      <c r="C96" s="158">
        <f>SUM(D96+E96)</f>
        <v>0</v>
      </c>
      <c r="D96" s="159">
        <f>SUM(N96+P96+R96+T96+V96+X96+Z96+AB96)</f>
        <v>0</v>
      </c>
      <c r="E96" s="160">
        <f>SUM(O96+Q96+S96+U96+W96+Y96+AA96+AC96)</f>
        <v>0</v>
      </c>
      <c r="F96" s="161"/>
      <c r="G96" s="162"/>
      <c r="H96" s="161"/>
      <c r="I96" s="162"/>
      <c r="J96" s="161"/>
      <c r="K96" s="162"/>
      <c r="L96" s="161"/>
      <c r="M96" s="162"/>
      <c r="N96" s="218">
        <f>SUM(ENERO:DICIEMBRE!N96)</f>
        <v>0</v>
      </c>
      <c r="O96" s="218">
        <f>SUM(ENERO:DICIEMBRE!O96)</f>
        <v>0</v>
      </c>
      <c r="P96" s="218">
        <f>SUM(ENERO:DICIEMBRE!P96)</f>
        <v>0</v>
      </c>
      <c r="Q96" s="218">
        <f>SUM(ENERO:DICIEMBRE!Q96)</f>
        <v>0</v>
      </c>
      <c r="R96" s="218">
        <f>SUM(ENERO:DICIEMBRE!R96)</f>
        <v>0</v>
      </c>
      <c r="S96" s="218">
        <f>SUM(ENERO:DICIEMBRE!S96)</f>
        <v>0</v>
      </c>
      <c r="T96" s="218">
        <f>SUM(ENERO:DICIEMBRE!T96)</f>
        <v>0</v>
      </c>
      <c r="U96" s="218">
        <f>SUM(ENERO:DICIEMBRE!U96)</f>
        <v>0</v>
      </c>
      <c r="V96" s="218">
        <f>SUM(ENERO:DICIEMBRE!V96)</f>
        <v>0</v>
      </c>
      <c r="W96" s="218">
        <f>SUM(ENERO:DICIEMBRE!W96)</f>
        <v>0</v>
      </c>
      <c r="X96" s="218">
        <f>SUM(ENERO:DICIEMBRE!X96)</f>
        <v>0</v>
      </c>
      <c r="Y96" s="218">
        <f>SUM(ENERO:DICIEMBRE!Y96)</f>
        <v>0</v>
      </c>
      <c r="Z96" s="218">
        <f>SUM(ENERO:DICIEMBRE!Z96)</f>
        <v>0</v>
      </c>
      <c r="AA96" s="218">
        <f>SUM(ENERO:DICIEMBRE!AA96)</f>
        <v>0</v>
      </c>
      <c r="AB96" s="218">
        <f>SUM(ENERO:DICIEMBRE!AB96)</f>
        <v>0</v>
      </c>
      <c r="AC96" s="218">
        <f>SUM(ENERO:DICIEMBRE!AC96)</f>
        <v>0</v>
      </c>
      <c r="AD96" s="161"/>
      <c r="AE96" s="162"/>
      <c r="AF96" s="161"/>
      <c r="AG96" s="162"/>
      <c r="AH96" s="161"/>
      <c r="AI96" s="162"/>
      <c r="AJ96" s="161"/>
      <c r="AK96" s="162"/>
      <c r="AL96" s="161"/>
      <c r="AM96" s="162"/>
      <c r="AN96" s="218">
        <f>SUM(ENERO:DICIEMBRE!AN96)</f>
        <v>0</v>
      </c>
      <c r="AO96" s="218">
        <f>SUM(ENERO:DICIEMBRE!AO96)</f>
        <v>0</v>
      </c>
      <c r="AP96" s="218">
        <f>SUM(ENERO:DICIEMBRE!AP96)</f>
        <v>0</v>
      </c>
      <c r="AQ96" s="218">
        <f>SUM(ENERO:DICIEMBRE!AQ96)</f>
        <v>0</v>
      </c>
      <c r="AR96" s="145" t="str">
        <f t="shared" si="26"/>
        <v/>
      </c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13"/>
      <c r="BE96" s="13"/>
      <c r="BX96" s="3"/>
      <c r="BY96" s="3"/>
      <c r="BZ96" s="3"/>
      <c r="CA96" s="146" t="str">
        <f t="shared" si="27"/>
        <v/>
      </c>
      <c r="CB96" s="146" t="str">
        <f t="shared" si="28"/>
        <v/>
      </c>
      <c r="CC96" s="146" t="str">
        <f t="shared" si="29"/>
        <v/>
      </c>
      <c r="CD96" s="146" t="str">
        <f t="shared" si="30"/>
        <v/>
      </c>
      <c r="CE96" s="146"/>
      <c r="CF96" s="146"/>
      <c r="CG96" s="56">
        <f t="shared" si="31"/>
        <v>0</v>
      </c>
      <c r="CH96" s="56">
        <f t="shared" si="32"/>
        <v>0</v>
      </c>
      <c r="CI96" s="56">
        <f t="shared" si="33"/>
        <v>0</v>
      </c>
      <c r="CJ96" s="56">
        <f t="shared" si="34"/>
        <v>0</v>
      </c>
      <c r="CK96" s="12"/>
    </row>
    <row r="97" spans="1:90" s="2" customFormat="1" x14ac:dyDescent="0.2">
      <c r="A97" s="422" t="s">
        <v>164</v>
      </c>
      <c r="B97" s="423"/>
      <c r="C97" s="167">
        <f t="shared" ref="C97:C101" si="35">SUM(D97+E97)</f>
        <v>4202</v>
      </c>
      <c r="D97" s="168">
        <f t="shared" ref="D97:E101" si="36">SUM(F97+H97+J97+L97+N97+P97+R97+T97+V97+X97+Z97+AB97+AD97+AF97+AH97+AJ97+AL97)</f>
        <v>1964</v>
      </c>
      <c r="E97" s="169">
        <f t="shared" si="36"/>
        <v>2238</v>
      </c>
      <c r="F97" s="218">
        <f>SUM(ENERO:DICIEMBRE!F97)</f>
        <v>395</v>
      </c>
      <c r="G97" s="218">
        <f>SUM(ENERO:DICIEMBRE!G97)</f>
        <v>391</v>
      </c>
      <c r="H97" s="218">
        <f>SUM(ENERO:DICIEMBRE!H97)</f>
        <v>171</v>
      </c>
      <c r="I97" s="218">
        <f>SUM(ENERO:DICIEMBRE!I97)</f>
        <v>157</v>
      </c>
      <c r="J97" s="218">
        <f>SUM(ENERO:DICIEMBRE!J97)</f>
        <v>117</v>
      </c>
      <c r="K97" s="218">
        <f>SUM(ENERO:DICIEMBRE!K97)</f>
        <v>145</v>
      </c>
      <c r="L97" s="218">
        <f>SUM(ENERO:DICIEMBRE!L97)</f>
        <v>72</v>
      </c>
      <c r="M97" s="218">
        <f>SUM(ENERO:DICIEMBRE!M97)</f>
        <v>91</v>
      </c>
      <c r="N97" s="218">
        <f>SUM(ENERO:DICIEMBRE!N97)</f>
        <v>29</v>
      </c>
      <c r="O97" s="218">
        <f>SUM(ENERO:DICIEMBRE!O97)</f>
        <v>36</v>
      </c>
      <c r="P97" s="218">
        <f>SUM(ENERO:DICIEMBRE!P97)</f>
        <v>15</v>
      </c>
      <c r="Q97" s="218">
        <f>SUM(ENERO:DICIEMBRE!Q97)</f>
        <v>29</v>
      </c>
      <c r="R97" s="218">
        <f>SUM(ENERO:DICIEMBRE!R97)</f>
        <v>38</v>
      </c>
      <c r="S97" s="218">
        <f>SUM(ENERO:DICIEMBRE!S97)</f>
        <v>85</v>
      </c>
      <c r="T97" s="218">
        <f>SUM(ENERO:DICIEMBRE!T97)</f>
        <v>36</v>
      </c>
      <c r="U97" s="218">
        <f>SUM(ENERO:DICIEMBRE!U97)</f>
        <v>77</v>
      </c>
      <c r="V97" s="218">
        <f>SUM(ENERO:DICIEMBRE!V97)</f>
        <v>20</v>
      </c>
      <c r="W97" s="218">
        <f>SUM(ENERO:DICIEMBRE!W97)</f>
        <v>60</v>
      </c>
      <c r="X97" s="218">
        <f>SUM(ENERO:DICIEMBRE!X97)</f>
        <v>50</v>
      </c>
      <c r="Y97" s="218">
        <f>SUM(ENERO:DICIEMBRE!Y97)</f>
        <v>74</v>
      </c>
      <c r="Z97" s="218">
        <f>SUM(ENERO:DICIEMBRE!Z97)</f>
        <v>89</v>
      </c>
      <c r="AA97" s="218">
        <f>SUM(ENERO:DICIEMBRE!AA97)</f>
        <v>105</v>
      </c>
      <c r="AB97" s="218">
        <f>SUM(ENERO:DICIEMBRE!AB97)</f>
        <v>110</v>
      </c>
      <c r="AC97" s="218">
        <f>SUM(ENERO:DICIEMBRE!AC97)</f>
        <v>122</v>
      </c>
      <c r="AD97" s="218">
        <f>SUM(ENERO:DICIEMBRE!AD97)</f>
        <v>100</v>
      </c>
      <c r="AE97" s="218">
        <f>SUM(ENERO:DICIEMBRE!AE97)</f>
        <v>157</v>
      </c>
      <c r="AF97" s="218">
        <f>SUM(ENERO:DICIEMBRE!AF97)</f>
        <v>157</v>
      </c>
      <c r="AG97" s="218">
        <f>SUM(ENERO:DICIEMBRE!AG97)</f>
        <v>217</v>
      </c>
      <c r="AH97" s="218">
        <f>SUM(ENERO:DICIEMBRE!AH97)</f>
        <v>206</v>
      </c>
      <c r="AI97" s="218">
        <f>SUM(ENERO:DICIEMBRE!AI97)</f>
        <v>149</v>
      </c>
      <c r="AJ97" s="218">
        <f>SUM(ENERO:DICIEMBRE!AJ97)</f>
        <v>134</v>
      </c>
      <c r="AK97" s="218">
        <f>SUM(ENERO:DICIEMBRE!AK97)</f>
        <v>104</v>
      </c>
      <c r="AL97" s="218">
        <f>SUM(ENERO:DICIEMBRE!AL97)</f>
        <v>225</v>
      </c>
      <c r="AM97" s="218">
        <f>SUM(ENERO:DICIEMBRE!AM97)</f>
        <v>239</v>
      </c>
      <c r="AN97" s="218">
        <f>SUM(ENERO:DICIEMBRE!AN97)</f>
        <v>4202</v>
      </c>
      <c r="AO97" s="218">
        <f>SUM(ENERO:DICIEMBRE!AO97)</f>
        <v>3650</v>
      </c>
      <c r="AP97" s="218">
        <f>SUM(ENERO:DICIEMBRE!AP97)</f>
        <v>0</v>
      </c>
      <c r="AQ97" s="218">
        <f>SUM(ENERO:DICIEMBRE!AQ97)</f>
        <v>0</v>
      </c>
      <c r="AR97" s="145" t="str">
        <f t="shared" si="26"/>
        <v/>
      </c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13"/>
      <c r="BE97" s="13"/>
      <c r="BX97" s="3"/>
      <c r="BY97" s="3"/>
      <c r="BZ97" s="3"/>
      <c r="CA97" s="146" t="str">
        <f t="shared" si="27"/>
        <v/>
      </c>
      <c r="CB97" s="146" t="str">
        <f t="shared" si="28"/>
        <v/>
      </c>
      <c r="CC97" s="146" t="str">
        <f t="shared" si="29"/>
        <v/>
      </c>
      <c r="CD97" s="146" t="str">
        <f t="shared" si="30"/>
        <v/>
      </c>
      <c r="CE97" s="146"/>
      <c r="CF97" s="146"/>
      <c r="CG97" s="56">
        <f t="shared" si="31"/>
        <v>0</v>
      </c>
      <c r="CH97" s="56">
        <f t="shared" si="32"/>
        <v>0</v>
      </c>
      <c r="CI97" s="56">
        <f t="shared" si="33"/>
        <v>0</v>
      </c>
      <c r="CJ97" s="56">
        <f t="shared" si="34"/>
        <v>0</v>
      </c>
      <c r="CK97" s="12"/>
      <c r="CL97" s="4"/>
    </row>
    <row r="98" spans="1:90" s="2" customFormat="1" x14ac:dyDescent="0.2">
      <c r="A98" s="424" t="s">
        <v>165</v>
      </c>
      <c r="B98" s="425"/>
      <c r="C98" s="172">
        <f t="shared" si="35"/>
        <v>472</v>
      </c>
      <c r="D98" s="155">
        <f t="shared" si="36"/>
        <v>262</v>
      </c>
      <c r="E98" s="156">
        <f t="shared" si="36"/>
        <v>210</v>
      </c>
      <c r="F98" s="218">
        <f>SUM(ENERO:DICIEMBRE!F98)</f>
        <v>0</v>
      </c>
      <c r="G98" s="218">
        <f>SUM(ENERO:DICIEMBRE!G98)</f>
        <v>0</v>
      </c>
      <c r="H98" s="218">
        <f>SUM(ENERO:DICIEMBRE!H98)</f>
        <v>0</v>
      </c>
      <c r="I98" s="218">
        <f>SUM(ENERO:DICIEMBRE!I98)</f>
        <v>0</v>
      </c>
      <c r="J98" s="218">
        <f>SUM(ENERO:DICIEMBRE!J98)</f>
        <v>0</v>
      </c>
      <c r="K98" s="218">
        <f>SUM(ENERO:DICIEMBRE!K98)</f>
        <v>0</v>
      </c>
      <c r="L98" s="218">
        <f>SUM(ENERO:DICIEMBRE!L98)</f>
        <v>2</v>
      </c>
      <c r="M98" s="218">
        <f>SUM(ENERO:DICIEMBRE!M98)</f>
        <v>0</v>
      </c>
      <c r="N98" s="218">
        <f>SUM(ENERO:DICIEMBRE!N98)</f>
        <v>0</v>
      </c>
      <c r="O98" s="218">
        <f>SUM(ENERO:DICIEMBRE!O98)</f>
        <v>1</v>
      </c>
      <c r="P98" s="218">
        <f>SUM(ENERO:DICIEMBRE!P98)</f>
        <v>1</v>
      </c>
      <c r="Q98" s="218">
        <f>SUM(ENERO:DICIEMBRE!Q98)</f>
        <v>16</v>
      </c>
      <c r="R98" s="218">
        <f>SUM(ENERO:DICIEMBRE!R98)</f>
        <v>16</v>
      </c>
      <c r="S98" s="218">
        <f>SUM(ENERO:DICIEMBRE!S98)</f>
        <v>5</v>
      </c>
      <c r="T98" s="218">
        <f>SUM(ENERO:DICIEMBRE!T98)</f>
        <v>30</v>
      </c>
      <c r="U98" s="218">
        <f>SUM(ENERO:DICIEMBRE!U98)</f>
        <v>14</v>
      </c>
      <c r="V98" s="218">
        <f>SUM(ENERO:DICIEMBRE!V98)</f>
        <v>3</v>
      </c>
      <c r="W98" s="218">
        <f>SUM(ENERO:DICIEMBRE!W98)</f>
        <v>16</v>
      </c>
      <c r="X98" s="218">
        <f>SUM(ENERO:DICIEMBRE!X98)</f>
        <v>8</v>
      </c>
      <c r="Y98" s="218">
        <f>SUM(ENERO:DICIEMBRE!Y98)</f>
        <v>9</v>
      </c>
      <c r="Z98" s="218">
        <f>SUM(ENERO:DICIEMBRE!Z98)</f>
        <v>23</v>
      </c>
      <c r="AA98" s="218">
        <f>SUM(ENERO:DICIEMBRE!AA98)</f>
        <v>17</v>
      </c>
      <c r="AB98" s="218">
        <f>SUM(ENERO:DICIEMBRE!AB98)</f>
        <v>35</v>
      </c>
      <c r="AC98" s="218">
        <f>SUM(ENERO:DICIEMBRE!AC98)</f>
        <v>23</v>
      </c>
      <c r="AD98" s="218">
        <f>SUM(ENERO:DICIEMBRE!AD98)</f>
        <v>22</v>
      </c>
      <c r="AE98" s="218">
        <f>SUM(ENERO:DICIEMBRE!AE98)</f>
        <v>27</v>
      </c>
      <c r="AF98" s="218">
        <f>SUM(ENERO:DICIEMBRE!AF98)</f>
        <v>45</v>
      </c>
      <c r="AG98" s="218">
        <f>SUM(ENERO:DICIEMBRE!AG98)</f>
        <v>14</v>
      </c>
      <c r="AH98" s="218">
        <f>SUM(ENERO:DICIEMBRE!AH98)</f>
        <v>39</v>
      </c>
      <c r="AI98" s="218">
        <f>SUM(ENERO:DICIEMBRE!AI98)</f>
        <v>25</v>
      </c>
      <c r="AJ98" s="218">
        <f>SUM(ENERO:DICIEMBRE!AJ98)</f>
        <v>20</v>
      </c>
      <c r="AK98" s="218">
        <f>SUM(ENERO:DICIEMBRE!AK98)</f>
        <v>17</v>
      </c>
      <c r="AL98" s="218">
        <f>SUM(ENERO:DICIEMBRE!AL98)</f>
        <v>18</v>
      </c>
      <c r="AM98" s="218">
        <f>SUM(ENERO:DICIEMBRE!AM98)</f>
        <v>26</v>
      </c>
      <c r="AN98" s="218">
        <f>SUM(ENERO:DICIEMBRE!AN98)</f>
        <v>472</v>
      </c>
      <c r="AO98" s="218">
        <f>SUM(ENERO:DICIEMBRE!AO98)</f>
        <v>396</v>
      </c>
      <c r="AP98" s="218">
        <f>SUM(ENERO:DICIEMBRE!AP98)</f>
        <v>0</v>
      </c>
      <c r="AQ98" s="218">
        <f>SUM(ENERO:DICIEMBRE!AQ98)</f>
        <v>0</v>
      </c>
      <c r="AR98" s="145" t="str">
        <f t="shared" si="26"/>
        <v/>
      </c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13"/>
      <c r="BE98" s="13"/>
      <c r="BX98" s="3"/>
      <c r="BY98" s="3"/>
      <c r="BZ98" s="3"/>
      <c r="CA98" s="146" t="str">
        <f t="shared" si="27"/>
        <v/>
      </c>
      <c r="CB98" s="146" t="str">
        <f t="shared" si="28"/>
        <v/>
      </c>
      <c r="CC98" s="146" t="str">
        <f t="shared" si="29"/>
        <v/>
      </c>
      <c r="CD98" s="146" t="str">
        <f t="shared" si="30"/>
        <v/>
      </c>
      <c r="CE98" s="146"/>
      <c r="CF98" s="146"/>
      <c r="CG98" s="56">
        <f t="shared" si="31"/>
        <v>0</v>
      </c>
      <c r="CH98" s="56">
        <f t="shared" si="32"/>
        <v>0</v>
      </c>
      <c r="CI98" s="56">
        <f t="shared" si="33"/>
        <v>0</v>
      </c>
      <c r="CJ98" s="56">
        <f t="shared" si="34"/>
        <v>0</v>
      </c>
      <c r="CK98" s="12"/>
      <c r="CL98" s="4"/>
    </row>
    <row r="99" spans="1:90" s="2" customFormat="1" x14ac:dyDescent="0.2">
      <c r="A99" s="426" t="s">
        <v>166</v>
      </c>
      <c r="B99" s="427"/>
      <c r="C99" s="173">
        <f t="shared" si="35"/>
        <v>1145</v>
      </c>
      <c r="D99" s="174">
        <f t="shared" si="36"/>
        <v>615</v>
      </c>
      <c r="E99" s="156">
        <f t="shared" si="36"/>
        <v>530</v>
      </c>
      <c r="F99" s="218">
        <f>SUM(ENERO:DICIEMBRE!F99)</f>
        <v>469</v>
      </c>
      <c r="G99" s="218">
        <f>SUM(ENERO:DICIEMBRE!G99)</f>
        <v>436</v>
      </c>
      <c r="H99" s="218">
        <f>SUM(ENERO:DICIEMBRE!H99)</f>
        <v>15</v>
      </c>
      <c r="I99" s="218">
        <f>SUM(ENERO:DICIEMBRE!I99)</f>
        <v>9</v>
      </c>
      <c r="J99" s="218">
        <f>SUM(ENERO:DICIEMBRE!J99)</f>
        <v>3</v>
      </c>
      <c r="K99" s="218">
        <f>SUM(ENERO:DICIEMBRE!K99)</f>
        <v>0</v>
      </c>
      <c r="L99" s="218">
        <f>SUM(ENERO:DICIEMBRE!L99)</f>
        <v>1</v>
      </c>
      <c r="M99" s="218">
        <f>SUM(ENERO:DICIEMBRE!M99)</f>
        <v>1</v>
      </c>
      <c r="N99" s="218">
        <f>SUM(ENERO:DICIEMBRE!N99)</f>
        <v>0</v>
      </c>
      <c r="O99" s="218">
        <f>SUM(ENERO:DICIEMBRE!O99)</f>
        <v>0</v>
      </c>
      <c r="P99" s="218">
        <f>SUM(ENERO:DICIEMBRE!P99)</f>
        <v>0</v>
      </c>
      <c r="Q99" s="218">
        <f>SUM(ENERO:DICIEMBRE!Q99)</f>
        <v>0</v>
      </c>
      <c r="R99" s="218">
        <f>SUM(ENERO:DICIEMBRE!R99)</f>
        <v>9</v>
      </c>
      <c r="S99" s="218">
        <f>SUM(ENERO:DICIEMBRE!S99)</f>
        <v>0</v>
      </c>
      <c r="T99" s="218">
        <f>SUM(ENERO:DICIEMBRE!T99)</f>
        <v>5</v>
      </c>
      <c r="U99" s="218">
        <f>SUM(ENERO:DICIEMBRE!U99)</f>
        <v>12</v>
      </c>
      <c r="V99" s="218">
        <f>SUM(ENERO:DICIEMBRE!V99)</f>
        <v>9</v>
      </c>
      <c r="W99" s="218">
        <f>SUM(ENERO:DICIEMBRE!W99)</f>
        <v>4</v>
      </c>
      <c r="X99" s="218">
        <f>SUM(ENERO:DICIEMBRE!X99)</f>
        <v>2</v>
      </c>
      <c r="Y99" s="218">
        <f>SUM(ENERO:DICIEMBRE!Y99)</f>
        <v>3</v>
      </c>
      <c r="Z99" s="218">
        <f>SUM(ENERO:DICIEMBRE!Z99)</f>
        <v>9</v>
      </c>
      <c r="AA99" s="218">
        <f>SUM(ENERO:DICIEMBRE!AA99)</f>
        <v>7</v>
      </c>
      <c r="AB99" s="218">
        <f>SUM(ENERO:DICIEMBRE!AB99)</f>
        <v>5</v>
      </c>
      <c r="AC99" s="218">
        <f>SUM(ENERO:DICIEMBRE!AC99)</f>
        <v>2</v>
      </c>
      <c r="AD99" s="218">
        <f>SUM(ENERO:DICIEMBRE!AD99)</f>
        <v>28</v>
      </c>
      <c r="AE99" s="218">
        <f>SUM(ENERO:DICIEMBRE!AE99)</f>
        <v>20</v>
      </c>
      <c r="AF99" s="218">
        <f>SUM(ENERO:DICIEMBRE!AF99)</f>
        <v>23</v>
      </c>
      <c r="AG99" s="218">
        <f>SUM(ENERO:DICIEMBRE!AG99)</f>
        <v>9</v>
      </c>
      <c r="AH99" s="218">
        <f>SUM(ENERO:DICIEMBRE!AH99)</f>
        <v>13</v>
      </c>
      <c r="AI99" s="218">
        <f>SUM(ENERO:DICIEMBRE!AI99)</f>
        <v>3</v>
      </c>
      <c r="AJ99" s="218">
        <f>SUM(ENERO:DICIEMBRE!AJ99)</f>
        <v>17</v>
      </c>
      <c r="AK99" s="218">
        <f>SUM(ENERO:DICIEMBRE!AK99)</f>
        <v>12</v>
      </c>
      <c r="AL99" s="218">
        <f>SUM(ENERO:DICIEMBRE!AL99)</f>
        <v>7</v>
      </c>
      <c r="AM99" s="218">
        <f>SUM(ENERO:DICIEMBRE!AM99)</f>
        <v>12</v>
      </c>
      <c r="AN99" s="218">
        <f>SUM(ENERO:DICIEMBRE!AN99)</f>
        <v>1145</v>
      </c>
      <c r="AO99" s="218">
        <f>SUM(ENERO:DICIEMBRE!AO99)</f>
        <v>626</v>
      </c>
      <c r="AP99" s="218">
        <f>SUM(ENERO:DICIEMBRE!AP99)</f>
        <v>0</v>
      </c>
      <c r="AQ99" s="218">
        <f>SUM(ENERO:DICIEMBRE!AQ99)</f>
        <v>0</v>
      </c>
      <c r="AR99" s="145" t="str">
        <f t="shared" si="26"/>
        <v/>
      </c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13"/>
      <c r="BE99" s="13"/>
      <c r="BX99" s="3"/>
      <c r="BY99" s="3"/>
      <c r="BZ99" s="3"/>
      <c r="CA99" s="146" t="str">
        <f t="shared" si="27"/>
        <v/>
      </c>
      <c r="CB99" s="146" t="str">
        <f t="shared" si="28"/>
        <v/>
      </c>
      <c r="CC99" s="146" t="str">
        <f t="shared" si="29"/>
        <v/>
      </c>
      <c r="CD99" s="146" t="str">
        <f t="shared" si="30"/>
        <v/>
      </c>
      <c r="CE99" s="146"/>
      <c r="CF99" s="146"/>
      <c r="CG99" s="56">
        <f t="shared" si="31"/>
        <v>0</v>
      </c>
      <c r="CH99" s="56">
        <f t="shared" si="32"/>
        <v>0</v>
      </c>
      <c r="CI99" s="56">
        <f t="shared" si="33"/>
        <v>0</v>
      </c>
      <c r="CJ99" s="56">
        <f t="shared" si="34"/>
        <v>0</v>
      </c>
      <c r="CK99" s="12"/>
      <c r="CL99" s="4"/>
    </row>
    <row r="100" spans="1:90" s="2" customFormat="1" x14ac:dyDescent="0.2">
      <c r="A100" s="424" t="s">
        <v>167</v>
      </c>
      <c r="B100" s="425"/>
      <c r="C100" s="172">
        <f t="shared" si="35"/>
        <v>941</v>
      </c>
      <c r="D100" s="155">
        <f t="shared" si="36"/>
        <v>382</v>
      </c>
      <c r="E100" s="156">
        <f t="shared" si="36"/>
        <v>559</v>
      </c>
      <c r="F100" s="218">
        <f>SUM(ENERO:DICIEMBRE!F100)</f>
        <v>0</v>
      </c>
      <c r="G100" s="218">
        <f>SUM(ENERO:DICIEMBRE!G100)</f>
        <v>0</v>
      </c>
      <c r="H100" s="218">
        <f>SUM(ENERO:DICIEMBRE!H100)</f>
        <v>2</v>
      </c>
      <c r="I100" s="218">
        <f>SUM(ENERO:DICIEMBRE!I100)</f>
        <v>0</v>
      </c>
      <c r="J100" s="218">
        <f>SUM(ENERO:DICIEMBRE!J100)</f>
        <v>0</v>
      </c>
      <c r="K100" s="218">
        <f>SUM(ENERO:DICIEMBRE!K100)</f>
        <v>0</v>
      </c>
      <c r="L100" s="218">
        <f>SUM(ENERO:DICIEMBRE!L100)</f>
        <v>0</v>
      </c>
      <c r="M100" s="218">
        <f>SUM(ENERO:DICIEMBRE!M100)</f>
        <v>0</v>
      </c>
      <c r="N100" s="218">
        <f>SUM(ENERO:DICIEMBRE!N100)</f>
        <v>0</v>
      </c>
      <c r="O100" s="218">
        <f>SUM(ENERO:DICIEMBRE!O100)</f>
        <v>0</v>
      </c>
      <c r="P100" s="218">
        <f>SUM(ENERO:DICIEMBRE!P100)</f>
        <v>0</v>
      </c>
      <c r="Q100" s="218">
        <f>SUM(ENERO:DICIEMBRE!Q100)</f>
        <v>0</v>
      </c>
      <c r="R100" s="218">
        <f>SUM(ENERO:DICIEMBRE!R100)</f>
        <v>0</v>
      </c>
      <c r="S100" s="218">
        <f>SUM(ENERO:DICIEMBRE!S100)</f>
        <v>0</v>
      </c>
      <c r="T100" s="218">
        <f>SUM(ENERO:DICIEMBRE!T100)</f>
        <v>0</v>
      </c>
      <c r="U100" s="218">
        <f>SUM(ENERO:DICIEMBRE!U100)</f>
        <v>0</v>
      </c>
      <c r="V100" s="218">
        <f>SUM(ENERO:DICIEMBRE!V100)</f>
        <v>0</v>
      </c>
      <c r="W100" s="218">
        <f>SUM(ENERO:DICIEMBRE!W100)</f>
        <v>0</v>
      </c>
      <c r="X100" s="218">
        <f>SUM(ENERO:DICIEMBRE!X100)</f>
        <v>1</v>
      </c>
      <c r="Y100" s="218">
        <f>SUM(ENERO:DICIEMBRE!Y100)</f>
        <v>0</v>
      </c>
      <c r="Z100" s="218">
        <f>SUM(ENERO:DICIEMBRE!Z100)</f>
        <v>1</v>
      </c>
      <c r="AA100" s="218">
        <f>SUM(ENERO:DICIEMBRE!AA100)</f>
        <v>0</v>
      </c>
      <c r="AB100" s="218">
        <f>SUM(ENERO:DICIEMBRE!AB100)</f>
        <v>0</v>
      </c>
      <c r="AC100" s="218">
        <f>SUM(ENERO:DICIEMBRE!AC100)</f>
        <v>0</v>
      </c>
      <c r="AD100" s="218">
        <f>SUM(ENERO:DICIEMBRE!AD100)</f>
        <v>0</v>
      </c>
      <c r="AE100" s="218">
        <f>SUM(ENERO:DICIEMBRE!AE100)</f>
        <v>0</v>
      </c>
      <c r="AF100" s="218">
        <f>SUM(ENERO:DICIEMBRE!AF100)</f>
        <v>111</v>
      </c>
      <c r="AG100" s="218">
        <f>SUM(ENERO:DICIEMBRE!AG100)</f>
        <v>184</v>
      </c>
      <c r="AH100" s="218">
        <f>SUM(ENERO:DICIEMBRE!AH100)</f>
        <v>126</v>
      </c>
      <c r="AI100" s="218">
        <f>SUM(ENERO:DICIEMBRE!AI100)</f>
        <v>174</v>
      </c>
      <c r="AJ100" s="218">
        <f>SUM(ENERO:DICIEMBRE!AJ100)</f>
        <v>74</v>
      </c>
      <c r="AK100" s="218">
        <f>SUM(ENERO:DICIEMBRE!AK100)</f>
        <v>94</v>
      </c>
      <c r="AL100" s="218">
        <f>SUM(ENERO:DICIEMBRE!AL100)</f>
        <v>67</v>
      </c>
      <c r="AM100" s="218">
        <f>SUM(ENERO:DICIEMBRE!AM100)</f>
        <v>107</v>
      </c>
      <c r="AN100" s="218">
        <f>SUM(ENERO:DICIEMBRE!AN100)</f>
        <v>941</v>
      </c>
      <c r="AO100" s="218">
        <f>SUM(ENERO:DICIEMBRE!AO100)</f>
        <v>0</v>
      </c>
      <c r="AP100" s="218">
        <f>SUM(ENERO:DICIEMBRE!AP100)</f>
        <v>0</v>
      </c>
      <c r="AQ100" s="218">
        <f>SUM(ENERO:DICIEMBRE!AQ100)</f>
        <v>0</v>
      </c>
      <c r="AR100" s="145" t="str">
        <f t="shared" si="26"/>
        <v/>
      </c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13"/>
      <c r="BE100" s="13"/>
      <c r="BX100" s="3"/>
      <c r="BY100" s="3"/>
      <c r="BZ100" s="3"/>
      <c r="CA100" s="146" t="str">
        <f t="shared" si="27"/>
        <v/>
      </c>
      <c r="CB100" s="146" t="str">
        <f t="shared" si="28"/>
        <v/>
      </c>
      <c r="CC100" s="146" t="str">
        <f t="shared" si="29"/>
        <v/>
      </c>
      <c r="CD100" s="146" t="str">
        <f t="shared" si="30"/>
        <v/>
      </c>
      <c r="CE100" s="146"/>
      <c r="CF100" s="146"/>
      <c r="CG100" s="56">
        <f t="shared" si="31"/>
        <v>0</v>
      </c>
      <c r="CH100" s="56">
        <f t="shared" si="32"/>
        <v>0</v>
      </c>
      <c r="CI100" s="56">
        <f t="shared" si="33"/>
        <v>0</v>
      </c>
      <c r="CJ100" s="56">
        <f t="shared" si="34"/>
        <v>0</v>
      </c>
      <c r="CK100" s="12"/>
      <c r="CL100" s="4"/>
    </row>
    <row r="101" spans="1:90" s="2" customFormat="1" x14ac:dyDescent="0.2">
      <c r="A101" s="428" t="s">
        <v>168</v>
      </c>
      <c r="B101" s="429"/>
      <c r="C101" s="175">
        <f t="shared" si="35"/>
        <v>1988</v>
      </c>
      <c r="D101" s="176">
        <f t="shared" si="36"/>
        <v>1210</v>
      </c>
      <c r="E101" s="177">
        <f t="shared" si="36"/>
        <v>778</v>
      </c>
      <c r="F101" s="218">
        <f>SUM(ENERO:DICIEMBRE!F101)</f>
        <v>97</v>
      </c>
      <c r="G101" s="218">
        <f>SUM(ENERO:DICIEMBRE!G101)</f>
        <v>53</v>
      </c>
      <c r="H101" s="218">
        <f>SUM(ENERO:DICIEMBRE!H101)</f>
        <v>40</v>
      </c>
      <c r="I101" s="218">
        <f>SUM(ENERO:DICIEMBRE!I101)</f>
        <v>38</v>
      </c>
      <c r="J101" s="218">
        <f>SUM(ENERO:DICIEMBRE!J101)</f>
        <v>45</v>
      </c>
      <c r="K101" s="218">
        <f>SUM(ENERO:DICIEMBRE!K101)</f>
        <v>36</v>
      </c>
      <c r="L101" s="218">
        <f>SUM(ENERO:DICIEMBRE!L101)</f>
        <v>24</v>
      </c>
      <c r="M101" s="218">
        <f>SUM(ENERO:DICIEMBRE!M101)</f>
        <v>28</v>
      </c>
      <c r="N101" s="218">
        <f>SUM(ENERO:DICIEMBRE!N101)</f>
        <v>22</v>
      </c>
      <c r="O101" s="218">
        <f>SUM(ENERO:DICIEMBRE!O101)</f>
        <v>36</v>
      </c>
      <c r="P101" s="218">
        <f>SUM(ENERO:DICIEMBRE!P101)</f>
        <v>33</v>
      </c>
      <c r="Q101" s="218">
        <f>SUM(ENERO:DICIEMBRE!Q101)</f>
        <v>23</v>
      </c>
      <c r="R101" s="218">
        <f>SUM(ENERO:DICIEMBRE!R101)</f>
        <v>27</v>
      </c>
      <c r="S101" s="218">
        <f>SUM(ENERO:DICIEMBRE!S101)</f>
        <v>46</v>
      </c>
      <c r="T101" s="218">
        <f>SUM(ENERO:DICIEMBRE!T101)</f>
        <v>51</v>
      </c>
      <c r="U101" s="218">
        <f>SUM(ENERO:DICIEMBRE!U101)</f>
        <v>49</v>
      </c>
      <c r="V101" s="218">
        <f>SUM(ENERO:DICIEMBRE!V101)</f>
        <v>64</v>
      </c>
      <c r="W101" s="218">
        <f>SUM(ENERO:DICIEMBRE!W101)</f>
        <v>35</v>
      </c>
      <c r="X101" s="218">
        <f>SUM(ENERO:DICIEMBRE!X101)</f>
        <v>79</v>
      </c>
      <c r="Y101" s="218">
        <f>SUM(ENERO:DICIEMBRE!Y101)</f>
        <v>41</v>
      </c>
      <c r="Z101" s="218">
        <f>SUM(ENERO:DICIEMBRE!Z101)</f>
        <v>106</v>
      </c>
      <c r="AA101" s="218">
        <f>SUM(ENERO:DICIEMBRE!AA101)</f>
        <v>90</v>
      </c>
      <c r="AB101" s="218">
        <f>SUM(ENERO:DICIEMBRE!AB101)</f>
        <v>94</v>
      </c>
      <c r="AC101" s="218">
        <f>SUM(ENERO:DICIEMBRE!AC101)</f>
        <v>53</v>
      </c>
      <c r="AD101" s="218">
        <f>SUM(ENERO:DICIEMBRE!AD101)</f>
        <v>104</v>
      </c>
      <c r="AE101" s="218">
        <f>SUM(ENERO:DICIEMBRE!AE101)</f>
        <v>36</v>
      </c>
      <c r="AF101" s="218">
        <f>SUM(ENERO:DICIEMBRE!AF101)</f>
        <v>108</v>
      </c>
      <c r="AG101" s="218">
        <f>SUM(ENERO:DICIEMBRE!AG101)</f>
        <v>26</v>
      </c>
      <c r="AH101" s="218">
        <f>SUM(ENERO:DICIEMBRE!AH101)</f>
        <v>88</v>
      </c>
      <c r="AI101" s="218">
        <f>SUM(ENERO:DICIEMBRE!AI101)</f>
        <v>53</v>
      </c>
      <c r="AJ101" s="218">
        <f>SUM(ENERO:DICIEMBRE!AJ101)</f>
        <v>92</v>
      </c>
      <c r="AK101" s="218">
        <f>SUM(ENERO:DICIEMBRE!AK101)</f>
        <v>28</v>
      </c>
      <c r="AL101" s="218">
        <f>SUM(ENERO:DICIEMBRE!AL101)</f>
        <v>136</v>
      </c>
      <c r="AM101" s="218">
        <f>SUM(ENERO:DICIEMBRE!AM101)</f>
        <v>107</v>
      </c>
      <c r="AN101" s="218">
        <f>SUM(ENERO:DICIEMBRE!AN101)</f>
        <v>1943</v>
      </c>
      <c r="AO101" s="218">
        <f>SUM(ENERO:DICIEMBRE!AO101)</f>
        <v>790</v>
      </c>
      <c r="AP101" s="218">
        <f>SUM(ENERO:DICIEMBRE!AP101)</f>
        <v>9</v>
      </c>
      <c r="AQ101" s="218">
        <f>SUM(ENERO:DICIEMBRE!AQ101)</f>
        <v>114</v>
      </c>
      <c r="AR101" s="145" t="str">
        <f t="shared" si="26"/>
        <v/>
      </c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13"/>
      <c r="BE101" s="13"/>
      <c r="BX101" s="3"/>
      <c r="BY101" s="3"/>
      <c r="BZ101" s="3"/>
      <c r="CA101" s="146" t="str">
        <f>IF(CG101=1,"* El número de Beneficiarios NO DEBE ser mayor que el Total. ","")</f>
        <v/>
      </c>
      <c r="CB101" s="146" t="str">
        <f>IF(CH101=1,"* No olvide digitar la columna Beneficiarios y/o Pueblos Originarios y/o Migrantes (Digite CEROS si no tiene.). ","")</f>
        <v/>
      </c>
      <c r="CC101" s="146" t="str">
        <f>IF(CI101=1,"* El número de Pueblos Originarios y/o Migrantes NO DEBE ser mayor que el Total. ","")</f>
        <v/>
      </c>
      <c r="CD101" s="146" t="str">
        <f>IF(CJ101=1,"* El número de Controles NO DEBE ser mayor que el Total. ","")</f>
        <v/>
      </c>
      <c r="CE101" s="146"/>
      <c r="CF101" s="146"/>
      <c r="CG101" s="56">
        <f>IF(C101&lt;AN101,1,0)</f>
        <v>0</v>
      </c>
      <c r="CH101" s="56">
        <f>IF(AND(C101&lt;&gt;0,OR(AN101="",AP101="",AQ101="")),1,0)</f>
        <v>0</v>
      </c>
      <c r="CI101" s="56">
        <f>IF(OR(C101&lt;AP101,C101&lt;AQ101),1,0)</f>
        <v>0</v>
      </c>
      <c r="CJ101" s="56">
        <f>IF(C101&lt;AO101,1,0)</f>
        <v>0</v>
      </c>
      <c r="CK101" s="12"/>
      <c r="CL101" s="4"/>
    </row>
    <row r="102" spans="1:90" s="2" customFormat="1" x14ac:dyDescent="0.2">
      <c r="A102" s="410" t="s">
        <v>42</v>
      </c>
      <c r="B102" s="411"/>
      <c r="C102" s="179">
        <f t="shared" ref="C102:AQ102" si="37">SUM(C93:C101)</f>
        <v>23498</v>
      </c>
      <c r="D102" s="180">
        <f t="shared" si="37"/>
        <v>10155</v>
      </c>
      <c r="E102" s="160">
        <f t="shared" si="37"/>
        <v>13343</v>
      </c>
      <c r="F102" s="128">
        <f t="shared" si="37"/>
        <v>1013</v>
      </c>
      <c r="G102" s="181">
        <f t="shared" si="37"/>
        <v>965</v>
      </c>
      <c r="H102" s="128">
        <f t="shared" si="37"/>
        <v>251</v>
      </c>
      <c r="I102" s="181">
        <f t="shared" si="37"/>
        <v>240</v>
      </c>
      <c r="J102" s="98">
        <f t="shared" si="37"/>
        <v>195</v>
      </c>
      <c r="K102" s="101">
        <f t="shared" si="37"/>
        <v>231</v>
      </c>
      <c r="L102" s="98">
        <f t="shared" si="37"/>
        <v>174</v>
      </c>
      <c r="M102" s="101">
        <f t="shared" si="37"/>
        <v>303</v>
      </c>
      <c r="N102" s="98">
        <f t="shared" si="37"/>
        <v>157</v>
      </c>
      <c r="O102" s="101">
        <f t="shared" si="37"/>
        <v>600</v>
      </c>
      <c r="P102" s="98">
        <f t="shared" si="37"/>
        <v>272</v>
      </c>
      <c r="Q102" s="101">
        <f t="shared" si="37"/>
        <v>854</v>
      </c>
      <c r="R102" s="98">
        <f t="shared" si="37"/>
        <v>347</v>
      </c>
      <c r="S102" s="101">
        <f t="shared" si="37"/>
        <v>1143</v>
      </c>
      <c r="T102" s="98">
        <f t="shared" si="37"/>
        <v>374</v>
      </c>
      <c r="U102" s="101">
        <f t="shared" si="37"/>
        <v>1071</v>
      </c>
      <c r="V102" s="98">
        <f t="shared" si="37"/>
        <v>337</v>
      </c>
      <c r="W102" s="101">
        <f t="shared" si="37"/>
        <v>838</v>
      </c>
      <c r="X102" s="98">
        <f t="shared" si="37"/>
        <v>393</v>
      </c>
      <c r="Y102" s="101">
        <f t="shared" si="37"/>
        <v>653</v>
      </c>
      <c r="Z102" s="98">
        <f t="shared" si="37"/>
        <v>593</v>
      </c>
      <c r="AA102" s="101">
        <f t="shared" si="37"/>
        <v>697</v>
      </c>
      <c r="AB102" s="98">
        <f t="shared" si="37"/>
        <v>711</v>
      </c>
      <c r="AC102" s="101">
        <f t="shared" si="37"/>
        <v>671</v>
      </c>
      <c r="AD102" s="98">
        <f t="shared" si="37"/>
        <v>770</v>
      </c>
      <c r="AE102" s="101">
        <f t="shared" si="37"/>
        <v>868</v>
      </c>
      <c r="AF102" s="98">
        <f t="shared" si="37"/>
        <v>1142</v>
      </c>
      <c r="AG102" s="101">
        <f t="shared" si="37"/>
        <v>1115</v>
      </c>
      <c r="AH102" s="98">
        <f t="shared" si="37"/>
        <v>1271</v>
      </c>
      <c r="AI102" s="101">
        <f t="shared" si="37"/>
        <v>1172</v>
      </c>
      <c r="AJ102" s="98">
        <f t="shared" si="37"/>
        <v>969</v>
      </c>
      <c r="AK102" s="101">
        <f t="shared" si="37"/>
        <v>784</v>
      </c>
      <c r="AL102" s="102">
        <f t="shared" si="37"/>
        <v>1186</v>
      </c>
      <c r="AM102" s="101">
        <f t="shared" si="37"/>
        <v>1138</v>
      </c>
      <c r="AN102" s="182">
        <f t="shared" si="37"/>
        <v>23423</v>
      </c>
      <c r="AO102" s="183">
        <f t="shared" si="37"/>
        <v>15311</v>
      </c>
      <c r="AP102" s="184">
        <f t="shared" si="37"/>
        <v>9</v>
      </c>
      <c r="AQ102" s="181">
        <f t="shared" si="37"/>
        <v>114</v>
      </c>
      <c r="AR102" s="110" t="s">
        <v>169</v>
      </c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X102" s="3"/>
      <c r="BY102" s="3"/>
      <c r="BZ102" s="3"/>
      <c r="CA102" s="4"/>
      <c r="CB102" s="4"/>
      <c r="CC102" s="4"/>
      <c r="CD102" s="4"/>
      <c r="CE102" s="4"/>
      <c r="CF102" s="4"/>
      <c r="CG102" s="12"/>
      <c r="CH102" s="12"/>
      <c r="CI102" s="12"/>
      <c r="CJ102" s="12"/>
      <c r="CK102" s="12"/>
      <c r="CL102" s="4"/>
    </row>
    <row r="103" spans="1:90" s="2" customFormat="1" x14ac:dyDescent="0.2">
      <c r="A103" s="131" t="s">
        <v>170</v>
      </c>
      <c r="B103" s="185"/>
      <c r="C103" s="185"/>
      <c r="D103" s="185"/>
      <c r="E103" s="185"/>
      <c r="F103" s="185"/>
      <c r="G103" s="186"/>
      <c r="H103" s="186"/>
      <c r="I103" s="186"/>
      <c r="J103" s="5"/>
      <c r="K103" s="5"/>
      <c r="L103" s="5"/>
      <c r="M103" s="68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X103" s="3"/>
      <c r="BY103" s="3"/>
      <c r="BZ103" s="3"/>
      <c r="CA103" s="4"/>
      <c r="CB103" s="4"/>
      <c r="CC103" s="4"/>
      <c r="CD103" s="4"/>
      <c r="CE103" s="4"/>
      <c r="CF103" s="4"/>
      <c r="CG103" s="12"/>
      <c r="CH103" s="12"/>
      <c r="CI103" s="12"/>
      <c r="CJ103" s="12"/>
      <c r="CK103" s="12"/>
      <c r="CL103" s="4"/>
    </row>
    <row r="104" spans="1:90" s="2" customFormat="1" x14ac:dyDescent="0.2">
      <c r="A104" s="430" t="s">
        <v>171</v>
      </c>
      <c r="B104" s="389" t="s">
        <v>153</v>
      </c>
      <c r="C104" s="414" t="s">
        <v>151</v>
      </c>
      <c r="D104" s="420"/>
      <c r="E104" s="415"/>
      <c r="F104" s="394" t="s">
        <v>154</v>
      </c>
      <c r="G104" s="396"/>
      <c r="H104" s="396"/>
      <c r="I104" s="396"/>
      <c r="J104" s="396"/>
      <c r="K104" s="396"/>
      <c r="L104" s="396"/>
      <c r="M104" s="396"/>
      <c r="N104" s="396"/>
      <c r="O104" s="396"/>
      <c r="P104" s="396"/>
      <c r="Q104" s="396"/>
      <c r="R104" s="396"/>
      <c r="S104" s="396"/>
      <c r="T104" s="396"/>
      <c r="U104" s="396"/>
      <c r="V104" s="396"/>
      <c r="W104" s="396"/>
      <c r="X104" s="396"/>
      <c r="Y104" s="396"/>
      <c r="Z104" s="396"/>
      <c r="AA104" s="396"/>
      <c r="AB104" s="396"/>
      <c r="AC104" s="396"/>
      <c r="AD104" s="396"/>
      <c r="AE104" s="396"/>
      <c r="AF104" s="396"/>
      <c r="AG104" s="396"/>
      <c r="AH104" s="396"/>
      <c r="AI104" s="396"/>
      <c r="AJ104" s="396"/>
      <c r="AK104" s="396"/>
      <c r="AL104" s="396"/>
      <c r="AM104" s="395"/>
      <c r="AN104" s="433" t="s">
        <v>155</v>
      </c>
      <c r="AO104" s="436" t="s">
        <v>172</v>
      </c>
      <c r="AP104" s="437"/>
      <c r="AQ104" s="407" t="s">
        <v>157</v>
      </c>
      <c r="AR104" s="383" t="s">
        <v>158</v>
      </c>
      <c r="AS104" s="389" t="s">
        <v>173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Y104" s="3"/>
      <c r="BZ104" s="3"/>
      <c r="CA104" s="4"/>
      <c r="CB104" s="4"/>
      <c r="CC104" s="4"/>
      <c r="CD104" s="4"/>
      <c r="CE104" s="4"/>
      <c r="CF104" s="4"/>
      <c r="CG104" s="12"/>
      <c r="CH104" s="12"/>
      <c r="CI104" s="12"/>
      <c r="CJ104" s="12"/>
      <c r="CK104" s="12"/>
      <c r="CL104" s="4"/>
    </row>
    <row r="105" spans="1:90" s="2" customFormat="1" x14ac:dyDescent="0.2">
      <c r="A105" s="431"/>
      <c r="B105" s="390"/>
      <c r="C105" s="418"/>
      <c r="D105" s="421"/>
      <c r="E105" s="419"/>
      <c r="F105" s="402" t="s">
        <v>23</v>
      </c>
      <c r="G105" s="403"/>
      <c r="H105" s="402" t="s">
        <v>24</v>
      </c>
      <c r="I105" s="403"/>
      <c r="J105" s="402" t="s">
        <v>25</v>
      </c>
      <c r="K105" s="403"/>
      <c r="L105" s="402" t="s">
        <v>26</v>
      </c>
      <c r="M105" s="403"/>
      <c r="N105" s="402" t="s">
        <v>27</v>
      </c>
      <c r="O105" s="403"/>
      <c r="P105" s="394" t="s">
        <v>28</v>
      </c>
      <c r="Q105" s="395"/>
      <c r="R105" s="394" t="s">
        <v>29</v>
      </c>
      <c r="S105" s="395"/>
      <c r="T105" s="394" t="s">
        <v>30</v>
      </c>
      <c r="U105" s="395"/>
      <c r="V105" s="394" t="s">
        <v>31</v>
      </c>
      <c r="W105" s="395"/>
      <c r="X105" s="394" t="s">
        <v>32</v>
      </c>
      <c r="Y105" s="395"/>
      <c r="Z105" s="394" t="s">
        <v>33</v>
      </c>
      <c r="AA105" s="395"/>
      <c r="AB105" s="394" t="s">
        <v>34</v>
      </c>
      <c r="AC105" s="395"/>
      <c r="AD105" s="394" t="s">
        <v>35</v>
      </c>
      <c r="AE105" s="395"/>
      <c r="AF105" s="394" t="s">
        <v>36</v>
      </c>
      <c r="AG105" s="395"/>
      <c r="AH105" s="394" t="s">
        <v>37</v>
      </c>
      <c r="AI105" s="395"/>
      <c r="AJ105" s="394" t="s">
        <v>38</v>
      </c>
      <c r="AK105" s="395"/>
      <c r="AL105" s="394" t="s">
        <v>39</v>
      </c>
      <c r="AM105" s="395"/>
      <c r="AN105" s="434"/>
      <c r="AO105" s="438"/>
      <c r="AP105" s="439"/>
      <c r="AQ105" s="408"/>
      <c r="AR105" s="401"/>
      <c r="AS105" s="390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Y105" s="3"/>
      <c r="BZ105" s="3"/>
      <c r="CA105" s="4"/>
      <c r="CB105" s="4"/>
      <c r="CC105" s="4"/>
      <c r="CD105" s="4"/>
      <c r="CE105" s="4"/>
      <c r="CF105" s="4"/>
      <c r="CG105" s="12"/>
      <c r="CH105" s="12"/>
      <c r="CI105" s="12"/>
      <c r="CJ105" s="12"/>
      <c r="CK105" s="12"/>
      <c r="CL105" s="4"/>
    </row>
    <row r="106" spans="1:90" s="2" customFormat="1" x14ac:dyDescent="0.2">
      <c r="A106" s="432"/>
      <c r="B106" s="391"/>
      <c r="C106" s="187" t="s">
        <v>159</v>
      </c>
      <c r="D106" s="188" t="s">
        <v>174</v>
      </c>
      <c r="E106" s="189" t="s">
        <v>175</v>
      </c>
      <c r="F106" s="134" t="s">
        <v>174</v>
      </c>
      <c r="G106" s="20" t="s">
        <v>175</v>
      </c>
      <c r="H106" s="14" t="s">
        <v>174</v>
      </c>
      <c r="I106" s="135" t="s">
        <v>175</v>
      </c>
      <c r="J106" s="134" t="s">
        <v>174</v>
      </c>
      <c r="K106" s="20" t="s">
        <v>175</v>
      </c>
      <c r="L106" s="134" t="s">
        <v>174</v>
      </c>
      <c r="M106" s="20" t="s">
        <v>175</v>
      </c>
      <c r="N106" s="134" t="s">
        <v>174</v>
      </c>
      <c r="O106" s="20" t="s">
        <v>175</v>
      </c>
      <c r="P106" s="14" t="s">
        <v>174</v>
      </c>
      <c r="Q106" s="135" t="s">
        <v>175</v>
      </c>
      <c r="R106" s="14" t="s">
        <v>174</v>
      </c>
      <c r="S106" s="135" t="s">
        <v>175</v>
      </c>
      <c r="T106" s="134" t="s">
        <v>174</v>
      </c>
      <c r="U106" s="20" t="s">
        <v>175</v>
      </c>
      <c r="V106" s="14" t="s">
        <v>174</v>
      </c>
      <c r="W106" s="135" t="s">
        <v>175</v>
      </c>
      <c r="X106" s="14" t="s">
        <v>174</v>
      </c>
      <c r="Y106" s="135" t="s">
        <v>175</v>
      </c>
      <c r="Z106" s="134" t="s">
        <v>174</v>
      </c>
      <c r="AA106" s="20" t="s">
        <v>175</v>
      </c>
      <c r="AB106" s="134" t="s">
        <v>174</v>
      </c>
      <c r="AC106" s="20" t="s">
        <v>175</v>
      </c>
      <c r="AD106" s="14" t="s">
        <v>174</v>
      </c>
      <c r="AE106" s="135" t="s">
        <v>175</v>
      </c>
      <c r="AF106" s="14" t="s">
        <v>174</v>
      </c>
      <c r="AG106" s="135" t="s">
        <v>175</v>
      </c>
      <c r="AH106" s="134" t="s">
        <v>174</v>
      </c>
      <c r="AI106" s="20" t="s">
        <v>175</v>
      </c>
      <c r="AJ106" s="14" t="s">
        <v>174</v>
      </c>
      <c r="AK106" s="135" t="s">
        <v>175</v>
      </c>
      <c r="AL106" s="134" t="s">
        <v>174</v>
      </c>
      <c r="AM106" s="20" t="s">
        <v>175</v>
      </c>
      <c r="AN106" s="435"/>
      <c r="AO106" s="190" t="s">
        <v>176</v>
      </c>
      <c r="AP106" s="191" t="s">
        <v>177</v>
      </c>
      <c r="AQ106" s="409"/>
      <c r="AR106" s="388"/>
      <c r="AS106" s="391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Y106" s="3"/>
      <c r="BZ106" s="3"/>
      <c r="CA106" s="4"/>
      <c r="CB106" s="4"/>
      <c r="CC106" s="4"/>
      <c r="CD106" s="4"/>
      <c r="CE106" s="4"/>
      <c r="CF106" s="4"/>
      <c r="CG106" s="12"/>
      <c r="CH106" s="12"/>
      <c r="CI106" s="12"/>
      <c r="CJ106" s="12"/>
      <c r="CK106" s="12"/>
      <c r="CL106" s="4"/>
    </row>
    <row r="107" spans="1:90" s="2" customFormat="1" x14ac:dyDescent="0.2">
      <c r="A107" s="440" t="s">
        <v>178</v>
      </c>
      <c r="B107" s="192" t="s">
        <v>160</v>
      </c>
      <c r="C107" s="193">
        <f t="shared" ref="C107:C117" si="38">SUM(D107+E107)</f>
        <v>0</v>
      </c>
      <c r="D107" s="194">
        <f t="shared" ref="D107:D115" si="39">SUM(F107+H107+J107+L107+N107+P107+R107+T107+V107+X107+Z107+AB107+AD107+AF107+AH107+AJ107+AL107)</f>
        <v>0</v>
      </c>
      <c r="E107" s="195">
        <f t="shared" ref="E107:E115" si="40">SUM(G107+I107+K107+M107+O107+Q107+S107+U107+W107+Y107+AA107+AC107+AE107+AG107+AI107+AK107+AM107)</f>
        <v>0</v>
      </c>
      <c r="F107" s="218">
        <f>SUM(ENERO:DICIEMBRE!F107)</f>
        <v>0</v>
      </c>
      <c r="G107" s="218">
        <f>SUM(ENERO:DICIEMBRE!G107)</f>
        <v>0</v>
      </c>
      <c r="H107" s="218">
        <f>SUM(ENERO:DICIEMBRE!H107)</f>
        <v>0</v>
      </c>
      <c r="I107" s="218">
        <f>SUM(ENERO:DICIEMBRE!I107)</f>
        <v>0</v>
      </c>
      <c r="J107" s="218">
        <f>SUM(ENERO:DICIEMBRE!J107)</f>
        <v>0</v>
      </c>
      <c r="K107" s="218">
        <f>SUM(ENERO:DICIEMBRE!K107)</f>
        <v>0</v>
      </c>
      <c r="L107" s="218">
        <f>SUM(ENERO:DICIEMBRE!L107)</f>
        <v>0</v>
      </c>
      <c r="M107" s="218">
        <f>SUM(ENERO:DICIEMBRE!M107)</f>
        <v>0</v>
      </c>
      <c r="N107" s="218">
        <f>SUM(ENERO:DICIEMBRE!N107)</f>
        <v>0</v>
      </c>
      <c r="O107" s="218">
        <f>SUM(ENERO:DICIEMBRE!O107)</f>
        <v>0</v>
      </c>
      <c r="P107" s="218">
        <f>SUM(ENERO:DICIEMBRE!P107)</f>
        <v>0</v>
      </c>
      <c r="Q107" s="218">
        <f>SUM(ENERO:DICIEMBRE!Q107)</f>
        <v>0</v>
      </c>
      <c r="R107" s="218">
        <f>SUM(ENERO:DICIEMBRE!R107)</f>
        <v>0</v>
      </c>
      <c r="S107" s="218">
        <f>SUM(ENERO:DICIEMBRE!S107)</f>
        <v>0</v>
      </c>
      <c r="T107" s="218">
        <f>SUM(ENERO:DICIEMBRE!T107)</f>
        <v>0</v>
      </c>
      <c r="U107" s="218">
        <f>SUM(ENERO:DICIEMBRE!U107)</f>
        <v>0</v>
      </c>
      <c r="V107" s="218">
        <f>SUM(ENERO:DICIEMBRE!V107)</f>
        <v>0</v>
      </c>
      <c r="W107" s="218">
        <f>SUM(ENERO:DICIEMBRE!W107)</f>
        <v>0</v>
      </c>
      <c r="X107" s="218">
        <f>SUM(ENERO:DICIEMBRE!X107)</f>
        <v>0</v>
      </c>
      <c r="Y107" s="218">
        <f>SUM(ENERO:DICIEMBRE!Y107)</f>
        <v>0</v>
      </c>
      <c r="Z107" s="218">
        <f>SUM(ENERO:DICIEMBRE!Z107)</f>
        <v>0</v>
      </c>
      <c r="AA107" s="218">
        <f>SUM(ENERO:DICIEMBRE!AA107)</f>
        <v>0</v>
      </c>
      <c r="AB107" s="218">
        <f>SUM(ENERO:DICIEMBRE!AB107)</f>
        <v>0</v>
      </c>
      <c r="AC107" s="218">
        <f>SUM(ENERO:DICIEMBRE!AC107)</f>
        <v>0</v>
      </c>
      <c r="AD107" s="218">
        <f>SUM(ENERO:DICIEMBRE!AD107)</f>
        <v>0</v>
      </c>
      <c r="AE107" s="218">
        <f>SUM(ENERO:DICIEMBRE!AE107)</f>
        <v>0</v>
      </c>
      <c r="AF107" s="218">
        <f>SUM(ENERO:DICIEMBRE!AF107)</f>
        <v>0</v>
      </c>
      <c r="AG107" s="218">
        <f>SUM(ENERO:DICIEMBRE!AG107)</f>
        <v>0</v>
      </c>
      <c r="AH107" s="218">
        <f>SUM(ENERO:DICIEMBRE!AH107)</f>
        <v>0</v>
      </c>
      <c r="AI107" s="218">
        <f>SUM(ENERO:DICIEMBRE!AI107)</f>
        <v>0</v>
      </c>
      <c r="AJ107" s="218">
        <f>SUM(ENERO:DICIEMBRE!AJ107)</f>
        <v>0</v>
      </c>
      <c r="AK107" s="218">
        <f>SUM(ENERO:DICIEMBRE!AK107)</f>
        <v>0</v>
      </c>
      <c r="AL107" s="218">
        <f>SUM(ENERO:DICIEMBRE!AL107)</f>
        <v>0</v>
      </c>
      <c r="AM107" s="218">
        <f>SUM(ENERO:DICIEMBRE!AM107)</f>
        <v>0</v>
      </c>
      <c r="AN107" s="218">
        <f>SUM(ENERO:DICIEMBRE!AN107)</f>
        <v>0</v>
      </c>
      <c r="AO107" s="218">
        <f>SUM(ENERO:DICIEMBRE!AO107)</f>
        <v>0</v>
      </c>
      <c r="AP107" s="218">
        <f>SUM(ENERO:DICIEMBRE!AP107)</f>
        <v>0</v>
      </c>
      <c r="AQ107" s="218">
        <f>SUM(ENERO:DICIEMBRE!AQ107)</f>
        <v>0</v>
      </c>
      <c r="AR107" s="218">
        <f>SUM(ENERO:DICIEMBRE!AR107)</f>
        <v>0</v>
      </c>
      <c r="AS107" s="218">
        <f>SUM(ENERO:DICIEMBRE!AS107)</f>
        <v>0</v>
      </c>
      <c r="AT107" s="199" t="str">
        <f>CA107&amp;CB107&amp;CC107&amp;CD107&amp;CE107&amp;CF107</f>
        <v/>
      </c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13"/>
      <c r="BF107" s="13"/>
      <c r="BG107" s="13"/>
      <c r="BY107" s="3"/>
      <c r="BZ107" s="3"/>
      <c r="CA107" s="55" t="str">
        <f>IF(CG107=1,"* El número de Beneficiarios NO DEBE ser mayor que el Total ","")</f>
        <v/>
      </c>
      <c r="CB107" s="55" t="str">
        <f>IF(CH107=1,"* No olvide digitar las columnas Beneficiarios y/o Trans y/o Pueblos Originarios y/o Migrantes y/o Niños, Niñas, Adolescentes y Jóvenes Población SENAME (Digite CEROS si no tiene.). ","")</f>
        <v/>
      </c>
      <c r="CC107" s="55" t="str">
        <f>IF(CI107=1,"* El número de Trans NO DEBE ser mayor que el Total. ","")</f>
        <v/>
      </c>
      <c r="CD107" s="55" t="str">
        <f>IF(CJ107=1,"* El número de Pueblos Originarios NO DEBE ser mayor que el Total. ","")</f>
        <v/>
      </c>
      <c r="CE107" s="55" t="str">
        <f>IF(CK107=1,"* El número de Migrantes NO DEBE ser mayor que el Total. ","")</f>
        <v/>
      </c>
      <c r="CF107" s="55" t="str">
        <f>IF(CL107=1,"* El número de Niños, Niñas, Adolescentes y Jóvenes Población SENAME NO DEBE ser mayor que el Total. ","")</f>
        <v/>
      </c>
      <c r="CG107" s="56">
        <f>IF(C107&lt;AN107,1,0)</f>
        <v>0</v>
      </c>
      <c r="CH107" s="56">
        <f>IF(AND(C107&lt;&gt;0,OR(AN107="",AO107="",AP107="",AQ107="",AR107="",AS107="")),1,0)</f>
        <v>0</v>
      </c>
      <c r="CI107" s="56">
        <f>IF(C107&lt;(AO107+AP107),1,0)</f>
        <v>0</v>
      </c>
      <c r="CJ107" s="56">
        <f>IF(C107&lt;AQ107,1,0)</f>
        <v>0</v>
      </c>
      <c r="CK107" s="56">
        <f>IF(C107&lt;AR107,1,0)</f>
        <v>0</v>
      </c>
      <c r="CL107" s="146">
        <f>IF(C107&lt;AS107,1,0)</f>
        <v>0</v>
      </c>
    </row>
    <row r="108" spans="1:90" s="2" customFormat="1" x14ac:dyDescent="0.2">
      <c r="A108" s="441"/>
      <c r="B108" s="200" t="s">
        <v>161</v>
      </c>
      <c r="C108" s="175">
        <f t="shared" si="38"/>
        <v>99</v>
      </c>
      <c r="D108" s="176">
        <f t="shared" si="39"/>
        <v>14</v>
      </c>
      <c r="E108" s="177">
        <f t="shared" si="40"/>
        <v>85</v>
      </c>
      <c r="F108" s="218">
        <f>SUM(ENERO:DICIEMBRE!F108)</f>
        <v>0</v>
      </c>
      <c r="G108" s="218">
        <f>SUM(ENERO:DICIEMBRE!G108)</f>
        <v>0</v>
      </c>
      <c r="H108" s="218">
        <f>SUM(ENERO:DICIEMBRE!H108)</f>
        <v>0</v>
      </c>
      <c r="I108" s="218">
        <f>SUM(ENERO:DICIEMBRE!I108)</f>
        <v>0</v>
      </c>
      <c r="J108" s="218">
        <f>SUM(ENERO:DICIEMBRE!J108)</f>
        <v>0</v>
      </c>
      <c r="K108" s="218">
        <f>SUM(ENERO:DICIEMBRE!K108)</f>
        <v>0</v>
      </c>
      <c r="L108" s="218">
        <f>SUM(ENERO:DICIEMBRE!L108)</f>
        <v>0</v>
      </c>
      <c r="M108" s="218">
        <f>SUM(ENERO:DICIEMBRE!M108)</f>
        <v>9</v>
      </c>
      <c r="N108" s="218">
        <f>SUM(ENERO:DICIEMBRE!N108)</f>
        <v>8</v>
      </c>
      <c r="O108" s="218">
        <f>SUM(ENERO:DICIEMBRE!O108)</f>
        <v>22</v>
      </c>
      <c r="P108" s="218">
        <f>SUM(ENERO:DICIEMBRE!P108)</f>
        <v>0</v>
      </c>
      <c r="Q108" s="218">
        <f>SUM(ENERO:DICIEMBRE!Q108)</f>
        <v>17</v>
      </c>
      <c r="R108" s="218">
        <f>SUM(ENERO:DICIEMBRE!R108)</f>
        <v>1</v>
      </c>
      <c r="S108" s="218">
        <f>SUM(ENERO:DICIEMBRE!S108)</f>
        <v>11</v>
      </c>
      <c r="T108" s="218">
        <f>SUM(ENERO:DICIEMBRE!T108)</f>
        <v>0</v>
      </c>
      <c r="U108" s="218">
        <f>SUM(ENERO:DICIEMBRE!U108)</f>
        <v>11</v>
      </c>
      <c r="V108" s="218">
        <f>SUM(ENERO:DICIEMBRE!V108)</f>
        <v>4</v>
      </c>
      <c r="W108" s="218">
        <f>SUM(ENERO:DICIEMBRE!W108)</f>
        <v>6</v>
      </c>
      <c r="X108" s="218">
        <f>SUM(ENERO:DICIEMBRE!X108)</f>
        <v>1</v>
      </c>
      <c r="Y108" s="218">
        <f>SUM(ENERO:DICIEMBRE!Y108)</f>
        <v>3</v>
      </c>
      <c r="Z108" s="218">
        <f>SUM(ENERO:DICIEMBRE!Z108)</f>
        <v>0</v>
      </c>
      <c r="AA108" s="218">
        <f>SUM(ENERO:DICIEMBRE!AA108)</f>
        <v>1</v>
      </c>
      <c r="AB108" s="218">
        <f>SUM(ENERO:DICIEMBRE!AB108)</f>
        <v>0</v>
      </c>
      <c r="AC108" s="218">
        <f>SUM(ENERO:DICIEMBRE!AC108)</f>
        <v>2</v>
      </c>
      <c r="AD108" s="218">
        <f>SUM(ENERO:DICIEMBRE!AD108)</f>
        <v>0</v>
      </c>
      <c r="AE108" s="218">
        <f>SUM(ENERO:DICIEMBRE!AE108)</f>
        <v>1</v>
      </c>
      <c r="AF108" s="218">
        <f>SUM(ENERO:DICIEMBRE!AF108)</f>
        <v>0</v>
      </c>
      <c r="AG108" s="218">
        <f>SUM(ENERO:DICIEMBRE!AG108)</f>
        <v>1</v>
      </c>
      <c r="AH108" s="218">
        <f>SUM(ENERO:DICIEMBRE!AH108)</f>
        <v>0</v>
      </c>
      <c r="AI108" s="218">
        <f>SUM(ENERO:DICIEMBRE!AI108)</f>
        <v>0</v>
      </c>
      <c r="AJ108" s="218">
        <f>SUM(ENERO:DICIEMBRE!AJ108)</f>
        <v>0</v>
      </c>
      <c r="AK108" s="218">
        <f>SUM(ENERO:DICIEMBRE!AK108)</f>
        <v>1</v>
      </c>
      <c r="AL108" s="218">
        <f>SUM(ENERO:DICIEMBRE!AL108)</f>
        <v>0</v>
      </c>
      <c r="AM108" s="218">
        <f>SUM(ENERO:DICIEMBRE!AM108)</f>
        <v>0</v>
      </c>
      <c r="AN108" s="218">
        <f>SUM(ENERO:DICIEMBRE!AN108)</f>
        <v>99</v>
      </c>
      <c r="AO108" s="218">
        <f>SUM(ENERO:DICIEMBRE!AO108)</f>
        <v>0</v>
      </c>
      <c r="AP108" s="218">
        <f>SUM(ENERO:DICIEMBRE!AP108)</f>
        <v>0</v>
      </c>
      <c r="AQ108" s="218">
        <f>SUM(ENERO:DICIEMBRE!AQ108)</f>
        <v>0</v>
      </c>
      <c r="AR108" s="218">
        <f>SUM(ENERO:DICIEMBRE!AR108)</f>
        <v>0</v>
      </c>
      <c r="AS108" s="218">
        <f>SUM(ENERO:DICIEMBRE!AS108)</f>
        <v>0</v>
      </c>
      <c r="AT108" s="199" t="str">
        <f t="shared" ref="AT108:AT117" si="41">CA108&amp;CB108&amp;CC108&amp;CD108&amp;CE108&amp;CF108</f>
        <v/>
      </c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13"/>
      <c r="BF108" s="13"/>
      <c r="BG108" s="13"/>
      <c r="BY108" s="3"/>
      <c r="BZ108" s="3"/>
      <c r="CA108" s="55" t="str">
        <f t="shared" ref="CA108:CA117" si="42">IF(CG108=1,"* El número de Beneficiarios NO DEBE ser mayor que el Total ","")</f>
        <v/>
      </c>
      <c r="CB108" s="55" t="str">
        <f t="shared" ref="CB108:CB117" si="43">IF(CH108=1,"* No olvide digitar las columnas Beneficiarios y/o Trans y/o Pueblos Originarios y/o Migrantes y/o Niños, Niñas, Adolescentes y Jóvenes Población SENAME (Digite CEROS si no tiene.). ","")</f>
        <v/>
      </c>
      <c r="CC108" s="55" t="str">
        <f t="shared" ref="CC108:CC117" si="44">IF(CI108=1,"* El número de Trans NO DEBE ser mayor que el Total. ","")</f>
        <v/>
      </c>
      <c r="CD108" s="55" t="str">
        <f t="shared" ref="CD108:CD117" si="45">IF(CJ108=1,"* El número de Pueblos Originarios NO DEBE ser mayor que el Total. ","")</f>
        <v/>
      </c>
      <c r="CE108" s="55" t="str">
        <f t="shared" ref="CE108:CE117" si="46">IF(CK108=1,"* El número de Migrantes NO DEBE ser mayor que el Total. ","")</f>
        <v/>
      </c>
      <c r="CF108" s="55" t="str">
        <f t="shared" ref="CF108:CF117" si="47">IF(CL108=1,"* El número de Niños, Niñas, Adolescentes y Jóvenes Población SENAME NO DEBE ser mayor que el Total. ","")</f>
        <v/>
      </c>
      <c r="CG108" s="56">
        <f t="shared" ref="CG108:CG117" si="48">IF(C108&lt;AN108,1,0)</f>
        <v>0</v>
      </c>
      <c r="CH108" s="56">
        <f t="shared" ref="CH108:CH117" si="49">IF(AND(C108&lt;&gt;0,OR(AN108="",AO108="",AP108="",AQ108="",AR108="",AS108="")),1,0)</f>
        <v>0</v>
      </c>
      <c r="CI108" s="56">
        <f t="shared" ref="CI108:CI117" si="50">IF(C108&lt;(AO108+AP108),1,0)</f>
        <v>0</v>
      </c>
      <c r="CJ108" s="56">
        <f t="shared" ref="CJ108:CJ117" si="51">IF(C108&lt;AQ108,1,0)</f>
        <v>0</v>
      </c>
      <c r="CK108" s="56">
        <f t="shared" ref="CK108:CK117" si="52">IF(C108&lt;AR108,1,0)</f>
        <v>0</v>
      </c>
      <c r="CL108" s="146">
        <f t="shared" ref="CL108:CL117" si="53">IF(C108&lt;AS108,1,0)</f>
        <v>0</v>
      </c>
    </row>
    <row r="109" spans="1:90" s="2" customFormat="1" x14ac:dyDescent="0.2">
      <c r="A109" s="442" t="s">
        <v>179</v>
      </c>
      <c r="B109" s="192" t="s">
        <v>160</v>
      </c>
      <c r="C109" s="193">
        <f t="shared" si="38"/>
        <v>18</v>
      </c>
      <c r="D109" s="194">
        <f t="shared" si="39"/>
        <v>16</v>
      </c>
      <c r="E109" s="195">
        <f>SUM(G109+I109+K109+M109+O109+Q109+S109+U109+W109+Y109+AA109+AC109+AE109+AG109+AI109+AK109+AM109)</f>
        <v>2</v>
      </c>
      <c r="F109" s="218">
        <f>SUM(ENERO:DICIEMBRE!F109)</f>
        <v>0</v>
      </c>
      <c r="G109" s="218">
        <f>SUM(ENERO:DICIEMBRE!G109)</f>
        <v>0</v>
      </c>
      <c r="H109" s="218">
        <f>SUM(ENERO:DICIEMBRE!H109)</f>
        <v>0</v>
      </c>
      <c r="I109" s="218">
        <f>SUM(ENERO:DICIEMBRE!I109)</f>
        <v>0</v>
      </c>
      <c r="J109" s="218">
        <f>SUM(ENERO:DICIEMBRE!J109)</f>
        <v>0</v>
      </c>
      <c r="K109" s="218">
        <f>SUM(ENERO:DICIEMBRE!K109)</f>
        <v>0</v>
      </c>
      <c r="L109" s="218">
        <f>SUM(ENERO:DICIEMBRE!L109)</f>
        <v>0</v>
      </c>
      <c r="M109" s="218">
        <f>SUM(ENERO:DICIEMBRE!M109)</f>
        <v>0</v>
      </c>
      <c r="N109" s="218">
        <f>SUM(ENERO:DICIEMBRE!N109)</f>
        <v>2</v>
      </c>
      <c r="O109" s="218">
        <f>SUM(ENERO:DICIEMBRE!O109)</f>
        <v>0</v>
      </c>
      <c r="P109" s="218">
        <f>SUM(ENERO:DICIEMBRE!P109)</f>
        <v>1</v>
      </c>
      <c r="Q109" s="218">
        <f>SUM(ENERO:DICIEMBRE!Q109)</f>
        <v>0</v>
      </c>
      <c r="R109" s="218">
        <f>SUM(ENERO:DICIEMBRE!R109)</f>
        <v>2</v>
      </c>
      <c r="S109" s="218">
        <f>SUM(ENERO:DICIEMBRE!S109)</f>
        <v>0</v>
      </c>
      <c r="T109" s="218">
        <f>SUM(ENERO:DICIEMBRE!T109)</f>
        <v>0</v>
      </c>
      <c r="U109" s="218">
        <f>SUM(ENERO:DICIEMBRE!U109)</f>
        <v>0</v>
      </c>
      <c r="V109" s="218">
        <f>SUM(ENERO:DICIEMBRE!V109)</f>
        <v>1</v>
      </c>
      <c r="W109" s="218">
        <f>SUM(ENERO:DICIEMBRE!W109)</f>
        <v>0</v>
      </c>
      <c r="X109" s="218">
        <f>SUM(ENERO:DICIEMBRE!X109)</f>
        <v>0</v>
      </c>
      <c r="Y109" s="218">
        <f>SUM(ENERO:DICIEMBRE!Y109)</f>
        <v>0</v>
      </c>
      <c r="Z109" s="218">
        <f>SUM(ENERO:DICIEMBRE!Z109)</f>
        <v>2</v>
      </c>
      <c r="AA109" s="218">
        <f>SUM(ENERO:DICIEMBRE!AA109)</f>
        <v>0</v>
      </c>
      <c r="AB109" s="218">
        <f>SUM(ENERO:DICIEMBRE!AB109)</f>
        <v>3</v>
      </c>
      <c r="AC109" s="218">
        <f>SUM(ENERO:DICIEMBRE!AC109)</f>
        <v>0</v>
      </c>
      <c r="AD109" s="218">
        <f>SUM(ENERO:DICIEMBRE!AD109)</f>
        <v>3</v>
      </c>
      <c r="AE109" s="218">
        <f>SUM(ENERO:DICIEMBRE!AE109)</f>
        <v>1</v>
      </c>
      <c r="AF109" s="218">
        <f>SUM(ENERO:DICIEMBRE!AF109)</f>
        <v>0</v>
      </c>
      <c r="AG109" s="218">
        <f>SUM(ENERO:DICIEMBRE!AG109)</f>
        <v>1</v>
      </c>
      <c r="AH109" s="218">
        <f>SUM(ENERO:DICIEMBRE!AH109)</f>
        <v>1</v>
      </c>
      <c r="AI109" s="218">
        <f>SUM(ENERO:DICIEMBRE!AI109)</f>
        <v>0</v>
      </c>
      <c r="AJ109" s="218">
        <f>SUM(ENERO:DICIEMBRE!AJ109)</f>
        <v>0</v>
      </c>
      <c r="AK109" s="218">
        <f>SUM(ENERO:DICIEMBRE!AK109)</f>
        <v>0</v>
      </c>
      <c r="AL109" s="218">
        <f>SUM(ENERO:DICIEMBRE!AL109)</f>
        <v>1</v>
      </c>
      <c r="AM109" s="218">
        <f>SUM(ENERO:DICIEMBRE!AM109)</f>
        <v>0</v>
      </c>
      <c r="AN109" s="218">
        <f>SUM(ENERO:DICIEMBRE!AN109)</f>
        <v>18</v>
      </c>
      <c r="AO109" s="218">
        <f>SUM(ENERO:DICIEMBRE!AO109)</f>
        <v>0</v>
      </c>
      <c r="AP109" s="218">
        <f>SUM(ENERO:DICIEMBRE!AP109)</f>
        <v>0</v>
      </c>
      <c r="AQ109" s="218">
        <f>SUM(ENERO:DICIEMBRE!AQ109)</f>
        <v>0</v>
      </c>
      <c r="AR109" s="218">
        <f>SUM(ENERO:DICIEMBRE!AR109)</f>
        <v>0</v>
      </c>
      <c r="AS109" s="218">
        <f>SUM(ENERO:DICIEMBRE!AS109)</f>
        <v>0</v>
      </c>
      <c r="AT109" s="199" t="str">
        <f t="shared" si="41"/>
        <v/>
      </c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13"/>
      <c r="BF109" s="13"/>
      <c r="BG109" s="13"/>
      <c r="BY109" s="3"/>
      <c r="BZ109" s="3"/>
      <c r="CA109" s="55" t="str">
        <f t="shared" si="42"/>
        <v/>
      </c>
      <c r="CB109" s="55" t="str">
        <f t="shared" si="43"/>
        <v/>
      </c>
      <c r="CC109" s="55" t="str">
        <f t="shared" si="44"/>
        <v/>
      </c>
      <c r="CD109" s="55" t="str">
        <f t="shared" si="45"/>
        <v/>
      </c>
      <c r="CE109" s="55" t="str">
        <f t="shared" si="46"/>
        <v/>
      </c>
      <c r="CF109" s="55" t="str">
        <f t="shared" si="47"/>
        <v/>
      </c>
      <c r="CG109" s="56">
        <f t="shared" si="48"/>
        <v>0</v>
      </c>
      <c r="CH109" s="56">
        <f t="shared" si="49"/>
        <v>0</v>
      </c>
      <c r="CI109" s="56">
        <f t="shared" si="50"/>
        <v>0</v>
      </c>
      <c r="CJ109" s="56">
        <f t="shared" si="51"/>
        <v>0</v>
      </c>
      <c r="CK109" s="56">
        <f t="shared" si="52"/>
        <v>0</v>
      </c>
      <c r="CL109" s="146">
        <f t="shared" si="53"/>
        <v>0</v>
      </c>
    </row>
    <row r="110" spans="1:90" s="2" customFormat="1" x14ac:dyDescent="0.2">
      <c r="A110" s="443"/>
      <c r="B110" s="203" t="s">
        <v>161</v>
      </c>
      <c r="C110" s="172">
        <f t="shared" si="38"/>
        <v>43</v>
      </c>
      <c r="D110" s="155">
        <f t="shared" si="39"/>
        <v>14</v>
      </c>
      <c r="E110" s="156">
        <f t="shared" si="40"/>
        <v>29</v>
      </c>
      <c r="F110" s="218">
        <f>SUM(ENERO:DICIEMBRE!F110)</f>
        <v>0</v>
      </c>
      <c r="G110" s="218">
        <f>SUM(ENERO:DICIEMBRE!G110)</f>
        <v>1</v>
      </c>
      <c r="H110" s="218">
        <f>SUM(ENERO:DICIEMBRE!H110)</f>
        <v>0</v>
      </c>
      <c r="I110" s="218">
        <f>SUM(ENERO:DICIEMBRE!I110)</f>
        <v>0</v>
      </c>
      <c r="J110" s="218">
        <f>SUM(ENERO:DICIEMBRE!J110)</f>
        <v>0</v>
      </c>
      <c r="K110" s="218">
        <f>SUM(ENERO:DICIEMBRE!K110)</f>
        <v>0</v>
      </c>
      <c r="L110" s="218">
        <f>SUM(ENERO:DICIEMBRE!L110)</f>
        <v>0</v>
      </c>
      <c r="M110" s="218">
        <f>SUM(ENERO:DICIEMBRE!M110)</f>
        <v>4</v>
      </c>
      <c r="N110" s="218">
        <f>SUM(ENERO:DICIEMBRE!N110)</f>
        <v>2</v>
      </c>
      <c r="O110" s="218">
        <f>SUM(ENERO:DICIEMBRE!O110)</f>
        <v>1</v>
      </c>
      <c r="P110" s="218">
        <f>SUM(ENERO:DICIEMBRE!P110)</f>
        <v>3</v>
      </c>
      <c r="Q110" s="218">
        <f>SUM(ENERO:DICIEMBRE!Q110)</f>
        <v>3</v>
      </c>
      <c r="R110" s="218">
        <f>SUM(ENERO:DICIEMBRE!R110)</f>
        <v>4</v>
      </c>
      <c r="S110" s="218">
        <f>SUM(ENERO:DICIEMBRE!S110)</f>
        <v>8</v>
      </c>
      <c r="T110" s="218">
        <f>SUM(ENERO:DICIEMBRE!T110)</f>
        <v>2</v>
      </c>
      <c r="U110" s="218">
        <f>SUM(ENERO:DICIEMBRE!U110)</f>
        <v>5</v>
      </c>
      <c r="V110" s="218">
        <f>SUM(ENERO:DICIEMBRE!V110)</f>
        <v>1</v>
      </c>
      <c r="W110" s="218">
        <f>SUM(ENERO:DICIEMBRE!W110)</f>
        <v>3</v>
      </c>
      <c r="X110" s="218">
        <f>SUM(ENERO:DICIEMBRE!X110)</f>
        <v>0</v>
      </c>
      <c r="Y110" s="218">
        <f>SUM(ENERO:DICIEMBRE!Y110)</f>
        <v>1</v>
      </c>
      <c r="Z110" s="218">
        <f>SUM(ENERO:DICIEMBRE!Z110)</f>
        <v>0</v>
      </c>
      <c r="AA110" s="218">
        <f>SUM(ENERO:DICIEMBRE!AA110)</f>
        <v>1</v>
      </c>
      <c r="AB110" s="218">
        <f>SUM(ENERO:DICIEMBRE!AB110)</f>
        <v>1</v>
      </c>
      <c r="AC110" s="218">
        <f>SUM(ENERO:DICIEMBRE!AC110)</f>
        <v>2</v>
      </c>
      <c r="AD110" s="218">
        <f>SUM(ENERO:DICIEMBRE!AD110)</f>
        <v>0</v>
      </c>
      <c r="AE110" s="218">
        <f>SUM(ENERO:DICIEMBRE!AE110)</f>
        <v>0</v>
      </c>
      <c r="AF110" s="218">
        <f>SUM(ENERO:DICIEMBRE!AF110)</f>
        <v>1</v>
      </c>
      <c r="AG110" s="218">
        <f>SUM(ENERO:DICIEMBRE!AG110)</f>
        <v>0</v>
      </c>
      <c r="AH110" s="218">
        <f>SUM(ENERO:DICIEMBRE!AH110)</f>
        <v>0</v>
      </c>
      <c r="AI110" s="218">
        <f>SUM(ENERO:DICIEMBRE!AI110)</f>
        <v>0</v>
      </c>
      <c r="AJ110" s="218">
        <f>SUM(ENERO:DICIEMBRE!AJ110)</f>
        <v>0</v>
      </c>
      <c r="AK110" s="218">
        <f>SUM(ENERO:DICIEMBRE!AK110)</f>
        <v>0</v>
      </c>
      <c r="AL110" s="218">
        <f>SUM(ENERO:DICIEMBRE!AL110)</f>
        <v>0</v>
      </c>
      <c r="AM110" s="218">
        <f>SUM(ENERO:DICIEMBRE!AM110)</f>
        <v>0</v>
      </c>
      <c r="AN110" s="218">
        <f>SUM(ENERO:DICIEMBRE!AN110)</f>
        <v>43</v>
      </c>
      <c r="AO110" s="218">
        <f>SUM(ENERO:DICIEMBRE!AO110)</f>
        <v>0</v>
      </c>
      <c r="AP110" s="218">
        <f>SUM(ENERO:DICIEMBRE!AP110)</f>
        <v>0</v>
      </c>
      <c r="AQ110" s="218">
        <f>SUM(ENERO:DICIEMBRE!AQ110)</f>
        <v>0</v>
      </c>
      <c r="AR110" s="218">
        <f>SUM(ENERO:DICIEMBRE!AR110)</f>
        <v>0</v>
      </c>
      <c r="AS110" s="218">
        <f>SUM(ENERO:DICIEMBRE!AS110)</f>
        <v>0</v>
      </c>
      <c r="AT110" s="199" t="str">
        <f t="shared" si="41"/>
        <v/>
      </c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13"/>
      <c r="BF110" s="13"/>
      <c r="BG110" s="13"/>
      <c r="BY110" s="3"/>
      <c r="BZ110" s="3"/>
      <c r="CA110" s="55" t="str">
        <f t="shared" si="42"/>
        <v/>
      </c>
      <c r="CB110" s="55" t="str">
        <f t="shared" si="43"/>
        <v/>
      </c>
      <c r="CC110" s="55" t="str">
        <f t="shared" si="44"/>
        <v/>
      </c>
      <c r="CD110" s="55" t="str">
        <f t="shared" si="45"/>
        <v/>
      </c>
      <c r="CE110" s="55" t="str">
        <f t="shared" si="46"/>
        <v/>
      </c>
      <c r="CF110" s="55" t="str">
        <f t="shared" si="47"/>
        <v/>
      </c>
      <c r="CG110" s="56">
        <f t="shared" si="48"/>
        <v>0</v>
      </c>
      <c r="CH110" s="56">
        <f t="shared" si="49"/>
        <v>0</v>
      </c>
      <c r="CI110" s="56">
        <f t="shared" si="50"/>
        <v>0</v>
      </c>
      <c r="CJ110" s="56">
        <f t="shared" si="51"/>
        <v>0</v>
      </c>
      <c r="CK110" s="56">
        <f t="shared" si="52"/>
        <v>0</v>
      </c>
      <c r="CL110" s="146">
        <f t="shared" si="53"/>
        <v>0</v>
      </c>
    </row>
    <row r="111" spans="1:90" s="2" customFormat="1" x14ac:dyDescent="0.2">
      <c r="A111" s="444"/>
      <c r="B111" s="200" t="s">
        <v>180</v>
      </c>
      <c r="C111" s="175">
        <f t="shared" si="38"/>
        <v>0</v>
      </c>
      <c r="D111" s="176">
        <f t="shared" si="39"/>
        <v>0</v>
      </c>
      <c r="E111" s="177">
        <f t="shared" si="40"/>
        <v>0</v>
      </c>
      <c r="F111" s="218">
        <f>SUM(ENERO:DICIEMBRE!F111)</f>
        <v>0</v>
      </c>
      <c r="G111" s="218">
        <f>SUM(ENERO:DICIEMBRE!G111)</f>
        <v>0</v>
      </c>
      <c r="H111" s="218">
        <f>SUM(ENERO:DICIEMBRE!H111)</f>
        <v>0</v>
      </c>
      <c r="I111" s="218">
        <f>SUM(ENERO:DICIEMBRE!I111)</f>
        <v>0</v>
      </c>
      <c r="J111" s="218">
        <f>SUM(ENERO:DICIEMBRE!J111)</f>
        <v>0</v>
      </c>
      <c r="K111" s="218">
        <f>SUM(ENERO:DICIEMBRE!K111)</f>
        <v>0</v>
      </c>
      <c r="L111" s="218">
        <f>SUM(ENERO:DICIEMBRE!L111)</f>
        <v>0</v>
      </c>
      <c r="M111" s="218">
        <f>SUM(ENERO:DICIEMBRE!M111)</f>
        <v>0</v>
      </c>
      <c r="N111" s="218">
        <f>SUM(ENERO:DICIEMBRE!N111)</f>
        <v>0</v>
      </c>
      <c r="O111" s="218">
        <f>SUM(ENERO:DICIEMBRE!O111)</f>
        <v>0</v>
      </c>
      <c r="P111" s="218">
        <f>SUM(ENERO:DICIEMBRE!P111)</f>
        <v>0</v>
      </c>
      <c r="Q111" s="218">
        <f>SUM(ENERO:DICIEMBRE!Q111)</f>
        <v>0</v>
      </c>
      <c r="R111" s="218">
        <f>SUM(ENERO:DICIEMBRE!R111)</f>
        <v>0</v>
      </c>
      <c r="S111" s="218">
        <f>SUM(ENERO:DICIEMBRE!S111)</f>
        <v>0</v>
      </c>
      <c r="T111" s="218">
        <f>SUM(ENERO:DICIEMBRE!T111)</f>
        <v>0</v>
      </c>
      <c r="U111" s="218">
        <f>SUM(ENERO:DICIEMBRE!U111)</f>
        <v>0</v>
      </c>
      <c r="V111" s="218">
        <f>SUM(ENERO:DICIEMBRE!V111)</f>
        <v>0</v>
      </c>
      <c r="W111" s="218">
        <f>SUM(ENERO:DICIEMBRE!W111)</f>
        <v>0</v>
      </c>
      <c r="X111" s="218">
        <f>SUM(ENERO:DICIEMBRE!X111)</f>
        <v>0</v>
      </c>
      <c r="Y111" s="218">
        <f>SUM(ENERO:DICIEMBRE!Y111)</f>
        <v>0</v>
      </c>
      <c r="Z111" s="218">
        <f>SUM(ENERO:DICIEMBRE!Z111)</f>
        <v>0</v>
      </c>
      <c r="AA111" s="218">
        <f>SUM(ENERO:DICIEMBRE!AA111)</f>
        <v>0</v>
      </c>
      <c r="AB111" s="218">
        <f>SUM(ENERO:DICIEMBRE!AB111)</f>
        <v>0</v>
      </c>
      <c r="AC111" s="218">
        <f>SUM(ENERO:DICIEMBRE!AC111)</f>
        <v>0</v>
      </c>
      <c r="AD111" s="218">
        <f>SUM(ENERO:DICIEMBRE!AD111)</f>
        <v>0</v>
      </c>
      <c r="AE111" s="218">
        <f>SUM(ENERO:DICIEMBRE!AE111)</f>
        <v>0</v>
      </c>
      <c r="AF111" s="218">
        <f>SUM(ENERO:DICIEMBRE!AF111)</f>
        <v>0</v>
      </c>
      <c r="AG111" s="218">
        <f>SUM(ENERO:DICIEMBRE!AG111)</f>
        <v>0</v>
      </c>
      <c r="AH111" s="218">
        <f>SUM(ENERO:DICIEMBRE!AH111)</f>
        <v>0</v>
      </c>
      <c r="AI111" s="218">
        <f>SUM(ENERO:DICIEMBRE!AI111)</f>
        <v>0</v>
      </c>
      <c r="AJ111" s="218">
        <f>SUM(ENERO:DICIEMBRE!AJ111)</f>
        <v>0</v>
      </c>
      <c r="AK111" s="218">
        <f>SUM(ENERO:DICIEMBRE!AK111)</f>
        <v>0</v>
      </c>
      <c r="AL111" s="218">
        <f>SUM(ENERO:DICIEMBRE!AL111)</f>
        <v>0</v>
      </c>
      <c r="AM111" s="218">
        <f>SUM(ENERO:DICIEMBRE!AM111)</f>
        <v>0</v>
      </c>
      <c r="AN111" s="218">
        <f>SUM(ENERO:DICIEMBRE!AN111)</f>
        <v>0</v>
      </c>
      <c r="AO111" s="218">
        <f>SUM(ENERO:DICIEMBRE!AO111)</f>
        <v>0</v>
      </c>
      <c r="AP111" s="218">
        <f>SUM(ENERO:DICIEMBRE!AP111)</f>
        <v>0</v>
      </c>
      <c r="AQ111" s="218">
        <f>SUM(ENERO:DICIEMBRE!AQ111)</f>
        <v>0</v>
      </c>
      <c r="AR111" s="218">
        <f>SUM(ENERO:DICIEMBRE!AR111)</f>
        <v>0</v>
      </c>
      <c r="AS111" s="218">
        <f>SUM(ENERO:DICIEMBRE!AS111)</f>
        <v>0</v>
      </c>
      <c r="AT111" s="199" t="str">
        <f t="shared" si="41"/>
        <v/>
      </c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13"/>
      <c r="BF111" s="13"/>
      <c r="BG111" s="13"/>
      <c r="BY111" s="3"/>
      <c r="BZ111" s="3"/>
      <c r="CA111" s="55" t="str">
        <f t="shared" si="42"/>
        <v/>
      </c>
      <c r="CB111" s="55" t="str">
        <f t="shared" si="43"/>
        <v/>
      </c>
      <c r="CC111" s="55" t="str">
        <f t="shared" si="44"/>
        <v/>
      </c>
      <c r="CD111" s="55" t="str">
        <f t="shared" si="45"/>
        <v/>
      </c>
      <c r="CE111" s="55" t="str">
        <f t="shared" si="46"/>
        <v/>
      </c>
      <c r="CF111" s="55" t="str">
        <f t="shared" si="47"/>
        <v/>
      </c>
      <c r="CG111" s="56">
        <f t="shared" si="48"/>
        <v>0</v>
      </c>
      <c r="CH111" s="56">
        <f t="shared" si="49"/>
        <v>0</v>
      </c>
      <c r="CI111" s="56">
        <f t="shared" si="50"/>
        <v>0</v>
      </c>
      <c r="CJ111" s="56">
        <f t="shared" si="51"/>
        <v>0</v>
      </c>
      <c r="CK111" s="56">
        <f t="shared" si="52"/>
        <v>0</v>
      </c>
      <c r="CL111" s="146">
        <f t="shared" si="53"/>
        <v>0</v>
      </c>
    </row>
    <row r="112" spans="1:90" s="2" customFormat="1" x14ac:dyDescent="0.2">
      <c r="A112" s="415" t="s">
        <v>181</v>
      </c>
      <c r="B112" s="192" t="s">
        <v>160</v>
      </c>
      <c r="C112" s="193">
        <f t="shared" si="38"/>
        <v>0</v>
      </c>
      <c r="D112" s="194">
        <f t="shared" si="39"/>
        <v>0</v>
      </c>
      <c r="E112" s="195">
        <f t="shared" si="40"/>
        <v>0</v>
      </c>
      <c r="F112" s="218">
        <f>SUM(ENERO:DICIEMBRE!F112)</f>
        <v>0</v>
      </c>
      <c r="G112" s="218">
        <f>SUM(ENERO:DICIEMBRE!G112)</f>
        <v>0</v>
      </c>
      <c r="H112" s="218">
        <f>SUM(ENERO:DICIEMBRE!H112)</f>
        <v>0</v>
      </c>
      <c r="I112" s="218">
        <f>SUM(ENERO:DICIEMBRE!I112)</f>
        <v>0</v>
      </c>
      <c r="J112" s="218">
        <f>SUM(ENERO:DICIEMBRE!J112)</f>
        <v>0</v>
      </c>
      <c r="K112" s="218">
        <f>SUM(ENERO:DICIEMBRE!K112)</f>
        <v>0</v>
      </c>
      <c r="L112" s="218">
        <f>SUM(ENERO:DICIEMBRE!L112)</f>
        <v>0</v>
      </c>
      <c r="M112" s="218">
        <f>SUM(ENERO:DICIEMBRE!M112)</f>
        <v>0</v>
      </c>
      <c r="N112" s="218">
        <f>SUM(ENERO:DICIEMBRE!N112)</f>
        <v>0</v>
      </c>
      <c r="O112" s="218">
        <f>SUM(ENERO:DICIEMBRE!O112)</f>
        <v>0</v>
      </c>
      <c r="P112" s="218">
        <f>SUM(ENERO:DICIEMBRE!P112)</f>
        <v>0</v>
      </c>
      <c r="Q112" s="218">
        <f>SUM(ENERO:DICIEMBRE!Q112)</f>
        <v>0</v>
      </c>
      <c r="R112" s="218">
        <f>SUM(ENERO:DICIEMBRE!R112)</f>
        <v>0</v>
      </c>
      <c r="S112" s="218">
        <f>SUM(ENERO:DICIEMBRE!S112)</f>
        <v>0</v>
      </c>
      <c r="T112" s="218">
        <f>SUM(ENERO:DICIEMBRE!T112)</f>
        <v>0</v>
      </c>
      <c r="U112" s="218">
        <f>SUM(ENERO:DICIEMBRE!U112)</f>
        <v>0</v>
      </c>
      <c r="V112" s="218">
        <f>SUM(ENERO:DICIEMBRE!V112)</f>
        <v>0</v>
      </c>
      <c r="W112" s="218">
        <f>SUM(ENERO:DICIEMBRE!W112)</f>
        <v>0</v>
      </c>
      <c r="X112" s="218">
        <f>SUM(ENERO:DICIEMBRE!X112)</f>
        <v>0</v>
      </c>
      <c r="Y112" s="218">
        <f>SUM(ENERO:DICIEMBRE!Y112)</f>
        <v>0</v>
      </c>
      <c r="Z112" s="218">
        <f>SUM(ENERO:DICIEMBRE!Z112)</f>
        <v>0</v>
      </c>
      <c r="AA112" s="218">
        <f>SUM(ENERO:DICIEMBRE!AA112)</f>
        <v>0</v>
      </c>
      <c r="AB112" s="218">
        <f>SUM(ENERO:DICIEMBRE!AB112)</f>
        <v>0</v>
      </c>
      <c r="AC112" s="218">
        <f>SUM(ENERO:DICIEMBRE!AC112)</f>
        <v>0</v>
      </c>
      <c r="AD112" s="218">
        <f>SUM(ENERO:DICIEMBRE!AD112)</f>
        <v>0</v>
      </c>
      <c r="AE112" s="218">
        <f>SUM(ENERO:DICIEMBRE!AE112)</f>
        <v>0</v>
      </c>
      <c r="AF112" s="218">
        <f>SUM(ENERO:DICIEMBRE!AF112)</f>
        <v>0</v>
      </c>
      <c r="AG112" s="218">
        <f>SUM(ENERO:DICIEMBRE!AG112)</f>
        <v>0</v>
      </c>
      <c r="AH112" s="218">
        <f>SUM(ENERO:DICIEMBRE!AH112)</f>
        <v>0</v>
      </c>
      <c r="AI112" s="218">
        <f>SUM(ENERO:DICIEMBRE!AI112)</f>
        <v>0</v>
      </c>
      <c r="AJ112" s="218">
        <f>SUM(ENERO:DICIEMBRE!AJ112)</f>
        <v>0</v>
      </c>
      <c r="AK112" s="218">
        <f>SUM(ENERO:DICIEMBRE!AK112)</f>
        <v>0</v>
      </c>
      <c r="AL112" s="218">
        <f>SUM(ENERO:DICIEMBRE!AL112)</f>
        <v>0</v>
      </c>
      <c r="AM112" s="218">
        <f>SUM(ENERO:DICIEMBRE!AM112)</f>
        <v>0</v>
      </c>
      <c r="AN112" s="218">
        <f>SUM(ENERO:DICIEMBRE!AN112)</f>
        <v>0</v>
      </c>
      <c r="AO112" s="218">
        <f>SUM(ENERO:DICIEMBRE!AO112)</f>
        <v>0</v>
      </c>
      <c r="AP112" s="218">
        <f>SUM(ENERO:DICIEMBRE!AP112)</f>
        <v>0</v>
      </c>
      <c r="AQ112" s="218">
        <f>SUM(ENERO:DICIEMBRE!AQ112)</f>
        <v>0</v>
      </c>
      <c r="AR112" s="218">
        <f>SUM(ENERO:DICIEMBRE!AR112)</f>
        <v>0</v>
      </c>
      <c r="AS112" s="218">
        <f>SUM(ENERO:DICIEMBRE!AS112)</f>
        <v>0</v>
      </c>
      <c r="AT112" s="199" t="str">
        <f t="shared" si="41"/>
        <v/>
      </c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13"/>
      <c r="BF112" s="13"/>
      <c r="BG112" s="13"/>
      <c r="BY112" s="3"/>
      <c r="BZ112" s="3"/>
      <c r="CA112" s="55" t="str">
        <f t="shared" si="42"/>
        <v/>
      </c>
      <c r="CB112" s="55" t="str">
        <f t="shared" si="43"/>
        <v/>
      </c>
      <c r="CC112" s="55" t="str">
        <f t="shared" si="44"/>
        <v/>
      </c>
      <c r="CD112" s="55" t="str">
        <f t="shared" si="45"/>
        <v/>
      </c>
      <c r="CE112" s="55" t="str">
        <f t="shared" si="46"/>
        <v/>
      </c>
      <c r="CF112" s="55" t="str">
        <f t="shared" si="47"/>
        <v/>
      </c>
      <c r="CG112" s="56">
        <f t="shared" si="48"/>
        <v>0</v>
      </c>
      <c r="CH112" s="56">
        <f t="shared" si="49"/>
        <v>0</v>
      </c>
      <c r="CI112" s="56">
        <f t="shared" si="50"/>
        <v>0</v>
      </c>
      <c r="CJ112" s="56">
        <f t="shared" si="51"/>
        <v>0</v>
      </c>
      <c r="CK112" s="56">
        <f t="shared" si="52"/>
        <v>0</v>
      </c>
      <c r="CL112" s="146">
        <f t="shared" si="53"/>
        <v>0</v>
      </c>
    </row>
    <row r="113" spans="1:90" s="2" customFormat="1" x14ac:dyDescent="0.2">
      <c r="A113" s="417"/>
      <c r="B113" s="203" t="s">
        <v>161</v>
      </c>
      <c r="C113" s="172">
        <f t="shared" si="38"/>
        <v>1446</v>
      </c>
      <c r="D113" s="155">
        <f t="shared" si="39"/>
        <v>1007</v>
      </c>
      <c r="E113" s="156">
        <f t="shared" si="40"/>
        <v>439</v>
      </c>
      <c r="F113" s="218">
        <f>SUM(ENERO:DICIEMBRE!F113)</f>
        <v>5</v>
      </c>
      <c r="G113" s="218">
        <f>SUM(ENERO:DICIEMBRE!G113)</f>
        <v>10</v>
      </c>
      <c r="H113" s="218">
        <f>SUM(ENERO:DICIEMBRE!H113)</f>
        <v>0</v>
      </c>
      <c r="I113" s="218">
        <f>SUM(ENERO:DICIEMBRE!I113)</f>
        <v>0</v>
      </c>
      <c r="J113" s="218">
        <f>SUM(ENERO:DICIEMBRE!J113)</f>
        <v>0</v>
      </c>
      <c r="K113" s="218">
        <f>SUM(ENERO:DICIEMBRE!K113)</f>
        <v>0</v>
      </c>
      <c r="L113" s="218">
        <f>SUM(ENERO:DICIEMBRE!L113)</f>
        <v>26</v>
      </c>
      <c r="M113" s="218">
        <f>SUM(ENERO:DICIEMBRE!M113)</f>
        <v>2</v>
      </c>
      <c r="N113" s="218">
        <f>SUM(ENERO:DICIEMBRE!N113)</f>
        <v>53</v>
      </c>
      <c r="O113" s="218">
        <f>SUM(ENERO:DICIEMBRE!O113)</f>
        <v>16</v>
      </c>
      <c r="P113" s="218">
        <f>SUM(ENERO:DICIEMBRE!P113)</f>
        <v>148</v>
      </c>
      <c r="Q113" s="218">
        <f>SUM(ENERO:DICIEMBRE!Q113)</f>
        <v>45</v>
      </c>
      <c r="R113" s="218">
        <f>SUM(ENERO:DICIEMBRE!R113)</f>
        <v>181</v>
      </c>
      <c r="S113" s="218">
        <f>SUM(ENERO:DICIEMBRE!S113)</f>
        <v>103</v>
      </c>
      <c r="T113" s="218">
        <f>SUM(ENERO:DICIEMBRE!T113)</f>
        <v>141</v>
      </c>
      <c r="U113" s="218">
        <f>SUM(ENERO:DICIEMBRE!U113)</f>
        <v>78</v>
      </c>
      <c r="V113" s="218">
        <f>SUM(ENERO:DICIEMBRE!V113)</f>
        <v>129</v>
      </c>
      <c r="W113" s="218">
        <f>SUM(ENERO:DICIEMBRE!W113)</f>
        <v>76</v>
      </c>
      <c r="X113" s="218">
        <f>SUM(ENERO:DICIEMBRE!X113)</f>
        <v>97</v>
      </c>
      <c r="Y113" s="218">
        <f>SUM(ENERO:DICIEMBRE!Y113)</f>
        <v>44</v>
      </c>
      <c r="Z113" s="218">
        <f>SUM(ENERO:DICIEMBRE!Z113)</f>
        <v>104</v>
      </c>
      <c r="AA113" s="218">
        <f>SUM(ENERO:DICIEMBRE!AA113)</f>
        <v>46</v>
      </c>
      <c r="AB113" s="218">
        <f>SUM(ENERO:DICIEMBRE!AB113)</f>
        <v>55</v>
      </c>
      <c r="AC113" s="218">
        <f>SUM(ENERO:DICIEMBRE!AC113)</f>
        <v>2</v>
      </c>
      <c r="AD113" s="218">
        <f>SUM(ENERO:DICIEMBRE!AD113)</f>
        <v>23</v>
      </c>
      <c r="AE113" s="218">
        <f>SUM(ENERO:DICIEMBRE!AE113)</f>
        <v>8</v>
      </c>
      <c r="AF113" s="218">
        <f>SUM(ENERO:DICIEMBRE!AF113)</f>
        <v>25</v>
      </c>
      <c r="AG113" s="218">
        <f>SUM(ENERO:DICIEMBRE!AG113)</f>
        <v>7</v>
      </c>
      <c r="AH113" s="218">
        <f>SUM(ENERO:DICIEMBRE!AH113)</f>
        <v>17</v>
      </c>
      <c r="AI113" s="218">
        <f>SUM(ENERO:DICIEMBRE!AI113)</f>
        <v>1</v>
      </c>
      <c r="AJ113" s="218">
        <f>SUM(ENERO:DICIEMBRE!AJ113)</f>
        <v>3</v>
      </c>
      <c r="AK113" s="218">
        <f>SUM(ENERO:DICIEMBRE!AK113)</f>
        <v>1</v>
      </c>
      <c r="AL113" s="218">
        <f>SUM(ENERO:DICIEMBRE!AL113)</f>
        <v>0</v>
      </c>
      <c r="AM113" s="218">
        <f>SUM(ENERO:DICIEMBRE!AM113)</f>
        <v>0</v>
      </c>
      <c r="AN113" s="218">
        <f>SUM(ENERO:DICIEMBRE!AN113)</f>
        <v>1446</v>
      </c>
      <c r="AO113" s="218">
        <f>SUM(ENERO:DICIEMBRE!AO113)</f>
        <v>0</v>
      </c>
      <c r="AP113" s="218">
        <f>SUM(ENERO:DICIEMBRE!AP113)</f>
        <v>0</v>
      </c>
      <c r="AQ113" s="218">
        <f>SUM(ENERO:DICIEMBRE!AQ113)</f>
        <v>0</v>
      </c>
      <c r="AR113" s="218">
        <f>SUM(ENERO:DICIEMBRE!AR113)</f>
        <v>0</v>
      </c>
      <c r="AS113" s="218">
        <f>SUM(ENERO:DICIEMBRE!AS113)</f>
        <v>0</v>
      </c>
      <c r="AT113" s="199" t="str">
        <f t="shared" si="41"/>
        <v/>
      </c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13"/>
      <c r="BF113" s="13"/>
      <c r="BG113" s="13"/>
      <c r="BY113" s="3"/>
      <c r="BZ113" s="3"/>
      <c r="CA113" s="55" t="str">
        <f t="shared" si="42"/>
        <v/>
      </c>
      <c r="CB113" s="55" t="str">
        <f t="shared" si="43"/>
        <v/>
      </c>
      <c r="CC113" s="55" t="str">
        <f t="shared" si="44"/>
        <v/>
      </c>
      <c r="CD113" s="55" t="str">
        <f t="shared" si="45"/>
        <v/>
      </c>
      <c r="CE113" s="55" t="str">
        <f t="shared" si="46"/>
        <v/>
      </c>
      <c r="CF113" s="55" t="str">
        <f t="shared" si="47"/>
        <v/>
      </c>
      <c r="CG113" s="56">
        <f t="shared" si="48"/>
        <v>0</v>
      </c>
      <c r="CH113" s="56">
        <f t="shared" si="49"/>
        <v>0</v>
      </c>
      <c r="CI113" s="56">
        <f t="shared" si="50"/>
        <v>0</v>
      </c>
      <c r="CJ113" s="56">
        <f t="shared" si="51"/>
        <v>0</v>
      </c>
      <c r="CK113" s="56">
        <f t="shared" si="52"/>
        <v>0</v>
      </c>
      <c r="CL113" s="146">
        <f t="shared" si="53"/>
        <v>0</v>
      </c>
    </row>
    <row r="114" spans="1:90" s="2" customFormat="1" x14ac:dyDescent="0.2">
      <c r="A114" s="415" t="s">
        <v>182</v>
      </c>
      <c r="B114" s="192" t="s">
        <v>160</v>
      </c>
      <c r="C114" s="193">
        <f t="shared" si="38"/>
        <v>0</v>
      </c>
      <c r="D114" s="194">
        <f t="shared" si="39"/>
        <v>0</v>
      </c>
      <c r="E114" s="195">
        <f t="shared" si="40"/>
        <v>0</v>
      </c>
      <c r="F114" s="218">
        <f>SUM(ENERO:DICIEMBRE!F114)</f>
        <v>0</v>
      </c>
      <c r="G114" s="218">
        <f>SUM(ENERO:DICIEMBRE!G114)</f>
        <v>0</v>
      </c>
      <c r="H114" s="218">
        <f>SUM(ENERO:DICIEMBRE!H114)</f>
        <v>0</v>
      </c>
      <c r="I114" s="218">
        <f>SUM(ENERO:DICIEMBRE!I114)</f>
        <v>0</v>
      </c>
      <c r="J114" s="218">
        <f>SUM(ENERO:DICIEMBRE!J114)</f>
        <v>0</v>
      </c>
      <c r="K114" s="218">
        <f>SUM(ENERO:DICIEMBRE!K114)</f>
        <v>0</v>
      </c>
      <c r="L114" s="218">
        <f>SUM(ENERO:DICIEMBRE!L114)</f>
        <v>0</v>
      </c>
      <c r="M114" s="218">
        <f>SUM(ENERO:DICIEMBRE!M114)</f>
        <v>0</v>
      </c>
      <c r="N114" s="218">
        <f>SUM(ENERO:DICIEMBRE!N114)</f>
        <v>0</v>
      </c>
      <c r="O114" s="218">
        <f>SUM(ENERO:DICIEMBRE!O114)</f>
        <v>0</v>
      </c>
      <c r="P114" s="218">
        <f>SUM(ENERO:DICIEMBRE!P114)</f>
        <v>0</v>
      </c>
      <c r="Q114" s="218">
        <f>SUM(ENERO:DICIEMBRE!Q114)</f>
        <v>0</v>
      </c>
      <c r="R114" s="218">
        <f>SUM(ENERO:DICIEMBRE!R114)</f>
        <v>0</v>
      </c>
      <c r="S114" s="218">
        <f>SUM(ENERO:DICIEMBRE!S114)</f>
        <v>0</v>
      </c>
      <c r="T114" s="218">
        <f>SUM(ENERO:DICIEMBRE!T114)</f>
        <v>0</v>
      </c>
      <c r="U114" s="218">
        <f>SUM(ENERO:DICIEMBRE!U114)</f>
        <v>0</v>
      </c>
      <c r="V114" s="218">
        <f>SUM(ENERO:DICIEMBRE!V114)</f>
        <v>0</v>
      </c>
      <c r="W114" s="218">
        <f>SUM(ENERO:DICIEMBRE!W114)</f>
        <v>0</v>
      </c>
      <c r="X114" s="218">
        <f>SUM(ENERO:DICIEMBRE!X114)</f>
        <v>0</v>
      </c>
      <c r="Y114" s="218">
        <f>SUM(ENERO:DICIEMBRE!Y114)</f>
        <v>0</v>
      </c>
      <c r="Z114" s="218">
        <f>SUM(ENERO:DICIEMBRE!Z114)</f>
        <v>0</v>
      </c>
      <c r="AA114" s="218">
        <f>SUM(ENERO:DICIEMBRE!AA114)</f>
        <v>0</v>
      </c>
      <c r="AB114" s="218">
        <f>SUM(ENERO:DICIEMBRE!AB114)</f>
        <v>0</v>
      </c>
      <c r="AC114" s="218">
        <f>SUM(ENERO:DICIEMBRE!AC114)</f>
        <v>0</v>
      </c>
      <c r="AD114" s="218">
        <f>SUM(ENERO:DICIEMBRE!AD114)</f>
        <v>0</v>
      </c>
      <c r="AE114" s="218">
        <f>SUM(ENERO:DICIEMBRE!AE114)</f>
        <v>0</v>
      </c>
      <c r="AF114" s="218">
        <f>SUM(ENERO:DICIEMBRE!AF114)</f>
        <v>0</v>
      </c>
      <c r="AG114" s="218">
        <f>SUM(ENERO:DICIEMBRE!AG114)</f>
        <v>0</v>
      </c>
      <c r="AH114" s="218">
        <f>SUM(ENERO:DICIEMBRE!AH114)</f>
        <v>0</v>
      </c>
      <c r="AI114" s="218">
        <f>SUM(ENERO:DICIEMBRE!AI114)</f>
        <v>0</v>
      </c>
      <c r="AJ114" s="218">
        <f>SUM(ENERO:DICIEMBRE!AJ114)</f>
        <v>0</v>
      </c>
      <c r="AK114" s="218">
        <f>SUM(ENERO:DICIEMBRE!AK114)</f>
        <v>0</v>
      </c>
      <c r="AL114" s="218">
        <f>SUM(ENERO:DICIEMBRE!AL114)</f>
        <v>0</v>
      </c>
      <c r="AM114" s="218">
        <f>SUM(ENERO:DICIEMBRE!AM114)</f>
        <v>0</v>
      </c>
      <c r="AN114" s="218">
        <f>SUM(ENERO:DICIEMBRE!AN114)</f>
        <v>0</v>
      </c>
      <c r="AO114" s="218">
        <f>SUM(ENERO:DICIEMBRE!AO114)</f>
        <v>0</v>
      </c>
      <c r="AP114" s="218">
        <f>SUM(ENERO:DICIEMBRE!AP114)</f>
        <v>0</v>
      </c>
      <c r="AQ114" s="218">
        <f>SUM(ENERO:DICIEMBRE!AQ114)</f>
        <v>0</v>
      </c>
      <c r="AR114" s="218">
        <f>SUM(ENERO:DICIEMBRE!AR114)</f>
        <v>0</v>
      </c>
      <c r="AS114" s="218">
        <f>SUM(ENERO:DICIEMBRE!AS114)</f>
        <v>0</v>
      </c>
      <c r="AT114" s="199" t="str">
        <f t="shared" si="41"/>
        <v/>
      </c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13"/>
      <c r="BF114" s="13"/>
      <c r="BG114" s="13"/>
      <c r="BY114" s="3"/>
      <c r="BZ114" s="3"/>
      <c r="CA114" s="55" t="str">
        <f t="shared" si="42"/>
        <v/>
      </c>
      <c r="CB114" s="55" t="str">
        <f t="shared" si="43"/>
        <v/>
      </c>
      <c r="CC114" s="55" t="str">
        <f t="shared" si="44"/>
        <v/>
      </c>
      <c r="CD114" s="55" t="str">
        <f t="shared" si="45"/>
        <v/>
      </c>
      <c r="CE114" s="55" t="str">
        <f t="shared" si="46"/>
        <v/>
      </c>
      <c r="CF114" s="55" t="str">
        <f t="shared" si="47"/>
        <v/>
      </c>
      <c r="CG114" s="56">
        <f t="shared" si="48"/>
        <v>0</v>
      </c>
      <c r="CH114" s="56">
        <f t="shared" si="49"/>
        <v>0</v>
      </c>
      <c r="CI114" s="56">
        <f t="shared" si="50"/>
        <v>0</v>
      </c>
      <c r="CJ114" s="56">
        <f t="shared" si="51"/>
        <v>0</v>
      </c>
      <c r="CK114" s="56">
        <f t="shared" si="52"/>
        <v>0</v>
      </c>
      <c r="CL114" s="146">
        <f t="shared" si="53"/>
        <v>0</v>
      </c>
    </row>
    <row r="115" spans="1:90" s="2" customFormat="1" x14ac:dyDescent="0.2">
      <c r="A115" s="417"/>
      <c r="B115" s="203" t="s">
        <v>161</v>
      </c>
      <c r="C115" s="172">
        <f t="shared" si="38"/>
        <v>126</v>
      </c>
      <c r="D115" s="155">
        <f t="shared" si="39"/>
        <v>83</v>
      </c>
      <c r="E115" s="156">
        <f t="shared" si="40"/>
        <v>43</v>
      </c>
      <c r="F115" s="218">
        <f>SUM(ENERO:DICIEMBRE!F115)</f>
        <v>1</v>
      </c>
      <c r="G115" s="218">
        <f>SUM(ENERO:DICIEMBRE!G115)</f>
        <v>2</v>
      </c>
      <c r="H115" s="218">
        <f>SUM(ENERO:DICIEMBRE!H115)</f>
        <v>1</v>
      </c>
      <c r="I115" s="218">
        <f>SUM(ENERO:DICIEMBRE!I115)</f>
        <v>0</v>
      </c>
      <c r="J115" s="218">
        <f>SUM(ENERO:DICIEMBRE!J115)</f>
        <v>0</v>
      </c>
      <c r="K115" s="218">
        <f>SUM(ENERO:DICIEMBRE!K115)</f>
        <v>0</v>
      </c>
      <c r="L115" s="218">
        <f>SUM(ENERO:DICIEMBRE!L115)</f>
        <v>6</v>
      </c>
      <c r="M115" s="218">
        <f>SUM(ENERO:DICIEMBRE!M115)</f>
        <v>3</v>
      </c>
      <c r="N115" s="218">
        <f>SUM(ENERO:DICIEMBRE!N115)</f>
        <v>5</v>
      </c>
      <c r="O115" s="218">
        <f>SUM(ENERO:DICIEMBRE!O115)</f>
        <v>7</v>
      </c>
      <c r="P115" s="218">
        <f>SUM(ENERO:DICIEMBRE!P115)</f>
        <v>12</v>
      </c>
      <c r="Q115" s="218">
        <f>SUM(ENERO:DICIEMBRE!Q115)</f>
        <v>4</v>
      </c>
      <c r="R115" s="218">
        <f>SUM(ENERO:DICIEMBRE!R115)</f>
        <v>18</v>
      </c>
      <c r="S115" s="218">
        <f>SUM(ENERO:DICIEMBRE!S115)</f>
        <v>7</v>
      </c>
      <c r="T115" s="218">
        <f>SUM(ENERO:DICIEMBRE!T115)</f>
        <v>10</v>
      </c>
      <c r="U115" s="218">
        <f>SUM(ENERO:DICIEMBRE!U115)</f>
        <v>7</v>
      </c>
      <c r="V115" s="218">
        <f>SUM(ENERO:DICIEMBRE!V115)</f>
        <v>12</v>
      </c>
      <c r="W115" s="218">
        <f>SUM(ENERO:DICIEMBRE!W115)</f>
        <v>5</v>
      </c>
      <c r="X115" s="218">
        <f>SUM(ENERO:DICIEMBRE!X115)</f>
        <v>4</v>
      </c>
      <c r="Y115" s="218">
        <f>SUM(ENERO:DICIEMBRE!Y115)</f>
        <v>4</v>
      </c>
      <c r="Z115" s="218">
        <f>SUM(ENERO:DICIEMBRE!Z115)</f>
        <v>5</v>
      </c>
      <c r="AA115" s="218">
        <f>SUM(ENERO:DICIEMBRE!AA115)</f>
        <v>1</v>
      </c>
      <c r="AB115" s="218">
        <f>SUM(ENERO:DICIEMBRE!AB115)</f>
        <v>5</v>
      </c>
      <c r="AC115" s="218">
        <f>SUM(ENERO:DICIEMBRE!AC115)</f>
        <v>1</v>
      </c>
      <c r="AD115" s="218">
        <f>SUM(ENERO:DICIEMBRE!AD115)</f>
        <v>0</v>
      </c>
      <c r="AE115" s="218">
        <f>SUM(ENERO:DICIEMBRE!AE115)</f>
        <v>1</v>
      </c>
      <c r="AF115" s="218">
        <f>SUM(ENERO:DICIEMBRE!AF115)</f>
        <v>2</v>
      </c>
      <c r="AG115" s="218">
        <f>SUM(ENERO:DICIEMBRE!AG115)</f>
        <v>0</v>
      </c>
      <c r="AH115" s="218">
        <f>SUM(ENERO:DICIEMBRE!AH115)</f>
        <v>1</v>
      </c>
      <c r="AI115" s="218">
        <f>SUM(ENERO:DICIEMBRE!AI115)</f>
        <v>0</v>
      </c>
      <c r="AJ115" s="218">
        <f>SUM(ENERO:DICIEMBRE!AJ115)</f>
        <v>1</v>
      </c>
      <c r="AK115" s="218">
        <f>SUM(ENERO:DICIEMBRE!AK115)</f>
        <v>1</v>
      </c>
      <c r="AL115" s="218">
        <f>SUM(ENERO:DICIEMBRE!AL115)</f>
        <v>0</v>
      </c>
      <c r="AM115" s="218">
        <f>SUM(ENERO:DICIEMBRE!AM115)</f>
        <v>0</v>
      </c>
      <c r="AN115" s="218">
        <f>SUM(ENERO:DICIEMBRE!AN115)</f>
        <v>126</v>
      </c>
      <c r="AO115" s="218">
        <f>SUM(ENERO:DICIEMBRE!AO115)</f>
        <v>0</v>
      </c>
      <c r="AP115" s="218">
        <f>SUM(ENERO:DICIEMBRE!AP115)</f>
        <v>0</v>
      </c>
      <c r="AQ115" s="218">
        <f>SUM(ENERO:DICIEMBRE!AQ115)</f>
        <v>0</v>
      </c>
      <c r="AR115" s="218">
        <f>SUM(ENERO:DICIEMBRE!AR115)</f>
        <v>0</v>
      </c>
      <c r="AS115" s="218">
        <f>SUM(ENERO:DICIEMBRE!AS115)</f>
        <v>0</v>
      </c>
      <c r="AT115" s="199" t="str">
        <f t="shared" si="41"/>
        <v/>
      </c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13"/>
      <c r="BF115" s="13"/>
      <c r="BG115" s="13"/>
      <c r="BY115" s="3"/>
      <c r="BZ115" s="3"/>
      <c r="CA115" s="55" t="str">
        <f t="shared" si="42"/>
        <v/>
      </c>
      <c r="CB115" s="55" t="str">
        <f t="shared" si="43"/>
        <v/>
      </c>
      <c r="CC115" s="55" t="str">
        <f t="shared" si="44"/>
        <v/>
      </c>
      <c r="CD115" s="55" t="str">
        <f t="shared" si="45"/>
        <v/>
      </c>
      <c r="CE115" s="55" t="str">
        <f t="shared" si="46"/>
        <v/>
      </c>
      <c r="CF115" s="55" t="str">
        <f t="shared" si="47"/>
        <v/>
      </c>
      <c r="CG115" s="56">
        <f t="shared" si="48"/>
        <v>0</v>
      </c>
      <c r="CH115" s="56">
        <f t="shared" si="49"/>
        <v>0</v>
      </c>
      <c r="CI115" s="56">
        <f t="shared" si="50"/>
        <v>0</v>
      </c>
      <c r="CJ115" s="56">
        <f t="shared" si="51"/>
        <v>0</v>
      </c>
      <c r="CK115" s="56">
        <f t="shared" si="52"/>
        <v>0</v>
      </c>
      <c r="CL115" s="146">
        <f t="shared" si="53"/>
        <v>0</v>
      </c>
    </row>
    <row r="116" spans="1:90" s="2" customFormat="1" x14ac:dyDescent="0.2">
      <c r="A116" s="389" t="s">
        <v>183</v>
      </c>
      <c r="B116" s="208" t="s">
        <v>160</v>
      </c>
      <c r="C116" s="209">
        <f t="shared" si="38"/>
        <v>0</v>
      </c>
      <c r="D116" s="137">
        <f>SUM(L116+N116+P116+R116+T116+V116+X116+Z116+AB116+AD116+AF116+AH116+AJ116+AL116)</f>
        <v>0</v>
      </c>
      <c r="E116" s="138">
        <f>SUM(M116+O116+Q116+S116+U116+W116+Y116+AA116+AC116+AE116+AG116+AI116+AK116+AM116)</f>
        <v>0</v>
      </c>
      <c r="F116" s="210"/>
      <c r="G116" s="211"/>
      <c r="H116" s="210"/>
      <c r="I116" s="211"/>
      <c r="J116" s="210"/>
      <c r="K116" s="211"/>
      <c r="L116" s="218">
        <f>SUM(ENERO:DICIEMBRE!L116)</f>
        <v>0</v>
      </c>
      <c r="M116" s="218">
        <f>SUM(ENERO:DICIEMBRE!M116)</f>
        <v>0</v>
      </c>
      <c r="N116" s="218">
        <f>SUM(ENERO:DICIEMBRE!N116)</f>
        <v>0</v>
      </c>
      <c r="O116" s="218">
        <f>SUM(ENERO:DICIEMBRE!O116)</f>
        <v>0</v>
      </c>
      <c r="P116" s="218">
        <f>SUM(ENERO:DICIEMBRE!P116)</f>
        <v>0</v>
      </c>
      <c r="Q116" s="218">
        <f>SUM(ENERO:DICIEMBRE!Q116)</f>
        <v>0</v>
      </c>
      <c r="R116" s="218">
        <f>SUM(ENERO:DICIEMBRE!R116)</f>
        <v>0</v>
      </c>
      <c r="S116" s="218">
        <f>SUM(ENERO:DICIEMBRE!S116)</f>
        <v>0</v>
      </c>
      <c r="T116" s="218">
        <f>SUM(ENERO:DICIEMBRE!T116)</f>
        <v>0</v>
      </c>
      <c r="U116" s="218">
        <f>SUM(ENERO:DICIEMBRE!U116)</f>
        <v>0</v>
      </c>
      <c r="V116" s="218">
        <f>SUM(ENERO:DICIEMBRE!V116)</f>
        <v>0</v>
      </c>
      <c r="W116" s="218">
        <f>SUM(ENERO:DICIEMBRE!W116)</f>
        <v>0</v>
      </c>
      <c r="X116" s="218">
        <f>SUM(ENERO:DICIEMBRE!X116)</f>
        <v>0</v>
      </c>
      <c r="Y116" s="218">
        <f>SUM(ENERO:DICIEMBRE!Y116)</f>
        <v>0</v>
      </c>
      <c r="Z116" s="218">
        <f>SUM(ENERO:DICIEMBRE!Z116)</f>
        <v>0</v>
      </c>
      <c r="AA116" s="218">
        <f>SUM(ENERO:DICIEMBRE!AA116)</f>
        <v>0</v>
      </c>
      <c r="AB116" s="218">
        <f>SUM(ENERO:DICIEMBRE!AB116)</f>
        <v>0</v>
      </c>
      <c r="AC116" s="218">
        <f>SUM(ENERO:DICIEMBRE!AC116)</f>
        <v>0</v>
      </c>
      <c r="AD116" s="218">
        <f>SUM(ENERO:DICIEMBRE!AD116)</f>
        <v>0</v>
      </c>
      <c r="AE116" s="218">
        <f>SUM(ENERO:DICIEMBRE!AE116)</f>
        <v>0</v>
      </c>
      <c r="AF116" s="218">
        <f>SUM(ENERO:DICIEMBRE!AF116)</f>
        <v>0</v>
      </c>
      <c r="AG116" s="218">
        <f>SUM(ENERO:DICIEMBRE!AG116)</f>
        <v>0</v>
      </c>
      <c r="AH116" s="218">
        <f>SUM(ENERO:DICIEMBRE!AH116)</f>
        <v>0</v>
      </c>
      <c r="AI116" s="218">
        <f>SUM(ENERO:DICIEMBRE!AI116)</f>
        <v>0</v>
      </c>
      <c r="AJ116" s="218">
        <f>SUM(ENERO:DICIEMBRE!AJ116)</f>
        <v>0</v>
      </c>
      <c r="AK116" s="218">
        <f>SUM(ENERO:DICIEMBRE!AK116)</f>
        <v>0</v>
      </c>
      <c r="AL116" s="218">
        <f>SUM(ENERO:DICIEMBRE!AL116)</f>
        <v>0</v>
      </c>
      <c r="AM116" s="218">
        <f>SUM(ENERO:DICIEMBRE!AM116)</f>
        <v>0</v>
      </c>
      <c r="AN116" s="218">
        <f>SUM(ENERO:DICIEMBRE!AN116)</f>
        <v>0</v>
      </c>
      <c r="AO116" s="218">
        <f>SUM(ENERO:DICIEMBRE!AO116)</f>
        <v>0</v>
      </c>
      <c r="AP116" s="218">
        <f>SUM(ENERO:DICIEMBRE!AP116)</f>
        <v>0</v>
      </c>
      <c r="AQ116" s="218">
        <f>SUM(ENERO:DICIEMBRE!AQ116)</f>
        <v>0</v>
      </c>
      <c r="AR116" s="218">
        <f>SUM(ENERO:DICIEMBRE!AR116)</f>
        <v>0</v>
      </c>
      <c r="AS116" s="218">
        <f>SUM(ENERO:DICIEMBRE!AS116)</f>
        <v>0</v>
      </c>
      <c r="AT116" s="199" t="str">
        <f t="shared" si="41"/>
        <v/>
      </c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13"/>
      <c r="BF116" s="13"/>
      <c r="BG116" s="13"/>
      <c r="BY116" s="3"/>
      <c r="BZ116" s="3"/>
      <c r="CA116" s="55" t="str">
        <f t="shared" si="42"/>
        <v/>
      </c>
      <c r="CB116" s="55" t="str">
        <f t="shared" si="43"/>
        <v/>
      </c>
      <c r="CC116" s="55" t="str">
        <f t="shared" si="44"/>
        <v/>
      </c>
      <c r="CD116" s="55" t="str">
        <f t="shared" si="45"/>
        <v/>
      </c>
      <c r="CE116" s="55" t="str">
        <f t="shared" si="46"/>
        <v/>
      </c>
      <c r="CF116" s="55" t="str">
        <f t="shared" si="47"/>
        <v/>
      </c>
      <c r="CG116" s="56">
        <f>IF(C116&lt;AN116,1,0)</f>
        <v>0</v>
      </c>
      <c r="CH116" s="56">
        <f t="shared" si="49"/>
        <v>0</v>
      </c>
      <c r="CI116" s="56">
        <f t="shared" si="50"/>
        <v>0</v>
      </c>
      <c r="CJ116" s="56">
        <f t="shared" si="51"/>
        <v>0</v>
      </c>
      <c r="CK116" s="56">
        <f t="shared" si="52"/>
        <v>0</v>
      </c>
      <c r="CL116" s="146">
        <f t="shared" si="53"/>
        <v>0</v>
      </c>
    </row>
    <row r="117" spans="1:90" s="2" customFormat="1" x14ac:dyDescent="0.2">
      <c r="A117" s="391"/>
      <c r="B117" s="200" t="s">
        <v>161</v>
      </c>
      <c r="C117" s="175">
        <f t="shared" si="38"/>
        <v>16</v>
      </c>
      <c r="D117" s="176">
        <f>SUM(L117+N117+P117+R117+T117+V117+X117+Z117+AB117+AD117+AF117+AH117+AJ117+AL117)</f>
        <v>3</v>
      </c>
      <c r="E117" s="177">
        <f>SUM(M117+O117+Q117+S117+U117+W117+Y117+AA117+AC117+AE117+AG117+AI117+AK117+AM117)</f>
        <v>13</v>
      </c>
      <c r="F117" s="161"/>
      <c r="G117" s="162"/>
      <c r="H117" s="161"/>
      <c r="I117" s="162"/>
      <c r="J117" s="161"/>
      <c r="K117" s="162"/>
      <c r="L117" s="218">
        <f>SUM(ENERO:DICIEMBRE!L117)</f>
        <v>0</v>
      </c>
      <c r="M117" s="218">
        <f>SUM(ENERO:DICIEMBRE!M117)</f>
        <v>0</v>
      </c>
      <c r="N117" s="218">
        <f>SUM(ENERO:DICIEMBRE!N117)</f>
        <v>0</v>
      </c>
      <c r="O117" s="218">
        <f>SUM(ENERO:DICIEMBRE!O117)</f>
        <v>1</v>
      </c>
      <c r="P117" s="218">
        <f>SUM(ENERO:DICIEMBRE!P117)</f>
        <v>0</v>
      </c>
      <c r="Q117" s="218">
        <f>SUM(ENERO:DICIEMBRE!Q117)</f>
        <v>2</v>
      </c>
      <c r="R117" s="218">
        <f>SUM(ENERO:DICIEMBRE!R117)</f>
        <v>1</v>
      </c>
      <c r="S117" s="218">
        <f>SUM(ENERO:DICIEMBRE!S117)</f>
        <v>4</v>
      </c>
      <c r="T117" s="218">
        <f>SUM(ENERO:DICIEMBRE!T117)</f>
        <v>1</v>
      </c>
      <c r="U117" s="218">
        <f>SUM(ENERO:DICIEMBRE!U117)</f>
        <v>4</v>
      </c>
      <c r="V117" s="218">
        <f>SUM(ENERO:DICIEMBRE!V117)</f>
        <v>0</v>
      </c>
      <c r="W117" s="218">
        <f>SUM(ENERO:DICIEMBRE!W117)</f>
        <v>0</v>
      </c>
      <c r="X117" s="218">
        <f>SUM(ENERO:DICIEMBRE!X117)</f>
        <v>1</v>
      </c>
      <c r="Y117" s="218">
        <f>SUM(ENERO:DICIEMBRE!Y117)</f>
        <v>1</v>
      </c>
      <c r="Z117" s="218">
        <f>SUM(ENERO:DICIEMBRE!Z117)</f>
        <v>0</v>
      </c>
      <c r="AA117" s="218">
        <f>SUM(ENERO:DICIEMBRE!AA117)</f>
        <v>0</v>
      </c>
      <c r="AB117" s="218">
        <f>SUM(ENERO:DICIEMBRE!AB117)</f>
        <v>0</v>
      </c>
      <c r="AC117" s="218">
        <f>SUM(ENERO:DICIEMBRE!AC117)</f>
        <v>1</v>
      </c>
      <c r="AD117" s="218">
        <f>SUM(ENERO:DICIEMBRE!AD117)</f>
        <v>0</v>
      </c>
      <c r="AE117" s="218">
        <f>SUM(ENERO:DICIEMBRE!AE117)</f>
        <v>0</v>
      </c>
      <c r="AF117" s="218">
        <f>SUM(ENERO:DICIEMBRE!AF117)</f>
        <v>0</v>
      </c>
      <c r="AG117" s="218">
        <f>SUM(ENERO:DICIEMBRE!AG117)</f>
        <v>0</v>
      </c>
      <c r="AH117" s="218">
        <f>SUM(ENERO:DICIEMBRE!AH117)</f>
        <v>0</v>
      </c>
      <c r="AI117" s="218">
        <f>SUM(ENERO:DICIEMBRE!AI117)</f>
        <v>0</v>
      </c>
      <c r="AJ117" s="218">
        <f>SUM(ENERO:DICIEMBRE!AJ117)</f>
        <v>0</v>
      </c>
      <c r="AK117" s="218">
        <f>SUM(ENERO:DICIEMBRE!AK117)</f>
        <v>0</v>
      </c>
      <c r="AL117" s="218">
        <f>SUM(ENERO:DICIEMBRE!AL117)</f>
        <v>0</v>
      </c>
      <c r="AM117" s="218">
        <f>SUM(ENERO:DICIEMBRE!AM117)</f>
        <v>0</v>
      </c>
      <c r="AN117" s="218">
        <f>SUM(ENERO:DICIEMBRE!AN117)</f>
        <v>16</v>
      </c>
      <c r="AO117" s="218">
        <f>SUM(ENERO:DICIEMBRE!AO117)</f>
        <v>0</v>
      </c>
      <c r="AP117" s="218">
        <f>SUM(ENERO:DICIEMBRE!AP117)</f>
        <v>0</v>
      </c>
      <c r="AQ117" s="218">
        <f>SUM(ENERO:DICIEMBRE!AQ117)</f>
        <v>2</v>
      </c>
      <c r="AR117" s="218">
        <f>SUM(ENERO:DICIEMBRE!AR117)</f>
        <v>0</v>
      </c>
      <c r="AS117" s="218">
        <f>SUM(ENERO:DICIEMBRE!AS117)</f>
        <v>0</v>
      </c>
      <c r="AT117" s="199" t="str">
        <f t="shared" si="41"/>
        <v/>
      </c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13"/>
      <c r="BF117" s="13"/>
      <c r="BG117" s="13"/>
      <c r="BY117" s="3"/>
      <c r="BZ117" s="3"/>
      <c r="CA117" s="55" t="str">
        <f t="shared" si="42"/>
        <v/>
      </c>
      <c r="CB117" s="55" t="str">
        <f t="shared" si="43"/>
        <v/>
      </c>
      <c r="CC117" s="55" t="str">
        <f t="shared" si="44"/>
        <v/>
      </c>
      <c r="CD117" s="55" t="str">
        <f t="shared" si="45"/>
        <v/>
      </c>
      <c r="CE117" s="55" t="str">
        <f t="shared" si="46"/>
        <v/>
      </c>
      <c r="CF117" s="55" t="str">
        <f t="shared" si="47"/>
        <v/>
      </c>
      <c r="CG117" s="56">
        <f t="shared" si="48"/>
        <v>0</v>
      </c>
      <c r="CH117" s="56">
        <f t="shared" si="49"/>
        <v>0</v>
      </c>
      <c r="CI117" s="56">
        <f t="shared" si="50"/>
        <v>0</v>
      </c>
      <c r="CJ117" s="56">
        <f t="shared" si="51"/>
        <v>0</v>
      </c>
      <c r="CK117" s="56">
        <f t="shared" si="52"/>
        <v>0</v>
      </c>
      <c r="CL117" s="146">
        <f t="shared" si="53"/>
        <v>0</v>
      </c>
    </row>
    <row r="118" spans="1:90" s="2" customFormat="1" x14ac:dyDescent="0.2">
      <c r="AA118" s="5"/>
      <c r="AB118" s="5"/>
      <c r="AC118" s="5"/>
      <c r="AD118" s="5"/>
      <c r="AE118" s="5"/>
      <c r="AR118" s="2" t="s">
        <v>169</v>
      </c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X118" s="3"/>
      <c r="BY118" s="3"/>
      <c r="BZ118" s="3"/>
      <c r="CA118" s="4"/>
      <c r="CB118" s="4"/>
      <c r="CC118" s="4"/>
      <c r="CD118" s="4"/>
      <c r="CE118" s="4"/>
      <c r="CF118" s="4"/>
      <c r="CG118" s="12"/>
      <c r="CH118" s="12"/>
      <c r="CI118" s="12"/>
      <c r="CJ118" s="12"/>
      <c r="CK118" s="12"/>
      <c r="CL118" s="4"/>
    </row>
    <row r="119" spans="1:90" s="2" customFormat="1" x14ac:dyDescent="0.2">
      <c r="AA119" s="5"/>
      <c r="AB119" s="5"/>
      <c r="AC119" s="5"/>
      <c r="AD119" s="5"/>
      <c r="AE119" s="5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X119" s="3"/>
      <c r="BY119" s="3"/>
      <c r="BZ119" s="3"/>
      <c r="CA119" s="4"/>
      <c r="CB119" s="4"/>
      <c r="CC119" s="4"/>
      <c r="CD119" s="4"/>
      <c r="CE119" s="4"/>
      <c r="CF119" s="4"/>
      <c r="CG119" s="12"/>
      <c r="CH119" s="12"/>
      <c r="CI119" s="12"/>
      <c r="CJ119" s="12"/>
      <c r="CK119" s="12"/>
      <c r="CL119" s="4"/>
    </row>
    <row r="120" spans="1:90" s="2" customFormat="1" x14ac:dyDescent="0.2">
      <c r="AA120" s="5"/>
      <c r="AB120" s="5"/>
      <c r="AC120" s="5"/>
      <c r="AD120" s="5"/>
      <c r="AE120" s="5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X120" s="3"/>
      <c r="BY120" s="3"/>
      <c r="BZ120" s="3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</row>
    <row r="121" spans="1:90" s="2" customFormat="1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X121" s="3"/>
      <c r="BY121" s="3"/>
      <c r="BZ121" s="3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</row>
    <row r="122" spans="1:90" s="2" customFormat="1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X122" s="3"/>
      <c r="BY122" s="3"/>
      <c r="BZ122" s="3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</row>
    <row r="123" spans="1:90" s="2" customFormat="1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X123" s="3"/>
      <c r="BY123" s="3"/>
      <c r="BZ123" s="3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</row>
    <row r="124" spans="1:90" s="2" customFormat="1" x14ac:dyDescent="0.2">
      <c r="AA124" s="5"/>
      <c r="AB124" s="5"/>
      <c r="AC124" s="5"/>
      <c r="AD124" s="5"/>
      <c r="AE124" s="5"/>
      <c r="BX124" s="3"/>
      <c r="BY124" s="3"/>
      <c r="BZ124" s="3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</row>
    <row r="125" spans="1:90" s="2" customFormat="1" x14ac:dyDescent="0.2">
      <c r="AA125" s="5"/>
      <c r="AB125" s="5"/>
      <c r="AC125" s="5"/>
      <c r="AD125" s="5"/>
      <c r="AE125" s="5"/>
      <c r="BX125" s="3"/>
      <c r="BY125" s="3"/>
      <c r="BZ125" s="3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</row>
    <row r="126" spans="1:90" s="2" customFormat="1" x14ac:dyDescent="0.2">
      <c r="AA126" s="5"/>
      <c r="AB126" s="5"/>
      <c r="AC126" s="5"/>
      <c r="AD126" s="5"/>
      <c r="AE126" s="5"/>
      <c r="BX126" s="3"/>
      <c r="BY126" s="3"/>
      <c r="BZ126" s="3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</row>
    <row r="127" spans="1:90" s="2" customFormat="1" x14ac:dyDescent="0.2">
      <c r="AA127" s="5"/>
      <c r="AB127" s="5"/>
      <c r="AC127" s="5"/>
      <c r="AD127" s="5"/>
      <c r="AE127" s="5"/>
      <c r="BX127" s="3"/>
      <c r="BY127" s="3"/>
      <c r="BZ127" s="3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</row>
    <row r="128" spans="1:90" s="2" customFormat="1" x14ac:dyDescent="0.2"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BX128" s="3"/>
      <c r="BY128" s="3"/>
      <c r="BZ128" s="3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</row>
    <row r="129" spans="1:104" x14ac:dyDescent="0.2"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1:104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1:104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1:104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1:104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1:104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1:104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1:104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215"/>
      <c r="AJ136" s="5"/>
      <c r="AK136" s="5"/>
      <c r="AL136" s="5"/>
      <c r="AM136" s="5"/>
      <c r="AN136" s="5"/>
      <c r="AO136" s="5"/>
      <c r="AP136" s="5"/>
      <c r="AQ136" s="215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92" spans="76:104" x14ac:dyDescent="0.2"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</row>
    <row r="193" spans="1:104" s="216" customFormat="1" x14ac:dyDescent="0.2">
      <c r="A193" s="216">
        <f>SUM(B71,B88,C102,C107:C117,AV71,AR71:AS71,W71:AV71)</f>
        <v>158774</v>
      </c>
      <c r="B193" s="216">
        <f>SUM(CG7:CK119)</f>
        <v>0</v>
      </c>
      <c r="BX193" s="217"/>
      <c r="BY193" s="217"/>
      <c r="BZ193" s="217"/>
      <c r="CA193" s="217"/>
      <c r="CB193" s="217"/>
      <c r="CC193" s="217"/>
      <c r="CD193" s="217"/>
      <c r="CE193" s="217"/>
      <c r="CF193" s="217"/>
      <c r="CG193" s="217"/>
      <c r="CH193" s="217"/>
      <c r="CI193" s="217"/>
      <c r="CJ193" s="217"/>
      <c r="CK193" s="217"/>
      <c r="CL193" s="217"/>
      <c r="CM193" s="217"/>
      <c r="CN193" s="217"/>
      <c r="CO193" s="217"/>
      <c r="CP193" s="217"/>
      <c r="CQ193" s="217"/>
      <c r="CR193" s="217"/>
      <c r="CS193" s="217"/>
      <c r="CT193" s="217"/>
      <c r="CU193" s="217"/>
      <c r="CV193" s="217"/>
      <c r="CW193" s="217"/>
      <c r="CX193" s="217"/>
      <c r="CY193" s="217"/>
      <c r="CZ193" s="217"/>
    </row>
  </sheetData>
  <mergeCells count="87">
    <mergeCell ref="A107:A108"/>
    <mergeCell ref="A109:A111"/>
    <mergeCell ref="A112:A113"/>
    <mergeCell ref="A114:A115"/>
    <mergeCell ref="A116:A117"/>
    <mergeCell ref="AQ104:AQ106"/>
    <mergeCell ref="AR104:AR106"/>
    <mergeCell ref="AS104:AS106"/>
    <mergeCell ref="F105:G105"/>
    <mergeCell ref="H105:I105"/>
    <mergeCell ref="J105:K105"/>
    <mergeCell ref="L105:M105"/>
    <mergeCell ref="N105:O105"/>
    <mergeCell ref="P105:Q105"/>
    <mergeCell ref="R105:S105"/>
    <mergeCell ref="AO104:AP105"/>
    <mergeCell ref="AB105:AC105"/>
    <mergeCell ref="AD105:AE105"/>
    <mergeCell ref="AF105:AG105"/>
    <mergeCell ref="AH105:AI105"/>
    <mergeCell ref="AJ105:AK105"/>
    <mergeCell ref="A104:A106"/>
    <mergeCell ref="B104:B106"/>
    <mergeCell ref="C104:E105"/>
    <mergeCell ref="F104:AM104"/>
    <mergeCell ref="AN104:AN106"/>
    <mergeCell ref="T105:U105"/>
    <mergeCell ref="V105:W105"/>
    <mergeCell ref="X105:Y105"/>
    <mergeCell ref="Z105:AA105"/>
    <mergeCell ref="AL105:AM105"/>
    <mergeCell ref="A102:B102"/>
    <mergeCell ref="AF91:AG91"/>
    <mergeCell ref="AH91:AI91"/>
    <mergeCell ref="AJ91:AK91"/>
    <mergeCell ref="AL91:AM91"/>
    <mergeCell ref="A93:B93"/>
    <mergeCell ref="A94:A96"/>
    <mergeCell ref="A90:B92"/>
    <mergeCell ref="C90:E91"/>
    <mergeCell ref="AB91:AC91"/>
    <mergeCell ref="AD91:AE91"/>
    <mergeCell ref="A97:B97"/>
    <mergeCell ref="A98:B98"/>
    <mergeCell ref="A99:B99"/>
    <mergeCell ref="A100:B100"/>
    <mergeCell ref="A101:B101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F90:AM90"/>
    <mergeCell ref="AN90:AN92"/>
    <mergeCell ref="AO90:AO92"/>
    <mergeCell ref="AP90:AP92"/>
    <mergeCell ref="X91:Y91"/>
    <mergeCell ref="Z91:AA91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</mergeCells>
  <dataValidations count="1">
    <dataValidation type="whole" allowBlank="1" showInputMessage="1" showErrorMessage="1" errorTitle="Error de ingreso" error="Debe ingresar sólo números." sqref="C11:V12 C13:C34 D14:V34 C36:N65 C67:V70 L66:V66 O35:V65 T13:V13 X11:Z34 X36:Z70 C74:S87 F93:AQ93 K94:K95 M94:M95 O94:O96 Q94:Q96 S94:S96 U94:U96 W94:W96 Y94:Y96 AA94:AA96 AC94:AC96 AE94:AE95 AG94:AG95 AI94:AI95 AK94:AK95 AM94:AQ94 AN95:AQ101 F97:AM101 F95:J95 L95 N95:N96 P95:P96 R95:R96 T95:T96 V95:V96 X95:X96 Z95:Z96 AB95:AB96 AD95 AF95 AH95 AJ95 AL95:AM95 F107:AS115 L116:AS117">
      <formula1>0</formula1>
      <formula2>99999</formula2>
    </dataValidation>
  </dataValidations>
  <pageMargins left="0.7" right="0.7" top="0.75" bottom="0.75" header="0.3" footer="0.3"/>
  <pageSetup paperSize="1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4"/>
  <sheetViews>
    <sheetView zoomScale="80" zoomScaleNormal="80" workbookViewId="0">
      <pane xSplit="2" ySplit="3" topLeftCell="C49" activePane="bottomRight" state="frozen"/>
      <selection pane="topRight" activeCell="C1" sqref="C1"/>
      <selection pane="bottomLeft" activeCell="A4" sqref="A4"/>
      <selection pane="bottomRight" activeCell="G65" sqref="G65"/>
    </sheetView>
  </sheetViews>
  <sheetFormatPr baseColWidth="10" defaultRowHeight="15" x14ac:dyDescent="0.25"/>
  <cols>
    <col min="1" max="1" width="11.42578125" style="238"/>
    <col min="2" max="2" width="42.7109375" style="238" customWidth="1"/>
    <col min="3" max="3" width="14.85546875" style="238" customWidth="1"/>
    <col min="4" max="4" width="15.85546875" style="238" customWidth="1"/>
    <col min="5" max="5" width="11.42578125" style="238"/>
    <col min="6" max="6" width="19.7109375" style="238" customWidth="1"/>
    <col min="7" max="7" width="16.5703125" style="249" customWidth="1"/>
    <col min="8" max="8" width="11.42578125" style="238"/>
    <col min="9" max="9" width="51" style="250" customWidth="1"/>
    <col min="10" max="10" width="16.7109375" style="232" customWidth="1"/>
    <col min="11" max="11" width="13" style="232" customWidth="1"/>
    <col min="12" max="12" width="13.28515625" style="232" customWidth="1"/>
    <col min="13" max="13" width="20.85546875" style="232" customWidth="1"/>
    <col min="14" max="14" width="13.28515625" style="232" customWidth="1"/>
    <col min="15" max="15" width="18.85546875" style="232" customWidth="1"/>
    <col min="16" max="16" width="51" style="250" customWidth="1"/>
    <col min="17" max="17" width="16.7109375" style="232" customWidth="1"/>
    <col min="18" max="18" width="13" style="232" customWidth="1"/>
    <col min="19" max="19" width="13.28515625" style="232" customWidth="1"/>
    <col min="20" max="20" width="20.5703125" style="232" customWidth="1"/>
    <col min="21" max="21" width="13.28515625" style="232" customWidth="1"/>
    <col min="22" max="22" width="11.42578125" style="238"/>
    <col min="23" max="23" width="51" style="250" customWidth="1"/>
    <col min="24" max="24" width="16.7109375" style="232" customWidth="1"/>
    <col min="25" max="25" width="13" style="232" customWidth="1"/>
    <col min="26" max="26" width="13.28515625" style="232" customWidth="1"/>
    <col min="27" max="27" width="18.28515625" style="232" customWidth="1"/>
    <col min="28" max="28" width="13.28515625" style="232" customWidth="1"/>
    <col min="29" max="29" width="11.42578125" style="238"/>
    <col min="30" max="30" width="51" style="250" customWidth="1"/>
    <col min="31" max="31" width="16.7109375" style="232" customWidth="1"/>
    <col min="32" max="32" width="13" style="232" customWidth="1"/>
    <col min="33" max="33" width="13.28515625" style="232" customWidth="1"/>
    <col min="34" max="34" width="18.28515625" style="232" customWidth="1"/>
    <col min="35" max="35" width="13.28515625" style="232" customWidth="1"/>
    <col min="36" max="16384" width="11.42578125" style="238"/>
  </cols>
  <sheetData>
    <row r="1" spans="2:35" s="227" customFormat="1" ht="37.5" customHeight="1" x14ac:dyDescent="0.3">
      <c r="B1" s="448" t="s">
        <v>193</v>
      </c>
      <c r="C1" s="449"/>
      <c r="D1" s="449"/>
      <c r="E1" s="449"/>
      <c r="F1" s="449"/>
      <c r="G1" s="450"/>
      <c r="I1" s="451" t="s">
        <v>184</v>
      </c>
      <c r="J1" s="452"/>
      <c r="K1" s="452"/>
      <c r="L1" s="452"/>
      <c r="M1" s="452"/>
      <c r="N1" s="453"/>
      <c r="O1" s="228"/>
      <c r="P1" s="229"/>
      <c r="Q1" s="454" t="s">
        <v>185</v>
      </c>
      <c r="R1" s="454"/>
      <c r="S1" s="454"/>
      <c r="T1" s="454"/>
      <c r="U1" s="230"/>
      <c r="W1" s="276"/>
      <c r="X1" s="455" t="s">
        <v>186</v>
      </c>
      <c r="Y1" s="455"/>
      <c r="Z1" s="455"/>
      <c r="AA1" s="455"/>
      <c r="AB1" s="277"/>
      <c r="AD1" s="285"/>
      <c r="AE1" s="456" t="s">
        <v>187</v>
      </c>
      <c r="AF1" s="456"/>
      <c r="AG1" s="456"/>
      <c r="AH1" s="456"/>
      <c r="AI1" s="286"/>
    </row>
    <row r="2" spans="2:35" s="232" customFormat="1" ht="65.25" customHeight="1" x14ac:dyDescent="0.25">
      <c r="B2" s="231"/>
      <c r="C2" s="457" t="s">
        <v>188</v>
      </c>
      <c r="D2" s="457"/>
      <c r="E2" s="457" t="s">
        <v>189</v>
      </c>
      <c r="F2" s="231" t="s">
        <v>6</v>
      </c>
      <c r="G2" s="231"/>
      <c r="I2" s="233"/>
      <c r="J2" s="458" t="s">
        <v>188</v>
      </c>
      <c r="K2" s="458"/>
      <c r="L2" s="458" t="s">
        <v>189</v>
      </c>
      <c r="M2" s="233" t="s">
        <v>6</v>
      </c>
      <c r="N2" s="233"/>
      <c r="P2" s="234"/>
      <c r="Q2" s="445" t="s">
        <v>188</v>
      </c>
      <c r="R2" s="445"/>
      <c r="S2" s="445" t="s">
        <v>189</v>
      </c>
      <c r="T2" s="234" t="s">
        <v>6</v>
      </c>
      <c r="U2" s="234"/>
      <c r="W2" s="278"/>
      <c r="X2" s="446" t="s">
        <v>188</v>
      </c>
      <c r="Y2" s="446"/>
      <c r="Z2" s="446" t="s">
        <v>189</v>
      </c>
      <c r="AA2" s="278" t="s">
        <v>6</v>
      </c>
      <c r="AB2" s="278"/>
      <c r="AD2" s="287"/>
      <c r="AE2" s="447" t="s">
        <v>188</v>
      </c>
      <c r="AF2" s="447"/>
      <c r="AG2" s="447" t="s">
        <v>189</v>
      </c>
      <c r="AH2" s="287" t="s">
        <v>6</v>
      </c>
      <c r="AI2" s="287"/>
    </row>
    <row r="3" spans="2:35" s="232" customFormat="1" ht="46.5" customHeight="1" x14ac:dyDescent="0.25">
      <c r="B3" s="231" t="s">
        <v>3</v>
      </c>
      <c r="C3" s="231" t="s">
        <v>190</v>
      </c>
      <c r="D3" s="231" t="s">
        <v>191</v>
      </c>
      <c r="E3" s="457"/>
      <c r="F3" s="231" t="s">
        <v>46</v>
      </c>
      <c r="G3" s="231" t="s">
        <v>192</v>
      </c>
      <c r="I3" s="233" t="s">
        <v>3</v>
      </c>
      <c r="J3" s="233" t="s">
        <v>190</v>
      </c>
      <c r="K3" s="233" t="s">
        <v>191</v>
      </c>
      <c r="L3" s="458"/>
      <c r="M3" s="233" t="s">
        <v>46</v>
      </c>
      <c r="N3" s="233" t="s">
        <v>192</v>
      </c>
      <c r="P3" s="234" t="s">
        <v>3</v>
      </c>
      <c r="Q3" s="234" t="s">
        <v>190</v>
      </c>
      <c r="R3" s="234" t="s">
        <v>191</v>
      </c>
      <c r="S3" s="445"/>
      <c r="T3" s="234" t="s">
        <v>46</v>
      </c>
      <c r="U3" s="234" t="s">
        <v>192</v>
      </c>
      <c r="W3" s="278" t="s">
        <v>3</v>
      </c>
      <c r="X3" s="278" t="s">
        <v>190</v>
      </c>
      <c r="Y3" s="278" t="s">
        <v>191</v>
      </c>
      <c r="Z3" s="446"/>
      <c r="AA3" s="278" t="s">
        <v>46</v>
      </c>
      <c r="AB3" s="278" t="s">
        <v>192</v>
      </c>
      <c r="AD3" s="287" t="s">
        <v>3</v>
      </c>
      <c r="AE3" s="287" t="s">
        <v>190</v>
      </c>
      <c r="AF3" s="287" t="s">
        <v>191</v>
      </c>
      <c r="AG3" s="447"/>
      <c r="AH3" s="287" t="s">
        <v>46</v>
      </c>
      <c r="AI3" s="287" t="s">
        <v>192</v>
      </c>
    </row>
    <row r="4" spans="2:35" x14ac:dyDescent="0.25">
      <c r="B4" s="235" t="s">
        <v>58</v>
      </c>
      <c r="C4" s="236">
        <f>J4+Q4+X4+AE4</f>
        <v>76</v>
      </c>
      <c r="D4" s="236">
        <f>K4+R4+Y4+AF4</f>
        <v>0</v>
      </c>
      <c r="E4" s="236">
        <f>L4+S4+Z4+AG4</f>
        <v>76</v>
      </c>
      <c r="F4" s="236">
        <f>M4+T4+AA4+AH4</f>
        <v>55</v>
      </c>
      <c r="G4" s="237">
        <f t="shared" ref="G4" si="0">IFERROR(F4/E4,"-")</f>
        <v>0.72368421052631582</v>
      </c>
      <c r="I4" s="239" t="s">
        <v>58</v>
      </c>
      <c r="J4" s="240">
        <f>SUM(ENERO:MARZO!X11)</f>
        <v>41</v>
      </c>
      <c r="K4" s="240">
        <f>SUM(ENERO:MARZO!AB11)</f>
        <v>0</v>
      </c>
      <c r="L4" s="240">
        <f>J4+K4</f>
        <v>41</v>
      </c>
      <c r="M4" s="240">
        <f>SUM(ENERO:MARZO!AE11)</f>
        <v>20</v>
      </c>
      <c r="N4" s="241">
        <f>M4/L4</f>
        <v>0.48780487804878048</v>
      </c>
      <c r="P4" s="242" t="s">
        <v>58</v>
      </c>
      <c r="Q4" s="243">
        <f>SUM(ABRIL:JUNIO!X11)</f>
        <v>2</v>
      </c>
      <c r="R4" s="243">
        <f>SUM(ABRIL:JUNIO!AB11)</f>
        <v>0</v>
      </c>
      <c r="S4" s="243">
        <f>Q4+R4</f>
        <v>2</v>
      </c>
      <c r="T4" s="243">
        <f>SUM(ABRIL:JUNIO!AE11)</f>
        <v>2</v>
      </c>
      <c r="U4" s="244">
        <f>T4/S4</f>
        <v>1</v>
      </c>
      <c r="W4" s="279" t="s">
        <v>58</v>
      </c>
      <c r="X4" s="280">
        <f>SUM(JULIO:SEPTIEMBRE!X11)</f>
        <v>6</v>
      </c>
      <c r="Y4" s="280">
        <f>SUM(JULIO:SEPTIEMBRE!AB11)</f>
        <v>0</v>
      </c>
      <c r="Z4" s="280">
        <f>SUM(X4:Y4)</f>
        <v>6</v>
      </c>
      <c r="AA4" s="280">
        <f>SUM(JULIO:SEPTIEMBRE!AE11)</f>
        <v>6</v>
      </c>
      <c r="AB4" s="281">
        <f>AA4/Z4</f>
        <v>1</v>
      </c>
      <c r="AD4" s="288" t="s">
        <v>58</v>
      </c>
      <c r="AE4" s="289">
        <f>SUM(OCTUBRE:DICIEMBRE!X11)</f>
        <v>27</v>
      </c>
      <c r="AF4" s="289">
        <f>SUM(OCTUBRE:DICIEMBRE!AB11)</f>
        <v>0</v>
      </c>
      <c r="AG4" s="289">
        <f>AE4+AF4</f>
        <v>27</v>
      </c>
      <c r="AH4" s="289">
        <f>SUM(OCTUBRE:DICIEMBRE!AE11)</f>
        <v>27</v>
      </c>
      <c r="AI4" s="290">
        <f>AH4/AG4</f>
        <v>1</v>
      </c>
    </row>
    <row r="5" spans="2:35" x14ac:dyDescent="0.25">
      <c r="B5" s="235" t="s">
        <v>59</v>
      </c>
      <c r="C5" s="236">
        <f t="shared" ref="C5:C63" si="1">J5+Q5+X5+AE5</f>
        <v>1</v>
      </c>
      <c r="D5" s="236">
        <f t="shared" ref="D5:D63" si="2">K5+R5+Y5+AF5</f>
        <v>234</v>
      </c>
      <c r="E5" s="236">
        <f t="shared" ref="E5:E63" si="3">L5+S5+Z5+AG5</f>
        <v>235</v>
      </c>
      <c r="F5" s="236">
        <f t="shared" ref="F5:F63" si="4">M5+T5+AA5+AH5</f>
        <v>174</v>
      </c>
      <c r="G5" s="237">
        <f t="shared" ref="G5:G63" si="5">IFERROR(F5/E5,"-")</f>
        <v>0.74042553191489358</v>
      </c>
      <c r="I5" s="239" t="s">
        <v>59</v>
      </c>
      <c r="J5" s="240">
        <f>SUM(ENERO:MARZO!X12)</f>
        <v>1</v>
      </c>
      <c r="K5" s="240">
        <f>SUM(ENERO:MARZO!AB12)</f>
        <v>129</v>
      </c>
      <c r="L5" s="240">
        <f t="shared" ref="L5:L63" si="6">J5+K5</f>
        <v>130</v>
      </c>
      <c r="M5" s="240">
        <f>SUM(ENERO:MARZO!AE12)</f>
        <v>93</v>
      </c>
      <c r="N5" s="241">
        <f t="shared" ref="N5:N62" si="7">M5/L5</f>
        <v>0.7153846153846154</v>
      </c>
      <c r="P5" s="242" t="s">
        <v>59</v>
      </c>
      <c r="Q5" s="243">
        <f>SUM(ABRIL:JUNIO!X12)</f>
        <v>0</v>
      </c>
      <c r="R5" s="243">
        <f>SUM(ABRIL:JUNIO!AB12)</f>
        <v>2</v>
      </c>
      <c r="S5" s="243">
        <f t="shared" ref="S5:S63" si="8">Q5+R5</f>
        <v>2</v>
      </c>
      <c r="T5" s="243">
        <f>SUM(ABRIL:JUNIO!AE12)</f>
        <v>2</v>
      </c>
      <c r="U5" s="244">
        <f t="shared" ref="U5:U63" si="9">T5/S5</f>
        <v>1</v>
      </c>
      <c r="W5" s="279" t="s">
        <v>59</v>
      </c>
      <c r="X5" s="280">
        <f>SUM(JULIO:SEPTIEMBRE!X12)</f>
        <v>0</v>
      </c>
      <c r="Y5" s="280">
        <f>SUM(JULIO:SEPTIEMBRE!AB12)</f>
        <v>42</v>
      </c>
      <c r="Z5" s="280">
        <f t="shared" ref="Z5:Z63" si="10">SUM(X5:Y5)</f>
        <v>42</v>
      </c>
      <c r="AA5" s="280">
        <f>SUM(JULIO:SEPTIEMBRE!AE12)</f>
        <v>27</v>
      </c>
      <c r="AB5" s="281">
        <f t="shared" ref="AB5:AB63" si="11">AA5/Z5</f>
        <v>0.6428571428571429</v>
      </c>
      <c r="AD5" s="288" t="s">
        <v>59</v>
      </c>
      <c r="AE5" s="289">
        <f>SUM(OCTUBRE:DICIEMBRE!X12)</f>
        <v>0</v>
      </c>
      <c r="AF5" s="289">
        <f>SUM(OCTUBRE:DICIEMBRE!AB12)</f>
        <v>61</v>
      </c>
      <c r="AG5" s="289">
        <f t="shared" ref="AG5:AG63" si="12">AE5+AF5</f>
        <v>61</v>
      </c>
      <c r="AH5" s="289">
        <f>SUM(OCTUBRE:DICIEMBRE!AE12)</f>
        <v>52</v>
      </c>
      <c r="AI5" s="290">
        <f t="shared" ref="AI5:AI63" si="13">AH5/AG5</f>
        <v>0.85245901639344257</v>
      </c>
    </row>
    <row r="6" spans="2:35" x14ac:dyDescent="0.25">
      <c r="B6" s="235" t="s">
        <v>60</v>
      </c>
      <c r="C6" s="236">
        <f t="shared" si="1"/>
        <v>0</v>
      </c>
      <c r="D6" s="236">
        <f t="shared" si="2"/>
        <v>0</v>
      </c>
      <c r="E6" s="236">
        <f t="shared" si="3"/>
        <v>0</v>
      </c>
      <c r="F6" s="236">
        <f t="shared" si="4"/>
        <v>0</v>
      </c>
      <c r="G6" s="237" t="str">
        <f t="shared" si="5"/>
        <v>-</v>
      </c>
      <c r="I6" s="239" t="s">
        <v>60</v>
      </c>
      <c r="J6" s="240">
        <f>SUM(ENERO:MARZO!X13)</f>
        <v>0</v>
      </c>
      <c r="K6" s="240">
        <f>SUM(ENERO:MARZO!AB13)</f>
        <v>0</v>
      </c>
      <c r="L6" s="240">
        <f t="shared" si="6"/>
        <v>0</v>
      </c>
      <c r="M6" s="240">
        <f>SUM(ENERO:MARZO!AE13)</f>
        <v>0</v>
      </c>
      <c r="N6" s="241" t="e">
        <f t="shared" si="7"/>
        <v>#DIV/0!</v>
      </c>
      <c r="P6" s="242" t="s">
        <v>60</v>
      </c>
      <c r="Q6" s="243">
        <f>SUM(ABRIL:JUNIO!X13)</f>
        <v>0</v>
      </c>
      <c r="R6" s="243">
        <f>SUM(ABRIL:JUNIO!AB13)</f>
        <v>0</v>
      </c>
      <c r="S6" s="243">
        <f t="shared" si="8"/>
        <v>0</v>
      </c>
      <c r="T6" s="243">
        <f>SUM(ABRIL:JUNIO!AE13)</f>
        <v>0</v>
      </c>
      <c r="U6" s="244" t="e">
        <f t="shared" si="9"/>
        <v>#DIV/0!</v>
      </c>
      <c r="W6" s="279" t="s">
        <v>60</v>
      </c>
      <c r="X6" s="280">
        <f>SUM(JULIO:SEPTIEMBRE!X13)</f>
        <v>0</v>
      </c>
      <c r="Y6" s="280">
        <f>SUM(JULIO:SEPTIEMBRE!AB13)</f>
        <v>0</v>
      </c>
      <c r="Z6" s="280">
        <f t="shared" si="10"/>
        <v>0</v>
      </c>
      <c r="AA6" s="280">
        <f>SUM(JULIO:SEPTIEMBRE!AE13)</f>
        <v>0</v>
      </c>
      <c r="AB6" s="281" t="e">
        <f t="shared" si="11"/>
        <v>#DIV/0!</v>
      </c>
      <c r="AD6" s="288" t="s">
        <v>60</v>
      </c>
      <c r="AE6" s="289">
        <f>SUM(OCTUBRE:DICIEMBRE!X13)</f>
        <v>0</v>
      </c>
      <c r="AF6" s="289">
        <f>SUM(OCTUBRE:DICIEMBRE!AB13)</f>
        <v>0</v>
      </c>
      <c r="AG6" s="289">
        <f t="shared" si="12"/>
        <v>0</v>
      </c>
      <c r="AH6" s="289">
        <f>SUM(OCTUBRE:DICIEMBRE!AE13)</f>
        <v>0</v>
      </c>
      <c r="AI6" s="290" t="e">
        <f t="shared" si="13"/>
        <v>#DIV/0!</v>
      </c>
    </row>
    <row r="7" spans="2:35" ht="30" x14ac:dyDescent="0.25">
      <c r="B7" s="235" t="s">
        <v>61</v>
      </c>
      <c r="C7" s="236">
        <f t="shared" si="1"/>
        <v>12</v>
      </c>
      <c r="D7" s="236">
        <f t="shared" si="2"/>
        <v>0</v>
      </c>
      <c r="E7" s="236">
        <f t="shared" si="3"/>
        <v>12</v>
      </c>
      <c r="F7" s="236">
        <f t="shared" si="4"/>
        <v>12</v>
      </c>
      <c r="G7" s="237">
        <f t="shared" si="5"/>
        <v>1</v>
      </c>
      <c r="I7" s="239" t="s">
        <v>61</v>
      </c>
      <c r="J7" s="240">
        <f>SUM(ENERO:MARZO!X14)</f>
        <v>8</v>
      </c>
      <c r="K7" s="240">
        <f>SUM(ENERO:MARZO!AB14)</f>
        <v>0</v>
      </c>
      <c r="L7" s="240">
        <f t="shared" si="6"/>
        <v>8</v>
      </c>
      <c r="M7" s="240">
        <f>SUM(ENERO:MARZO!AE14)</f>
        <v>8</v>
      </c>
      <c r="N7" s="241">
        <f t="shared" si="7"/>
        <v>1</v>
      </c>
      <c r="P7" s="242" t="s">
        <v>61</v>
      </c>
      <c r="Q7" s="243">
        <f>SUM(ABRIL:JUNIO!X14)</f>
        <v>0</v>
      </c>
      <c r="R7" s="243">
        <f>SUM(ABRIL:JUNIO!AB14)</f>
        <v>0</v>
      </c>
      <c r="S7" s="243">
        <f t="shared" si="8"/>
        <v>0</v>
      </c>
      <c r="T7" s="243">
        <f>SUM(ABRIL:JUNIO!AE14)</f>
        <v>0</v>
      </c>
      <c r="U7" s="244" t="e">
        <f t="shared" si="9"/>
        <v>#DIV/0!</v>
      </c>
      <c r="W7" s="279" t="s">
        <v>61</v>
      </c>
      <c r="X7" s="280">
        <f>SUM(JULIO:SEPTIEMBRE!X14)</f>
        <v>2</v>
      </c>
      <c r="Y7" s="280">
        <f>SUM(JULIO:SEPTIEMBRE!AB14)</f>
        <v>0</v>
      </c>
      <c r="Z7" s="280">
        <f t="shared" si="10"/>
        <v>2</v>
      </c>
      <c r="AA7" s="280">
        <f>SUM(JULIO:SEPTIEMBRE!AE14)</f>
        <v>2</v>
      </c>
      <c r="AB7" s="281">
        <f t="shared" si="11"/>
        <v>1</v>
      </c>
      <c r="AD7" s="288" t="s">
        <v>61</v>
      </c>
      <c r="AE7" s="289">
        <f>SUM(OCTUBRE:DICIEMBRE!X14)</f>
        <v>2</v>
      </c>
      <c r="AF7" s="289">
        <f>SUM(OCTUBRE:DICIEMBRE!AB14)</f>
        <v>0</v>
      </c>
      <c r="AG7" s="289">
        <f t="shared" si="12"/>
        <v>2</v>
      </c>
      <c r="AH7" s="289">
        <f>SUM(OCTUBRE:DICIEMBRE!AE14)</f>
        <v>2</v>
      </c>
      <c r="AI7" s="290">
        <f t="shared" si="13"/>
        <v>1</v>
      </c>
    </row>
    <row r="8" spans="2:35" ht="30" x14ac:dyDescent="0.25">
      <c r="B8" s="235" t="s">
        <v>62</v>
      </c>
      <c r="C8" s="236">
        <f t="shared" si="1"/>
        <v>0</v>
      </c>
      <c r="D8" s="236">
        <f t="shared" si="2"/>
        <v>21</v>
      </c>
      <c r="E8" s="236">
        <f t="shared" si="3"/>
        <v>21</v>
      </c>
      <c r="F8" s="236">
        <f t="shared" si="4"/>
        <v>8</v>
      </c>
      <c r="G8" s="237">
        <f t="shared" si="5"/>
        <v>0.38095238095238093</v>
      </c>
      <c r="I8" s="239" t="s">
        <v>62</v>
      </c>
      <c r="J8" s="240">
        <f>SUM(ENERO:MARZO!X15)</f>
        <v>0</v>
      </c>
      <c r="K8" s="240">
        <f>SUM(ENERO:MARZO!AB15)</f>
        <v>13</v>
      </c>
      <c r="L8" s="240">
        <f t="shared" si="6"/>
        <v>13</v>
      </c>
      <c r="M8" s="240">
        <f>SUM(ENERO:MARZO!AE15)</f>
        <v>8</v>
      </c>
      <c r="N8" s="241">
        <f t="shared" si="7"/>
        <v>0.61538461538461542</v>
      </c>
      <c r="P8" s="242" t="s">
        <v>62</v>
      </c>
      <c r="Q8" s="243">
        <f>SUM(ABRIL:JUNIO!X15)</f>
        <v>0</v>
      </c>
      <c r="R8" s="243">
        <f>SUM(ABRIL:JUNIO!AB15)</f>
        <v>0</v>
      </c>
      <c r="S8" s="243">
        <f t="shared" si="8"/>
        <v>0</v>
      </c>
      <c r="T8" s="243">
        <f>SUM(ABRIL:JUNIO!AE15)</f>
        <v>0</v>
      </c>
      <c r="U8" s="244" t="e">
        <f t="shared" si="9"/>
        <v>#DIV/0!</v>
      </c>
      <c r="W8" s="279" t="s">
        <v>62</v>
      </c>
      <c r="X8" s="280">
        <f>SUM(JULIO:SEPTIEMBRE!X15)</f>
        <v>0</v>
      </c>
      <c r="Y8" s="280">
        <f>SUM(JULIO:SEPTIEMBRE!AB15)</f>
        <v>5</v>
      </c>
      <c r="Z8" s="280">
        <f t="shared" si="10"/>
        <v>5</v>
      </c>
      <c r="AA8" s="280">
        <f>SUM(JULIO:SEPTIEMBRE!AE15)</f>
        <v>0</v>
      </c>
      <c r="AB8" s="281">
        <f t="shared" si="11"/>
        <v>0</v>
      </c>
      <c r="AD8" s="288" t="s">
        <v>62</v>
      </c>
      <c r="AE8" s="289">
        <f>SUM(OCTUBRE:DICIEMBRE!X15)</f>
        <v>0</v>
      </c>
      <c r="AF8" s="289">
        <f>SUM(OCTUBRE:DICIEMBRE!AB15)</f>
        <v>3</v>
      </c>
      <c r="AG8" s="289">
        <f t="shared" si="12"/>
        <v>3</v>
      </c>
      <c r="AH8" s="289">
        <f>SUM(OCTUBRE:DICIEMBRE!AE15)</f>
        <v>0</v>
      </c>
      <c r="AI8" s="290">
        <f t="shared" si="13"/>
        <v>0</v>
      </c>
    </row>
    <row r="9" spans="2:35" x14ac:dyDescent="0.25">
      <c r="B9" s="235" t="s">
        <v>63</v>
      </c>
      <c r="C9" s="236">
        <f t="shared" si="1"/>
        <v>62</v>
      </c>
      <c r="D9" s="236">
        <f t="shared" si="2"/>
        <v>0</v>
      </c>
      <c r="E9" s="236">
        <f t="shared" si="3"/>
        <v>62</v>
      </c>
      <c r="F9" s="236">
        <f t="shared" si="4"/>
        <v>47</v>
      </c>
      <c r="G9" s="237">
        <f t="shared" si="5"/>
        <v>0.75806451612903225</v>
      </c>
      <c r="I9" s="239" t="s">
        <v>63</v>
      </c>
      <c r="J9" s="240">
        <f>SUM(ENERO:MARZO!X16)</f>
        <v>23</v>
      </c>
      <c r="K9" s="240">
        <f>SUM(ENERO:MARZO!AB16)</f>
        <v>0</v>
      </c>
      <c r="L9" s="240">
        <f t="shared" si="6"/>
        <v>23</v>
      </c>
      <c r="M9" s="240">
        <f>SUM(ENERO:MARZO!AE16)</f>
        <v>22</v>
      </c>
      <c r="N9" s="241">
        <f t="shared" si="7"/>
        <v>0.95652173913043481</v>
      </c>
      <c r="P9" s="242" t="s">
        <v>63</v>
      </c>
      <c r="Q9" s="243">
        <f>SUM(ABRIL:JUNIO!X16)</f>
        <v>3</v>
      </c>
      <c r="R9" s="243">
        <f>SUM(ABRIL:JUNIO!AB16)</f>
        <v>0</v>
      </c>
      <c r="S9" s="243">
        <f t="shared" si="8"/>
        <v>3</v>
      </c>
      <c r="T9" s="243">
        <f>SUM(ABRIL:JUNIO!AE16)</f>
        <v>2</v>
      </c>
      <c r="U9" s="244">
        <f t="shared" si="9"/>
        <v>0.66666666666666663</v>
      </c>
      <c r="W9" s="279" t="s">
        <v>63</v>
      </c>
      <c r="X9" s="280">
        <f>SUM(JULIO:SEPTIEMBRE!X16)</f>
        <v>14</v>
      </c>
      <c r="Y9" s="280">
        <f>SUM(JULIO:SEPTIEMBRE!AB16)</f>
        <v>0</v>
      </c>
      <c r="Z9" s="280">
        <f t="shared" si="10"/>
        <v>14</v>
      </c>
      <c r="AA9" s="280">
        <f>SUM(JULIO:SEPTIEMBRE!AE16)</f>
        <v>9</v>
      </c>
      <c r="AB9" s="281">
        <f t="shared" si="11"/>
        <v>0.6428571428571429</v>
      </c>
      <c r="AD9" s="288" t="s">
        <v>63</v>
      </c>
      <c r="AE9" s="289">
        <f>SUM(OCTUBRE:DICIEMBRE!X16)</f>
        <v>22</v>
      </c>
      <c r="AF9" s="289">
        <f>SUM(OCTUBRE:DICIEMBRE!AB16)</f>
        <v>0</v>
      </c>
      <c r="AG9" s="289">
        <f t="shared" si="12"/>
        <v>22</v>
      </c>
      <c r="AH9" s="289">
        <f>SUM(OCTUBRE:DICIEMBRE!AE16)</f>
        <v>14</v>
      </c>
      <c r="AI9" s="290">
        <f t="shared" si="13"/>
        <v>0.63636363636363635</v>
      </c>
    </row>
    <row r="10" spans="2:35" x14ac:dyDescent="0.25">
      <c r="B10" s="235" t="s">
        <v>64</v>
      </c>
      <c r="C10" s="236">
        <f t="shared" si="1"/>
        <v>0</v>
      </c>
      <c r="D10" s="236">
        <f t="shared" si="2"/>
        <v>247</v>
      </c>
      <c r="E10" s="236">
        <f t="shared" si="3"/>
        <v>247</v>
      </c>
      <c r="F10" s="236">
        <f t="shared" si="4"/>
        <v>232</v>
      </c>
      <c r="G10" s="237">
        <f t="shared" si="5"/>
        <v>0.93927125506072873</v>
      </c>
      <c r="I10" s="239" t="s">
        <v>64</v>
      </c>
      <c r="J10" s="240">
        <f>SUM(ENERO:MARZO!X17)</f>
        <v>0</v>
      </c>
      <c r="K10" s="240">
        <f>SUM(ENERO:MARZO!AB17)</f>
        <v>119</v>
      </c>
      <c r="L10" s="240">
        <f t="shared" si="6"/>
        <v>119</v>
      </c>
      <c r="M10" s="240">
        <f>SUM(ENERO:MARZO!AE17)</f>
        <v>105</v>
      </c>
      <c r="N10" s="241">
        <f t="shared" si="7"/>
        <v>0.88235294117647056</v>
      </c>
      <c r="P10" s="242" t="s">
        <v>64</v>
      </c>
      <c r="Q10" s="243">
        <f>SUM(ABRIL:JUNIO!X17)</f>
        <v>0</v>
      </c>
      <c r="R10" s="243">
        <f>SUM(ABRIL:JUNIO!AB17)</f>
        <v>3</v>
      </c>
      <c r="S10" s="243">
        <f t="shared" si="8"/>
        <v>3</v>
      </c>
      <c r="T10" s="243">
        <f>SUM(ABRIL:JUNIO!AE17)</f>
        <v>3</v>
      </c>
      <c r="U10" s="244">
        <f t="shared" si="9"/>
        <v>1</v>
      </c>
      <c r="W10" s="279" t="s">
        <v>64</v>
      </c>
      <c r="X10" s="280">
        <f>SUM(JULIO:SEPTIEMBRE!X17)</f>
        <v>0</v>
      </c>
      <c r="Y10" s="280">
        <f>SUM(JULIO:SEPTIEMBRE!AB17)</f>
        <v>15</v>
      </c>
      <c r="Z10" s="280">
        <f t="shared" si="10"/>
        <v>15</v>
      </c>
      <c r="AA10" s="280">
        <f>SUM(JULIO:SEPTIEMBRE!AE17)</f>
        <v>15</v>
      </c>
      <c r="AB10" s="281">
        <f t="shared" si="11"/>
        <v>1</v>
      </c>
      <c r="AD10" s="288" t="s">
        <v>64</v>
      </c>
      <c r="AE10" s="289">
        <f>SUM(OCTUBRE:DICIEMBRE!X17)</f>
        <v>0</v>
      </c>
      <c r="AF10" s="289">
        <f>SUM(OCTUBRE:DICIEMBRE!AB17)</f>
        <v>110</v>
      </c>
      <c r="AG10" s="289">
        <f t="shared" si="12"/>
        <v>110</v>
      </c>
      <c r="AH10" s="289">
        <f>SUM(OCTUBRE:DICIEMBRE!AE17)</f>
        <v>109</v>
      </c>
      <c r="AI10" s="290">
        <f t="shared" si="13"/>
        <v>0.99090909090909096</v>
      </c>
    </row>
    <row r="11" spans="2:35" x14ac:dyDescent="0.25">
      <c r="B11" s="235" t="s">
        <v>65</v>
      </c>
      <c r="C11" s="236">
        <f t="shared" si="1"/>
        <v>0</v>
      </c>
      <c r="D11" s="236">
        <f t="shared" si="2"/>
        <v>0</v>
      </c>
      <c r="E11" s="236">
        <f t="shared" si="3"/>
        <v>0</v>
      </c>
      <c r="F11" s="236">
        <f t="shared" si="4"/>
        <v>0</v>
      </c>
      <c r="G11" s="237" t="str">
        <f t="shared" si="5"/>
        <v>-</v>
      </c>
      <c r="I11" s="239" t="s">
        <v>65</v>
      </c>
      <c r="J11" s="240">
        <f>SUM(ENERO:MARZO!X18)</f>
        <v>0</v>
      </c>
      <c r="K11" s="240">
        <f>SUM(ENERO:MARZO!AB18)</f>
        <v>0</v>
      </c>
      <c r="L11" s="240">
        <f t="shared" si="6"/>
        <v>0</v>
      </c>
      <c r="M11" s="240">
        <f>SUM(ENERO:MARZO!AE18)</f>
        <v>0</v>
      </c>
      <c r="N11" s="241" t="e">
        <f t="shared" si="7"/>
        <v>#DIV/0!</v>
      </c>
      <c r="P11" s="242" t="s">
        <v>65</v>
      </c>
      <c r="Q11" s="243">
        <f>SUM(ABRIL:JUNIO!X18)</f>
        <v>0</v>
      </c>
      <c r="R11" s="243">
        <f>SUM(ABRIL:JUNIO!AB18)</f>
        <v>0</v>
      </c>
      <c r="S11" s="243">
        <f t="shared" si="8"/>
        <v>0</v>
      </c>
      <c r="T11" s="243">
        <f>SUM(ABRIL:JUNIO!AE18)</f>
        <v>0</v>
      </c>
      <c r="U11" s="244" t="e">
        <f t="shared" si="9"/>
        <v>#DIV/0!</v>
      </c>
      <c r="W11" s="279" t="s">
        <v>65</v>
      </c>
      <c r="X11" s="280">
        <f>SUM(JULIO:SEPTIEMBRE!X18)</f>
        <v>0</v>
      </c>
      <c r="Y11" s="280">
        <f>SUM(JULIO:SEPTIEMBRE!AB18)</f>
        <v>0</v>
      </c>
      <c r="Z11" s="280">
        <f t="shared" si="10"/>
        <v>0</v>
      </c>
      <c r="AA11" s="280">
        <f>SUM(JULIO:SEPTIEMBRE!AE18)</f>
        <v>0</v>
      </c>
      <c r="AB11" s="281" t="e">
        <f t="shared" si="11"/>
        <v>#DIV/0!</v>
      </c>
      <c r="AD11" s="288" t="s">
        <v>65</v>
      </c>
      <c r="AE11" s="289">
        <f>SUM(OCTUBRE:DICIEMBRE!X18)</f>
        <v>0</v>
      </c>
      <c r="AF11" s="289">
        <f>SUM(OCTUBRE:DICIEMBRE!AB18)</f>
        <v>0</v>
      </c>
      <c r="AG11" s="289">
        <f t="shared" si="12"/>
        <v>0</v>
      </c>
      <c r="AH11" s="289">
        <f>SUM(OCTUBRE:DICIEMBRE!AE18)</f>
        <v>0</v>
      </c>
      <c r="AI11" s="290" t="e">
        <f t="shared" si="13"/>
        <v>#DIV/0!</v>
      </c>
    </row>
    <row r="12" spans="2:35" x14ac:dyDescent="0.25">
      <c r="B12" s="235" t="s">
        <v>66</v>
      </c>
      <c r="C12" s="236">
        <f t="shared" si="1"/>
        <v>1</v>
      </c>
      <c r="D12" s="236">
        <f t="shared" si="2"/>
        <v>162</v>
      </c>
      <c r="E12" s="236">
        <f t="shared" si="3"/>
        <v>163</v>
      </c>
      <c r="F12" s="236">
        <f t="shared" si="4"/>
        <v>163</v>
      </c>
      <c r="G12" s="237">
        <f t="shared" si="5"/>
        <v>1</v>
      </c>
      <c r="I12" s="239" t="s">
        <v>66</v>
      </c>
      <c r="J12" s="240">
        <f>SUM(ENERO:MARZO!X19)</f>
        <v>0</v>
      </c>
      <c r="K12" s="240">
        <f>SUM(ENERO:MARZO!AB19)</f>
        <v>43</v>
      </c>
      <c r="L12" s="240">
        <f t="shared" si="6"/>
        <v>43</v>
      </c>
      <c r="M12" s="240">
        <f>SUM(ENERO:MARZO!AE19)</f>
        <v>43</v>
      </c>
      <c r="N12" s="241">
        <f t="shared" si="7"/>
        <v>1</v>
      </c>
      <c r="P12" s="242" t="s">
        <v>66</v>
      </c>
      <c r="Q12" s="243">
        <f>SUM(ABRIL:JUNIO!X19)</f>
        <v>0</v>
      </c>
      <c r="R12" s="243">
        <f>SUM(ABRIL:JUNIO!AB19)</f>
        <v>14</v>
      </c>
      <c r="S12" s="243">
        <f t="shared" si="8"/>
        <v>14</v>
      </c>
      <c r="T12" s="243">
        <f>SUM(ABRIL:JUNIO!AE19)</f>
        <v>14</v>
      </c>
      <c r="U12" s="244">
        <f t="shared" si="9"/>
        <v>1</v>
      </c>
      <c r="W12" s="279" t="s">
        <v>66</v>
      </c>
      <c r="X12" s="280">
        <f>SUM(JULIO:SEPTIEMBRE!X19)</f>
        <v>0</v>
      </c>
      <c r="Y12" s="280">
        <f>SUM(JULIO:SEPTIEMBRE!AB19)</f>
        <v>45</v>
      </c>
      <c r="Z12" s="280">
        <f t="shared" si="10"/>
        <v>45</v>
      </c>
      <c r="AA12" s="280">
        <f>SUM(JULIO:SEPTIEMBRE!AE19)</f>
        <v>45</v>
      </c>
      <c r="AB12" s="281">
        <f t="shared" si="11"/>
        <v>1</v>
      </c>
      <c r="AD12" s="288" t="s">
        <v>66</v>
      </c>
      <c r="AE12" s="289">
        <f>SUM(OCTUBRE:DICIEMBRE!X19)</f>
        <v>1</v>
      </c>
      <c r="AF12" s="289">
        <f>SUM(OCTUBRE:DICIEMBRE!AB19)</f>
        <v>60</v>
      </c>
      <c r="AG12" s="289">
        <f t="shared" si="12"/>
        <v>61</v>
      </c>
      <c r="AH12" s="289">
        <f>SUM(OCTUBRE:DICIEMBRE!AE19)</f>
        <v>61</v>
      </c>
      <c r="AI12" s="290">
        <f t="shared" si="13"/>
        <v>1</v>
      </c>
    </row>
    <row r="13" spans="2:35" x14ac:dyDescent="0.25">
      <c r="B13" s="235" t="s">
        <v>67</v>
      </c>
      <c r="C13" s="236">
        <f t="shared" si="1"/>
        <v>0</v>
      </c>
      <c r="D13" s="236">
        <f t="shared" si="2"/>
        <v>0</v>
      </c>
      <c r="E13" s="236">
        <f t="shared" si="3"/>
        <v>0</v>
      </c>
      <c r="F13" s="236">
        <f t="shared" si="4"/>
        <v>0</v>
      </c>
      <c r="G13" s="237" t="str">
        <f t="shared" si="5"/>
        <v>-</v>
      </c>
      <c r="I13" s="239" t="s">
        <v>67</v>
      </c>
      <c r="J13" s="240">
        <f>SUM(ENERO:MARZO!X20)</f>
        <v>0</v>
      </c>
      <c r="K13" s="240">
        <f>SUM(ENERO:MARZO!AB20)</f>
        <v>0</v>
      </c>
      <c r="L13" s="240">
        <f t="shared" si="6"/>
        <v>0</v>
      </c>
      <c r="M13" s="240">
        <f>SUM(ENERO:MARZO!AE20)</f>
        <v>0</v>
      </c>
      <c r="N13" s="241" t="e">
        <f t="shared" si="7"/>
        <v>#DIV/0!</v>
      </c>
      <c r="P13" s="242" t="s">
        <v>67</v>
      </c>
      <c r="Q13" s="243">
        <f>SUM(ABRIL:JUNIO!X20)</f>
        <v>0</v>
      </c>
      <c r="R13" s="243">
        <f>SUM(ABRIL:JUNIO!AB20)</f>
        <v>0</v>
      </c>
      <c r="S13" s="243">
        <f t="shared" si="8"/>
        <v>0</v>
      </c>
      <c r="T13" s="243">
        <f>SUM(ABRIL:JUNIO!AE20)</f>
        <v>0</v>
      </c>
      <c r="U13" s="244" t="e">
        <f t="shared" si="9"/>
        <v>#DIV/0!</v>
      </c>
      <c r="W13" s="279" t="s">
        <v>67</v>
      </c>
      <c r="X13" s="280">
        <f>SUM(JULIO:SEPTIEMBRE!X20)</f>
        <v>0</v>
      </c>
      <c r="Y13" s="280">
        <f>SUM(JULIO:SEPTIEMBRE!AB20)</f>
        <v>0</v>
      </c>
      <c r="Z13" s="280">
        <f t="shared" si="10"/>
        <v>0</v>
      </c>
      <c r="AA13" s="280">
        <f>SUM(JULIO:SEPTIEMBRE!AE20)</f>
        <v>0</v>
      </c>
      <c r="AB13" s="281" t="e">
        <f t="shared" si="11"/>
        <v>#DIV/0!</v>
      </c>
      <c r="AD13" s="288" t="s">
        <v>67</v>
      </c>
      <c r="AE13" s="289">
        <f>SUM(OCTUBRE:DICIEMBRE!X20)</f>
        <v>0</v>
      </c>
      <c r="AF13" s="289">
        <f>SUM(OCTUBRE:DICIEMBRE!AB20)</f>
        <v>0</v>
      </c>
      <c r="AG13" s="289">
        <f t="shared" si="12"/>
        <v>0</v>
      </c>
      <c r="AH13" s="289">
        <f>SUM(OCTUBRE:DICIEMBRE!AE20)</f>
        <v>0</v>
      </c>
      <c r="AI13" s="290" t="e">
        <f t="shared" si="13"/>
        <v>#DIV/0!</v>
      </c>
    </row>
    <row r="14" spans="2:35" x14ac:dyDescent="0.25">
      <c r="B14" s="235" t="s">
        <v>68</v>
      </c>
      <c r="C14" s="236">
        <f t="shared" si="1"/>
        <v>0</v>
      </c>
      <c r="D14" s="236">
        <f t="shared" si="2"/>
        <v>264</v>
      </c>
      <c r="E14" s="236">
        <f t="shared" si="3"/>
        <v>264</v>
      </c>
      <c r="F14" s="236">
        <f t="shared" si="4"/>
        <v>240</v>
      </c>
      <c r="G14" s="237">
        <f t="shared" si="5"/>
        <v>0.90909090909090906</v>
      </c>
      <c r="I14" s="239" t="s">
        <v>68</v>
      </c>
      <c r="J14" s="240">
        <f>SUM(ENERO:MARZO!X21)</f>
        <v>0</v>
      </c>
      <c r="K14" s="240">
        <f>SUM(ENERO:MARZO!AB21)</f>
        <v>121</v>
      </c>
      <c r="L14" s="240">
        <f t="shared" si="6"/>
        <v>121</v>
      </c>
      <c r="M14" s="240">
        <f>SUM(ENERO:MARZO!AE21)</f>
        <v>100</v>
      </c>
      <c r="N14" s="241">
        <f t="shared" si="7"/>
        <v>0.82644628099173556</v>
      </c>
      <c r="P14" s="242" t="s">
        <v>68</v>
      </c>
      <c r="Q14" s="243">
        <f>SUM(ABRIL:JUNIO!X21)</f>
        <v>0</v>
      </c>
      <c r="R14" s="243">
        <f>SUM(ABRIL:JUNIO!AB21)</f>
        <v>0</v>
      </c>
      <c r="S14" s="243">
        <f t="shared" si="8"/>
        <v>0</v>
      </c>
      <c r="T14" s="243">
        <f>SUM(ABRIL:JUNIO!AE21)</f>
        <v>0</v>
      </c>
      <c r="U14" s="244" t="e">
        <f t="shared" si="9"/>
        <v>#DIV/0!</v>
      </c>
      <c r="W14" s="279" t="s">
        <v>68</v>
      </c>
      <c r="X14" s="280">
        <f>SUM(JULIO:SEPTIEMBRE!X21)</f>
        <v>0</v>
      </c>
      <c r="Y14" s="280">
        <f>SUM(JULIO:SEPTIEMBRE!AB21)</f>
        <v>29</v>
      </c>
      <c r="Z14" s="280">
        <f t="shared" si="10"/>
        <v>29</v>
      </c>
      <c r="AA14" s="280">
        <f>SUM(JULIO:SEPTIEMBRE!AE21)</f>
        <v>28</v>
      </c>
      <c r="AB14" s="281">
        <f t="shared" si="11"/>
        <v>0.96551724137931039</v>
      </c>
      <c r="AD14" s="288" t="s">
        <v>68</v>
      </c>
      <c r="AE14" s="289">
        <f>SUM(OCTUBRE:DICIEMBRE!X21)</f>
        <v>0</v>
      </c>
      <c r="AF14" s="289">
        <f>SUM(OCTUBRE:DICIEMBRE!AB21)</f>
        <v>114</v>
      </c>
      <c r="AG14" s="289">
        <f t="shared" si="12"/>
        <v>114</v>
      </c>
      <c r="AH14" s="289">
        <f>SUM(OCTUBRE:DICIEMBRE!AE21)</f>
        <v>112</v>
      </c>
      <c r="AI14" s="290">
        <f t="shared" si="13"/>
        <v>0.98245614035087714</v>
      </c>
    </row>
    <row r="15" spans="2:35" x14ac:dyDescent="0.25">
      <c r="B15" s="235" t="s">
        <v>69</v>
      </c>
      <c r="C15" s="236">
        <f t="shared" si="1"/>
        <v>0</v>
      </c>
      <c r="D15" s="236">
        <f t="shared" si="2"/>
        <v>0</v>
      </c>
      <c r="E15" s="236">
        <f t="shared" si="3"/>
        <v>0</v>
      </c>
      <c r="F15" s="236">
        <f t="shared" si="4"/>
        <v>0</v>
      </c>
      <c r="G15" s="237" t="str">
        <f t="shared" si="5"/>
        <v>-</v>
      </c>
      <c r="I15" s="239" t="s">
        <v>69</v>
      </c>
      <c r="J15" s="240">
        <f>SUM(ENERO:MARZO!X22)</f>
        <v>0</v>
      </c>
      <c r="K15" s="240">
        <f>SUM(ENERO:MARZO!AB22)</f>
        <v>0</v>
      </c>
      <c r="L15" s="240">
        <f t="shared" si="6"/>
        <v>0</v>
      </c>
      <c r="M15" s="240">
        <f>SUM(ENERO:MARZO!AE22)</f>
        <v>0</v>
      </c>
      <c r="N15" s="241" t="e">
        <f t="shared" si="7"/>
        <v>#DIV/0!</v>
      </c>
      <c r="P15" s="242" t="s">
        <v>69</v>
      </c>
      <c r="Q15" s="243">
        <f>SUM(ABRIL:JUNIO!X22)</f>
        <v>0</v>
      </c>
      <c r="R15" s="243">
        <f>SUM(ABRIL:JUNIO!AB22)</f>
        <v>0</v>
      </c>
      <c r="S15" s="243">
        <f t="shared" si="8"/>
        <v>0</v>
      </c>
      <c r="T15" s="243">
        <f>SUM(ABRIL:JUNIO!AE22)</f>
        <v>0</v>
      </c>
      <c r="U15" s="244" t="e">
        <f t="shared" si="9"/>
        <v>#DIV/0!</v>
      </c>
      <c r="W15" s="279" t="s">
        <v>69</v>
      </c>
      <c r="X15" s="280">
        <f>SUM(JULIO:SEPTIEMBRE!X22)</f>
        <v>0</v>
      </c>
      <c r="Y15" s="280">
        <f>SUM(JULIO:SEPTIEMBRE!AB22)</f>
        <v>0</v>
      </c>
      <c r="Z15" s="280">
        <f t="shared" si="10"/>
        <v>0</v>
      </c>
      <c r="AA15" s="280">
        <f>SUM(JULIO:SEPTIEMBRE!AE22)</f>
        <v>0</v>
      </c>
      <c r="AB15" s="281" t="e">
        <f t="shared" si="11"/>
        <v>#DIV/0!</v>
      </c>
      <c r="AD15" s="288" t="s">
        <v>69</v>
      </c>
      <c r="AE15" s="289">
        <f>SUM(OCTUBRE:DICIEMBRE!X22)</f>
        <v>0</v>
      </c>
      <c r="AF15" s="289">
        <f>SUM(OCTUBRE:DICIEMBRE!AB22)</f>
        <v>0</v>
      </c>
      <c r="AG15" s="289">
        <f t="shared" si="12"/>
        <v>0</v>
      </c>
      <c r="AH15" s="289">
        <f>SUM(OCTUBRE:DICIEMBRE!AE22)</f>
        <v>0</v>
      </c>
      <c r="AI15" s="290" t="e">
        <f t="shared" si="13"/>
        <v>#DIV/0!</v>
      </c>
    </row>
    <row r="16" spans="2:35" x14ac:dyDescent="0.25">
      <c r="B16" s="235" t="s">
        <v>70</v>
      </c>
      <c r="C16" s="236">
        <f t="shared" si="1"/>
        <v>0</v>
      </c>
      <c r="D16" s="236">
        <f t="shared" si="2"/>
        <v>0</v>
      </c>
      <c r="E16" s="236">
        <f t="shared" si="3"/>
        <v>0</v>
      </c>
      <c r="F16" s="236">
        <f t="shared" si="4"/>
        <v>0</v>
      </c>
      <c r="G16" s="237" t="str">
        <f t="shared" si="5"/>
        <v>-</v>
      </c>
      <c r="I16" s="239" t="s">
        <v>70</v>
      </c>
      <c r="J16" s="240">
        <f>SUM(ENERO:MARZO!X23)</f>
        <v>0</v>
      </c>
      <c r="K16" s="240">
        <f>SUM(ENERO:MARZO!AB23)</f>
        <v>0</v>
      </c>
      <c r="L16" s="240">
        <f t="shared" si="6"/>
        <v>0</v>
      </c>
      <c r="M16" s="240">
        <f>SUM(ENERO:MARZO!AE23)</f>
        <v>0</v>
      </c>
      <c r="N16" s="241" t="e">
        <f t="shared" si="7"/>
        <v>#DIV/0!</v>
      </c>
      <c r="P16" s="242" t="s">
        <v>70</v>
      </c>
      <c r="Q16" s="243">
        <f>SUM(ABRIL:JUNIO!X23)</f>
        <v>0</v>
      </c>
      <c r="R16" s="243">
        <f>SUM(ABRIL:JUNIO!AB23)</f>
        <v>0</v>
      </c>
      <c r="S16" s="243">
        <f t="shared" si="8"/>
        <v>0</v>
      </c>
      <c r="T16" s="243">
        <f>SUM(ABRIL:JUNIO!AE23)</f>
        <v>0</v>
      </c>
      <c r="U16" s="244" t="e">
        <f t="shared" si="9"/>
        <v>#DIV/0!</v>
      </c>
      <c r="W16" s="279" t="s">
        <v>70</v>
      </c>
      <c r="X16" s="280">
        <f>SUM(JULIO:SEPTIEMBRE!X23)</f>
        <v>0</v>
      </c>
      <c r="Y16" s="280">
        <f>SUM(JULIO:SEPTIEMBRE!AB23)</f>
        <v>0</v>
      </c>
      <c r="Z16" s="280">
        <f t="shared" si="10"/>
        <v>0</v>
      </c>
      <c r="AA16" s="280">
        <f>SUM(JULIO:SEPTIEMBRE!AE23)</f>
        <v>0</v>
      </c>
      <c r="AB16" s="281" t="e">
        <f t="shared" si="11"/>
        <v>#DIV/0!</v>
      </c>
      <c r="AD16" s="288" t="s">
        <v>70</v>
      </c>
      <c r="AE16" s="289">
        <f>SUM(OCTUBRE:DICIEMBRE!X23)</f>
        <v>0</v>
      </c>
      <c r="AF16" s="289">
        <f>SUM(OCTUBRE:DICIEMBRE!AB23)</f>
        <v>0</v>
      </c>
      <c r="AG16" s="289">
        <f t="shared" si="12"/>
        <v>0</v>
      </c>
      <c r="AH16" s="289">
        <f>SUM(OCTUBRE:DICIEMBRE!AE23)</f>
        <v>0</v>
      </c>
      <c r="AI16" s="290" t="e">
        <f t="shared" si="13"/>
        <v>#DIV/0!</v>
      </c>
    </row>
    <row r="17" spans="2:35" x14ac:dyDescent="0.25">
      <c r="B17" s="235" t="s">
        <v>71</v>
      </c>
      <c r="C17" s="236">
        <f t="shared" si="1"/>
        <v>0</v>
      </c>
      <c r="D17" s="236">
        <f t="shared" si="2"/>
        <v>0</v>
      </c>
      <c r="E17" s="236">
        <f t="shared" si="3"/>
        <v>0</v>
      </c>
      <c r="F17" s="236">
        <f t="shared" si="4"/>
        <v>0</v>
      </c>
      <c r="G17" s="237" t="str">
        <f t="shared" si="5"/>
        <v>-</v>
      </c>
      <c r="I17" s="239" t="s">
        <v>71</v>
      </c>
      <c r="J17" s="240">
        <f>SUM(ENERO:MARZO!X24)</f>
        <v>0</v>
      </c>
      <c r="K17" s="240">
        <f>SUM(ENERO:MARZO!AB24)</f>
        <v>0</v>
      </c>
      <c r="L17" s="240">
        <f t="shared" si="6"/>
        <v>0</v>
      </c>
      <c r="M17" s="240">
        <f>SUM(ENERO:MARZO!AE24)</f>
        <v>0</v>
      </c>
      <c r="N17" s="241" t="e">
        <f t="shared" si="7"/>
        <v>#DIV/0!</v>
      </c>
      <c r="P17" s="242" t="s">
        <v>71</v>
      </c>
      <c r="Q17" s="243">
        <f>SUM(ABRIL:JUNIO!X24)</f>
        <v>0</v>
      </c>
      <c r="R17" s="243">
        <f>SUM(ABRIL:JUNIO!AB24)</f>
        <v>0</v>
      </c>
      <c r="S17" s="243">
        <f t="shared" si="8"/>
        <v>0</v>
      </c>
      <c r="T17" s="243">
        <f>SUM(ABRIL:JUNIO!AE24)</f>
        <v>0</v>
      </c>
      <c r="U17" s="244" t="e">
        <f t="shared" si="9"/>
        <v>#DIV/0!</v>
      </c>
      <c r="W17" s="279" t="s">
        <v>71</v>
      </c>
      <c r="X17" s="280">
        <f>SUM(JULIO:SEPTIEMBRE!X24)</f>
        <v>0</v>
      </c>
      <c r="Y17" s="280">
        <f>SUM(JULIO:SEPTIEMBRE!AB24)</f>
        <v>0</v>
      </c>
      <c r="Z17" s="280">
        <f t="shared" si="10"/>
        <v>0</v>
      </c>
      <c r="AA17" s="280">
        <f>SUM(JULIO:SEPTIEMBRE!AE24)</f>
        <v>0</v>
      </c>
      <c r="AB17" s="281" t="e">
        <f t="shared" si="11"/>
        <v>#DIV/0!</v>
      </c>
      <c r="AD17" s="288" t="s">
        <v>71</v>
      </c>
      <c r="AE17" s="289">
        <f>SUM(OCTUBRE:DICIEMBRE!X24)</f>
        <v>0</v>
      </c>
      <c r="AF17" s="289">
        <f>SUM(OCTUBRE:DICIEMBRE!AB24)</f>
        <v>0</v>
      </c>
      <c r="AG17" s="289">
        <f t="shared" si="12"/>
        <v>0</v>
      </c>
      <c r="AH17" s="289">
        <f>SUM(OCTUBRE:DICIEMBRE!AE24)</f>
        <v>0</v>
      </c>
      <c r="AI17" s="290" t="e">
        <f t="shared" si="13"/>
        <v>#DIV/0!</v>
      </c>
    </row>
    <row r="18" spans="2:35" x14ac:dyDescent="0.25">
      <c r="B18" s="235" t="s">
        <v>72</v>
      </c>
      <c r="C18" s="236">
        <f t="shared" si="1"/>
        <v>0</v>
      </c>
      <c r="D18" s="236">
        <f t="shared" si="2"/>
        <v>0</v>
      </c>
      <c r="E18" s="236">
        <f t="shared" si="3"/>
        <v>0</v>
      </c>
      <c r="F18" s="236">
        <f t="shared" si="4"/>
        <v>0</v>
      </c>
      <c r="G18" s="237" t="str">
        <f t="shared" si="5"/>
        <v>-</v>
      </c>
      <c r="I18" s="239" t="s">
        <v>72</v>
      </c>
      <c r="J18" s="240">
        <f>SUM(ENERO:MARZO!X25)</f>
        <v>0</v>
      </c>
      <c r="K18" s="240">
        <f>SUM(ENERO:MARZO!AB25)</f>
        <v>0</v>
      </c>
      <c r="L18" s="240">
        <f t="shared" si="6"/>
        <v>0</v>
      </c>
      <c r="M18" s="240">
        <f>SUM(ENERO:MARZO!AE25)</f>
        <v>0</v>
      </c>
      <c r="N18" s="241" t="e">
        <f t="shared" si="7"/>
        <v>#DIV/0!</v>
      </c>
      <c r="P18" s="242" t="s">
        <v>72</v>
      </c>
      <c r="Q18" s="243">
        <f>SUM(ABRIL:JUNIO!X25)</f>
        <v>0</v>
      </c>
      <c r="R18" s="243">
        <f>SUM(ABRIL:JUNIO!AB25)</f>
        <v>0</v>
      </c>
      <c r="S18" s="243">
        <f t="shared" si="8"/>
        <v>0</v>
      </c>
      <c r="T18" s="243">
        <f>SUM(ABRIL:JUNIO!AE25)</f>
        <v>0</v>
      </c>
      <c r="U18" s="244" t="e">
        <f t="shared" si="9"/>
        <v>#DIV/0!</v>
      </c>
      <c r="W18" s="279" t="s">
        <v>72</v>
      </c>
      <c r="X18" s="280">
        <f>SUM(JULIO:SEPTIEMBRE!X25)</f>
        <v>0</v>
      </c>
      <c r="Y18" s="280">
        <f>SUM(JULIO:SEPTIEMBRE!AB25)</f>
        <v>0</v>
      </c>
      <c r="Z18" s="280">
        <f t="shared" si="10"/>
        <v>0</v>
      </c>
      <c r="AA18" s="280">
        <f>SUM(JULIO:SEPTIEMBRE!AE25)</f>
        <v>0</v>
      </c>
      <c r="AB18" s="281" t="e">
        <f t="shared" si="11"/>
        <v>#DIV/0!</v>
      </c>
      <c r="AD18" s="288" t="s">
        <v>72</v>
      </c>
      <c r="AE18" s="289">
        <f>SUM(OCTUBRE:DICIEMBRE!X25)</f>
        <v>0</v>
      </c>
      <c r="AF18" s="289">
        <f>SUM(OCTUBRE:DICIEMBRE!AB25)</f>
        <v>0</v>
      </c>
      <c r="AG18" s="289">
        <f t="shared" si="12"/>
        <v>0</v>
      </c>
      <c r="AH18" s="289">
        <f>SUM(OCTUBRE:DICIEMBRE!AE25)</f>
        <v>0</v>
      </c>
      <c r="AI18" s="290" t="e">
        <f t="shared" si="13"/>
        <v>#DIV/0!</v>
      </c>
    </row>
    <row r="19" spans="2:35" x14ac:dyDescent="0.25">
      <c r="B19" s="235" t="s">
        <v>73</v>
      </c>
      <c r="C19" s="236">
        <f t="shared" si="1"/>
        <v>0</v>
      </c>
      <c r="D19" s="236">
        <f t="shared" si="2"/>
        <v>13</v>
      </c>
      <c r="E19" s="236">
        <f t="shared" si="3"/>
        <v>13</v>
      </c>
      <c r="F19" s="236">
        <f t="shared" si="4"/>
        <v>13</v>
      </c>
      <c r="G19" s="237">
        <f t="shared" si="5"/>
        <v>1</v>
      </c>
      <c r="I19" s="239" t="s">
        <v>73</v>
      </c>
      <c r="J19" s="240">
        <f>SUM(ENERO:MARZO!X26)</f>
        <v>0</v>
      </c>
      <c r="K19" s="240">
        <f>SUM(ENERO:MARZO!AB26)</f>
        <v>13</v>
      </c>
      <c r="L19" s="240">
        <f t="shared" si="6"/>
        <v>13</v>
      </c>
      <c r="M19" s="240">
        <f>SUM(ENERO:MARZO!AE26)</f>
        <v>13</v>
      </c>
      <c r="N19" s="241">
        <f t="shared" si="7"/>
        <v>1</v>
      </c>
      <c r="P19" s="242" t="s">
        <v>73</v>
      </c>
      <c r="Q19" s="243">
        <f>SUM(ABRIL:JUNIO!X26)</f>
        <v>0</v>
      </c>
      <c r="R19" s="243">
        <f>SUM(ABRIL:JUNIO!AB26)</f>
        <v>0</v>
      </c>
      <c r="S19" s="243">
        <f t="shared" si="8"/>
        <v>0</v>
      </c>
      <c r="T19" s="243">
        <f>SUM(ABRIL:JUNIO!AE26)</f>
        <v>0</v>
      </c>
      <c r="U19" s="244" t="e">
        <f t="shared" si="9"/>
        <v>#DIV/0!</v>
      </c>
      <c r="W19" s="279" t="s">
        <v>73</v>
      </c>
      <c r="X19" s="280">
        <f>SUM(JULIO:SEPTIEMBRE!X26)</f>
        <v>0</v>
      </c>
      <c r="Y19" s="280">
        <f>SUM(JULIO:SEPTIEMBRE!AB26)</f>
        <v>0</v>
      </c>
      <c r="Z19" s="280">
        <f t="shared" si="10"/>
        <v>0</v>
      </c>
      <c r="AA19" s="280">
        <f>SUM(JULIO:SEPTIEMBRE!AE26)</f>
        <v>0</v>
      </c>
      <c r="AB19" s="281" t="e">
        <f t="shared" si="11"/>
        <v>#DIV/0!</v>
      </c>
      <c r="AD19" s="288" t="s">
        <v>73</v>
      </c>
      <c r="AE19" s="289">
        <f>SUM(OCTUBRE:DICIEMBRE!X26)</f>
        <v>0</v>
      </c>
      <c r="AF19" s="289">
        <f>SUM(OCTUBRE:DICIEMBRE!AB26)</f>
        <v>0</v>
      </c>
      <c r="AG19" s="289">
        <f t="shared" si="12"/>
        <v>0</v>
      </c>
      <c r="AH19" s="289">
        <f>SUM(OCTUBRE:DICIEMBRE!AE26)</f>
        <v>0</v>
      </c>
      <c r="AI19" s="290" t="e">
        <f t="shared" si="13"/>
        <v>#DIV/0!</v>
      </c>
    </row>
    <row r="20" spans="2:35" x14ac:dyDescent="0.25">
      <c r="B20" s="235" t="s">
        <v>74</v>
      </c>
      <c r="C20" s="236">
        <f t="shared" si="1"/>
        <v>0</v>
      </c>
      <c r="D20" s="236">
        <f t="shared" si="2"/>
        <v>0</v>
      </c>
      <c r="E20" s="236">
        <f t="shared" si="3"/>
        <v>0</v>
      </c>
      <c r="F20" s="236">
        <f t="shared" si="4"/>
        <v>0</v>
      </c>
      <c r="G20" s="237" t="str">
        <f t="shared" si="5"/>
        <v>-</v>
      </c>
      <c r="I20" s="239" t="s">
        <v>74</v>
      </c>
      <c r="J20" s="240">
        <f>SUM(ENERO:MARZO!X27)</f>
        <v>0</v>
      </c>
      <c r="K20" s="240">
        <f>SUM(ENERO:MARZO!AB27)</f>
        <v>0</v>
      </c>
      <c r="L20" s="240">
        <f t="shared" si="6"/>
        <v>0</v>
      </c>
      <c r="M20" s="240">
        <f>SUM(ENERO:MARZO!AE27)</f>
        <v>0</v>
      </c>
      <c r="N20" s="241" t="e">
        <f t="shared" si="7"/>
        <v>#DIV/0!</v>
      </c>
      <c r="P20" s="242" t="s">
        <v>74</v>
      </c>
      <c r="Q20" s="243">
        <f>SUM(ABRIL:JUNIO!X27)</f>
        <v>0</v>
      </c>
      <c r="R20" s="243">
        <f>SUM(ABRIL:JUNIO!AB27)</f>
        <v>0</v>
      </c>
      <c r="S20" s="243">
        <f t="shared" si="8"/>
        <v>0</v>
      </c>
      <c r="T20" s="243">
        <f>SUM(ABRIL:JUNIO!AE27)</f>
        <v>0</v>
      </c>
      <c r="U20" s="244" t="e">
        <f t="shared" si="9"/>
        <v>#DIV/0!</v>
      </c>
      <c r="W20" s="279" t="s">
        <v>74</v>
      </c>
      <c r="X20" s="280">
        <f>SUM(JULIO:SEPTIEMBRE!X27)</f>
        <v>0</v>
      </c>
      <c r="Y20" s="280">
        <f>SUM(JULIO:SEPTIEMBRE!AB27)</f>
        <v>0</v>
      </c>
      <c r="Z20" s="280">
        <f t="shared" si="10"/>
        <v>0</v>
      </c>
      <c r="AA20" s="280">
        <f>SUM(JULIO:SEPTIEMBRE!AE27)</f>
        <v>0</v>
      </c>
      <c r="AB20" s="281" t="e">
        <f t="shared" si="11"/>
        <v>#DIV/0!</v>
      </c>
      <c r="AD20" s="288" t="s">
        <v>74</v>
      </c>
      <c r="AE20" s="289">
        <f>SUM(OCTUBRE:DICIEMBRE!X27)</f>
        <v>0</v>
      </c>
      <c r="AF20" s="289">
        <f>SUM(OCTUBRE:DICIEMBRE!AB27)</f>
        <v>0</v>
      </c>
      <c r="AG20" s="289">
        <f t="shared" si="12"/>
        <v>0</v>
      </c>
      <c r="AH20" s="289">
        <f>SUM(OCTUBRE:DICIEMBRE!AE27)</f>
        <v>0</v>
      </c>
      <c r="AI20" s="290" t="e">
        <f t="shared" si="13"/>
        <v>#DIV/0!</v>
      </c>
    </row>
    <row r="21" spans="2:35" x14ac:dyDescent="0.25">
      <c r="B21" s="235" t="s">
        <v>75</v>
      </c>
      <c r="C21" s="236">
        <f t="shared" si="1"/>
        <v>0</v>
      </c>
      <c r="D21" s="236">
        <f t="shared" si="2"/>
        <v>0</v>
      </c>
      <c r="E21" s="236">
        <f t="shared" si="3"/>
        <v>0</v>
      </c>
      <c r="F21" s="236">
        <f t="shared" si="4"/>
        <v>0</v>
      </c>
      <c r="G21" s="237" t="str">
        <f t="shared" si="5"/>
        <v>-</v>
      </c>
      <c r="I21" s="239" t="s">
        <v>75</v>
      </c>
      <c r="J21" s="240">
        <f>SUM(ENERO:MARZO!X28)</f>
        <v>0</v>
      </c>
      <c r="K21" s="240">
        <f>SUM(ENERO:MARZO!AB28)</f>
        <v>0</v>
      </c>
      <c r="L21" s="240">
        <f t="shared" si="6"/>
        <v>0</v>
      </c>
      <c r="M21" s="240">
        <f>SUM(ENERO:MARZO!AE28)</f>
        <v>0</v>
      </c>
      <c r="N21" s="241" t="e">
        <f t="shared" si="7"/>
        <v>#DIV/0!</v>
      </c>
      <c r="P21" s="242" t="s">
        <v>75</v>
      </c>
      <c r="Q21" s="243">
        <f>SUM(ABRIL:JUNIO!X28)</f>
        <v>0</v>
      </c>
      <c r="R21" s="243">
        <f>SUM(ABRIL:JUNIO!AB28)</f>
        <v>0</v>
      </c>
      <c r="S21" s="243">
        <f t="shared" si="8"/>
        <v>0</v>
      </c>
      <c r="T21" s="243">
        <f>SUM(ABRIL:JUNIO!AE28)</f>
        <v>0</v>
      </c>
      <c r="U21" s="244" t="e">
        <f t="shared" si="9"/>
        <v>#DIV/0!</v>
      </c>
      <c r="W21" s="279" t="s">
        <v>75</v>
      </c>
      <c r="X21" s="280">
        <f>SUM(JULIO:SEPTIEMBRE!X28)</f>
        <v>0</v>
      </c>
      <c r="Y21" s="280">
        <f>SUM(JULIO:SEPTIEMBRE!AB28)</f>
        <v>0</v>
      </c>
      <c r="Z21" s="280">
        <f t="shared" si="10"/>
        <v>0</v>
      </c>
      <c r="AA21" s="280">
        <f>SUM(JULIO:SEPTIEMBRE!AE28)</f>
        <v>0</v>
      </c>
      <c r="AB21" s="281" t="e">
        <f t="shared" si="11"/>
        <v>#DIV/0!</v>
      </c>
      <c r="AD21" s="288" t="s">
        <v>75</v>
      </c>
      <c r="AE21" s="289">
        <f>SUM(OCTUBRE:DICIEMBRE!X28)</f>
        <v>0</v>
      </c>
      <c r="AF21" s="289">
        <f>SUM(OCTUBRE:DICIEMBRE!AB28)</f>
        <v>0</v>
      </c>
      <c r="AG21" s="289">
        <f t="shared" si="12"/>
        <v>0</v>
      </c>
      <c r="AH21" s="289">
        <f>SUM(OCTUBRE:DICIEMBRE!AE28)</f>
        <v>0</v>
      </c>
      <c r="AI21" s="290" t="e">
        <f t="shared" si="13"/>
        <v>#DIV/0!</v>
      </c>
    </row>
    <row r="22" spans="2:35" x14ac:dyDescent="0.25">
      <c r="B22" s="235" t="s">
        <v>76</v>
      </c>
      <c r="C22" s="236">
        <f t="shared" si="1"/>
        <v>0</v>
      </c>
      <c r="D22" s="236">
        <f t="shared" si="2"/>
        <v>0</v>
      </c>
      <c r="E22" s="236">
        <f t="shared" si="3"/>
        <v>0</v>
      </c>
      <c r="F22" s="236">
        <f t="shared" si="4"/>
        <v>0</v>
      </c>
      <c r="G22" s="237" t="str">
        <f t="shared" si="5"/>
        <v>-</v>
      </c>
      <c r="I22" s="239" t="s">
        <v>76</v>
      </c>
      <c r="J22" s="240">
        <f>SUM(ENERO:MARZO!X29)</f>
        <v>0</v>
      </c>
      <c r="K22" s="240">
        <f>SUM(ENERO:MARZO!AB29)</f>
        <v>0</v>
      </c>
      <c r="L22" s="240">
        <f t="shared" si="6"/>
        <v>0</v>
      </c>
      <c r="M22" s="240">
        <f>SUM(ENERO:MARZO!AE29)</f>
        <v>0</v>
      </c>
      <c r="N22" s="241" t="e">
        <f t="shared" si="7"/>
        <v>#DIV/0!</v>
      </c>
      <c r="P22" s="242" t="s">
        <v>76</v>
      </c>
      <c r="Q22" s="243">
        <f>SUM(ABRIL:JUNIO!X29)</f>
        <v>0</v>
      </c>
      <c r="R22" s="243">
        <f>SUM(ABRIL:JUNIO!AB29)</f>
        <v>0</v>
      </c>
      <c r="S22" s="243">
        <f t="shared" si="8"/>
        <v>0</v>
      </c>
      <c r="T22" s="243">
        <f>SUM(ABRIL:JUNIO!AE29)</f>
        <v>0</v>
      </c>
      <c r="U22" s="244" t="e">
        <f t="shared" si="9"/>
        <v>#DIV/0!</v>
      </c>
      <c r="W22" s="279" t="s">
        <v>76</v>
      </c>
      <c r="X22" s="280">
        <f>SUM(JULIO:SEPTIEMBRE!X29)</f>
        <v>0</v>
      </c>
      <c r="Y22" s="280">
        <f>SUM(JULIO:SEPTIEMBRE!AB29)</f>
        <v>0</v>
      </c>
      <c r="Z22" s="280">
        <f t="shared" si="10"/>
        <v>0</v>
      </c>
      <c r="AA22" s="280">
        <f>SUM(JULIO:SEPTIEMBRE!AE29)</f>
        <v>0</v>
      </c>
      <c r="AB22" s="281" t="e">
        <f t="shared" si="11"/>
        <v>#DIV/0!</v>
      </c>
      <c r="AD22" s="288" t="s">
        <v>76</v>
      </c>
      <c r="AE22" s="289">
        <f>SUM(OCTUBRE:DICIEMBRE!X29)</f>
        <v>0</v>
      </c>
      <c r="AF22" s="289">
        <f>SUM(OCTUBRE:DICIEMBRE!AB29)</f>
        <v>0</v>
      </c>
      <c r="AG22" s="289">
        <f t="shared" si="12"/>
        <v>0</v>
      </c>
      <c r="AH22" s="289">
        <f>SUM(OCTUBRE:DICIEMBRE!AE29)</f>
        <v>0</v>
      </c>
      <c r="AI22" s="290" t="e">
        <f t="shared" si="13"/>
        <v>#DIV/0!</v>
      </c>
    </row>
    <row r="23" spans="2:35" x14ac:dyDescent="0.25">
      <c r="B23" s="235" t="s">
        <v>77</v>
      </c>
      <c r="C23" s="236">
        <f t="shared" si="1"/>
        <v>0</v>
      </c>
      <c r="D23" s="236">
        <f t="shared" si="2"/>
        <v>17</v>
      </c>
      <c r="E23" s="236">
        <f t="shared" si="3"/>
        <v>17</v>
      </c>
      <c r="F23" s="236">
        <f t="shared" si="4"/>
        <v>10</v>
      </c>
      <c r="G23" s="237">
        <f t="shared" si="5"/>
        <v>0.58823529411764708</v>
      </c>
      <c r="I23" s="239" t="s">
        <v>77</v>
      </c>
      <c r="J23" s="240">
        <f>SUM(ENERO:MARZO!X30)</f>
        <v>0</v>
      </c>
      <c r="K23" s="240">
        <f>SUM(ENERO:MARZO!AB30)</f>
        <v>17</v>
      </c>
      <c r="L23" s="240">
        <f t="shared" si="6"/>
        <v>17</v>
      </c>
      <c r="M23" s="240">
        <f>SUM(ENERO:MARZO!AE30)</f>
        <v>10</v>
      </c>
      <c r="N23" s="241">
        <f t="shared" si="7"/>
        <v>0.58823529411764708</v>
      </c>
      <c r="P23" s="242" t="s">
        <v>77</v>
      </c>
      <c r="Q23" s="243">
        <f>SUM(ABRIL:JUNIO!X30)</f>
        <v>0</v>
      </c>
      <c r="R23" s="243">
        <f>SUM(ABRIL:JUNIO!AB30)</f>
        <v>0</v>
      </c>
      <c r="S23" s="243">
        <f t="shared" si="8"/>
        <v>0</v>
      </c>
      <c r="T23" s="243">
        <f>SUM(ABRIL:JUNIO!AE30)</f>
        <v>0</v>
      </c>
      <c r="U23" s="244" t="e">
        <f t="shared" si="9"/>
        <v>#DIV/0!</v>
      </c>
      <c r="W23" s="279" t="s">
        <v>77</v>
      </c>
      <c r="X23" s="280">
        <f>SUM(JULIO:SEPTIEMBRE!X30)</f>
        <v>0</v>
      </c>
      <c r="Y23" s="280">
        <f>SUM(JULIO:SEPTIEMBRE!AB30)</f>
        <v>0</v>
      </c>
      <c r="Z23" s="280">
        <f t="shared" si="10"/>
        <v>0</v>
      </c>
      <c r="AA23" s="280">
        <f>SUM(JULIO:SEPTIEMBRE!AE30)</f>
        <v>0</v>
      </c>
      <c r="AB23" s="281" t="e">
        <f t="shared" si="11"/>
        <v>#DIV/0!</v>
      </c>
      <c r="AD23" s="288" t="s">
        <v>77</v>
      </c>
      <c r="AE23" s="289">
        <f>SUM(OCTUBRE:DICIEMBRE!X30)</f>
        <v>0</v>
      </c>
      <c r="AF23" s="289">
        <f>SUM(OCTUBRE:DICIEMBRE!AB30)</f>
        <v>0</v>
      </c>
      <c r="AG23" s="289">
        <f t="shared" si="12"/>
        <v>0</v>
      </c>
      <c r="AH23" s="289">
        <f>SUM(OCTUBRE:DICIEMBRE!AE30)</f>
        <v>0</v>
      </c>
      <c r="AI23" s="290" t="e">
        <f t="shared" si="13"/>
        <v>#DIV/0!</v>
      </c>
    </row>
    <row r="24" spans="2:35" x14ac:dyDescent="0.25">
      <c r="B24" s="235" t="s">
        <v>78</v>
      </c>
      <c r="C24" s="236">
        <f t="shared" si="1"/>
        <v>19</v>
      </c>
      <c r="D24" s="236">
        <f t="shared" si="2"/>
        <v>123</v>
      </c>
      <c r="E24" s="236">
        <f t="shared" si="3"/>
        <v>142</v>
      </c>
      <c r="F24" s="236">
        <f t="shared" si="4"/>
        <v>138</v>
      </c>
      <c r="G24" s="237">
        <f t="shared" si="5"/>
        <v>0.971830985915493</v>
      </c>
      <c r="I24" s="239" t="s">
        <v>78</v>
      </c>
      <c r="J24" s="240">
        <f>SUM(ENERO:MARZO!X31)</f>
        <v>9</v>
      </c>
      <c r="K24" s="240">
        <f>SUM(ENERO:MARZO!AB31)</f>
        <v>76</v>
      </c>
      <c r="L24" s="240">
        <f t="shared" si="6"/>
        <v>85</v>
      </c>
      <c r="M24" s="240">
        <f>SUM(ENERO:MARZO!AE31)</f>
        <v>84</v>
      </c>
      <c r="N24" s="241">
        <f t="shared" si="7"/>
        <v>0.9882352941176471</v>
      </c>
      <c r="P24" s="242" t="s">
        <v>78</v>
      </c>
      <c r="Q24" s="243">
        <f>SUM(ABRIL:JUNIO!X31)</f>
        <v>0</v>
      </c>
      <c r="R24" s="243">
        <f>SUM(ABRIL:JUNIO!AB31)</f>
        <v>0</v>
      </c>
      <c r="S24" s="243">
        <f t="shared" si="8"/>
        <v>0</v>
      </c>
      <c r="T24" s="243">
        <f>SUM(ABRIL:JUNIO!AE31)</f>
        <v>0</v>
      </c>
      <c r="U24" s="244" t="e">
        <f t="shared" si="9"/>
        <v>#DIV/0!</v>
      </c>
      <c r="W24" s="279" t="s">
        <v>78</v>
      </c>
      <c r="X24" s="280">
        <f>SUM(JULIO:SEPTIEMBRE!X31)</f>
        <v>0</v>
      </c>
      <c r="Y24" s="280">
        <f>SUM(JULIO:SEPTIEMBRE!AB31)</f>
        <v>3</v>
      </c>
      <c r="Z24" s="280">
        <f t="shared" si="10"/>
        <v>3</v>
      </c>
      <c r="AA24" s="280">
        <f>SUM(JULIO:SEPTIEMBRE!AE31)</f>
        <v>1</v>
      </c>
      <c r="AB24" s="281">
        <f t="shared" si="11"/>
        <v>0.33333333333333331</v>
      </c>
      <c r="AD24" s="288" t="s">
        <v>78</v>
      </c>
      <c r="AE24" s="289">
        <f>SUM(OCTUBRE:DICIEMBRE!X31)</f>
        <v>10</v>
      </c>
      <c r="AF24" s="289">
        <f>SUM(OCTUBRE:DICIEMBRE!AB31)</f>
        <v>44</v>
      </c>
      <c r="AG24" s="289">
        <f t="shared" si="12"/>
        <v>54</v>
      </c>
      <c r="AH24" s="289">
        <f>SUM(OCTUBRE:DICIEMBRE!AE31)</f>
        <v>53</v>
      </c>
      <c r="AI24" s="290">
        <f t="shared" si="13"/>
        <v>0.98148148148148151</v>
      </c>
    </row>
    <row r="25" spans="2:35" x14ac:dyDescent="0.25">
      <c r="B25" s="235" t="s">
        <v>79</v>
      </c>
      <c r="C25" s="236">
        <f t="shared" si="1"/>
        <v>0</v>
      </c>
      <c r="D25" s="236">
        <f t="shared" si="2"/>
        <v>0</v>
      </c>
      <c r="E25" s="236">
        <f t="shared" si="3"/>
        <v>0</v>
      </c>
      <c r="F25" s="236">
        <f t="shared" si="4"/>
        <v>0</v>
      </c>
      <c r="G25" s="237" t="str">
        <f t="shared" si="5"/>
        <v>-</v>
      </c>
      <c r="I25" s="239" t="s">
        <v>79</v>
      </c>
      <c r="J25" s="240">
        <f>SUM(ENERO:MARZO!X32)</f>
        <v>0</v>
      </c>
      <c r="K25" s="240">
        <f>SUM(ENERO:MARZO!AB32)</f>
        <v>0</v>
      </c>
      <c r="L25" s="240">
        <f t="shared" si="6"/>
        <v>0</v>
      </c>
      <c r="M25" s="240">
        <f>SUM(ENERO:MARZO!AE32)</f>
        <v>0</v>
      </c>
      <c r="N25" s="241" t="e">
        <f t="shared" si="7"/>
        <v>#DIV/0!</v>
      </c>
      <c r="P25" s="242" t="s">
        <v>79</v>
      </c>
      <c r="Q25" s="243">
        <f>SUM(ABRIL:JUNIO!X32)</f>
        <v>0</v>
      </c>
      <c r="R25" s="243">
        <f>SUM(ABRIL:JUNIO!AB32)</f>
        <v>0</v>
      </c>
      <c r="S25" s="243">
        <f t="shared" si="8"/>
        <v>0</v>
      </c>
      <c r="T25" s="243">
        <f>SUM(ABRIL:JUNIO!AE32)</f>
        <v>0</v>
      </c>
      <c r="U25" s="244" t="e">
        <f t="shared" si="9"/>
        <v>#DIV/0!</v>
      </c>
      <c r="W25" s="279" t="s">
        <v>79</v>
      </c>
      <c r="X25" s="280">
        <f>SUM(JULIO:SEPTIEMBRE!X32)</f>
        <v>0</v>
      </c>
      <c r="Y25" s="280">
        <f>SUM(JULIO:SEPTIEMBRE!AB32)</f>
        <v>0</v>
      </c>
      <c r="Z25" s="280">
        <f t="shared" si="10"/>
        <v>0</v>
      </c>
      <c r="AA25" s="280">
        <f>SUM(JULIO:SEPTIEMBRE!AE32)</f>
        <v>0</v>
      </c>
      <c r="AB25" s="281" t="e">
        <f t="shared" si="11"/>
        <v>#DIV/0!</v>
      </c>
      <c r="AD25" s="288" t="s">
        <v>79</v>
      </c>
      <c r="AE25" s="289">
        <f>SUM(OCTUBRE:DICIEMBRE!X32)</f>
        <v>0</v>
      </c>
      <c r="AF25" s="289">
        <f>SUM(OCTUBRE:DICIEMBRE!AB32)</f>
        <v>0</v>
      </c>
      <c r="AG25" s="289">
        <f t="shared" si="12"/>
        <v>0</v>
      </c>
      <c r="AH25" s="289">
        <f>SUM(OCTUBRE:DICIEMBRE!AE32)</f>
        <v>0</v>
      </c>
      <c r="AI25" s="290" t="e">
        <f t="shared" si="13"/>
        <v>#DIV/0!</v>
      </c>
    </row>
    <row r="26" spans="2:35" x14ac:dyDescent="0.25">
      <c r="B26" s="235" t="s">
        <v>80</v>
      </c>
      <c r="C26" s="236">
        <f t="shared" si="1"/>
        <v>0</v>
      </c>
      <c r="D26" s="236">
        <f t="shared" si="2"/>
        <v>0</v>
      </c>
      <c r="E26" s="236">
        <f t="shared" si="3"/>
        <v>0</v>
      </c>
      <c r="F26" s="236">
        <f t="shared" si="4"/>
        <v>0</v>
      </c>
      <c r="G26" s="237" t="str">
        <f t="shared" si="5"/>
        <v>-</v>
      </c>
      <c r="I26" s="239" t="s">
        <v>80</v>
      </c>
      <c r="J26" s="240">
        <f>SUM(ENERO:MARZO!X33)</f>
        <v>0</v>
      </c>
      <c r="K26" s="240">
        <f>SUM(ENERO:MARZO!AB33)</f>
        <v>0</v>
      </c>
      <c r="L26" s="240">
        <f t="shared" si="6"/>
        <v>0</v>
      </c>
      <c r="M26" s="240">
        <f>SUM(ENERO:MARZO!AE33)</f>
        <v>0</v>
      </c>
      <c r="N26" s="241" t="e">
        <f t="shared" si="7"/>
        <v>#DIV/0!</v>
      </c>
      <c r="P26" s="242" t="s">
        <v>80</v>
      </c>
      <c r="Q26" s="243">
        <f>SUM(ABRIL:JUNIO!X33)</f>
        <v>0</v>
      </c>
      <c r="R26" s="243">
        <f>SUM(ABRIL:JUNIO!AB33)</f>
        <v>0</v>
      </c>
      <c r="S26" s="243">
        <f t="shared" si="8"/>
        <v>0</v>
      </c>
      <c r="T26" s="243">
        <f>SUM(ABRIL:JUNIO!AE33)</f>
        <v>0</v>
      </c>
      <c r="U26" s="244" t="e">
        <f t="shared" si="9"/>
        <v>#DIV/0!</v>
      </c>
      <c r="W26" s="279" t="s">
        <v>80</v>
      </c>
      <c r="X26" s="280">
        <f>SUM(JULIO:SEPTIEMBRE!X33)</f>
        <v>0</v>
      </c>
      <c r="Y26" s="280">
        <f>SUM(JULIO:SEPTIEMBRE!AB33)</f>
        <v>0</v>
      </c>
      <c r="Z26" s="280">
        <f t="shared" si="10"/>
        <v>0</v>
      </c>
      <c r="AA26" s="280">
        <f>SUM(JULIO:SEPTIEMBRE!AE33)</f>
        <v>0</v>
      </c>
      <c r="AB26" s="281" t="e">
        <f t="shared" si="11"/>
        <v>#DIV/0!</v>
      </c>
      <c r="AD26" s="288" t="s">
        <v>80</v>
      </c>
      <c r="AE26" s="289">
        <f>SUM(OCTUBRE:DICIEMBRE!X33)</f>
        <v>0</v>
      </c>
      <c r="AF26" s="289">
        <f>SUM(OCTUBRE:DICIEMBRE!AB33)</f>
        <v>0</v>
      </c>
      <c r="AG26" s="289">
        <f t="shared" si="12"/>
        <v>0</v>
      </c>
      <c r="AH26" s="289">
        <f>SUM(OCTUBRE:DICIEMBRE!AE33)</f>
        <v>0</v>
      </c>
      <c r="AI26" s="290" t="e">
        <f t="shared" si="13"/>
        <v>#DIV/0!</v>
      </c>
    </row>
    <row r="27" spans="2:35" x14ac:dyDescent="0.25">
      <c r="B27" s="235" t="s">
        <v>81</v>
      </c>
      <c r="C27" s="236">
        <f t="shared" si="1"/>
        <v>0</v>
      </c>
      <c r="D27" s="236">
        <f t="shared" si="2"/>
        <v>0</v>
      </c>
      <c r="E27" s="236">
        <f t="shared" si="3"/>
        <v>0</v>
      </c>
      <c r="F27" s="236">
        <f t="shared" si="4"/>
        <v>0</v>
      </c>
      <c r="G27" s="237" t="str">
        <f t="shared" si="5"/>
        <v>-</v>
      </c>
      <c r="I27" s="239" t="s">
        <v>81</v>
      </c>
      <c r="J27" s="240">
        <f>SUM(ENERO:MARZO!X34)</f>
        <v>0</v>
      </c>
      <c r="K27" s="240">
        <f>SUM(ENERO:MARZO!AB34)</f>
        <v>0</v>
      </c>
      <c r="L27" s="240">
        <f t="shared" si="6"/>
        <v>0</v>
      </c>
      <c r="M27" s="240">
        <f>SUM(ENERO:MARZO!AE34)</f>
        <v>0</v>
      </c>
      <c r="N27" s="241" t="e">
        <f t="shared" si="7"/>
        <v>#DIV/0!</v>
      </c>
      <c r="P27" s="242" t="s">
        <v>81</v>
      </c>
      <c r="Q27" s="243">
        <f>SUM(ABRIL:JUNIO!X34)</f>
        <v>0</v>
      </c>
      <c r="R27" s="243">
        <f>SUM(ABRIL:JUNIO!AB34)</f>
        <v>0</v>
      </c>
      <c r="S27" s="243">
        <f t="shared" si="8"/>
        <v>0</v>
      </c>
      <c r="T27" s="243">
        <f>SUM(ABRIL:JUNIO!AE34)</f>
        <v>0</v>
      </c>
      <c r="U27" s="244" t="e">
        <f t="shared" si="9"/>
        <v>#DIV/0!</v>
      </c>
      <c r="W27" s="279" t="s">
        <v>81</v>
      </c>
      <c r="X27" s="280">
        <f>SUM(JULIO:SEPTIEMBRE!X34)</f>
        <v>0</v>
      </c>
      <c r="Y27" s="280">
        <f>SUM(JULIO:SEPTIEMBRE!AB34)</f>
        <v>0</v>
      </c>
      <c r="Z27" s="280">
        <f t="shared" si="10"/>
        <v>0</v>
      </c>
      <c r="AA27" s="280">
        <f>SUM(JULIO:SEPTIEMBRE!AE34)</f>
        <v>0</v>
      </c>
      <c r="AB27" s="281" t="e">
        <f t="shared" si="11"/>
        <v>#DIV/0!</v>
      </c>
      <c r="AD27" s="288" t="s">
        <v>81</v>
      </c>
      <c r="AE27" s="289">
        <f>SUM(OCTUBRE:DICIEMBRE!X34)</f>
        <v>0</v>
      </c>
      <c r="AF27" s="289">
        <f>SUM(OCTUBRE:DICIEMBRE!AB34)</f>
        <v>0</v>
      </c>
      <c r="AG27" s="289">
        <f t="shared" si="12"/>
        <v>0</v>
      </c>
      <c r="AH27" s="289">
        <f>SUM(OCTUBRE:DICIEMBRE!AE34)</f>
        <v>0</v>
      </c>
      <c r="AI27" s="290" t="e">
        <f t="shared" si="13"/>
        <v>#DIV/0!</v>
      </c>
    </row>
    <row r="28" spans="2:35" x14ac:dyDescent="0.25">
      <c r="B28" s="235" t="s">
        <v>82</v>
      </c>
      <c r="C28" s="236">
        <f t="shared" si="1"/>
        <v>0</v>
      </c>
      <c r="D28" s="236">
        <f t="shared" si="2"/>
        <v>0</v>
      </c>
      <c r="E28" s="236">
        <f t="shared" si="3"/>
        <v>0</v>
      </c>
      <c r="F28" s="236">
        <f t="shared" si="4"/>
        <v>0</v>
      </c>
      <c r="G28" s="237" t="str">
        <f t="shared" si="5"/>
        <v>-</v>
      </c>
      <c r="I28" s="239" t="s">
        <v>82</v>
      </c>
      <c r="J28" s="240">
        <f>SUM(ENERO:MARZO!X35)</f>
        <v>0</v>
      </c>
      <c r="K28" s="240">
        <f>SUM(ENERO:MARZO!AB35)</f>
        <v>0</v>
      </c>
      <c r="L28" s="240">
        <f t="shared" si="6"/>
        <v>0</v>
      </c>
      <c r="M28" s="240">
        <f>SUM(ENERO:MARZO!AE35)</f>
        <v>0</v>
      </c>
      <c r="N28" s="241" t="e">
        <f t="shared" si="7"/>
        <v>#DIV/0!</v>
      </c>
      <c r="P28" s="242" t="s">
        <v>82</v>
      </c>
      <c r="Q28" s="243">
        <f>SUM(ABRIL:JUNIO!X35)</f>
        <v>0</v>
      </c>
      <c r="R28" s="243">
        <f>SUM(ABRIL:JUNIO!AB35)</f>
        <v>0</v>
      </c>
      <c r="S28" s="243">
        <f t="shared" si="8"/>
        <v>0</v>
      </c>
      <c r="T28" s="243">
        <f>SUM(ABRIL:JUNIO!AE35)</f>
        <v>0</v>
      </c>
      <c r="U28" s="244" t="e">
        <f t="shared" si="9"/>
        <v>#DIV/0!</v>
      </c>
      <c r="W28" s="279" t="s">
        <v>82</v>
      </c>
      <c r="X28" s="280">
        <f>SUM(JULIO:SEPTIEMBRE!X35)</f>
        <v>0</v>
      </c>
      <c r="Y28" s="280">
        <f>SUM(JULIO:SEPTIEMBRE!AB35)</f>
        <v>0</v>
      </c>
      <c r="Z28" s="280">
        <f t="shared" si="10"/>
        <v>0</v>
      </c>
      <c r="AA28" s="280">
        <f>SUM(JULIO:SEPTIEMBRE!AE35)</f>
        <v>0</v>
      </c>
      <c r="AB28" s="281" t="e">
        <f t="shared" si="11"/>
        <v>#DIV/0!</v>
      </c>
      <c r="AD28" s="288" t="s">
        <v>82</v>
      </c>
      <c r="AE28" s="289">
        <f>SUM(OCTUBRE:DICIEMBRE!X35)</f>
        <v>0</v>
      </c>
      <c r="AF28" s="289">
        <f>SUM(OCTUBRE:DICIEMBRE!AB35)</f>
        <v>0</v>
      </c>
      <c r="AG28" s="289">
        <f t="shared" si="12"/>
        <v>0</v>
      </c>
      <c r="AH28" s="289">
        <f>SUM(OCTUBRE:DICIEMBRE!AE35)</f>
        <v>0</v>
      </c>
      <c r="AI28" s="290" t="e">
        <f t="shared" si="13"/>
        <v>#DIV/0!</v>
      </c>
    </row>
    <row r="29" spans="2:35" ht="30" x14ac:dyDescent="0.25">
      <c r="B29" s="235" t="s">
        <v>83</v>
      </c>
      <c r="C29" s="236">
        <f t="shared" si="1"/>
        <v>0</v>
      </c>
      <c r="D29" s="236">
        <f t="shared" si="2"/>
        <v>0</v>
      </c>
      <c r="E29" s="236">
        <f t="shared" si="3"/>
        <v>0</v>
      </c>
      <c r="F29" s="236">
        <f t="shared" si="4"/>
        <v>0</v>
      </c>
      <c r="G29" s="237" t="str">
        <f t="shared" si="5"/>
        <v>-</v>
      </c>
      <c r="I29" s="239" t="s">
        <v>83</v>
      </c>
      <c r="J29" s="240">
        <f>SUM(ENERO:MARZO!X36)</f>
        <v>0</v>
      </c>
      <c r="K29" s="240">
        <f>SUM(ENERO:MARZO!AB36)</f>
        <v>0</v>
      </c>
      <c r="L29" s="240">
        <f t="shared" si="6"/>
        <v>0</v>
      </c>
      <c r="M29" s="240">
        <f>SUM(ENERO:MARZO!AE36)</f>
        <v>0</v>
      </c>
      <c r="N29" s="241" t="e">
        <f t="shared" si="7"/>
        <v>#DIV/0!</v>
      </c>
      <c r="P29" s="242" t="s">
        <v>83</v>
      </c>
      <c r="Q29" s="243">
        <f>SUM(ABRIL:JUNIO!X36)</f>
        <v>0</v>
      </c>
      <c r="R29" s="243">
        <f>SUM(ABRIL:JUNIO!AB36)</f>
        <v>0</v>
      </c>
      <c r="S29" s="243">
        <f t="shared" si="8"/>
        <v>0</v>
      </c>
      <c r="T29" s="243">
        <f>SUM(ABRIL:JUNIO!AE36)</f>
        <v>0</v>
      </c>
      <c r="U29" s="244" t="e">
        <f t="shared" si="9"/>
        <v>#DIV/0!</v>
      </c>
      <c r="W29" s="279" t="s">
        <v>83</v>
      </c>
      <c r="X29" s="280">
        <f>SUM(JULIO:SEPTIEMBRE!X36)</f>
        <v>0</v>
      </c>
      <c r="Y29" s="280">
        <f>SUM(JULIO:SEPTIEMBRE!AB36)</f>
        <v>0</v>
      </c>
      <c r="Z29" s="280">
        <f t="shared" si="10"/>
        <v>0</v>
      </c>
      <c r="AA29" s="280">
        <f>SUM(JULIO:SEPTIEMBRE!AE36)</f>
        <v>0</v>
      </c>
      <c r="AB29" s="281" t="e">
        <f t="shared" si="11"/>
        <v>#DIV/0!</v>
      </c>
      <c r="AD29" s="288" t="s">
        <v>83</v>
      </c>
      <c r="AE29" s="289">
        <f>SUM(OCTUBRE:DICIEMBRE!X36)</f>
        <v>0</v>
      </c>
      <c r="AF29" s="289">
        <f>SUM(OCTUBRE:DICIEMBRE!AB36)</f>
        <v>0</v>
      </c>
      <c r="AG29" s="289">
        <f t="shared" si="12"/>
        <v>0</v>
      </c>
      <c r="AH29" s="289">
        <f>SUM(OCTUBRE:DICIEMBRE!AE36)</f>
        <v>0</v>
      </c>
      <c r="AI29" s="290" t="e">
        <f t="shared" si="13"/>
        <v>#DIV/0!</v>
      </c>
    </row>
    <row r="30" spans="2:35" ht="30" x14ac:dyDescent="0.25">
      <c r="B30" s="235" t="s">
        <v>84</v>
      </c>
      <c r="C30" s="236">
        <f t="shared" si="1"/>
        <v>0</v>
      </c>
      <c r="D30" s="236">
        <f t="shared" si="2"/>
        <v>0</v>
      </c>
      <c r="E30" s="236">
        <f t="shared" si="3"/>
        <v>0</v>
      </c>
      <c r="F30" s="236">
        <f t="shared" si="4"/>
        <v>0</v>
      </c>
      <c r="G30" s="237" t="str">
        <f t="shared" si="5"/>
        <v>-</v>
      </c>
      <c r="I30" s="239" t="s">
        <v>84</v>
      </c>
      <c r="J30" s="240">
        <f>SUM(ENERO:MARZO!X37)</f>
        <v>0</v>
      </c>
      <c r="K30" s="240">
        <f>SUM(ENERO:MARZO!AB37)</f>
        <v>0</v>
      </c>
      <c r="L30" s="240">
        <f t="shared" si="6"/>
        <v>0</v>
      </c>
      <c r="M30" s="240">
        <f>SUM(ENERO:MARZO!AE37)</f>
        <v>0</v>
      </c>
      <c r="N30" s="241" t="e">
        <f t="shared" si="7"/>
        <v>#DIV/0!</v>
      </c>
      <c r="P30" s="242" t="s">
        <v>84</v>
      </c>
      <c r="Q30" s="243">
        <f>SUM(ABRIL:JUNIO!X37)</f>
        <v>0</v>
      </c>
      <c r="R30" s="243">
        <f>SUM(ABRIL:JUNIO!AB37)</f>
        <v>0</v>
      </c>
      <c r="S30" s="243">
        <f t="shared" si="8"/>
        <v>0</v>
      </c>
      <c r="T30" s="243">
        <f>SUM(ABRIL:JUNIO!AE37)</f>
        <v>0</v>
      </c>
      <c r="U30" s="244" t="e">
        <f t="shared" si="9"/>
        <v>#DIV/0!</v>
      </c>
      <c r="W30" s="279" t="s">
        <v>84</v>
      </c>
      <c r="X30" s="280">
        <f>SUM(JULIO:SEPTIEMBRE!X37)</f>
        <v>0</v>
      </c>
      <c r="Y30" s="280">
        <f>SUM(JULIO:SEPTIEMBRE!AB37)</f>
        <v>0</v>
      </c>
      <c r="Z30" s="280">
        <f t="shared" si="10"/>
        <v>0</v>
      </c>
      <c r="AA30" s="280">
        <f>SUM(JULIO:SEPTIEMBRE!AE37)</f>
        <v>0</v>
      </c>
      <c r="AB30" s="281" t="e">
        <f t="shared" si="11"/>
        <v>#DIV/0!</v>
      </c>
      <c r="AD30" s="288" t="s">
        <v>84</v>
      </c>
      <c r="AE30" s="289">
        <f>SUM(OCTUBRE:DICIEMBRE!X37)</f>
        <v>0</v>
      </c>
      <c r="AF30" s="289">
        <f>SUM(OCTUBRE:DICIEMBRE!AB37)</f>
        <v>0</v>
      </c>
      <c r="AG30" s="289">
        <f t="shared" si="12"/>
        <v>0</v>
      </c>
      <c r="AH30" s="289">
        <f>SUM(OCTUBRE:DICIEMBRE!AE37)</f>
        <v>0</v>
      </c>
      <c r="AI30" s="290" t="e">
        <f t="shared" si="13"/>
        <v>#DIV/0!</v>
      </c>
    </row>
    <row r="31" spans="2:35" x14ac:dyDescent="0.25">
      <c r="B31" s="235" t="s">
        <v>85</v>
      </c>
      <c r="C31" s="236">
        <f t="shared" si="1"/>
        <v>122</v>
      </c>
      <c r="D31" s="236">
        <f t="shared" si="2"/>
        <v>0</v>
      </c>
      <c r="E31" s="236">
        <f t="shared" si="3"/>
        <v>122</v>
      </c>
      <c r="F31" s="236">
        <f t="shared" si="4"/>
        <v>118</v>
      </c>
      <c r="G31" s="237">
        <f t="shared" si="5"/>
        <v>0.96721311475409832</v>
      </c>
      <c r="I31" s="239" t="s">
        <v>85</v>
      </c>
      <c r="J31" s="240">
        <f>SUM(ENERO:MARZO!X38)</f>
        <v>64</v>
      </c>
      <c r="K31" s="240">
        <f>SUM(ENERO:MARZO!AB38)</f>
        <v>0</v>
      </c>
      <c r="L31" s="240">
        <f t="shared" si="6"/>
        <v>64</v>
      </c>
      <c r="M31" s="240">
        <f>SUM(ENERO:MARZO!AE38)</f>
        <v>64</v>
      </c>
      <c r="N31" s="241">
        <f t="shared" si="7"/>
        <v>1</v>
      </c>
      <c r="P31" s="242" t="s">
        <v>85</v>
      </c>
      <c r="Q31" s="243">
        <f>SUM(ABRIL:JUNIO!X38)</f>
        <v>1</v>
      </c>
      <c r="R31" s="243">
        <f>SUM(ABRIL:JUNIO!AB38)</f>
        <v>0</v>
      </c>
      <c r="S31" s="243">
        <f t="shared" si="8"/>
        <v>1</v>
      </c>
      <c r="T31" s="243">
        <f>SUM(ABRIL:JUNIO!AE38)</f>
        <v>1</v>
      </c>
      <c r="U31" s="244">
        <f t="shared" si="9"/>
        <v>1</v>
      </c>
      <c r="W31" s="279" t="s">
        <v>85</v>
      </c>
      <c r="X31" s="280">
        <f>SUM(JULIO:SEPTIEMBRE!X38)</f>
        <v>15</v>
      </c>
      <c r="Y31" s="280">
        <f>SUM(JULIO:SEPTIEMBRE!AB38)</f>
        <v>0</v>
      </c>
      <c r="Z31" s="280">
        <f t="shared" si="10"/>
        <v>15</v>
      </c>
      <c r="AA31" s="280">
        <f>SUM(JULIO:SEPTIEMBRE!AE38)</f>
        <v>12</v>
      </c>
      <c r="AB31" s="281">
        <f t="shared" si="11"/>
        <v>0.8</v>
      </c>
      <c r="AD31" s="288" t="s">
        <v>85</v>
      </c>
      <c r="AE31" s="289">
        <f>SUM(OCTUBRE:DICIEMBRE!X38)</f>
        <v>42</v>
      </c>
      <c r="AF31" s="289">
        <f>SUM(OCTUBRE:DICIEMBRE!AB38)</f>
        <v>0</v>
      </c>
      <c r="AG31" s="289">
        <f t="shared" si="12"/>
        <v>42</v>
      </c>
      <c r="AH31" s="289">
        <f>SUM(OCTUBRE:DICIEMBRE!AE38)</f>
        <v>41</v>
      </c>
      <c r="AI31" s="290">
        <f t="shared" si="13"/>
        <v>0.97619047619047616</v>
      </c>
    </row>
    <row r="32" spans="2:35" x14ac:dyDescent="0.25">
      <c r="B32" s="235" t="s">
        <v>86</v>
      </c>
      <c r="C32" s="236">
        <f t="shared" si="1"/>
        <v>0</v>
      </c>
      <c r="D32" s="236">
        <f t="shared" si="2"/>
        <v>269</v>
      </c>
      <c r="E32" s="236">
        <f t="shared" si="3"/>
        <v>269</v>
      </c>
      <c r="F32" s="236">
        <f t="shared" si="4"/>
        <v>261</v>
      </c>
      <c r="G32" s="237">
        <f t="shared" si="5"/>
        <v>0.97026022304832715</v>
      </c>
      <c r="I32" s="239" t="s">
        <v>86</v>
      </c>
      <c r="J32" s="240">
        <f>SUM(ENERO:MARZO!X39)</f>
        <v>0</v>
      </c>
      <c r="K32" s="240">
        <f>SUM(ENERO:MARZO!AB39)</f>
        <v>153</v>
      </c>
      <c r="L32" s="240">
        <f t="shared" si="6"/>
        <v>153</v>
      </c>
      <c r="M32" s="240">
        <f>SUM(ENERO:MARZO!AE39)</f>
        <v>145</v>
      </c>
      <c r="N32" s="241">
        <f t="shared" si="7"/>
        <v>0.94771241830065356</v>
      </c>
      <c r="P32" s="242" t="s">
        <v>86</v>
      </c>
      <c r="Q32" s="243">
        <f>SUM(ABRIL:JUNIO!X39)</f>
        <v>0</v>
      </c>
      <c r="R32" s="243">
        <f>SUM(ABRIL:JUNIO!AB39)</f>
        <v>1</v>
      </c>
      <c r="S32" s="243">
        <f t="shared" si="8"/>
        <v>1</v>
      </c>
      <c r="T32" s="243">
        <f>SUM(ABRIL:JUNIO!AE39)</f>
        <v>1</v>
      </c>
      <c r="U32" s="244">
        <f t="shared" si="9"/>
        <v>1</v>
      </c>
      <c r="W32" s="279" t="s">
        <v>86</v>
      </c>
      <c r="X32" s="280">
        <f>SUM(JULIO:SEPTIEMBRE!X39)</f>
        <v>0</v>
      </c>
      <c r="Y32" s="280">
        <f>SUM(JULIO:SEPTIEMBRE!AB39)</f>
        <v>24</v>
      </c>
      <c r="Z32" s="280">
        <f t="shared" si="10"/>
        <v>24</v>
      </c>
      <c r="AA32" s="280">
        <f>SUM(JULIO:SEPTIEMBRE!AE39)</f>
        <v>24</v>
      </c>
      <c r="AB32" s="281">
        <f t="shared" si="11"/>
        <v>1</v>
      </c>
      <c r="AD32" s="288" t="s">
        <v>86</v>
      </c>
      <c r="AE32" s="289">
        <f>SUM(OCTUBRE:DICIEMBRE!X39)</f>
        <v>0</v>
      </c>
      <c r="AF32" s="289">
        <f>SUM(OCTUBRE:DICIEMBRE!AB39)</f>
        <v>91</v>
      </c>
      <c r="AG32" s="289">
        <f t="shared" si="12"/>
        <v>91</v>
      </c>
      <c r="AH32" s="289">
        <f>SUM(OCTUBRE:DICIEMBRE!AE39)</f>
        <v>91</v>
      </c>
      <c r="AI32" s="290">
        <f t="shared" si="13"/>
        <v>1</v>
      </c>
    </row>
    <row r="33" spans="2:35" x14ac:dyDescent="0.25">
      <c r="B33" s="235" t="s">
        <v>87</v>
      </c>
      <c r="C33" s="236">
        <f t="shared" si="1"/>
        <v>0</v>
      </c>
      <c r="D33" s="236">
        <f t="shared" si="2"/>
        <v>0</v>
      </c>
      <c r="E33" s="236">
        <f t="shared" si="3"/>
        <v>0</v>
      </c>
      <c r="F33" s="236">
        <f t="shared" si="4"/>
        <v>0</v>
      </c>
      <c r="G33" s="237" t="str">
        <f t="shared" si="5"/>
        <v>-</v>
      </c>
      <c r="I33" s="239" t="s">
        <v>87</v>
      </c>
      <c r="J33" s="240">
        <f>SUM(ENERO:MARZO!X40)</f>
        <v>0</v>
      </c>
      <c r="K33" s="240">
        <f>SUM(ENERO:MARZO!AB40)</f>
        <v>0</v>
      </c>
      <c r="L33" s="240">
        <f t="shared" si="6"/>
        <v>0</v>
      </c>
      <c r="M33" s="240">
        <f>SUM(ENERO:MARZO!AE40)</f>
        <v>0</v>
      </c>
      <c r="N33" s="241" t="e">
        <f t="shared" si="7"/>
        <v>#DIV/0!</v>
      </c>
      <c r="P33" s="242" t="s">
        <v>87</v>
      </c>
      <c r="Q33" s="243">
        <f>SUM(ABRIL:JUNIO!X40)</f>
        <v>0</v>
      </c>
      <c r="R33" s="243">
        <f>SUM(ABRIL:JUNIO!AB40)</f>
        <v>0</v>
      </c>
      <c r="S33" s="243">
        <f t="shared" si="8"/>
        <v>0</v>
      </c>
      <c r="T33" s="243">
        <f>SUM(ABRIL:JUNIO!AE40)</f>
        <v>0</v>
      </c>
      <c r="U33" s="244" t="e">
        <f t="shared" si="9"/>
        <v>#DIV/0!</v>
      </c>
      <c r="W33" s="279" t="s">
        <v>87</v>
      </c>
      <c r="X33" s="280">
        <f>SUM(JULIO:SEPTIEMBRE!X40)</f>
        <v>0</v>
      </c>
      <c r="Y33" s="280">
        <f>SUM(JULIO:SEPTIEMBRE!AB40)</f>
        <v>0</v>
      </c>
      <c r="Z33" s="280">
        <f t="shared" si="10"/>
        <v>0</v>
      </c>
      <c r="AA33" s="280">
        <f>SUM(JULIO:SEPTIEMBRE!AE40)</f>
        <v>0</v>
      </c>
      <c r="AB33" s="281" t="e">
        <f t="shared" si="11"/>
        <v>#DIV/0!</v>
      </c>
      <c r="AD33" s="288" t="s">
        <v>87</v>
      </c>
      <c r="AE33" s="289">
        <f>SUM(OCTUBRE:DICIEMBRE!X40)</f>
        <v>0</v>
      </c>
      <c r="AF33" s="289">
        <f>SUM(OCTUBRE:DICIEMBRE!AB40)</f>
        <v>0</v>
      </c>
      <c r="AG33" s="289">
        <f t="shared" si="12"/>
        <v>0</v>
      </c>
      <c r="AH33" s="289">
        <f>SUM(OCTUBRE:DICIEMBRE!AE40)</f>
        <v>0</v>
      </c>
      <c r="AI33" s="290" t="e">
        <f t="shared" si="13"/>
        <v>#DIV/0!</v>
      </c>
    </row>
    <row r="34" spans="2:35" ht="30" x14ac:dyDescent="0.25">
      <c r="B34" s="235" t="s">
        <v>88</v>
      </c>
      <c r="C34" s="236">
        <f t="shared" si="1"/>
        <v>0</v>
      </c>
      <c r="D34" s="236">
        <f t="shared" si="2"/>
        <v>0</v>
      </c>
      <c r="E34" s="236">
        <f t="shared" si="3"/>
        <v>0</v>
      </c>
      <c r="F34" s="236">
        <f t="shared" si="4"/>
        <v>0</v>
      </c>
      <c r="G34" s="237" t="str">
        <f t="shared" si="5"/>
        <v>-</v>
      </c>
      <c r="I34" s="239" t="s">
        <v>88</v>
      </c>
      <c r="J34" s="240">
        <f>SUM(ENERO:MARZO!X41)</f>
        <v>0</v>
      </c>
      <c r="K34" s="240">
        <f>SUM(ENERO:MARZO!AB41)</f>
        <v>0</v>
      </c>
      <c r="L34" s="240">
        <f t="shared" si="6"/>
        <v>0</v>
      </c>
      <c r="M34" s="240">
        <f>SUM(ENERO:MARZO!AE41)</f>
        <v>0</v>
      </c>
      <c r="N34" s="241" t="e">
        <f t="shared" si="7"/>
        <v>#DIV/0!</v>
      </c>
      <c r="P34" s="242" t="s">
        <v>88</v>
      </c>
      <c r="Q34" s="243">
        <f>SUM(ABRIL:JUNIO!X41)</f>
        <v>0</v>
      </c>
      <c r="R34" s="243">
        <f>SUM(ABRIL:JUNIO!AB41)</f>
        <v>0</v>
      </c>
      <c r="S34" s="243">
        <f t="shared" si="8"/>
        <v>0</v>
      </c>
      <c r="T34" s="243">
        <f>SUM(ABRIL:JUNIO!AE41)</f>
        <v>0</v>
      </c>
      <c r="U34" s="244" t="e">
        <f t="shared" si="9"/>
        <v>#DIV/0!</v>
      </c>
      <c r="W34" s="279" t="s">
        <v>88</v>
      </c>
      <c r="X34" s="280">
        <f>SUM(JULIO:SEPTIEMBRE!X41)</f>
        <v>0</v>
      </c>
      <c r="Y34" s="280">
        <f>SUM(JULIO:SEPTIEMBRE!AB41)</f>
        <v>0</v>
      </c>
      <c r="Z34" s="280">
        <f t="shared" si="10"/>
        <v>0</v>
      </c>
      <c r="AA34" s="280">
        <f>SUM(JULIO:SEPTIEMBRE!AE41)</f>
        <v>0</v>
      </c>
      <c r="AB34" s="281" t="e">
        <f t="shared" si="11"/>
        <v>#DIV/0!</v>
      </c>
      <c r="AD34" s="288" t="s">
        <v>88</v>
      </c>
      <c r="AE34" s="289">
        <f>SUM(OCTUBRE:DICIEMBRE!X41)</f>
        <v>0</v>
      </c>
      <c r="AF34" s="289">
        <f>SUM(OCTUBRE:DICIEMBRE!AB41)</f>
        <v>0</v>
      </c>
      <c r="AG34" s="289">
        <f t="shared" si="12"/>
        <v>0</v>
      </c>
      <c r="AH34" s="289">
        <f>SUM(OCTUBRE:DICIEMBRE!AE41)</f>
        <v>0</v>
      </c>
      <c r="AI34" s="290" t="e">
        <f t="shared" si="13"/>
        <v>#DIV/0!</v>
      </c>
    </row>
    <row r="35" spans="2:35" x14ac:dyDescent="0.25">
      <c r="B35" s="235" t="s">
        <v>89</v>
      </c>
      <c r="C35" s="236">
        <f t="shared" si="1"/>
        <v>0</v>
      </c>
      <c r="D35" s="236">
        <f t="shared" si="2"/>
        <v>53</v>
      </c>
      <c r="E35" s="236">
        <f t="shared" si="3"/>
        <v>53</v>
      </c>
      <c r="F35" s="236">
        <f t="shared" si="4"/>
        <v>42</v>
      </c>
      <c r="G35" s="237">
        <f>IFERROR(F35/E35,"-")</f>
        <v>0.79245283018867929</v>
      </c>
      <c r="I35" s="239" t="s">
        <v>89</v>
      </c>
      <c r="J35" s="240">
        <f>SUM(ENERO:MARZO!X42)</f>
        <v>0</v>
      </c>
      <c r="K35" s="240">
        <f>SUM(ENERO:MARZO!AB42)</f>
        <v>14</v>
      </c>
      <c r="L35" s="240">
        <f t="shared" si="6"/>
        <v>14</v>
      </c>
      <c r="M35" s="240">
        <f>SUM(ENERO:MARZO!AE42)</f>
        <v>12</v>
      </c>
      <c r="N35" s="241">
        <f t="shared" si="7"/>
        <v>0.8571428571428571</v>
      </c>
      <c r="P35" s="242" t="s">
        <v>89</v>
      </c>
      <c r="Q35" s="243">
        <f>SUM(ABRIL:JUNIO!X42)</f>
        <v>0</v>
      </c>
      <c r="R35" s="243">
        <f>SUM(ABRIL:JUNIO!AB42)</f>
        <v>5</v>
      </c>
      <c r="S35" s="243">
        <f t="shared" si="8"/>
        <v>5</v>
      </c>
      <c r="T35" s="243">
        <f>SUM(ABRIL:JUNIO!AE42)</f>
        <v>3</v>
      </c>
      <c r="U35" s="244">
        <f t="shared" si="9"/>
        <v>0.6</v>
      </c>
      <c r="W35" s="279" t="s">
        <v>89</v>
      </c>
      <c r="X35" s="280">
        <f>SUM(JULIO:SEPTIEMBRE!X42)</f>
        <v>0</v>
      </c>
      <c r="Y35" s="280">
        <f>SUM(JULIO:SEPTIEMBRE!AB42)</f>
        <v>13</v>
      </c>
      <c r="Z35" s="280">
        <f t="shared" si="10"/>
        <v>13</v>
      </c>
      <c r="AA35" s="280">
        <f>SUM(JULIO:SEPTIEMBRE!AE42)</f>
        <v>11</v>
      </c>
      <c r="AB35" s="281">
        <f t="shared" si="11"/>
        <v>0.84615384615384615</v>
      </c>
      <c r="AD35" s="288" t="s">
        <v>89</v>
      </c>
      <c r="AE35" s="289">
        <f>SUM(OCTUBRE:DICIEMBRE!X42)</f>
        <v>0</v>
      </c>
      <c r="AF35" s="289">
        <f>SUM(OCTUBRE:DICIEMBRE!AB42)</f>
        <v>21</v>
      </c>
      <c r="AG35" s="289">
        <f t="shared" si="12"/>
        <v>21</v>
      </c>
      <c r="AH35" s="289">
        <f>SUM(OCTUBRE:DICIEMBRE!AE42)</f>
        <v>16</v>
      </c>
      <c r="AI35" s="290">
        <f t="shared" si="13"/>
        <v>0.76190476190476186</v>
      </c>
    </row>
    <row r="36" spans="2:35" x14ac:dyDescent="0.25">
      <c r="B36" s="235" t="s">
        <v>90</v>
      </c>
      <c r="C36" s="236">
        <f t="shared" si="1"/>
        <v>102</v>
      </c>
      <c r="D36" s="236">
        <f t="shared" si="2"/>
        <v>0</v>
      </c>
      <c r="E36" s="236">
        <f t="shared" si="3"/>
        <v>102</v>
      </c>
      <c r="F36" s="236">
        <f t="shared" si="4"/>
        <v>99</v>
      </c>
      <c r="G36" s="237">
        <f t="shared" si="5"/>
        <v>0.97058823529411764</v>
      </c>
      <c r="I36" s="239" t="s">
        <v>90</v>
      </c>
      <c r="J36" s="240">
        <f>SUM(ENERO:MARZO!X43)</f>
        <v>77</v>
      </c>
      <c r="K36" s="240">
        <f>SUM(ENERO:MARZO!AB43)</f>
        <v>0</v>
      </c>
      <c r="L36" s="240">
        <f t="shared" si="6"/>
        <v>77</v>
      </c>
      <c r="M36" s="240">
        <f>SUM(ENERO:MARZO!AE43)</f>
        <v>75</v>
      </c>
      <c r="N36" s="241">
        <f t="shared" si="7"/>
        <v>0.97402597402597402</v>
      </c>
      <c r="P36" s="242" t="s">
        <v>90</v>
      </c>
      <c r="Q36" s="243">
        <f>SUM(ABRIL:JUNIO!X43)</f>
        <v>0</v>
      </c>
      <c r="R36" s="243">
        <f>SUM(ABRIL:JUNIO!AB43)</f>
        <v>0</v>
      </c>
      <c r="S36" s="243">
        <f t="shared" si="8"/>
        <v>0</v>
      </c>
      <c r="T36" s="243">
        <f>SUM(ABRIL:JUNIO!AE43)</f>
        <v>0</v>
      </c>
      <c r="U36" s="244" t="e">
        <f t="shared" si="9"/>
        <v>#DIV/0!</v>
      </c>
      <c r="W36" s="279" t="s">
        <v>90</v>
      </c>
      <c r="X36" s="280">
        <f>SUM(JULIO:SEPTIEMBRE!X43)</f>
        <v>0</v>
      </c>
      <c r="Y36" s="280">
        <f>SUM(JULIO:SEPTIEMBRE!AB43)</f>
        <v>0</v>
      </c>
      <c r="Z36" s="280">
        <f t="shared" si="10"/>
        <v>0</v>
      </c>
      <c r="AA36" s="280">
        <f>SUM(JULIO:SEPTIEMBRE!AE43)</f>
        <v>0</v>
      </c>
      <c r="AB36" s="281" t="e">
        <f t="shared" si="11"/>
        <v>#DIV/0!</v>
      </c>
      <c r="AD36" s="288" t="s">
        <v>90</v>
      </c>
      <c r="AE36" s="289">
        <f>SUM(OCTUBRE:DICIEMBRE!X43)</f>
        <v>25</v>
      </c>
      <c r="AF36" s="289">
        <f>SUM(OCTUBRE:DICIEMBRE!AB43)</f>
        <v>0</v>
      </c>
      <c r="AG36" s="289">
        <f t="shared" si="12"/>
        <v>25</v>
      </c>
      <c r="AH36" s="289">
        <f>SUM(OCTUBRE:DICIEMBRE!AE43)</f>
        <v>24</v>
      </c>
      <c r="AI36" s="290">
        <f t="shared" si="13"/>
        <v>0.96</v>
      </c>
    </row>
    <row r="37" spans="2:35" x14ac:dyDescent="0.25">
      <c r="B37" s="235" t="s">
        <v>91</v>
      </c>
      <c r="C37" s="236">
        <f t="shared" si="1"/>
        <v>0</v>
      </c>
      <c r="D37" s="236">
        <f t="shared" si="2"/>
        <v>607</v>
      </c>
      <c r="E37" s="236">
        <f t="shared" si="3"/>
        <v>607</v>
      </c>
      <c r="F37" s="236">
        <f t="shared" si="4"/>
        <v>486</v>
      </c>
      <c r="G37" s="237">
        <f t="shared" si="5"/>
        <v>0.80065897858319601</v>
      </c>
      <c r="I37" s="239" t="s">
        <v>91</v>
      </c>
      <c r="J37" s="240">
        <f>SUM(ENERO:MARZO!X44)</f>
        <v>0</v>
      </c>
      <c r="K37" s="240">
        <f>SUM(ENERO:MARZO!AB44)</f>
        <v>356</v>
      </c>
      <c r="L37" s="240">
        <f t="shared" si="6"/>
        <v>356</v>
      </c>
      <c r="M37" s="240">
        <f>SUM(ENERO:MARZO!AE44)</f>
        <v>250</v>
      </c>
      <c r="N37" s="241">
        <f t="shared" si="7"/>
        <v>0.702247191011236</v>
      </c>
      <c r="P37" s="242" t="s">
        <v>91</v>
      </c>
      <c r="Q37" s="243">
        <f>SUM(ABRIL:JUNIO!X44)</f>
        <v>0</v>
      </c>
      <c r="R37" s="243">
        <f>SUM(ABRIL:JUNIO!AB44)</f>
        <v>39</v>
      </c>
      <c r="S37" s="243">
        <f t="shared" si="8"/>
        <v>39</v>
      </c>
      <c r="T37" s="243">
        <f>SUM(ABRIL:JUNIO!AE44)</f>
        <v>36</v>
      </c>
      <c r="U37" s="244">
        <f t="shared" si="9"/>
        <v>0.92307692307692313</v>
      </c>
      <c r="W37" s="279" t="s">
        <v>91</v>
      </c>
      <c r="X37" s="280">
        <f>SUM(JULIO:SEPTIEMBRE!X44)</f>
        <v>0</v>
      </c>
      <c r="Y37" s="280">
        <f>SUM(JULIO:SEPTIEMBRE!AB44)</f>
        <v>85</v>
      </c>
      <c r="Z37" s="280">
        <f t="shared" si="10"/>
        <v>85</v>
      </c>
      <c r="AA37" s="280">
        <f>SUM(JULIO:SEPTIEMBRE!AE44)</f>
        <v>73</v>
      </c>
      <c r="AB37" s="281">
        <f t="shared" si="11"/>
        <v>0.85882352941176465</v>
      </c>
      <c r="AD37" s="288" t="s">
        <v>91</v>
      </c>
      <c r="AE37" s="289">
        <f>SUM(OCTUBRE:DICIEMBRE!X44)</f>
        <v>0</v>
      </c>
      <c r="AF37" s="289">
        <f>SUM(OCTUBRE:DICIEMBRE!AB44)</f>
        <v>127</v>
      </c>
      <c r="AG37" s="289">
        <f t="shared" si="12"/>
        <v>127</v>
      </c>
      <c r="AH37" s="289">
        <f>SUM(OCTUBRE:DICIEMBRE!AE44)</f>
        <v>127</v>
      </c>
      <c r="AI37" s="290">
        <f t="shared" si="13"/>
        <v>1</v>
      </c>
    </row>
    <row r="38" spans="2:35" x14ac:dyDescent="0.25">
      <c r="B38" s="235" t="s">
        <v>92</v>
      </c>
      <c r="C38" s="236">
        <f t="shared" si="1"/>
        <v>0</v>
      </c>
      <c r="D38" s="236">
        <f t="shared" si="2"/>
        <v>0</v>
      </c>
      <c r="E38" s="236">
        <f t="shared" si="3"/>
        <v>0</v>
      </c>
      <c r="F38" s="236">
        <f t="shared" si="4"/>
        <v>0</v>
      </c>
      <c r="G38" s="237" t="str">
        <f t="shared" si="5"/>
        <v>-</v>
      </c>
      <c r="I38" s="245" t="s">
        <v>92</v>
      </c>
      <c r="J38" s="240">
        <f>SUM(ENERO:MARZO!X45)</f>
        <v>0</v>
      </c>
      <c r="K38" s="240">
        <f>SUM(ENERO:MARZO!AB45)</f>
        <v>0</v>
      </c>
      <c r="L38" s="240">
        <f t="shared" si="6"/>
        <v>0</v>
      </c>
      <c r="M38" s="240">
        <f>SUM(ENERO:MARZO!AE45)</f>
        <v>0</v>
      </c>
      <c r="N38" s="241" t="e">
        <f t="shared" si="7"/>
        <v>#DIV/0!</v>
      </c>
      <c r="P38" s="246" t="s">
        <v>92</v>
      </c>
      <c r="Q38" s="243">
        <f>SUM(ABRIL:JUNIO!X45)</f>
        <v>0</v>
      </c>
      <c r="R38" s="243">
        <f>SUM(ABRIL:JUNIO!AB45)</f>
        <v>0</v>
      </c>
      <c r="S38" s="243">
        <f t="shared" si="8"/>
        <v>0</v>
      </c>
      <c r="T38" s="243">
        <f>SUM(ABRIL:JUNIO!AE45)</f>
        <v>0</v>
      </c>
      <c r="U38" s="244" t="e">
        <f t="shared" si="9"/>
        <v>#DIV/0!</v>
      </c>
      <c r="W38" s="282" t="s">
        <v>92</v>
      </c>
      <c r="X38" s="280">
        <f>SUM(JULIO:SEPTIEMBRE!X45)</f>
        <v>0</v>
      </c>
      <c r="Y38" s="280">
        <f>SUM(JULIO:SEPTIEMBRE!AB45)</f>
        <v>0</v>
      </c>
      <c r="Z38" s="280">
        <f t="shared" si="10"/>
        <v>0</v>
      </c>
      <c r="AA38" s="280">
        <f>SUM(JULIO:SEPTIEMBRE!AE45)</f>
        <v>0</v>
      </c>
      <c r="AB38" s="281" t="e">
        <f t="shared" si="11"/>
        <v>#DIV/0!</v>
      </c>
      <c r="AD38" s="291" t="s">
        <v>92</v>
      </c>
      <c r="AE38" s="289">
        <f>SUM(OCTUBRE:DICIEMBRE!X45)</f>
        <v>0</v>
      </c>
      <c r="AF38" s="289">
        <f>SUM(OCTUBRE:DICIEMBRE!AB45)</f>
        <v>0</v>
      </c>
      <c r="AG38" s="289">
        <f t="shared" si="12"/>
        <v>0</v>
      </c>
      <c r="AH38" s="289">
        <f>SUM(OCTUBRE:DICIEMBRE!AE45)</f>
        <v>0</v>
      </c>
      <c r="AI38" s="290" t="e">
        <f t="shared" si="13"/>
        <v>#DIV/0!</v>
      </c>
    </row>
    <row r="39" spans="2:35" x14ac:dyDescent="0.25">
      <c r="B39" s="235" t="s">
        <v>93</v>
      </c>
      <c r="C39" s="236">
        <f t="shared" si="1"/>
        <v>0</v>
      </c>
      <c r="D39" s="236">
        <f t="shared" si="2"/>
        <v>0</v>
      </c>
      <c r="E39" s="236">
        <f t="shared" si="3"/>
        <v>0</v>
      </c>
      <c r="F39" s="236">
        <f t="shared" si="4"/>
        <v>0</v>
      </c>
      <c r="G39" s="237" t="str">
        <f t="shared" si="5"/>
        <v>-</v>
      </c>
      <c r="I39" s="247" t="s">
        <v>93</v>
      </c>
      <c r="J39" s="240">
        <f>SUM(ENERO:MARZO!X46)</f>
        <v>0</v>
      </c>
      <c r="K39" s="240">
        <f>SUM(ENERO:MARZO!AB46)</f>
        <v>0</v>
      </c>
      <c r="L39" s="240">
        <f t="shared" si="6"/>
        <v>0</v>
      </c>
      <c r="M39" s="240">
        <f>SUM(ENERO:MARZO!AE46)</f>
        <v>0</v>
      </c>
      <c r="N39" s="241" t="e">
        <f t="shared" si="7"/>
        <v>#DIV/0!</v>
      </c>
      <c r="P39" s="248" t="s">
        <v>93</v>
      </c>
      <c r="Q39" s="243">
        <f>SUM(ABRIL:JUNIO!X46)</f>
        <v>0</v>
      </c>
      <c r="R39" s="243">
        <f>SUM(ABRIL:JUNIO!AB46)</f>
        <v>0</v>
      </c>
      <c r="S39" s="243">
        <f t="shared" si="8"/>
        <v>0</v>
      </c>
      <c r="T39" s="243">
        <f>SUM(ABRIL:JUNIO!AE46)</f>
        <v>0</v>
      </c>
      <c r="U39" s="244" t="e">
        <f t="shared" si="9"/>
        <v>#DIV/0!</v>
      </c>
      <c r="W39" s="283" t="s">
        <v>93</v>
      </c>
      <c r="X39" s="280">
        <f>SUM(JULIO:SEPTIEMBRE!X46)</f>
        <v>0</v>
      </c>
      <c r="Y39" s="280">
        <f>SUM(JULIO:SEPTIEMBRE!AB46)</f>
        <v>0</v>
      </c>
      <c r="Z39" s="280">
        <f t="shared" si="10"/>
        <v>0</v>
      </c>
      <c r="AA39" s="280">
        <f>SUM(JULIO:SEPTIEMBRE!AE46)</f>
        <v>0</v>
      </c>
      <c r="AB39" s="281" t="e">
        <f t="shared" si="11"/>
        <v>#DIV/0!</v>
      </c>
      <c r="AD39" s="292" t="s">
        <v>93</v>
      </c>
      <c r="AE39" s="289">
        <f>SUM(OCTUBRE:DICIEMBRE!X46)</f>
        <v>0</v>
      </c>
      <c r="AF39" s="289">
        <f>SUM(OCTUBRE:DICIEMBRE!AB46)</f>
        <v>0</v>
      </c>
      <c r="AG39" s="289">
        <f t="shared" si="12"/>
        <v>0</v>
      </c>
      <c r="AH39" s="289">
        <f>SUM(OCTUBRE:DICIEMBRE!AE46)</f>
        <v>0</v>
      </c>
      <c r="AI39" s="290" t="e">
        <f t="shared" si="13"/>
        <v>#DIV/0!</v>
      </c>
    </row>
    <row r="40" spans="2:35" x14ac:dyDescent="0.25">
      <c r="B40" s="235" t="s">
        <v>94</v>
      </c>
      <c r="C40" s="236">
        <f t="shared" si="1"/>
        <v>0</v>
      </c>
      <c r="D40" s="236">
        <f t="shared" si="2"/>
        <v>0</v>
      </c>
      <c r="E40" s="236">
        <f t="shared" si="3"/>
        <v>0</v>
      </c>
      <c r="F40" s="236">
        <f t="shared" si="4"/>
        <v>0</v>
      </c>
      <c r="G40" s="237" t="str">
        <f t="shared" si="5"/>
        <v>-</v>
      </c>
      <c r="I40" s="239" t="s">
        <v>94</v>
      </c>
      <c r="J40" s="240">
        <f>SUM(ENERO:MARZO!X47)</f>
        <v>0</v>
      </c>
      <c r="K40" s="240">
        <f>SUM(ENERO:MARZO!AB47)</f>
        <v>0</v>
      </c>
      <c r="L40" s="240">
        <f t="shared" si="6"/>
        <v>0</v>
      </c>
      <c r="M40" s="240">
        <f>SUM(ENERO:MARZO!AE47)</f>
        <v>0</v>
      </c>
      <c r="N40" s="241" t="e">
        <f t="shared" si="7"/>
        <v>#DIV/0!</v>
      </c>
      <c r="P40" s="242" t="s">
        <v>94</v>
      </c>
      <c r="Q40" s="243">
        <f>SUM(ABRIL:JUNIO!X47)</f>
        <v>0</v>
      </c>
      <c r="R40" s="243">
        <f>SUM(ABRIL:JUNIO!AB47)</f>
        <v>0</v>
      </c>
      <c r="S40" s="243">
        <f t="shared" si="8"/>
        <v>0</v>
      </c>
      <c r="T40" s="243">
        <f>SUM(ABRIL:JUNIO!AE47)</f>
        <v>0</v>
      </c>
      <c r="U40" s="244" t="e">
        <f t="shared" si="9"/>
        <v>#DIV/0!</v>
      </c>
      <c r="W40" s="279" t="s">
        <v>94</v>
      </c>
      <c r="X40" s="280">
        <f>SUM(JULIO:SEPTIEMBRE!X47)</f>
        <v>0</v>
      </c>
      <c r="Y40" s="280">
        <f>SUM(JULIO:SEPTIEMBRE!AB47)</f>
        <v>0</v>
      </c>
      <c r="Z40" s="280">
        <f t="shared" si="10"/>
        <v>0</v>
      </c>
      <c r="AA40" s="280">
        <f>SUM(JULIO:SEPTIEMBRE!AE47)</f>
        <v>0</v>
      </c>
      <c r="AB40" s="281" t="e">
        <f t="shared" si="11"/>
        <v>#DIV/0!</v>
      </c>
      <c r="AD40" s="288" t="s">
        <v>94</v>
      </c>
      <c r="AE40" s="289">
        <f>SUM(OCTUBRE:DICIEMBRE!X47)</f>
        <v>0</v>
      </c>
      <c r="AF40" s="289">
        <f>SUM(OCTUBRE:DICIEMBRE!AB47)</f>
        <v>0</v>
      </c>
      <c r="AG40" s="289">
        <f t="shared" si="12"/>
        <v>0</v>
      </c>
      <c r="AH40" s="289">
        <f>SUM(OCTUBRE:DICIEMBRE!AE47)</f>
        <v>0</v>
      </c>
      <c r="AI40" s="290" t="e">
        <f t="shared" si="13"/>
        <v>#DIV/0!</v>
      </c>
    </row>
    <row r="41" spans="2:35" x14ac:dyDescent="0.25">
      <c r="B41" s="235" t="s">
        <v>95</v>
      </c>
      <c r="C41" s="236">
        <f t="shared" si="1"/>
        <v>0</v>
      </c>
      <c r="D41" s="236">
        <f t="shared" si="2"/>
        <v>0</v>
      </c>
      <c r="E41" s="236">
        <f t="shared" si="3"/>
        <v>0</v>
      </c>
      <c r="F41" s="236">
        <f t="shared" si="4"/>
        <v>0</v>
      </c>
      <c r="G41" s="237" t="str">
        <f t="shared" si="5"/>
        <v>-</v>
      </c>
      <c r="I41" s="239" t="s">
        <v>95</v>
      </c>
      <c r="J41" s="240">
        <f>SUM(ENERO:MARZO!X48)</f>
        <v>0</v>
      </c>
      <c r="K41" s="240">
        <f>SUM(ENERO:MARZO!AB48)</f>
        <v>0</v>
      </c>
      <c r="L41" s="240">
        <f t="shared" si="6"/>
        <v>0</v>
      </c>
      <c r="M41" s="240">
        <f>SUM(ENERO:MARZO!AE48)</f>
        <v>0</v>
      </c>
      <c r="N41" s="241" t="e">
        <f t="shared" si="7"/>
        <v>#DIV/0!</v>
      </c>
      <c r="P41" s="242" t="s">
        <v>95</v>
      </c>
      <c r="Q41" s="243">
        <f>SUM(ABRIL:JUNIO!X48)</f>
        <v>0</v>
      </c>
      <c r="R41" s="243">
        <f>SUM(ABRIL:JUNIO!AB48)</f>
        <v>0</v>
      </c>
      <c r="S41" s="243">
        <f t="shared" si="8"/>
        <v>0</v>
      </c>
      <c r="T41" s="243">
        <f>SUM(ABRIL:JUNIO!AE48)</f>
        <v>0</v>
      </c>
      <c r="U41" s="244" t="e">
        <f t="shared" si="9"/>
        <v>#DIV/0!</v>
      </c>
      <c r="W41" s="279" t="s">
        <v>95</v>
      </c>
      <c r="X41" s="280">
        <f>SUM(JULIO:SEPTIEMBRE!X48)</f>
        <v>0</v>
      </c>
      <c r="Y41" s="280">
        <f>SUM(JULIO:SEPTIEMBRE!AB48)</f>
        <v>0</v>
      </c>
      <c r="Z41" s="280">
        <f t="shared" si="10"/>
        <v>0</v>
      </c>
      <c r="AA41" s="280">
        <f>SUM(JULIO:SEPTIEMBRE!AE48)</f>
        <v>0</v>
      </c>
      <c r="AB41" s="281" t="e">
        <f t="shared" si="11"/>
        <v>#DIV/0!</v>
      </c>
      <c r="AD41" s="288" t="s">
        <v>95</v>
      </c>
      <c r="AE41" s="289">
        <f>SUM(OCTUBRE:DICIEMBRE!X48)</f>
        <v>0</v>
      </c>
      <c r="AF41" s="289">
        <f>SUM(OCTUBRE:DICIEMBRE!AB48)</f>
        <v>0</v>
      </c>
      <c r="AG41" s="289">
        <f t="shared" si="12"/>
        <v>0</v>
      </c>
      <c r="AH41" s="289">
        <f>SUM(OCTUBRE:DICIEMBRE!AE48)</f>
        <v>0</v>
      </c>
      <c r="AI41" s="290" t="e">
        <f t="shared" si="13"/>
        <v>#DIV/0!</v>
      </c>
    </row>
    <row r="42" spans="2:35" x14ac:dyDescent="0.25">
      <c r="B42" s="235" t="s">
        <v>96</v>
      </c>
      <c r="C42" s="236">
        <f t="shared" si="1"/>
        <v>0</v>
      </c>
      <c r="D42" s="236">
        <f t="shared" si="2"/>
        <v>0</v>
      </c>
      <c r="E42" s="236">
        <f t="shared" si="3"/>
        <v>0</v>
      </c>
      <c r="F42" s="236">
        <f t="shared" si="4"/>
        <v>0</v>
      </c>
      <c r="G42" s="237" t="str">
        <f t="shared" si="5"/>
        <v>-</v>
      </c>
      <c r="I42" s="239" t="s">
        <v>96</v>
      </c>
      <c r="J42" s="240">
        <f>SUM(ENERO:MARZO!X49)</f>
        <v>0</v>
      </c>
      <c r="K42" s="240">
        <f>SUM(ENERO:MARZO!AB49)</f>
        <v>0</v>
      </c>
      <c r="L42" s="240">
        <f t="shared" si="6"/>
        <v>0</v>
      </c>
      <c r="M42" s="240">
        <f>SUM(ENERO:MARZO!AE49)</f>
        <v>0</v>
      </c>
      <c r="N42" s="241" t="e">
        <f t="shared" si="7"/>
        <v>#DIV/0!</v>
      </c>
      <c r="P42" s="242" t="s">
        <v>96</v>
      </c>
      <c r="Q42" s="243">
        <f>SUM(ABRIL:JUNIO!X49)</f>
        <v>0</v>
      </c>
      <c r="R42" s="243">
        <f>SUM(ABRIL:JUNIO!AB49)</f>
        <v>0</v>
      </c>
      <c r="S42" s="243">
        <f t="shared" si="8"/>
        <v>0</v>
      </c>
      <c r="T42" s="243">
        <f>SUM(ABRIL:JUNIO!AE49)</f>
        <v>0</v>
      </c>
      <c r="U42" s="244" t="e">
        <f t="shared" si="9"/>
        <v>#DIV/0!</v>
      </c>
      <c r="W42" s="279" t="s">
        <v>96</v>
      </c>
      <c r="X42" s="280">
        <f>SUM(JULIO:SEPTIEMBRE!X49)</f>
        <v>0</v>
      </c>
      <c r="Y42" s="280">
        <f>SUM(JULIO:SEPTIEMBRE!AB49)</f>
        <v>0</v>
      </c>
      <c r="Z42" s="280">
        <f t="shared" si="10"/>
        <v>0</v>
      </c>
      <c r="AA42" s="280">
        <f>SUM(JULIO:SEPTIEMBRE!AE49)</f>
        <v>0</v>
      </c>
      <c r="AB42" s="281" t="e">
        <f t="shared" si="11"/>
        <v>#DIV/0!</v>
      </c>
      <c r="AD42" s="288" t="s">
        <v>96</v>
      </c>
      <c r="AE42" s="289">
        <f>SUM(OCTUBRE:DICIEMBRE!X49)</f>
        <v>0</v>
      </c>
      <c r="AF42" s="289">
        <f>SUM(OCTUBRE:DICIEMBRE!AB49)</f>
        <v>0</v>
      </c>
      <c r="AG42" s="289">
        <f t="shared" si="12"/>
        <v>0</v>
      </c>
      <c r="AH42" s="289">
        <f>SUM(OCTUBRE:DICIEMBRE!AE49)</f>
        <v>0</v>
      </c>
      <c r="AI42" s="290" t="e">
        <f t="shared" si="13"/>
        <v>#DIV/0!</v>
      </c>
    </row>
    <row r="43" spans="2:35" x14ac:dyDescent="0.25">
      <c r="B43" s="235" t="s">
        <v>97</v>
      </c>
      <c r="C43" s="236">
        <f t="shared" si="1"/>
        <v>0</v>
      </c>
      <c r="D43" s="236">
        <f t="shared" si="2"/>
        <v>14</v>
      </c>
      <c r="E43" s="236">
        <f t="shared" si="3"/>
        <v>14</v>
      </c>
      <c r="F43" s="236">
        <f t="shared" si="4"/>
        <v>12</v>
      </c>
      <c r="G43" s="237">
        <f t="shared" si="5"/>
        <v>0.8571428571428571</v>
      </c>
      <c r="I43" s="239" t="s">
        <v>97</v>
      </c>
      <c r="J43" s="240">
        <f>SUM(ENERO:MARZO!X50)</f>
        <v>0</v>
      </c>
      <c r="K43" s="240">
        <f>SUM(ENERO:MARZO!AB50)</f>
        <v>6</v>
      </c>
      <c r="L43" s="240">
        <f t="shared" si="6"/>
        <v>6</v>
      </c>
      <c r="M43" s="240">
        <f>SUM(ENERO:MARZO!AE50)</f>
        <v>4</v>
      </c>
      <c r="N43" s="241">
        <f t="shared" si="7"/>
        <v>0.66666666666666663</v>
      </c>
      <c r="P43" s="242" t="s">
        <v>97</v>
      </c>
      <c r="Q43" s="243">
        <f>SUM(ABRIL:JUNIO!X50)</f>
        <v>0</v>
      </c>
      <c r="R43" s="243">
        <f>SUM(ABRIL:JUNIO!AB50)</f>
        <v>0</v>
      </c>
      <c r="S43" s="243">
        <f t="shared" si="8"/>
        <v>0</v>
      </c>
      <c r="T43" s="243">
        <f>SUM(ABRIL:JUNIO!AE50)</f>
        <v>0</v>
      </c>
      <c r="U43" s="244" t="e">
        <f t="shared" si="9"/>
        <v>#DIV/0!</v>
      </c>
      <c r="W43" s="279" t="s">
        <v>97</v>
      </c>
      <c r="X43" s="280">
        <f>SUM(JULIO:SEPTIEMBRE!X50)</f>
        <v>0</v>
      </c>
      <c r="Y43" s="280">
        <f>SUM(JULIO:SEPTIEMBRE!AB50)</f>
        <v>3</v>
      </c>
      <c r="Z43" s="280">
        <f t="shared" si="10"/>
        <v>3</v>
      </c>
      <c r="AA43" s="280">
        <f>SUM(JULIO:SEPTIEMBRE!AE50)</f>
        <v>3</v>
      </c>
      <c r="AB43" s="281">
        <f t="shared" si="11"/>
        <v>1</v>
      </c>
      <c r="AD43" s="288" t="s">
        <v>97</v>
      </c>
      <c r="AE43" s="289">
        <f>SUM(OCTUBRE:DICIEMBRE!X50)</f>
        <v>0</v>
      </c>
      <c r="AF43" s="289">
        <f>SUM(OCTUBRE:DICIEMBRE!AB50)</f>
        <v>5</v>
      </c>
      <c r="AG43" s="289">
        <f t="shared" si="12"/>
        <v>5</v>
      </c>
      <c r="AH43" s="289">
        <f>SUM(OCTUBRE:DICIEMBRE!AE50)</f>
        <v>5</v>
      </c>
      <c r="AI43" s="290">
        <f t="shared" si="13"/>
        <v>1</v>
      </c>
    </row>
    <row r="44" spans="2:35" x14ac:dyDescent="0.25">
      <c r="B44" s="235" t="s">
        <v>98</v>
      </c>
      <c r="C44" s="236">
        <f t="shared" si="1"/>
        <v>0</v>
      </c>
      <c r="D44" s="236">
        <f t="shared" si="2"/>
        <v>0</v>
      </c>
      <c r="E44" s="236">
        <f t="shared" si="3"/>
        <v>0</v>
      </c>
      <c r="F44" s="236">
        <f t="shared" si="4"/>
        <v>0</v>
      </c>
      <c r="G44" s="237" t="str">
        <f t="shared" si="5"/>
        <v>-</v>
      </c>
      <c r="I44" s="239" t="s">
        <v>98</v>
      </c>
      <c r="J44" s="240">
        <f>SUM(ENERO:MARZO!X51)</f>
        <v>0</v>
      </c>
      <c r="K44" s="240">
        <f>SUM(ENERO:MARZO!AB51)</f>
        <v>0</v>
      </c>
      <c r="L44" s="240">
        <f t="shared" si="6"/>
        <v>0</v>
      </c>
      <c r="M44" s="240">
        <f>SUM(ENERO:MARZO!AE51)</f>
        <v>0</v>
      </c>
      <c r="N44" s="241" t="e">
        <f t="shared" si="7"/>
        <v>#DIV/0!</v>
      </c>
      <c r="P44" s="242" t="s">
        <v>98</v>
      </c>
      <c r="Q44" s="243">
        <f>SUM(ABRIL:JUNIO!X51)</f>
        <v>0</v>
      </c>
      <c r="R44" s="243">
        <f>SUM(ABRIL:JUNIO!AB51)</f>
        <v>0</v>
      </c>
      <c r="S44" s="243">
        <f t="shared" si="8"/>
        <v>0</v>
      </c>
      <c r="T44" s="243">
        <f>SUM(ABRIL:JUNIO!AE51)</f>
        <v>0</v>
      </c>
      <c r="U44" s="244" t="e">
        <f t="shared" si="9"/>
        <v>#DIV/0!</v>
      </c>
      <c r="W44" s="279" t="s">
        <v>98</v>
      </c>
      <c r="X44" s="280">
        <f>SUM(JULIO:SEPTIEMBRE!X51)</f>
        <v>0</v>
      </c>
      <c r="Y44" s="280">
        <f>SUM(JULIO:SEPTIEMBRE!AB51)</f>
        <v>0</v>
      </c>
      <c r="Z44" s="280">
        <f t="shared" si="10"/>
        <v>0</v>
      </c>
      <c r="AA44" s="280">
        <f>SUM(JULIO:SEPTIEMBRE!AE51)</f>
        <v>0</v>
      </c>
      <c r="AB44" s="281" t="e">
        <f t="shared" si="11"/>
        <v>#DIV/0!</v>
      </c>
      <c r="AD44" s="288" t="s">
        <v>98</v>
      </c>
      <c r="AE44" s="289">
        <f>SUM(OCTUBRE:DICIEMBRE!X51)</f>
        <v>0</v>
      </c>
      <c r="AF44" s="289">
        <f>SUM(OCTUBRE:DICIEMBRE!AB51)</f>
        <v>0</v>
      </c>
      <c r="AG44" s="289">
        <f t="shared" si="12"/>
        <v>0</v>
      </c>
      <c r="AH44" s="289">
        <f>SUM(OCTUBRE:DICIEMBRE!AE51)</f>
        <v>0</v>
      </c>
      <c r="AI44" s="290" t="e">
        <f t="shared" si="13"/>
        <v>#DIV/0!</v>
      </c>
    </row>
    <row r="45" spans="2:35" x14ac:dyDescent="0.25">
      <c r="B45" s="235" t="s">
        <v>99</v>
      </c>
      <c r="C45" s="236">
        <f t="shared" si="1"/>
        <v>0</v>
      </c>
      <c r="D45" s="236">
        <f t="shared" si="2"/>
        <v>0</v>
      </c>
      <c r="E45" s="236">
        <f t="shared" si="3"/>
        <v>0</v>
      </c>
      <c r="F45" s="236">
        <f t="shared" si="4"/>
        <v>0</v>
      </c>
      <c r="G45" s="237" t="str">
        <f t="shared" si="5"/>
        <v>-</v>
      </c>
      <c r="I45" s="239" t="s">
        <v>99</v>
      </c>
      <c r="J45" s="240">
        <f>SUM(ENERO:MARZO!X52)</f>
        <v>0</v>
      </c>
      <c r="K45" s="240">
        <f>SUM(ENERO:MARZO!AB52)</f>
        <v>0</v>
      </c>
      <c r="L45" s="240">
        <f t="shared" si="6"/>
        <v>0</v>
      </c>
      <c r="M45" s="240">
        <f>SUM(ENERO:MARZO!AE52)</f>
        <v>0</v>
      </c>
      <c r="N45" s="241" t="e">
        <f t="shared" si="7"/>
        <v>#DIV/0!</v>
      </c>
      <c r="P45" s="242" t="s">
        <v>99</v>
      </c>
      <c r="Q45" s="243">
        <f>SUM(ABRIL:JUNIO!X52)</f>
        <v>0</v>
      </c>
      <c r="R45" s="243">
        <f>SUM(ABRIL:JUNIO!AB52)</f>
        <v>0</v>
      </c>
      <c r="S45" s="243">
        <f t="shared" si="8"/>
        <v>0</v>
      </c>
      <c r="T45" s="243">
        <f>SUM(ABRIL:JUNIO!AE52)</f>
        <v>0</v>
      </c>
      <c r="U45" s="244" t="e">
        <f t="shared" si="9"/>
        <v>#DIV/0!</v>
      </c>
      <c r="W45" s="279" t="s">
        <v>99</v>
      </c>
      <c r="X45" s="280">
        <f>SUM(JULIO:SEPTIEMBRE!X52)</f>
        <v>0</v>
      </c>
      <c r="Y45" s="280">
        <f>SUM(JULIO:SEPTIEMBRE!AB52)</f>
        <v>0</v>
      </c>
      <c r="Z45" s="280">
        <f t="shared" si="10"/>
        <v>0</v>
      </c>
      <c r="AA45" s="280">
        <f>SUM(JULIO:SEPTIEMBRE!AE52)</f>
        <v>0</v>
      </c>
      <c r="AB45" s="281" t="e">
        <f t="shared" si="11"/>
        <v>#DIV/0!</v>
      </c>
      <c r="AD45" s="288" t="s">
        <v>99</v>
      </c>
      <c r="AE45" s="289">
        <f>SUM(OCTUBRE:DICIEMBRE!X52)</f>
        <v>0</v>
      </c>
      <c r="AF45" s="289">
        <f>SUM(OCTUBRE:DICIEMBRE!AB52)</f>
        <v>0</v>
      </c>
      <c r="AG45" s="289">
        <f t="shared" si="12"/>
        <v>0</v>
      </c>
      <c r="AH45" s="289">
        <f>SUM(OCTUBRE:DICIEMBRE!AE52)</f>
        <v>0</v>
      </c>
      <c r="AI45" s="290" t="e">
        <f t="shared" si="13"/>
        <v>#DIV/0!</v>
      </c>
    </row>
    <row r="46" spans="2:35" x14ac:dyDescent="0.25">
      <c r="B46" s="235" t="s">
        <v>100</v>
      </c>
      <c r="C46" s="236">
        <f t="shared" si="1"/>
        <v>0</v>
      </c>
      <c r="D46" s="236">
        <f t="shared" si="2"/>
        <v>0</v>
      </c>
      <c r="E46" s="236">
        <f t="shared" si="3"/>
        <v>0</v>
      </c>
      <c r="F46" s="236">
        <f t="shared" si="4"/>
        <v>0</v>
      </c>
      <c r="G46" s="237" t="str">
        <f t="shared" si="5"/>
        <v>-</v>
      </c>
      <c r="I46" s="239" t="s">
        <v>100</v>
      </c>
      <c r="J46" s="240">
        <f>SUM(ENERO:MARZO!X53)</f>
        <v>0</v>
      </c>
      <c r="K46" s="240">
        <f>SUM(ENERO:MARZO!AB53)</f>
        <v>0</v>
      </c>
      <c r="L46" s="240">
        <f t="shared" si="6"/>
        <v>0</v>
      </c>
      <c r="M46" s="240">
        <f>SUM(ENERO:MARZO!AE53)</f>
        <v>0</v>
      </c>
      <c r="N46" s="241" t="e">
        <f t="shared" si="7"/>
        <v>#DIV/0!</v>
      </c>
      <c r="P46" s="242" t="s">
        <v>100</v>
      </c>
      <c r="Q46" s="243">
        <f>SUM(ABRIL:JUNIO!X53)</f>
        <v>0</v>
      </c>
      <c r="R46" s="243">
        <f>SUM(ABRIL:JUNIO!AB53)</f>
        <v>0</v>
      </c>
      <c r="S46" s="243">
        <f t="shared" si="8"/>
        <v>0</v>
      </c>
      <c r="T46" s="243">
        <f>SUM(ABRIL:JUNIO!AE53)</f>
        <v>0</v>
      </c>
      <c r="U46" s="244" t="e">
        <f t="shared" si="9"/>
        <v>#DIV/0!</v>
      </c>
      <c r="W46" s="279" t="s">
        <v>100</v>
      </c>
      <c r="X46" s="280">
        <f>SUM(JULIO:SEPTIEMBRE!X53)</f>
        <v>0</v>
      </c>
      <c r="Y46" s="280">
        <f>SUM(JULIO:SEPTIEMBRE!AB53)</f>
        <v>0</v>
      </c>
      <c r="Z46" s="280">
        <f t="shared" si="10"/>
        <v>0</v>
      </c>
      <c r="AA46" s="280">
        <f>SUM(JULIO:SEPTIEMBRE!AE53)</f>
        <v>0</v>
      </c>
      <c r="AB46" s="281" t="e">
        <f t="shared" si="11"/>
        <v>#DIV/0!</v>
      </c>
      <c r="AD46" s="288" t="s">
        <v>100</v>
      </c>
      <c r="AE46" s="289">
        <f>SUM(OCTUBRE:DICIEMBRE!X53)</f>
        <v>0</v>
      </c>
      <c r="AF46" s="289">
        <f>SUM(OCTUBRE:DICIEMBRE!AB53)</f>
        <v>0</v>
      </c>
      <c r="AG46" s="289">
        <f t="shared" si="12"/>
        <v>0</v>
      </c>
      <c r="AH46" s="289">
        <f>SUM(OCTUBRE:DICIEMBRE!AE53)</f>
        <v>0</v>
      </c>
      <c r="AI46" s="290" t="e">
        <f t="shared" si="13"/>
        <v>#DIV/0!</v>
      </c>
    </row>
    <row r="47" spans="2:35" x14ac:dyDescent="0.25">
      <c r="B47" s="235" t="s">
        <v>101</v>
      </c>
      <c r="C47" s="236">
        <f t="shared" si="1"/>
        <v>0</v>
      </c>
      <c r="D47" s="236">
        <f t="shared" si="2"/>
        <v>4</v>
      </c>
      <c r="E47" s="236">
        <f t="shared" si="3"/>
        <v>4</v>
      </c>
      <c r="F47" s="236">
        <f t="shared" si="4"/>
        <v>1</v>
      </c>
      <c r="G47" s="237">
        <f t="shared" si="5"/>
        <v>0.25</v>
      </c>
      <c r="I47" s="239" t="s">
        <v>101</v>
      </c>
      <c r="J47" s="240">
        <f>SUM(ENERO:MARZO!X54)</f>
        <v>0</v>
      </c>
      <c r="K47" s="240">
        <f>SUM(ENERO:MARZO!AB54)</f>
        <v>3</v>
      </c>
      <c r="L47" s="240">
        <f t="shared" si="6"/>
        <v>3</v>
      </c>
      <c r="M47" s="240">
        <f>SUM(ENERO:MARZO!AE54)</f>
        <v>0</v>
      </c>
      <c r="N47" s="241">
        <f t="shared" si="7"/>
        <v>0</v>
      </c>
      <c r="P47" s="242" t="s">
        <v>101</v>
      </c>
      <c r="Q47" s="243">
        <f>SUM(ABRIL:JUNIO!X54)</f>
        <v>0</v>
      </c>
      <c r="R47" s="243">
        <f>SUM(ABRIL:JUNIO!AB54)</f>
        <v>0</v>
      </c>
      <c r="S47" s="243">
        <f t="shared" si="8"/>
        <v>0</v>
      </c>
      <c r="T47" s="243">
        <f>SUM(ABRIL:JUNIO!AE54)</f>
        <v>0</v>
      </c>
      <c r="U47" s="244" t="e">
        <f t="shared" si="9"/>
        <v>#DIV/0!</v>
      </c>
      <c r="W47" s="279" t="s">
        <v>101</v>
      </c>
      <c r="X47" s="280">
        <f>SUM(JULIO:SEPTIEMBRE!X54)</f>
        <v>0</v>
      </c>
      <c r="Y47" s="280">
        <f>SUM(JULIO:SEPTIEMBRE!AB54)</f>
        <v>0</v>
      </c>
      <c r="Z47" s="280">
        <f t="shared" si="10"/>
        <v>0</v>
      </c>
      <c r="AA47" s="280">
        <f>SUM(JULIO:SEPTIEMBRE!AE54)</f>
        <v>0</v>
      </c>
      <c r="AB47" s="281" t="e">
        <f t="shared" si="11"/>
        <v>#DIV/0!</v>
      </c>
      <c r="AD47" s="288" t="s">
        <v>101</v>
      </c>
      <c r="AE47" s="289">
        <f>SUM(OCTUBRE:DICIEMBRE!X54)</f>
        <v>0</v>
      </c>
      <c r="AF47" s="289">
        <f>SUM(OCTUBRE:DICIEMBRE!AB54)</f>
        <v>1</v>
      </c>
      <c r="AG47" s="289">
        <f t="shared" si="12"/>
        <v>1</v>
      </c>
      <c r="AH47" s="289">
        <f>SUM(OCTUBRE:DICIEMBRE!AE54)</f>
        <v>1</v>
      </c>
      <c r="AI47" s="290">
        <f t="shared" si="13"/>
        <v>1</v>
      </c>
    </row>
    <row r="48" spans="2:35" x14ac:dyDescent="0.25">
      <c r="B48" s="235" t="s">
        <v>102</v>
      </c>
      <c r="C48" s="236">
        <f t="shared" si="1"/>
        <v>1</v>
      </c>
      <c r="D48" s="236">
        <f t="shared" si="2"/>
        <v>253</v>
      </c>
      <c r="E48" s="236">
        <f t="shared" si="3"/>
        <v>254</v>
      </c>
      <c r="F48" s="236">
        <f t="shared" si="4"/>
        <v>164</v>
      </c>
      <c r="G48" s="237">
        <f t="shared" si="5"/>
        <v>0.64566929133858264</v>
      </c>
      <c r="I48" s="247" t="s">
        <v>102</v>
      </c>
      <c r="J48" s="240">
        <f>SUM(ENERO:MARZO!X55)</f>
        <v>1</v>
      </c>
      <c r="K48" s="240">
        <f>SUM(ENERO:MARZO!AB55)</f>
        <v>145</v>
      </c>
      <c r="L48" s="240">
        <f t="shared" si="6"/>
        <v>146</v>
      </c>
      <c r="M48" s="240">
        <f>SUM(ENERO:MARZO!AE55)</f>
        <v>96</v>
      </c>
      <c r="N48" s="241">
        <f t="shared" si="7"/>
        <v>0.65753424657534243</v>
      </c>
      <c r="P48" s="248" t="s">
        <v>102</v>
      </c>
      <c r="Q48" s="243">
        <f>SUM(ABRIL:JUNIO!X55)</f>
        <v>0</v>
      </c>
      <c r="R48" s="243">
        <f>SUM(ABRIL:JUNIO!AB55)</f>
        <v>8</v>
      </c>
      <c r="S48" s="243">
        <f t="shared" si="8"/>
        <v>8</v>
      </c>
      <c r="T48" s="243">
        <f>SUM(ABRIL:JUNIO!AE55)</f>
        <v>8</v>
      </c>
      <c r="U48" s="244">
        <f t="shared" si="9"/>
        <v>1</v>
      </c>
      <c r="W48" s="283" t="s">
        <v>102</v>
      </c>
      <c r="X48" s="280">
        <f>SUM(JULIO:SEPTIEMBRE!X55)</f>
        <v>0</v>
      </c>
      <c r="Y48" s="280">
        <f>SUM(JULIO:SEPTIEMBRE!AB55)</f>
        <v>62</v>
      </c>
      <c r="Z48" s="280">
        <f t="shared" si="10"/>
        <v>62</v>
      </c>
      <c r="AA48" s="280">
        <f>SUM(JULIO:SEPTIEMBRE!AE55)</f>
        <v>24</v>
      </c>
      <c r="AB48" s="281">
        <f t="shared" si="11"/>
        <v>0.38709677419354838</v>
      </c>
      <c r="AD48" s="292" t="s">
        <v>102</v>
      </c>
      <c r="AE48" s="289">
        <f>SUM(OCTUBRE:DICIEMBRE!X55)</f>
        <v>0</v>
      </c>
      <c r="AF48" s="289">
        <f>SUM(OCTUBRE:DICIEMBRE!AB55)</f>
        <v>38</v>
      </c>
      <c r="AG48" s="289">
        <f t="shared" si="12"/>
        <v>38</v>
      </c>
      <c r="AH48" s="289">
        <f>SUM(OCTUBRE:DICIEMBRE!AE55)</f>
        <v>36</v>
      </c>
      <c r="AI48" s="290">
        <f t="shared" si="13"/>
        <v>0.94736842105263153</v>
      </c>
    </row>
    <row r="49" spans="2:35" ht="30" x14ac:dyDescent="0.25">
      <c r="B49" s="235" t="s">
        <v>103</v>
      </c>
      <c r="C49" s="236">
        <f t="shared" si="1"/>
        <v>31</v>
      </c>
      <c r="D49" s="236">
        <f t="shared" si="2"/>
        <v>0</v>
      </c>
      <c r="E49" s="236">
        <f t="shared" si="3"/>
        <v>31</v>
      </c>
      <c r="F49" s="236">
        <f t="shared" si="4"/>
        <v>31</v>
      </c>
      <c r="G49" s="237">
        <f t="shared" si="5"/>
        <v>1</v>
      </c>
      <c r="I49" s="247" t="s">
        <v>103</v>
      </c>
      <c r="J49" s="240">
        <f>SUM(ENERO:MARZO!X56)</f>
        <v>13</v>
      </c>
      <c r="K49" s="240">
        <f>SUM(ENERO:MARZO!AB56)</f>
        <v>0</v>
      </c>
      <c r="L49" s="240">
        <f t="shared" si="6"/>
        <v>13</v>
      </c>
      <c r="M49" s="240">
        <f>SUM(ENERO:MARZO!AE56)</f>
        <v>13</v>
      </c>
      <c r="N49" s="241">
        <f t="shared" si="7"/>
        <v>1</v>
      </c>
      <c r="P49" s="248" t="s">
        <v>103</v>
      </c>
      <c r="Q49" s="243">
        <f>SUM(ABRIL:JUNIO!X56)</f>
        <v>5</v>
      </c>
      <c r="R49" s="243">
        <f>SUM(ABRIL:JUNIO!AB56)</f>
        <v>0</v>
      </c>
      <c r="S49" s="243">
        <f t="shared" si="8"/>
        <v>5</v>
      </c>
      <c r="T49" s="243">
        <f>SUM(ABRIL:JUNIO!AE56)</f>
        <v>5</v>
      </c>
      <c r="U49" s="244">
        <f t="shared" si="9"/>
        <v>1</v>
      </c>
      <c r="W49" s="283" t="s">
        <v>103</v>
      </c>
      <c r="X49" s="280">
        <f>SUM(JULIO:SEPTIEMBRE!X56)</f>
        <v>6</v>
      </c>
      <c r="Y49" s="280">
        <f>SUM(JULIO:SEPTIEMBRE!AB56)</f>
        <v>0</v>
      </c>
      <c r="Z49" s="280">
        <f t="shared" si="10"/>
        <v>6</v>
      </c>
      <c r="AA49" s="280">
        <f>SUM(JULIO:SEPTIEMBRE!AE56)</f>
        <v>6</v>
      </c>
      <c r="AB49" s="281">
        <f t="shared" si="11"/>
        <v>1</v>
      </c>
      <c r="AD49" s="292" t="s">
        <v>103</v>
      </c>
      <c r="AE49" s="289">
        <f>SUM(OCTUBRE:DICIEMBRE!X56)</f>
        <v>7</v>
      </c>
      <c r="AF49" s="289">
        <f>SUM(OCTUBRE:DICIEMBRE!AB56)</f>
        <v>0</v>
      </c>
      <c r="AG49" s="289">
        <f t="shared" si="12"/>
        <v>7</v>
      </c>
      <c r="AH49" s="289">
        <f>SUM(OCTUBRE:DICIEMBRE!AE56)</f>
        <v>7</v>
      </c>
      <c r="AI49" s="290">
        <f t="shared" si="13"/>
        <v>1</v>
      </c>
    </row>
    <row r="50" spans="2:35" x14ac:dyDescent="0.25">
      <c r="B50" s="235" t="s">
        <v>104</v>
      </c>
      <c r="C50" s="236">
        <f t="shared" si="1"/>
        <v>4</v>
      </c>
      <c r="D50" s="236">
        <f t="shared" si="2"/>
        <v>379</v>
      </c>
      <c r="E50" s="236">
        <f t="shared" si="3"/>
        <v>383</v>
      </c>
      <c r="F50" s="236">
        <f t="shared" si="4"/>
        <v>358</v>
      </c>
      <c r="G50" s="237">
        <f t="shared" si="5"/>
        <v>0.93472584856396868</v>
      </c>
      <c r="I50" s="247" t="s">
        <v>104</v>
      </c>
      <c r="J50" s="240">
        <f>SUM(ENERO:MARZO!X57)</f>
        <v>4</v>
      </c>
      <c r="K50" s="240">
        <f>SUM(ENERO:MARZO!AB57)</f>
        <v>318</v>
      </c>
      <c r="L50" s="240">
        <f t="shared" si="6"/>
        <v>322</v>
      </c>
      <c r="M50" s="240">
        <f>SUM(ENERO:MARZO!AE57)</f>
        <v>316</v>
      </c>
      <c r="N50" s="241">
        <f t="shared" si="7"/>
        <v>0.98136645962732916</v>
      </c>
      <c r="P50" s="248" t="s">
        <v>104</v>
      </c>
      <c r="Q50" s="243">
        <f>SUM(ABRIL:JUNIO!X57)</f>
        <v>0</v>
      </c>
      <c r="R50" s="243">
        <f>SUM(ABRIL:JUNIO!AB57)</f>
        <v>3</v>
      </c>
      <c r="S50" s="243">
        <f t="shared" si="8"/>
        <v>3</v>
      </c>
      <c r="T50" s="243">
        <f>SUM(ABRIL:JUNIO!AE57)</f>
        <v>1</v>
      </c>
      <c r="U50" s="244">
        <f t="shared" si="9"/>
        <v>0.33333333333333331</v>
      </c>
      <c r="W50" s="283" t="s">
        <v>104</v>
      </c>
      <c r="X50" s="280">
        <f>SUM(JULIO:SEPTIEMBRE!X57)</f>
        <v>0</v>
      </c>
      <c r="Y50" s="280">
        <f>SUM(JULIO:SEPTIEMBRE!AB57)</f>
        <v>6</v>
      </c>
      <c r="Z50" s="280">
        <f t="shared" si="10"/>
        <v>6</v>
      </c>
      <c r="AA50" s="280">
        <f>SUM(JULIO:SEPTIEMBRE!AE57)</f>
        <v>2</v>
      </c>
      <c r="AB50" s="281">
        <f t="shared" si="11"/>
        <v>0.33333333333333331</v>
      </c>
      <c r="AD50" s="292" t="s">
        <v>104</v>
      </c>
      <c r="AE50" s="289">
        <f>SUM(OCTUBRE:DICIEMBRE!X57)</f>
        <v>0</v>
      </c>
      <c r="AF50" s="289">
        <f>SUM(OCTUBRE:DICIEMBRE!AB57)</f>
        <v>52</v>
      </c>
      <c r="AG50" s="289">
        <f t="shared" si="12"/>
        <v>52</v>
      </c>
      <c r="AH50" s="289">
        <f>SUM(OCTUBRE:DICIEMBRE!AE57)</f>
        <v>39</v>
      </c>
      <c r="AI50" s="290">
        <f t="shared" si="13"/>
        <v>0.75</v>
      </c>
    </row>
    <row r="51" spans="2:35" x14ac:dyDescent="0.25">
      <c r="B51" s="235" t="s">
        <v>105</v>
      </c>
      <c r="C51" s="236">
        <f t="shared" si="1"/>
        <v>42</v>
      </c>
      <c r="D51" s="236">
        <f t="shared" si="2"/>
        <v>592</v>
      </c>
      <c r="E51" s="236">
        <f t="shared" si="3"/>
        <v>634</v>
      </c>
      <c r="F51" s="236">
        <f t="shared" si="4"/>
        <v>566</v>
      </c>
      <c r="G51" s="237">
        <f t="shared" si="5"/>
        <v>0.89274447949526814</v>
      </c>
      <c r="I51" s="239" t="s">
        <v>105</v>
      </c>
      <c r="J51" s="240">
        <f>SUM(ENERO:MARZO!X58)</f>
        <v>35</v>
      </c>
      <c r="K51" s="240">
        <f>SUM(ENERO:MARZO!AB58)</f>
        <v>410</v>
      </c>
      <c r="L51" s="240">
        <f t="shared" si="6"/>
        <v>445</v>
      </c>
      <c r="M51" s="240">
        <f>SUM(ENERO:MARZO!AE58)</f>
        <v>387</v>
      </c>
      <c r="N51" s="241">
        <f t="shared" si="7"/>
        <v>0.86966292134831458</v>
      </c>
      <c r="P51" s="242" t="s">
        <v>105</v>
      </c>
      <c r="Q51" s="243">
        <f>SUM(ABRIL:JUNIO!X58)</f>
        <v>0</v>
      </c>
      <c r="R51" s="243">
        <f>SUM(ABRIL:JUNIO!AB58)</f>
        <v>4</v>
      </c>
      <c r="S51" s="243">
        <f t="shared" si="8"/>
        <v>4</v>
      </c>
      <c r="T51" s="243">
        <f>SUM(ABRIL:JUNIO!AE58)</f>
        <v>4</v>
      </c>
      <c r="U51" s="244">
        <f t="shared" si="9"/>
        <v>1</v>
      </c>
      <c r="W51" s="279" t="s">
        <v>105</v>
      </c>
      <c r="X51" s="280">
        <f>SUM(JULIO:SEPTIEMBRE!X58)</f>
        <v>7</v>
      </c>
      <c r="Y51" s="280">
        <f>SUM(JULIO:SEPTIEMBRE!AB58)</f>
        <v>35</v>
      </c>
      <c r="Z51" s="280">
        <f t="shared" si="10"/>
        <v>42</v>
      </c>
      <c r="AA51" s="280">
        <f>SUM(JULIO:SEPTIEMBRE!AE58)</f>
        <v>32</v>
      </c>
      <c r="AB51" s="281">
        <f t="shared" si="11"/>
        <v>0.76190476190476186</v>
      </c>
      <c r="AD51" s="288" t="s">
        <v>105</v>
      </c>
      <c r="AE51" s="289">
        <f>SUM(OCTUBRE:DICIEMBRE!X58)</f>
        <v>0</v>
      </c>
      <c r="AF51" s="289">
        <f>SUM(OCTUBRE:DICIEMBRE!AB58)</f>
        <v>143</v>
      </c>
      <c r="AG51" s="289">
        <f t="shared" si="12"/>
        <v>143</v>
      </c>
      <c r="AH51" s="289">
        <f>SUM(OCTUBRE:DICIEMBRE!AE58)</f>
        <v>143</v>
      </c>
      <c r="AI51" s="290">
        <f t="shared" si="13"/>
        <v>1</v>
      </c>
    </row>
    <row r="52" spans="2:35" x14ac:dyDescent="0.25">
      <c r="B52" s="235" t="s">
        <v>106</v>
      </c>
      <c r="C52" s="236">
        <f t="shared" si="1"/>
        <v>159</v>
      </c>
      <c r="D52" s="236">
        <f t="shared" si="2"/>
        <v>277</v>
      </c>
      <c r="E52" s="236">
        <f t="shared" si="3"/>
        <v>436</v>
      </c>
      <c r="F52" s="236">
        <f t="shared" si="4"/>
        <v>428</v>
      </c>
      <c r="G52" s="237">
        <f t="shared" si="5"/>
        <v>0.98165137614678899</v>
      </c>
      <c r="I52" s="239" t="s">
        <v>106</v>
      </c>
      <c r="J52" s="240">
        <f>SUM(ENERO:MARZO!X59)</f>
        <v>120</v>
      </c>
      <c r="K52" s="240">
        <f>SUM(ENERO:MARZO!AB59)</f>
        <v>159</v>
      </c>
      <c r="L52" s="240">
        <f t="shared" si="6"/>
        <v>279</v>
      </c>
      <c r="M52" s="240">
        <f>SUM(ENERO:MARZO!AE59)</f>
        <v>279</v>
      </c>
      <c r="N52" s="241">
        <f t="shared" si="7"/>
        <v>1</v>
      </c>
      <c r="P52" s="242" t="s">
        <v>106</v>
      </c>
      <c r="Q52" s="243">
        <f>SUM(ABRIL:JUNIO!X59)</f>
        <v>1</v>
      </c>
      <c r="R52" s="243">
        <f>SUM(ABRIL:JUNIO!AB59)</f>
        <v>4</v>
      </c>
      <c r="S52" s="243">
        <f t="shared" si="8"/>
        <v>5</v>
      </c>
      <c r="T52" s="243">
        <f>SUM(ABRIL:JUNIO!AE59)</f>
        <v>3</v>
      </c>
      <c r="U52" s="244">
        <f t="shared" si="9"/>
        <v>0.6</v>
      </c>
      <c r="W52" s="279" t="s">
        <v>106</v>
      </c>
      <c r="X52" s="280">
        <f>SUM(JULIO:SEPTIEMBRE!X59)</f>
        <v>6</v>
      </c>
      <c r="Y52" s="280">
        <f>SUM(JULIO:SEPTIEMBRE!AB59)</f>
        <v>39</v>
      </c>
      <c r="Z52" s="280">
        <f t="shared" si="10"/>
        <v>45</v>
      </c>
      <c r="AA52" s="280">
        <f>SUM(JULIO:SEPTIEMBRE!AE59)</f>
        <v>43</v>
      </c>
      <c r="AB52" s="281">
        <f t="shared" si="11"/>
        <v>0.9555555555555556</v>
      </c>
      <c r="AD52" s="288" t="s">
        <v>106</v>
      </c>
      <c r="AE52" s="289">
        <f>SUM(OCTUBRE:DICIEMBRE!X59)</f>
        <v>32</v>
      </c>
      <c r="AF52" s="289">
        <f>SUM(OCTUBRE:DICIEMBRE!AB59)</f>
        <v>75</v>
      </c>
      <c r="AG52" s="289">
        <f t="shared" si="12"/>
        <v>107</v>
      </c>
      <c r="AH52" s="289">
        <f>SUM(OCTUBRE:DICIEMBRE!AE59)</f>
        <v>103</v>
      </c>
      <c r="AI52" s="290">
        <f t="shared" si="13"/>
        <v>0.96261682242990654</v>
      </c>
    </row>
    <row r="53" spans="2:35" x14ac:dyDescent="0.25">
      <c r="B53" s="235" t="s">
        <v>107</v>
      </c>
      <c r="C53" s="236">
        <f t="shared" si="1"/>
        <v>113</v>
      </c>
      <c r="D53" s="236">
        <f t="shared" si="2"/>
        <v>0</v>
      </c>
      <c r="E53" s="236">
        <f t="shared" si="3"/>
        <v>113</v>
      </c>
      <c r="F53" s="236">
        <f t="shared" si="4"/>
        <v>103</v>
      </c>
      <c r="G53" s="237">
        <f t="shared" si="5"/>
        <v>0.91150442477876104</v>
      </c>
      <c r="I53" s="239" t="s">
        <v>107</v>
      </c>
      <c r="J53" s="240">
        <f>SUM(ENERO:MARZO!X60)</f>
        <v>63</v>
      </c>
      <c r="K53" s="240">
        <f>SUM(ENERO:MARZO!AB60)</f>
        <v>0</v>
      </c>
      <c r="L53" s="240">
        <f t="shared" si="6"/>
        <v>63</v>
      </c>
      <c r="M53" s="240">
        <f>SUM(ENERO:MARZO!AE60)</f>
        <v>54</v>
      </c>
      <c r="N53" s="241">
        <f t="shared" si="7"/>
        <v>0.8571428571428571</v>
      </c>
      <c r="P53" s="242" t="s">
        <v>107</v>
      </c>
      <c r="Q53" s="243">
        <f>SUM(ABRIL:JUNIO!X60)</f>
        <v>3</v>
      </c>
      <c r="R53" s="243">
        <f>SUM(ABRIL:JUNIO!AB60)</f>
        <v>0</v>
      </c>
      <c r="S53" s="243">
        <f t="shared" si="8"/>
        <v>3</v>
      </c>
      <c r="T53" s="243">
        <f>SUM(ABRIL:JUNIO!AE60)</f>
        <v>3</v>
      </c>
      <c r="U53" s="244">
        <f t="shared" si="9"/>
        <v>1</v>
      </c>
      <c r="W53" s="279" t="s">
        <v>107</v>
      </c>
      <c r="X53" s="280">
        <f>SUM(JULIO:SEPTIEMBRE!X60)</f>
        <v>17</v>
      </c>
      <c r="Y53" s="280">
        <f>SUM(JULIO:SEPTIEMBRE!AB60)</f>
        <v>0</v>
      </c>
      <c r="Z53" s="280">
        <f t="shared" si="10"/>
        <v>17</v>
      </c>
      <c r="AA53" s="280">
        <f>SUM(JULIO:SEPTIEMBRE!AE60)</f>
        <v>17</v>
      </c>
      <c r="AB53" s="281">
        <f t="shared" si="11"/>
        <v>1</v>
      </c>
      <c r="AD53" s="288" t="s">
        <v>107</v>
      </c>
      <c r="AE53" s="289">
        <f>SUM(OCTUBRE:DICIEMBRE!X60)</f>
        <v>30</v>
      </c>
      <c r="AF53" s="289">
        <f>SUM(OCTUBRE:DICIEMBRE!AB60)</f>
        <v>0</v>
      </c>
      <c r="AG53" s="289">
        <f t="shared" si="12"/>
        <v>30</v>
      </c>
      <c r="AH53" s="289">
        <f>SUM(OCTUBRE:DICIEMBRE!AE60)</f>
        <v>29</v>
      </c>
      <c r="AI53" s="290">
        <f t="shared" si="13"/>
        <v>0.96666666666666667</v>
      </c>
    </row>
    <row r="54" spans="2:35" x14ac:dyDescent="0.25">
      <c r="B54" s="235" t="s">
        <v>108</v>
      </c>
      <c r="C54" s="236">
        <f t="shared" si="1"/>
        <v>0</v>
      </c>
      <c r="D54" s="236">
        <f t="shared" si="2"/>
        <v>293</v>
      </c>
      <c r="E54" s="236">
        <f t="shared" si="3"/>
        <v>293</v>
      </c>
      <c r="F54" s="236">
        <f t="shared" si="4"/>
        <v>267</v>
      </c>
      <c r="G54" s="237">
        <f t="shared" si="5"/>
        <v>0.9112627986348123</v>
      </c>
      <c r="I54" s="239" t="s">
        <v>108</v>
      </c>
      <c r="J54" s="240">
        <f>SUM(ENERO:MARZO!X61)</f>
        <v>0</v>
      </c>
      <c r="K54" s="240">
        <f>SUM(ENERO:MARZO!AB61)</f>
        <v>150</v>
      </c>
      <c r="L54" s="240">
        <f t="shared" si="6"/>
        <v>150</v>
      </c>
      <c r="M54" s="240">
        <f>SUM(ENERO:MARZO!AE61)</f>
        <v>131</v>
      </c>
      <c r="N54" s="241">
        <f t="shared" si="7"/>
        <v>0.87333333333333329</v>
      </c>
      <c r="P54" s="242" t="s">
        <v>108</v>
      </c>
      <c r="Q54" s="243">
        <f>SUM(ABRIL:JUNIO!X61)</f>
        <v>0</v>
      </c>
      <c r="R54" s="243">
        <f>SUM(ABRIL:JUNIO!AB61)</f>
        <v>5</v>
      </c>
      <c r="S54" s="243">
        <f t="shared" si="8"/>
        <v>5</v>
      </c>
      <c r="T54" s="243">
        <f>SUM(ABRIL:JUNIO!AE61)</f>
        <v>5</v>
      </c>
      <c r="U54" s="244">
        <f t="shared" si="9"/>
        <v>1</v>
      </c>
      <c r="W54" s="279" t="s">
        <v>108</v>
      </c>
      <c r="X54" s="280">
        <f>SUM(JULIO:SEPTIEMBRE!X61)</f>
        <v>0</v>
      </c>
      <c r="Y54" s="280">
        <f>SUM(JULIO:SEPTIEMBRE!AB61)</f>
        <v>18</v>
      </c>
      <c r="Z54" s="280">
        <f t="shared" si="10"/>
        <v>18</v>
      </c>
      <c r="AA54" s="280">
        <f>SUM(JULIO:SEPTIEMBRE!AE61)</f>
        <v>18</v>
      </c>
      <c r="AB54" s="281">
        <f t="shared" si="11"/>
        <v>1</v>
      </c>
      <c r="AD54" s="288" t="s">
        <v>108</v>
      </c>
      <c r="AE54" s="289">
        <f>SUM(OCTUBRE:DICIEMBRE!X61)</f>
        <v>0</v>
      </c>
      <c r="AF54" s="289">
        <f>SUM(OCTUBRE:DICIEMBRE!AB61)</f>
        <v>120</v>
      </c>
      <c r="AG54" s="289">
        <f t="shared" si="12"/>
        <v>120</v>
      </c>
      <c r="AH54" s="289">
        <f>SUM(OCTUBRE:DICIEMBRE!AE61)</f>
        <v>113</v>
      </c>
      <c r="AI54" s="290">
        <f t="shared" si="13"/>
        <v>0.94166666666666665</v>
      </c>
    </row>
    <row r="55" spans="2:35" x14ac:dyDescent="0.25">
      <c r="B55" s="235" t="s">
        <v>109</v>
      </c>
      <c r="C55" s="236">
        <f t="shared" si="1"/>
        <v>0</v>
      </c>
      <c r="D55" s="236">
        <f t="shared" si="2"/>
        <v>0</v>
      </c>
      <c r="E55" s="236">
        <f t="shared" si="3"/>
        <v>0</v>
      </c>
      <c r="F55" s="236">
        <f t="shared" si="4"/>
        <v>0</v>
      </c>
      <c r="G55" s="237" t="str">
        <f t="shared" si="5"/>
        <v>-</v>
      </c>
      <c r="I55" s="239" t="s">
        <v>109</v>
      </c>
      <c r="J55" s="240">
        <f>SUM(ENERO:MARZO!X62)</f>
        <v>0</v>
      </c>
      <c r="K55" s="240">
        <f>SUM(ENERO:MARZO!AB62)</f>
        <v>0</v>
      </c>
      <c r="L55" s="240">
        <f t="shared" si="6"/>
        <v>0</v>
      </c>
      <c r="M55" s="240">
        <f>SUM(ENERO:MARZO!AE62)</f>
        <v>0</v>
      </c>
      <c r="N55" s="241" t="e">
        <f t="shared" si="7"/>
        <v>#DIV/0!</v>
      </c>
      <c r="P55" s="242" t="s">
        <v>109</v>
      </c>
      <c r="Q55" s="243">
        <f>SUM(ABRIL:JUNIO!X62)</f>
        <v>0</v>
      </c>
      <c r="R55" s="243">
        <f>SUM(ABRIL:JUNIO!AB62)</f>
        <v>0</v>
      </c>
      <c r="S55" s="243">
        <f t="shared" si="8"/>
        <v>0</v>
      </c>
      <c r="T55" s="243">
        <f>SUM(ABRIL:JUNIO!AE62)</f>
        <v>0</v>
      </c>
      <c r="U55" s="244" t="e">
        <f t="shared" si="9"/>
        <v>#DIV/0!</v>
      </c>
      <c r="W55" s="279" t="s">
        <v>109</v>
      </c>
      <c r="X55" s="280">
        <f>SUM(JULIO:SEPTIEMBRE!X62)</f>
        <v>0</v>
      </c>
      <c r="Y55" s="280">
        <f>SUM(JULIO:SEPTIEMBRE!AB62)</f>
        <v>0</v>
      </c>
      <c r="Z55" s="280">
        <f t="shared" si="10"/>
        <v>0</v>
      </c>
      <c r="AA55" s="280">
        <f>SUM(JULIO:SEPTIEMBRE!AE62)</f>
        <v>0</v>
      </c>
      <c r="AB55" s="281" t="e">
        <f t="shared" si="11"/>
        <v>#DIV/0!</v>
      </c>
      <c r="AD55" s="288" t="s">
        <v>109</v>
      </c>
      <c r="AE55" s="289">
        <f>SUM(OCTUBRE:DICIEMBRE!X62)</f>
        <v>0</v>
      </c>
      <c r="AF55" s="289">
        <f>SUM(OCTUBRE:DICIEMBRE!AB62)</f>
        <v>0</v>
      </c>
      <c r="AG55" s="289">
        <f t="shared" si="12"/>
        <v>0</v>
      </c>
      <c r="AH55" s="289">
        <f>SUM(OCTUBRE:DICIEMBRE!AE62)</f>
        <v>0</v>
      </c>
      <c r="AI55" s="290" t="e">
        <f t="shared" si="13"/>
        <v>#DIV/0!</v>
      </c>
    </row>
    <row r="56" spans="2:35" x14ac:dyDescent="0.25">
      <c r="B56" s="235" t="s">
        <v>110</v>
      </c>
      <c r="C56" s="236">
        <f t="shared" si="1"/>
        <v>0</v>
      </c>
      <c r="D56" s="236">
        <f t="shared" si="2"/>
        <v>548</v>
      </c>
      <c r="E56" s="236">
        <f t="shared" si="3"/>
        <v>548</v>
      </c>
      <c r="F56" s="236">
        <f t="shared" si="4"/>
        <v>529</v>
      </c>
      <c r="G56" s="237">
        <f t="shared" si="5"/>
        <v>0.96532846715328469</v>
      </c>
      <c r="I56" s="239" t="s">
        <v>110</v>
      </c>
      <c r="J56" s="240">
        <f>SUM(ENERO:MARZO!X63)</f>
        <v>0</v>
      </c>
      <c r="K56" s="240">
        <f>SUM(ENERO:MARZO!AB63)</f>
        <v>130</v>
      </c>
      <c r="L56" s="240">
        <f t="shared" si="6"/>
        <v>130</v>
      </c>
      <c r="M56" s="240">
        <f>SUM(ENERO:MARZO!AE63)</f>
        <v>128</v>
      </c>
      <c r="N56" s="241">
        <f>M56/L56</f>
        <v>0.98461538461538467</v>
      </c>
      <c r="P56" s="242" t="s">
        <v>110</v>
      </c>
      <c r="Q56" s="243">
        <f>SUM(ABRIL:JUNIO!X63)</f>
        <v>0</v>
      </c>
      <c r="R56" s="243">
        <f>SUM(ABRIL:JUNIO!AB63)</f>
        <v>1</v>
      </c>
      <c r="S56" s="243">
        <f t="shared" si="8"/>
        <v>1</v>
      </c>
      <c r="T56" s="243">
        <f>SUM(ABRIL:JUNIO!AE63)</f>
        <v>1</v>
      </c>
      <c r="U56" s="244">
        <f t="shared" si="9"/>
        <v>1</v>
      </c>
      <c r="W56" s="279" t="s">
        <v>110</v>
      </c>
      <c r="X56" s="280">
        <f>SUM(JULIO:SEPTIEMBRE!X63)</f>
        <v>0</v>
      </c>
      <c r="Y56" s="280">
        <f>SUM(JULIO:SEPTIEMBRE!AB63)</f>
        <v>69</v>
      </c>
      <c r="Z56" s="280">
        <f t="shared" si="10"/>
        <v>69</v>
      </c>
      <c r="AA56" s="280">
        <f>SUM(JULIO:SEPTIEMBRE!AE63)</f>
        <v>64</v>
      </c>
      <c r="AB56" s="281">
        <f t="shared" si="11"/>
        <v>0.92753623188405798</v>
      </c>
      <c r="AD56" s="288" t="s">
        <v>110</v>
      </c>
      <c r="AE56" s="289">
        <f>SUM(OCTUBRE:DICIEMBRE!X63)</f>
        <v>0</v>
      </c>
      <c r="AF56" s="289">
        <f>SUM(OCTUBRE:DICIEMBRE!AB63)</f>
        <v>348</v>
      </c>
      <c r="AG56" s="289">
        <f t="shared" si="12"/>
        <v>348</v>
      </c>
      <c r="AH56" s="289">
        <f>SUM(OCTUBRE:DICIEMBRE!AE63)</f>
        <v>336</v>
      </c>
      <c r="AI56" s="290">
        <f t="shared" si="13"/>
        <v>0.96551724137931039</v>
      </c>
    </row>
    <row r="57" spans="2:35" x14ac:dyDescent="0.25">
      <c r="B57" s="235" t="s">
        <v>111</v>
      </c>
      <c r="C57" s="236">
        <f t="shared" si="1"/>
        <v>0</v>
      </c>
      <c r="D57" s="236">
        <f t="shared" si="2"/>
        <v>0</v>
      </c>
      <c r="E57" s="236">
        <f t="shared" si="3"/>
        <v>0</v>
      </c>
      <c r="F57" s="236">
        <f t="shared" si="4"/>
        <v>0</v>
      </c>
      <c r="G57" s="237" t="str">
        <f t="shared" si="5"/>
        <v>-</v>
      </c>
      <c r="I57" s="239" t="s">
        <v>111</v>
      </c>
      <c r="J57" s="240">
        <f>SUM(ENERO:MARZO!X64)</f>
        <v>0</v>
      </c>
      <c r="K57" s="240">
        <f>SUM(ENERO:MARZO!AB64)</f>
        <v>0</v>
      </c>
      <c r="L57" s="240">
        <f t="shared" si="6"/>
        <v>0</v>
      </c>
      <c r="M57" s="240">
        <f>SUM(ENERO:MARZO!AE64)</f>
        <v>0</v>
      </c>
      <c r="N57" s="241" t="e">
        <f t="shared" si="7"/>
        <v>#DIV/0!</v>
      </c>
      <c r="P57" s="242" t="s">
        <v>111</v>
      </c>
      <c r="Q57" s="243">
        <f>SUM(ABRIL:JUNIO!X64)</f>
        <v>0</v>
      </c>
      <c r="R57" s="243">
        <f>SUM(ABRIL:JUNIO!AB64)</f>
        <v>0</v>
      </c>
      <c r="S57" s="243">
        <f t="shared" si="8"/>
        <v>0</v>
      </c>
      <c r="T57" s="243">
        <f>SUM(ABRIL:JUNIO!AE64)</f>
        <v>0</v>
      </c>
      <c r="U57" s="244" t="e">
        <f t="shared" si="9"/>
        <v>#DIV/0!</v>
      </c>
      <c r="W57" s="279" t="s">
        <v>111</v>
      </c>
      <c r="X57" s="280">
        <f>SUM(JULIO:SEPTIEMBRE!X64)</f>
        <v>0</v>
      </c>
      <c r="Y57" s="280">
        <f>SUM(JULIO:SEPTIEMBRE!AB64)</f>
        <v>0</v>
      </c>
      <c r="Z57" s="280">
        <f t="shared" si="10"/>
        <v>0</v>
      </c>
      <c r="AA57" s="280">
        <f>SUM(JULIO:SEPTIEMBRE!AE64)</f>
        <v>0</v>
      </c>
      <c r="AB57" s="281" t="e">
        <f t="shared" si="11"/>
        <v>#DIV/0!</v>
      </c>
      <c r="AD57" s="288" t="s">
        <v>111</v>
      </c>
      <c r="AE57" s="289">
        <f>SUM(OCTUBRE:DICIEMBRE!X64)</f>
        <v>0</v>
      </c>
      <c r="AF57" s="289">
        <f>SUM(OCTUBRE:DICIEMBRE!AB64)</f>
        <v>0</v>
      </c>
      <c r="AG57" s="289">
        <f t="shared" si="12"/>
        <v>0</v>
      </c>
      <c r="AH57" s="289">
        <f>SUM(OCTUBRE:DICIEMBRE!AE64)</f>
        <v>0</v>
      </c>
      <c r="AI57" s="290" t="e">
        <f t="shared" si="13"/>
        <v>#DIV/0!</v>
      </c>
    </row>
    <row r="58" spans="2:35" x14ac:dyDescent="0.25">
      <c r="B58" s="235" t="s">
        <v>112</v>
      </c>
      <c r="C58" s="236">
        <f t="shared" si="1"/>
        <v>0</v>
      </c>
      <c r="D58" s="236">
        <f t="shared" si="2"/>
        <v>0</v>
      </c>
      <c r="E58" s="236">
        <f t="shared" si="3"/>
        <v>0</v>
      </c>
      <c r="F58" s="236">
        <f t="shared" si="4"/>
        <v>0</v>
      </c>
      <c r="G58" s="237" t="str">
        <f t="shared" si="5"/>
        <v>-</v>
      </c>
      <c r="I58" s="239" t="s">
        <v>112</v>
      </c>
      <c r="J58" s="240">
        <f>SUM(ENERO:MARZO!X65)</f>
        <v>0</v>
      </c>
      <c r="K58" s="240">
        <f>SUM(ENERO:MARZO!AB65)</f>
        <v>0</v>
      </c>
      <c r="L58" s="240">
        <f t="shared" si="6"/>
        <v>0</v>
      </c>
      <c r="M58" s="240">
        <f>SUM(ENERO:MARZO!AE65)</f>
        <v>0</v>
      </c>
      <c r="N58" s="241" t="e">
        <f t="shared" si="7"/>
        <v>#DIV/0!</v>
      </c>
      <c r="P58" s="242" t="s">
        <v>112</v>
      </c>
      <c r="Q58" s="243">
        <f>SUM(ABRIL:JUNIO!X65)</f>
        <v>0</v>
      </c>
      <c r="R58" s="243">
        <f>SUM(ABRIL:JUNIO!AB65)</f>
        <v>0</v>
      </c>
      <c r="S58" s="243">
        <f t="shared" si="8"/>
        <v>0</v>
      </c>
      <c r="T58" s="243">
        <f>SUM(ABRIL:JUNIO!AE65)</f>
        <v>0</v>
      </c>
      <c r="U58" s="244" t="e">
        <f t="shared" si="9"/>
        <v>#DIV/0!</v>
      </c>
      <c r="W58" s="279" t="s">
        <v>112</v>
      </c>
      <c r="X58" s="280">
        <f>SUM(JULIO:SEPTIEMBRE!X65)</f>
        <v>0</v>
      </c>
      <c r="Y58" s="280">
        <f>SUM(JULIO:SEPTIEMBRE!AB65)</f>
        <v>0</v>
      </c>
      <c r="Z58" s="280">
        <f t="shared" si="10"/>
        <v>0</v>
      </c>
      <c r="AA58" s="280">
        <f>SUM(JULIO:SEPTIEMBRE!AE65)</f>
        <v>0</v>
      </c>
      <c r="AB58" s="281" t="e">
        <f t="shared" si="11"/>
        <v>#DIV/0!</v>
      </c>
      <c r="AD58" s="288" t="s">
        <v>112</v>
      </c>
      <c r="AE58" s="289">
        <f>SUM(OCTUBRE:DICIEMBRE!X65)</f>
        <v>0</v>
      </c>
      <c r="AF58" s="289">
        <f>SUM(OCTUBRE:DICIEMBRE!AB65)</f>
        <v>0</v>
      </c>
      <c r="AG58" s="289">
        <f t="shared" si="12"/>
        <v>0</v>
      </c>
      <c r="AH58" s="289">
        <f>SUM(OCTUBRE:DICIEMBRE!AE65)</f>
        <v>0</v>
      </c>
      <c r="AI58" s="290" t="e">
        <f t="shared" si="13"/>
        <v>#DIV/0!</v>
      </c>
    </row>
    <row r="59" spans="2:35" x14ac:dyDescent="0.25">
      <c r="B59" s="235" t="s">
        <v>113</v>
      </c>
      <c r="C59" s="236">
        <f t="shared" si="1"/>
        <v>0</v>
      </c>
      <c r="D59" s="236">
        <f t="shared" si="2"/>
        <v>0</v>
      </c>
      <c r="E59" s="236">
        <f t="shared" si="3"/>
        <v>0</v>
      </c>
      <c r="F59" s="236">
        <f t="shared" si="4"/>
        <v>0</v>
      </c>
      <c r="G59" s="237" t="str">
        <f t="shared" si="5"/>
        <v>-</v>
      </c>
      <c r="I59" s="239" t="s">
        <v>113</v>
      </c>
      <c r="J59" s="240">
        <f>SUM(ENERO:MARZO!X66)</f>
        <v>0</v>
      </c>
      <c r="K59" s="240">
        <f>SUM(ENERO:MARZO!AB66)</f>
        <v>0</v>
      </c>
      <c r="L59" s="240">
        <f t="shared" si="6"/>
        <v>0</v>
      </c>
      <c r="M59" s="240">
        <f>SUM(ENERO:MARZO!AE66)</f>
        <v>0</v>
      </c>
      <c r="N59" s="241" t="e">
        <f t="shared" si="7"/>
        <v>#DIV/0!</v>
      </c>
      <c r="P59" s="242" t="s">
        <v>113</v>
      </c>
      <c r="Q59" s="243">
        <f>SUM(ABRIL:JUNIO!X66)</f>
        <v>0</v>
      </c>
      <c r="R59" s="243">
        <f>SUM(ABRIL:JUNIO!AB66)</f>
        <v>0</v>
      </c>
      <c r="S59" s="243">
        <f t="shared" si="8"/>
        <v>0</v>
      </c>
      <c r="T59" s="243">
        <f>SUM(ABRIL:JUNIO!AE66)</f>
        <v>0</v>
      </c>
      <c r="U59" s="244" t="e">
        <f t="shared" si="9"/>
        <v>#DIV/0!</v>
      </c>
      <c r="W59" s="284" t="s">
        <v>113</v>
      </c>
      <c r="X59" s="280">
        <f>SUM(JULIO:SEPTIEMBRE!X66)</f>
        <v>0</v>
      </c>
      <c r="Y59" s="280">
        <f>SUM(JULIO:SEPTIEMBRE!AB66)</f>
        <v>0</v>
      </c>
      <c r="Z59" s="280">
        <f t="shared" si="10"/>
        <v>0</v>
      </c>
      <c r="AA59" s="280">
        <f>SUM(JULIO:SEPTIEMBRE!AE66)</f>
        <v>0</v>
      </c>
      <c r="AB59" s="281" t="e">
        <f t="shared" si="11"/>
        <v>#DIV/0!</v>
      </c>
      <c r="AD59" s="293" t="s">
        <v>113</v>
      </c>
      <c r="AE59" s="289">
        <f>SUM(OCTUBRE:DICIEMBRE!X66)</f>
        <v>0</v>
      </c>
      <c r="AF59" s="289">
        <f>SUM(OCTUBRE:DICIEMBRE!AB66)</f>
        <v>0</v>
      </c>
      <c r="AG59" s="289">
        <f t="shared" si="12"/>
        <v>0</v>
      </c>
      <c r="AH59" s="289">
        <f>SUM(OCTUBRE:DICIEMBRE!AE66)</f>
        <v>0</v>
      </c>
      <c r="AI59" s="290" t="e">
        <f t="shared" si="13"/>
        <v>#DIV/0!</v>
      </c>
    </row>
    <row r="60" spans="2:35" x14ac:dyDescent="0.25">
      <c r="B60" s="235" t="s">
        <v>114</v>
      </c>
      <c r="C60" s="236">
        <f t="shared" si="1"/>
        <v>0</v>
      </c>
      <c r="D60" s="236">
        <f t="shared" si="2"/>
        <v>0</v>
      </c>
      <c r="E60" s="236">
        <f t="shared" si="3"/>
        <v>0</v>
      </c>
      <c r="F60" s="236">
        <f t="shared" si="4"/>
        <v>0</v>
      </c>
      <c r="G60" s="237" t="str">
        <f t="shared" si="5"/>
        <v>-</v>
      </c>
      <c r="I60" s="239" t="s">
        <v>114</v>
      </c>
      <c r="J60" s="240">
        <f>SUM(ENERO:MARZO!X67)</f>
        <v>0</v>
      </c>
      <c r="K60" s="240">
        <f>SUM(ENERO:MARZO!AB67)</f>
        <v>0</v>
      </c>
      <c r="L60" s="240">
        <f t="shared" si="6"/>
        <v>0</v>
      </c>
      <c r="M60" s="240">
        <f>SUM(ENERO:MARZO!AE67)</f>
        <v>0</v>
      </c>
      <c r="N60" s="241" t="e">
        <f t="shared" si="7"/>
        <v>#DIV/0!</v>
      </c>
      <c r="P60" s="242" t="s">
        <v>114</v>
      </c>
      <c r="Q60" s="243">
        <f>SUM(ABRIL:JUNIO!X67)</f>
        <v>0</v>
      </c>
      <c r="R60" s="243">
        <f>SUM(ABRIL:JUNIO!AB67)</f>
        <v>0</v>
      </c>
      <c r="S60" s="243">
        <f t="shared" si="8"/>
        <v>0</v>
      </c>
      <c r="T60" s="243">
        <f>SUM(ABRIL:JUNIO!AE67)</f>
        <v>0</v>
      </c>
      <c r="U60" s="244" t="e">
        <f t="shared" si="9"/>
        <v>#DIV/0!</v>
      </c>
      <c r="W60" s="279" t="s">
        <v>114</v>
      </c>
      <c r="X60" s="280">
        <f>SUM(JULIO:SEPTIEMBRE!X67)</f>
        <v>0</v>
      </c>
      <c r="Y60" s="280">
        <f>SUM(JULIO:SEPTIEMBRE!AB67)</f>
        <v>0</v>
      </c>
      <c r="Z60" s="280">
        <f t="shared" si="10"/>
        <v>0</v>
      </c>
      <c r="AA60" s="280">
        <f>SUM(JULIO:SEPTIEMBRE!AE67)</f>
        <v>0</v>
      </c>
      <c r="AB60" s="281" t="e">
        <f t="shared" si="11"/>
        <v>#DIV/0!</v>
      </c>
      <c r="AD60" s="288" t="s">
        <v>114</v>
      </c>
      <c r="AE60" s="289">
        <f>SUM(OCTUBRE:DICIEMBRE!X67)</f>
        <v>0</v>
      </c>
      <c r="AF60" s="289">
        <f>SUM(OCTUBRE:DICIEMBRE!AB67)</f>
        <v>0</v>
      </c>
      <c r="AG60" s="289">
        <f t="shared" si="12"/>
        <v>0</v>
      </c>
      <c r="AH60" s="289">
        <f>SUM(OCTUBRE:DICIEMBRE!AE67)</f>
        <v>0</v>
      </c>
      <c r="AI60" s="290" t="e">
        <f t="shared" si="13"/>
        <v>#DIV/0!</v>
      </c>
    </row>
    <row r="61" spans="2:35" x14ac:dyDescent="0.25">
      <c r="B61" s="235" t="s">
        <v>115</v>
      </c>
      <c r="C61" s="236">
        <f t="shared" si="1"/>
        <v>0</v>
      </c>
      <c r="D61" s="236">
        <f t="shared" si="2"/>
        <v>0</v>
      </c>
      <c r="E61" s="236">
        <f t="shared" si="3"/>
        <v>0</v>
      </c>
      <c r="F61" s="236">
        <f t="shared" si="4"/>
        <v>0</v>
      </c>
      <c r="G61" s="237" t="str">
        <f t="shared" si="5"/>
        <v>-</v>
      </c>
      <c r="I61" s="239" t="s">
        <v>115</v>
      </c>
      <c r="J61" s="240">
        <f>SUM(ENERO:MARZO!X68)</f>
        <v>0</v>
      </c>
      <c r="K61" s="240">
        <f>SUM(ENERO:MARZO!AB68)</f>
        <v>0</v>
      </c>
      <c r="L61" s="240">
        <f t="shared" si="6"/>
        <v>0</v>
      </c>
      <c r="M61" s="240">
        <f>SUM(ENERO:MARZO!AE68)</f>
        <v>0</v>
      </c>
      <c r="N61" s="241" t="e">
        <f t="shared" si="7"/>
        <v>#DIV/0!</v>
      </c>
      <c r="P61" s="242" t="s">
        <v>115</v>
      </c>
      <c r="Q61" s="243">
        <f>SUM(ABRIL:JUNIO!X68)</f>
        <v>0</v>
      </c>
      <c r="R61" s="243">
        <f>SUM(ABRIL:JUNIO!AB68)</f>
        <v>0</v>
      </c>
      <c r="S61" s="243">
        <f t="shared" si="8"/>
        <v>0</v>
      </c>
      <c r="T61" s="243">
        <f>SUM(ABRIL:JUNIO!AE68)</f>
        <v>0</v>
      </c>
      <c r="U61" s="244" t="e">
        <f t="shared" si="9"/>
        <v>#DIV/0!</v>
      </c>
      <c r="W61" s="279" t="s">
        <v>115</v>
      </c>
      <c r="X61" s="280">
        <f>SUM(JULIO:SEPTIEMBRE!X68)</f>
        <v>0</v>
      </c>
      <c r="Y61" s="280">
        <f>SUM(JULIO:SEPTIEMBRE!AB68)</f>
        <v>0</v>
      </c>
      <c r="Z61" s="280">
        <f t="shared" si="10"/>
        <v>0</v>
      </c>
      <c r="AA61" s="280">
        <f>SUM(JULIO:SEPTIEMBRE!AE68)</f>
        <v>0</v>
      </c>
      <c r="AB61" s="281" t="e">
        <f t="shared" si="11"/>
        <v>#DIV/0!</v>
      </c>
      <c r="AD61" s="288" t="s">
        <v>115</v>
      </c>
      <c r="AE61" s="289">
        <f>SUM(OCTUBRE:DICIEMBRE!X68)</f>
        <v>0</v>
      </c>
      <c r="AF61" s="289">
        <f>SUM(OCTUBRE:DICIEMBRE!AB68)</f>
        <v>0</v>
      </c>
      <c r="AG61" s="289">
        <f t="shared" si="12"/>
        <v>0</v>
      </c>
      <c r="AH61" s="289">
        <f>SUM(OCTUBRE:DICIEMBRE!AE68)</f>
        <v>0</v>
      </c>
      <c r="AI61" s="290" t="e">
        <f t="shared" si="13"/>
        <v>#DIV/0!</v>
      </c>
    </row>
    <row r="62" spans="2:35" x14ac:dyDescent="0.25">
      <c r="B62" s="235" t="s">
        <v>116</v>
      </c>
      <c r="C62" s="236">
        <f t="shared" si="1"/>
        <v>0</v>
      </c>
      <c r="D62" s="236">
        <f t="shared" si="2"/>
        <v>0</v>
      </c>
      <c r="E62" s="236">
        <f t="shared" si="3"/>
        <v>0</v>
      </c>
      <c r="F62" s="236">
        <f t="shared" si="4"/>
        <v>0</v>
      </c>
      <c r="G62" s="237" t="str">
        <f t="shared" si="5"/>
        <v>-</v>
      </c>
      <c r="I62" s="239" t="s">
        <v>116</v>
      </c>
      <c r="J62" s="240">
        <f>SUM(ENERO:MARZO!X69)</f>
        <v>0</v>
      </c>
      <c r="K62" s="240">
        <f>SUM(ENERO:MARZO!AB69)</f>
        <v>0</v>
      </c>
      <c r="L62" s="240">
        <f t="shared" si="6"/>
        <v>0</v>
      </c>
      <c r="M62" s="240">
        <f>SUM(ENERO:MARZO!AE69)</f>
        <v>0</v>
      </c>
      <c r="N62" s="241" t="e">
        <f t="shared" si="7"/>
        <v>#DIV/0!</v>
      </c>
      <c r="P62" s="242" t="s">
        <v>116</v>
      </c>
      <c r="Q62" s="243">
        <f>SUM(ABRIL:JUNIO!X69)</f>
        <v>0</v>
      </c>
      <c r="R62" s="243">
        <f>SUM(ABRIL:JUNIO!AB69)</f>
        <v>0</v>
      </c>
      <c r="S62" s="243">
        <f t="shared" si="8"/>
        <v>0</v>
      </c>
      <c r="T62" s="243">
        <f>SUM(ABRIL:JUNIO!AE69)</f>
        <v>0</v>
      </c>
      <c r="U62" s="244" t="e">
        <f t="shared" si="9"/>
        <v>#DIV/0!</v>
      </c>
      <c r="W62" s="279" t="s">
        <v>116</v>
      </c>
      <c r="X62" s="280">
        <f>SUM(JULIO:SEPTIEMBRE!X69)</f>
        <v>0</v>
      </c>
      <c r="Y62" s="280">
        <f>SUM(JULIO:SEPTIEMBRE!AB69)</f>
        <v>0</v>
      </c>
      <c r="Z62" s="280">
        <f t="shared" si="10"/>
        <v>0</v>
      </c>
      <c r="AA62" s="280">
        <f>SUM(JULIO:SEPTIEMBRE!AE69)</f>
        <v>0</v>
      </c>
      <c r="AB62" s="281" t="e">
        <f t="shared" si="11"/>
        <v>#DIV/0!</v>
      </c>
      <c r="AD62" s="288" t="s">
        <v>116</v>
      </c>
      <c r="AE62" s="289">
        <f>SUM(OCTUBRE:DICIEMBRE!X69)</f>
        <v>0</v>
      </c>
      <c r="AF62" s="289">
        <f>SUM(OCTUBRE:DICIEMBRE!AB69)</f>
        <v>0</v>
      </c>
      <c r="AG62" s="289">
        <f t="shared" si="12"/>
        <v>0</v>
      </c>
      <c r="AH62" s="289">
        <f>SUM(OCTUBRE:DICIEMBRE!AE69)</f>
        <v>0</v>
      </c>
      <c r="AI62" s="290" t="e">
        <f t="shared" si="13"/>
        <v>#DIV/0!</v>
      </c>
    </row>
    <row r="63" spans="2:35" x14ac:dyDescent="0.25">
      <c r="B63" s="235" t="s">
        <v>117</v>
      </c>
      <c r="C63" s="364">
        <f t="shared" si="1"/>
        <v>0</v>
      </c>
      <c r="D63" s="364">
        <f t="shared" si="2"/>
        <v>0</v>
      </c>
      <c r="E63" s="236">
        <f t="shared" si="3"/>
        <v>0</v>
      </c>
      <c r="F63" s="236">
        <f t="shared" si="4"/>
        <v>0</v>
      </c>
      <c r="G63" s="237" t="str">
        <f t="shared" si="5"/>
        <v>-</v>
      </c>
      <c r="I63" s="239" t="s">
        <v>117</v>
      </c>
      <c r="J63" s="240">
        <f>SUM(ENERO:MARZO!X70)</f>
        <v>0</v>
      </c>
      <c r="K63" s="240">
        <f>SUM(ENERO:MARZO!AB70)</f>
        <v>0</v>
      </c>
      <c r="L63" s="240">
        <f t="shared" si="6"/>
        <v>0</v>
      </c>
      <c r="M63" s="240">
        <f>SUM(ENERO:MARZO!AE70)</f>
        <v>0</v>
      </c>
      <c r="N63" s="241" t="e">
        <f>M63/L63</f>
        <v>#DIV/0!</v>
      </c>
      <c r="P63" s="242" t="s">
        <v>117</v>
      </c>
      <c r="Q63" s="243">
        <f>SUM(ABRIL:JUNIO!X70)</f>
        <v>0</v>
      </c>
      <c r="R63" s="243">
        <f>SUM(ABRIL:JUNIO!AB70)</f>
        <v>0</v>
      </c>
      <c r="S63" s="243">
        <f t="shared" si="8"/>
        <v>0</v>
      </c>
      <c r="T63" s="243">
        <f>SUM(ABRIL:JUNIO!AE70)</f>
        <v>0</v>
      </c>
      <c r="U63" s="244" t="e">
        <f t="shared" si="9"/>
        <v>#DIV/0!</v>
      </c>
      <c r="W63" s="279" t="s">
        <v>117</v>
      </c>
      <c r="X63" s="280">
        <f>SUM(JULIO:SEPTIEMBRE!X70)</f>
        <v>0</v>
      </c>
      <c r="Y63" s="280">
        <f>SUM(JULIO:SEPTIEMBRE!AB70)</f>
        <v>0</v>
      </c>
      <c r="Z63" s="280">
        <f t="shared" si="10"/>
        <v>0</v>
      </c>
      <c r="AA63" s="280">
        <f>SUM(JULIO:SEPTIEMBRE!AE70)</f>
        <v>0</v>
      </c>
      <c r="AB63" s="281" t="e">
        <f t="shared" si="11"/>
        <v>#DIV/0!</v>
      </c>
      <c r="AD63" s="288" t="s">
        <v>117</v>
      </c>
      <c r="AE63" s="289">
        <f>SUM(OCTUBRE:DICIEMBRE!X70)</f>
        <v>0</v>
      </c>
      <c r="AF63" s="289">
        <f>SUM(OCTUBRE:DICIEMBRE!AB70)</f>
        <v>0</v>
      </c>
      <c r="AG63" s="289">
        <f t="shared" si="12"/>
        <v>0</v>
      </c>
      <c r="AH63" s="289">
        <f>SUM(OCTUBRE:DICIEMBRE!AE70)</f>
        <v>0</v>
      </c>
      <c r="AI63" s="290" t="e">
        <f t="shared" si="13"/>
        <v>#DIV/0!</v>
      </c>
    </row>
    <row r="64" spans="2:35" x14ac:dyDescent="0.25">
      <c r="C64" s="365">
        <f>SUM(C4:C63)</f>
        <v>745</v>
      </c>
      <c r="D64" s="365">
        <f>SUM(D4:D63)</f>
        <v>4370</v>
      </c>
      <c r="E64" s="365">
        <f t="shared" ref="E64:F64" si="14">SUM(E4:E63)</f>
        <v>5115</v>
      </c>
      <c r="F64" s="365">
        <f t="shared" si="14"/>
        <v>4557</v>
      </c>
      <c r="G64" s="368">
        <f>+F64/E64</f>
        <v>0.89090909090909087</v>
      </c>
    </row>
  </sheetData>
  <mergeCells count="15">
    <mergeCell ref="C2:D2"/>
    <mergeCell ref="E2:E3"/>
    <mergeCell ref="J2:K2"/>
    <mergeCell ref="L2:L3"/>
    <mergeCell ref="Q2:R2"/>
    <mergeCell ref="B1:G1"/>
    <mergeCell ref="I1:N1"/>
    <mergeCell ref="Q1:T1"/>
    <mergeCell ref="X1:AA1"/>
    <mergeCell ref="AE1:AH1"/>
    <mergeCell ref="S2:S3"/>
    <mergeCell ref="X2:Y2"/>
    <mergeCell ref="Z2:Z3"/>
    <mergeCell ref="AE2:AF2"/>
    <mergeCell ref="AG2:AG3"/>
  </mergeCells>
  <dataValidations count="2">
    <dataValidation type="whole" operator="greaterThan" allowBlank="1" showInputMessage="1" showErrorMessage="1" errorTitle="Números Enteros" error="Sólo puede ingresar números enteros" sqref="B59 B62:B63 I62:I63 P62:P63 W62:W63 AD62:AD63 I59 P59 W59 AD59">
      <formula1>-1</formula1>
    </dataValidation>
    <dataValidation type="whole" allowBlank="1" showInputMessage="1" showErrorMessage="1" errorTitle="ERROR" error="Por favor ingrese solo Números." sqref="W60:W61 I60:I61 P60:P61 I4:I58 P4:P58 W4:W58 AD4:AD58 AD60:AD61">
      <formula1>0</formula1>
      <formula2>1000000000000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4"/>
  <sheetViews>
    <sheetView zoomScale="80" zoomScaleNormal="80" workbookViewId="0">
      <selection activeCell="G64" sqref="G64"/>
    </sheetView>
  </sheetViews>
  <sheetFormatPr baseColWidth="10" defaultRowHeight="15" x14ac:dyDescent="0.25"/>
  <cols>
    <col min="1" max="1" width="11.42578125" style="238"/>
    <col min="2" max="2" width="44.7109375" style="238" bestFit="1" customWidth="1"/>
    <col min="3" max="5" width="11.42578125" style="238"/>
    <col min="6" max="6" width="51" style="250" customWidth="1"/>
    <col min="7" max="8" width="13.28515625" style="232" customWidth="1"/>
    <col min="9" max="9" width="18.85546875" style="232" customWidth="1"/>
    <col min="10" max="10" width="51" style="250" customWidth="1"/>
    <col min="11" max="12" width="13.28515625" style="232" customWidth="1"/>
    <col min="13" max="13" width="11.42578125" style="238"/>
    <col min="14" max="14" width="51" style="250" customWidth="1"/>
    <col min="15" max="16" width="13.28515625" style="232" customWidth="1"/>
    <col min="17" max="17" width="11.42578125" style="238"/>
    <col min="18" max="18" width="51" style="250" customWidth="1"/>
    <col min="19" max="20" width="13.28515625" style="232" customWidth="1"/>
    <col min="21" max="16384" width="11.42578125" style="238"/>
  </cols>
  <sheetData>
    <row r="2" spans="2:20" s="227" customFormat="1" ht="49.5" customHeight="1" x14ac:dyDescent="0.3">
      <c r="B2" s="459" t="s">
        <v>200</v>
      </c>
      <c r="C2" s="459"/>
      <c r="D2" s="459"/>
      <c r="F2" s="460" t="s">
        <v>194</v>
      </c>
      <c r="G2" s="461"/>
      <c r="H2" s="260"/>
      <c r="I2" s="228"/>
      <c r="J2" s="462" t="s">
        <v>195</v>
      </c>
      <c r="K2" s="463"/>
      <c r="L2" s="262"/>
      <c r="N2" s="464" t="s">
        <v>196</v>
      </c>
      <c r="O2" s="465"/>
      <c r="P2" s="264"/>
      <c r="R2" s="466" t="s">
        <v>197</v>
      </c>
      <c r="S2" s="467"/>
      <c r="T2" s="266"/>
    </row>
    <row r="3" spans="2:20" s="232" customFormat="1" ht="46.5" customHeight="1" x14ac:dyDescent="0.25">
      <c r="B3" s="231" t="s">
        <v>3</v>
      </c>
      <c r="C3" s="231" t="s">
        <v>198</v>
      </c>
      <c r="D3" s="231" t="s">
        <v>199</v>
      </c>
      <c r="F3" s="259" t="s">
        <v>3</v>
      </c>
      <c r="G3" s="259" t="s">
        <v>198</v>
      </c>
      <c r="H3" s="259" t="s">
        <v>199</v>
      </c>
      <c r="J3" s="261" t="s">
        <v>3</v>
      </c>
      <c r="K3" s="273" t="s">
        <v>198</v>
      </c>
      <c r="L3" s="275" t="s">
        <v>199</v>
      </c>
      <c r="N3" s="263" t="s">
        <v>3</v>
      </c>
      <c r="O3" s="270" t="s">
        <v>198</v>
      </c>
      <c r="P3" s="272" t="s">
        <v>199</v>
      </c>
      <c r="R3" s="265" t="s">
        <v>3</v>
      </c>
      <c r="S3" s="267" t="s">
        <v>198</v>
      </c>
      <c r="T3" s="269" t="s">
        <v>199</v>
      </c>
    </row>
    <row r="4" spans="2:20" x14ac:dyDescent="0.25">
      <c r="B4" s="235" t="s">
        <v>58</v>
      </c>
      <c r="C4" s="236">
        <f>G4+K4+O4+S4</f>
        <v>45</v>
      </c>
      <c r="D4" s="236">
        <f>H4+L4+P4+T4</f>
        <v>4</v>
      </c>
      <c r="F4" s="239" t="s">
        <v>58</v>
      </c>
      <c r="G4" s="240">
        <f>SUM(ENERO:MARZO!AL11)</f>
        <v>21</v>
      </c>
      <c r="H4" s="240">
        <f>SUM(ENERO:MARZO!AM11)</f>
        <v>3</v>
      </c>
      <c r="J4" s="242" t="s">
        <v>58</v>
      </c>
      <c r="K4" s="243">
        <f>SUM(ABRIL:JUNIO!AL11)</f>
        <v>3</v>
      </c>
      <c r="L4" s="274">
        <f>SUM(ABRIL:JUNIO!AM11)</f>
        <v>0</v>
      </c>
      <c r="N4" s="251" t="s">
        <v>58</v>
      </c>
      <c r="O4" s="252">
        <f>SUM(JULIO:SEPTIEMBRE!AL11)</f>
        <v>4</v>
      </c>
      <c r="P4" s="271">
        <f>SUM(JULIO:SEPTIEMBRE!AM11)</f>
        <v>0</v>
      </c>
      <c r="R4" s="253" t="s">
        <v>58</v>
      </c>
      <c r="S4" s="254">
        <f>SUM(OCTUBRE:DICIEMBRE!AL11)</f>
        <v>17</v>
      </c>
      <c r="T4" s="268">
        <f>SUM(OCTUBRE:DICIEMBRE!AM11)</f>
        <v>1</v>
      </c>
    </row>
    <row r="5" spans="2:20" x14ac:dyDescent="0.25">
      <c r="B5" s="235" t="s">
        <v>59</v>
      </c>
      <c r="C5" s="236">
        <f t="shared" ref="C5:C63" si="0">G5+K5+O5+S5</f>
        <v>13</v>
      </c>
      <c r="D5" s="236">
        <f t="shared" ref="D5:D63" si="1">H5+L5+P5+T5</f>
        <v>629</v>
      </c>
      <c r="F5" s="239" t="s">
        <v>59</v>
      </c>
      <c r="G5" s="240">
        <f>SUM(ENERO:MARZO!AL12)</f>
        <v>13</v>
      </c>
      <c r="H5" s="240">
        <f>SUM(ENERO:MARZO!AM12)</f>
        <v>303</v>
      </c>
      <c r="J5" s="242" t="s">
        <v>59</v>
      </c>
      <c r="K5" s="243">
        <f>SUM(ABRIL:JUNIO!AL12)</f>
        <v>0</v>
      </c>
      <c r="L5" s="274">
        <f>SUM(ABRIL:JUNIO!AM12)</f>
        <v>83</v>
      </c>
      <c r="N5" s="251" t="s">
        <v>59</v>
      </c>
      <c r="O5" s="252">
        <f>SUM(JULIO:SEPTIEMBRE!AL12)</f>
        <v>0</v>
      </c>
      <c r="P5" s="271">
        <f>SUM(JULIO:SEPTIEMBRE!AM12)</f>
        <v>101</v>
      </c>
      <c r="R5" s="253" t="s">
        <v>59</v>
      </c>
      <c r="S5" s="254">
        <f>SUM(OCTUBRE:DICIEMBRE!AL12)</f>
        <v>0</v>
      </c>
      <c r="T5" s="268">
        <f>SUM(OCTUBRE:DICIEMBRE!AM12)</f>
        <v>142</v>
      </c>
    </row>
    <row r="6" spans="2:20" x14ac:dyDescent="0.25">
      <c r="B6" s="235" t="s">
        <v>60</v>
      </c>
      <c r="C6" s="236">
        <f t="shared" si="0"/>
        <v>18</v>
      </c>
      <c r="D6" s="236">
        <f t="shared" si="1"/>
        <v>0</v>
      </c>
      <c r="F6" s="239" t="s">
        <v>60</v>
      </c>
      <c r="G6" s="240">
        <f>SUM(ENERO:MARZO!AL13)</f>
        <v>13</v>
      </c>
      <c r="H6" s="240">
        <f>SUM(ENERO:MARZO!AM13)</f>
        <v>0</v>
      </c>
      <c r="J6" s="242" t="s">
        <v>60</v>
      </c>
      <c r="K6" s="243">
        <f>SUM(ABRIL:JUNIO!AL13)</f>
        <v>0</v>
      </c>
      <c r="L6" s="274">
        <f>SUM(ABRIL:JUNIO!AM13)</f>
        <v>0</v>
      </c>
      <c r="N6" s="251" t="s">
        <v>60</v>
      </c>
      <c r="O6" s="252">
        <f>SUM(JULIO:SEPTIEMBRE!AL13)</f>
        <v>0</v>
      </c>
      <c r="P6" s="271">
        <f>SUM(JULIO:SEPTIEMBRE!AM13)</f>
        <v>0</v>
      </c>
      <c r="R6" s="253" t="s">
        <v>60</v>
      </c>
      <c r="S6" s="254">
        <f>SUM(OCTUBRE:DICIEMBRE!AL13)</f>
        <v>5</v>
      </c>
      <c r="T6" s="268">
        <f>SUM(OCTUBRE:DICIEMBRE!AM13)</f>
        <v>0</v>
      </c>
    </row>
    <row r="7" spans="2:20" ht="30" x14ac:dyDescent="0.25">
      <c r="B7" s="235" t="s">
        <v>61</v>
      </c>
      <c r="C7" s="236">
        <f t="shared" si="0"/>
        <v>5</v>
      </c>
      <c r="D7" s="236">
        <f t="shared" si="1"/>
        <v>0</v>
      </c>
      <c r="F7" s="239" t="s">
        <v>61</v>
      </c>
      <c r="G7" s="240">
        <f>SUM(ENERO:MARZO!AL14)</f>
        <v>3</v>
      </c>
      <c r="H7" s="240">
        <f>SUM(ENERO:MARZO!AM14)</f>
        <v>0</v>
      </c>
      <c r="J7" s="242" t="s">
        <v>61</v>
      </c>
      <c r="K7" s="243">
        <f>SUM(ABRIL:JUNIO!AL14)</f>
        <v>0</v>
      </c>
      <c r="L7" s="274">
        <f>SUM(ABRIL:JUNIO!AM14)</f>
        <v>0</v>
      </c>
      <c r="N7" s="251" t="s">
        <v>61</v>
      </c>
      <c r="O7" s="252">
        <f>SUM(JULIO:SEPTIEMBRE!AL14)</f>
        <v>0</v>
      </c>
      <c r="P7" s="271">
        <f>SUM(JULIO:SEPTIEMBRE!AM14)</f>
        <v>0</v>
      </c>
      <c r="R7" s="253" t="s">
        <v>61</v>
      </c>
      <c r="S7" s="254">
        <f>SUM(OCTUBRE:DICIEMBRE!AL14)</f>
        <v>2</v>
      </c>
      <c r="T7" s="268">
        <f>SUM(OCTUBRE:DICIEMBRE!AM14)</f>
        <v>0</v>
      </c>
    </row>
    <row r="8" spans="2:20" ht="30" x14ac:dyDescent="0.25">
      <c r="B8" s="235" t="s">
        <v>62</v>
      </c>
      <c r="C8" s="236">
        <f t="shared" si="0"/>
        <v>3</v>
      </c>
      <c r="D8" s="236">
        <f t="shared" si="1"/>
        <v>14</v>
      </c>
      <c r="F8" s="239" t="s">
        <v>62</v>
      </c>
      <c r="G8" s="240">
        <f>SUM(ENERO:MARZO!AL15)</f>
        <v>0</v>
      </c>
      <c r="H8" s="240">
        <f>SUM(ENERO:MARZO!AM15)</f>
        <v>10</v>
      </c>
      <c r="J8" s="242" t="s">
        <v>62</v>
      </c>
      <c r="K8" s="243">
        <f>SUM(ABRIL:JUNIO!AL15)</f>
        <v>0</v>
      </c>
      <c r="L8" s="274">
        <f>SUM(ABRIL:JUNIO!AM15)</f>
        <v>0</v>
      </c>
      <c r="N8" s="251" t="s">
        <v>62</v>
      </c>
      <c r="O8" s="252">
        <f>SUM(JULIO:SEPTIEMBRE!AL15)</f>
        <v>0</v>
      </c>
      <c r="P8" s="271">
        <f>SUM(JULIO:SEPTIEMBRE!AM15)</f>
        <v>0</v>
      </c>
      <c r="R8" s="253" t="s">
        <v>62</v>
      </c>
      <c r="S8" s="254">
        <f>SUM(OCTUBRE:DICIEMBRE!AL15)</f>
        <v>3</v>
      </c>
      <c r="T8" s="268">
        <f>SUM(OCTUBRE:DICIEMBRE!AM15)</f>
        <v>4</v>
      </c>
    </row>
    <row r="9" spans="2:20" x14ac:dyDescent="0.25">
      <c r="B9" s="235" t="s">
        <v>63</v>
      </c>
      <c r="C9" s="236">
        <f t="shared" si="0"/>
        <v>2</v>
      </c>
      <c r="D9" s="236">
        <f t="shared" si="1"/>
        <v>0</v>
      </c>
      <c r="F9" s="239" t="s">
        <v>63</v>
      </c>
      <c r="G9" s="240">
        <f>SUM(ENERO:MARZO!AL16)</f>
        <v>1</v>
      </c>
      <c r="H9" s="240">
        <f>SUM(ENERO:MARZO!AM16)</f>
        <v>0</v>
      </c>
      <c r="J9" s="242" t="s">
        <v>63</v>
      </c>
      <c r="K9" s="243">
        <f>SUM(ABRIL:JUNIO!AL16)</f>
        <v>0</v>
      </c>
      <c r="L9" s="274">
        <f>SUM(ABRIL:JUNIO!AM16)</f>
        <v>0</v>
      </c>
      <c r="N9" s="251" t="s">
        <v>63</v>
      </c>
      <c r="O9" s="252">
        <f>SUM(JULIO:SEPTIEMBRE!AL16)</f>
        <v>0</v>
      </c>
      <c r="P9" s="271">
        <f>SUM(JULIO:SEPTIEMBRE!AM16)</f>
        <v>0</v>
      </c>
      <c r="R9" s="253" t="s">
        <v>63</v>
      </c>
      <c r="S9" s="254">
        <f>SUM(OCTUBRE:DICIEMBRE!AL16)</f>
        <v>1</v>
      </c>
      <c r="T9" s="268">
        <f>SUM(OCTUBRE:DICIEMBRE!AM16)</f>
        <v>0</v>
      </c>
    </row>
    <row r="10" spans="2:20" x14ac:dyDescent="0.25">
      <c r="B10" s="235" t="s">
        <v>64</v>
      </c>
      <c r="C10" s="236">
        <f t="shared" si="0"/>
        <v>0</v>
      </c>
      <c r="D10" s="236">
        <f t="shared" si="1"/>
        <v>57</v>
      </c>
      <c r="F10" s="239" t="s">
        <v>64</v>
      </c>
      <c r="G10" s="240">
        <f>SUM(ENERO:MARZO!AL17)</f>
        <v>0</v>
      </c>
      <c r="H10" s="240">
        <f>SUM(ENERO:MARZO!AM17)</f>
        <v>34</v>
      </c>
      <c r="J10" s="242" t="s">
        <v>64</v>
      </c>
      <c r="K10" s="243">
        <f>SUM(ABRIL:JUNIO!AL17)</f>
        <v>0</v>
      </c>
      <c r="L10" s="274">
        <f>SUM(ABRIL:JUNIO!AM17)</f>
        <v>2</v>
      </c>
      <c r="N10" s="251" t="s">
        <v>64</v>
      </c>
      <c r="O10" s="252">
        <f>SUM(JULIO:SEPTIEMBRE!AL17)</f>
        <v>0</v>
      </c>
      <c r="P10" s="271">
        <f>SUM(JULIO:SEPTIEMBRE!AM17)</f>
        <v>9</v>
      </c>
      <c r="R10" s="253" t="s">
        <v>64</v>
      </c>
      <c r="S10" s="254">
        <f>SUM(OCTUBRE:DICIEMBRE!AL17)</f>
        <v>0</v>
      </c>
      <c r="T10" s="268">
        <f>SUM(OCTUBRE:DICIEMBRE!AM17)</f>
        <v>12</v>
      </c>
    </row>
    <row r="11" spans="2:20" x14ac:dyDescent="0.25">
      <c r="B11" s="235" t="s">
        <v>65</v>
      </c>
      <c r="C11" s="236">
        <f t="shared" si="0"/>
        <v>0</v>
      </c>
      <c r="D11" s="236">
        <f t="shared" si="1"/>
        <v>0</v>
      </c>
      <c r="F11" s="239" t="s">
        <v>65</v>
      </c>
      <c r="G11" s="240">
        <f>SUM(ENERO:MARZO!AL18)</f>
        <v>0</v>
      </c>
      <c r="H11" s="240">
        <f>SUM(ENERO:MARZO!AM18)</f>
        <v>0</v>
      </c>
      <c r="J11" s="242" t="s">
        <v>65</v>
      </c>
      <c r="K11" s="243">
        <f>SUM(ABRIL:JUNIO!AL18)</f>
        <v>0</v>
      </c>
      <c r="L11" s="274">
        <f>SUM(ABRIL:JUNIO!AM18)</f>
        <v>0</v>
      </c>
      <c r="N11" s="251" t="s">
        <v>65</v>
      </c>
      <c r="O11" s="252">
        <f>SUM(JULIO:SEPTIEMBRE!AL18)</f>
        <v>0</v>
      </c>
      <c r="P11" s="271">
        <f>SUM(JULIO:SEPTIEMBRE!AM18)</f>
        <v>0</v>
      </c>
      <c r="R11" s="253" t="s">
        <v>65</v>
      </c>
      <c r="S11" s="254">
        <f>SUM(OCTUBRE:DICIEMBRE!AL18)</f>
        <v>0</v>
      </c>
      <c r="T11" s="268">
        <f>SUM(OCTUBRE:DICIEMBRE!AM18)</f>
        <v>0</v>
      </c>
    </row>
    <row r="12" spans="2:20" x14ac:dyDescent="0.25">
      <c r="B12" s="235" t="s">
        <v>66</v>
      </c>
      <c r="C12" s="236">
        <f t="shared" si="0"/>
        <v>0</v>
      </c>
      <c r="D12" s="236">
        <f t="shared" si="1"/>
        <v>16</v>
      </c>
      <c r="F12" s="239" t="s">
        <v>66</v>
      </c>
      <c r="G12" s="240">
        <f>SUM(ENERO:MARZO!AL19)</f>
        <v>0</v>
      </c>
      <c r="H12" s="240">
        <f>SUM(ENERO:MARZO!AM19)</f>
        <v>11</v>
      </c>
      <c r="J12" s="242" t="s">
        <v>66</v>
      </c>
      <c r="K12" s="243">
        <f>SUM(ABRIL:JUNIO!AL19)</f>
        <v>0</v>
      </c>
      <c r="L12" s="274">
        <f>SUM(ABRIL:JUNIO!AM19)</f>
        <v>1</v>
      </c>
      <c r="N12" s="251" t="s">
        <v>66</v>
      </c>
      <c r="O12" s="252">
        <f>SUM(JULIO:SEPTIEMBRE!AL19)</f>
        <v>0</v>
      </c>
      <c r="P12" s="271">
        <f>SUM(JULIO:SEPTIEMBRE!AM19)</f>
        <v>2</v>
      </c>
      <c r="R12" s="253" t="s">
        <v>66</v>
      </c>
      <c r="S12" s="254">
        <f>SUM(OCTUBRE:DICIEMBRE!AL19)</f>
        <v>0</v>
      </c>
      <c r="T12" s="268">
        <f>SUM(OCTUBRE:DICIEMBRE!AM19)</f>
        <v>2</v>
      </c>
    </row>
    <row r="13" spans="2:20" x14ac:dyDescent="0.25">
      <c r="B13" s="235" t="s">
        <v>67</v>
      </c>
      <c r="C13" s="236">
        <f t="shared" si="0"/>
        <v>0</v>
      </c>
      <c r="D13" s="236">
        <f t="shared" si="1"/>
        <v>0</v>
      </c>
      <c r="F13" s="239" t="s">
        <v>67</v>
      </c>
      <c r="G13" s="240">
        <f>SUM(ENERO:MARZO!AL20)</f>
        <v>0</v>
      </c>
      <c r="H13" s="240">
        <f>SUM(ENERO:MARZO!AM20)</f>
        <v>0</v>
      </c>
      <c r="J13" s="242" t="s">
        <v>67</v>
      </c>
      <c r="K13" s="243">
        <f>SUM(ABRIL:JUNIO!AL20)</f>
        <v>0</v>
      </c>
      <c r="L13" s="274">
        <f>SUM(ABRIL:JUNIO!AM20)</f>
        <v>0</v>
      </c>
      <c r="N13" s="251" t="s">
        <v>67</v>
      </c>
      <c r="O13" s="252">
        <f>SUM(JULIO:SEPTIEMBRE!AL20)</f>
        <v>0</v>
      </c>
      <c r="P13" s="271">
        <f>SUM(JULIO:SEPTIEMBRE!AM20)</f>
        <v>0</v>
      </c>
      <c r="R13" s="253" t="s">
        <v>67</v>
      </c>
      <c r="S13" s="254">
        <f>SUM(OCTUBRE:DICIEMBRE!AL20)</f>
        <v>0</v>
      </c>
      <c r="T13" s="268">
        <f>SUM(OCTUBRE:DICIEMBRE!AM20)</f>
        <v>0</v>
      </c>
    </row>
    <row r="14" spans="2:20" x14ac:dyDescent="0.25">
      <c r="B14" s="235" t="s">
        <v>68</v>
      </c>
      <c r="C14" s="236">
        <f t="shared" si="0"/>
        <v>0</v>
      </c>
      <c r="D14" s="236">
        <f t="shared" si="1"/>
        <v>147</v>
      </c>
      <c r="F14" s="239" t="s">
        <v>68</v>
      </c>
      <c r="G14" s="240">
        <f>SUM(ENERO:MARZO!AL21)</f>
        <v>0</v>
      </c>
      <c r="H14" s="240">
        <f>SUM(ENERO:MARZO!AM21)</f>
        <v>45</v>
      </c>
      <c r="J14" s="242" t="s">
        <v>68</v>
      </c>
      <c r="K14" s="243">
        <f>SUM(ABRIL:JUNIO!AL21)</f>
        <v>0</v>
      </c>
      <c r="L14" s="274">
        <f>SUM(ABRIL:JUNIO!AM21)</f>
        <v>3</v>
      </c>
      <c r="N14" s="251" t="s">
        <v>68</v>
      </c>
      <c r="O14" s="252">
        <f>SUM(JULIO:SEPTIEMBRE!AL21)</f>
        <v>0</v>
      </c>
      <c r="P14" s="271">
        <f>SUM(JULIO:SEPTIEMBRE!AM21)</f>
        <v>33</v>
      </c>
      <c r="R14" s="253" t="s">
        <v>68</v>
      </c>
      <c r="S14" s="254">
        <f>SUM(OCTUBRE:DICIEMBRE!AL21)</f>
        <v>0</v>
      </c>
      <c r="T14" s="268">
        <f>SUM(OCTUBRE:DICIEMBRE!AM21)</f>
        <v>66</v>
      </c>
    </row>
    <row r="15" spans="2:20" x14ac:dyDescent="0.25">
      <c r="B15" s="235" t="s">
        <v>69</v>
      </c>
      <c r="C15" s="236">
        <f t="shared" si="0"/>
        <v>0</v>
      </c>
      <c r="D15" s="236">
        <f t="shared" si="1"/>
        <v>0</v>
      </c>
      <c r="F15" s="239" t="s">
        <v>69</v>
      </c>
      <c r="G15" s="240">
        <f>SUM(ENERO:MARZO!AL22)</f>
        <v>0</v>
      </c>
      <c r="H15" s="240">
        <f>SUM(ENERO:MARZO!AM22)</f>
        <v>0</v>
      </c>
      <c r="J15" s="242" t="s">
        <v>69</v>
      </c>
      <c r="K15" s="243">
        <f>SUM(ABRIL:JUNIO!AL22)</f>
        <v>0</v>
      </c>
      <c r="L15" s="274">
        <f>SUM(ABRIL:JUNIO!AM22)</f>
        <v>0</v>
      </c>
      <c r="N15" s="251" t="s">
        <v>69</v>
      </c>
      <c r="O15" s="252">
        <f>SUM(JULIO:SEPTIEMBRE!AL22)</f>
        <v>0</v>
      </c>
      <c r="P15" s="271">
        <f>SUM(JULIO:SEPTIEMBRE!AM22)</f>
        <v>0</v>
      </c>
      <c r="R15" s="253" t="s">
        <v>69</v>
      </c>
      <c r="S15" s="254">
        <f>SUM(OCTUBRE:DICIEMBRE!AL22)</f>
        <v>0</v>
      </c>
      <c r="T15" s="268">
        <f>SUM(OCTUBRE:DICIEMBRE!AM22)</f>
        <v>0</v>
      </c>
    </row>
    <row r="16" spans="2:20" x14ac:dyDescent="0.25">
      <c r="B16" s="235" t="s">
        <v>70</v>
      </c>
      <c r="C16" s="236">
        <f t="shared" si="0"/>
        <v>0</v>
      </c>
      <c r="D16" s="236">
        <f t="shared" si="1"/>
        <v>0</v>
      </c>
      <c r="F16" s="239" t="s">
        <v>70</v>
      </c>
      <c r="G16" s="240">
        <f>SUM(ENERO:MARZO!AL23)</f>
        <v>0</v>
      </c>
      <c r="H16" s="240">
        <f>SUM(ENERO:MARZO!AM23)</f>
        <v>0</v>
      </c>
      <c r="J16" s="242" t="s">
        <v>70</v>
      </c>
      <c r="K16" s="243">
        <f>SUM(ABRIL:JUNIO!AL23)</f>
        <v>0</v>
      </c>
      <c r="L16" s="274">
        <f>SUM(ABRIL:JUNIO!AM23)</f>
        <v>0</v>
      </c>
      <c r="N16" s="251" t="s">
        <v>70</v>
      </c>
      <c r="O16" s="252">
        <f>SUM(JULIO:SEPTIEMBRE!AL23)</f>
        <v>0</v>
      </c>
      <c r="P16" s="271">
        <f>SUM(JULIO:SEPTIEMBRE!AM23)</f>
        <v>0</v>
      </c>
      <c r="R16" s="253" t="s">
        <v>70</v>
      </c>
      <c r="S16" s="254">
        <f>SUM(OCTUBRE:DICIEMBRE!AL23)</f>
        <v>0</v>
      </c>
      <c r="T16" s="268">
        <f>SUM(OCTUBRE:DICIEMBRE!AM23)</f>
        <v>0</v>
      </c>
    </row>
    <row r="17" spans="2:20" x14ac:dyDescent="0.25">
      <c r="B17" s="235" t="s">
        <v>71</v>
      </c>
      <c r="C17" s="236">
        <f t="shared" si="0"/>
        <v>0</v>
      </c>
      <c r="D17" s="236">
        <f t="shared" si="1"/>
        <v>0</v>
      </c>
      <c r="F17" s="239" t="s">
        <v>71</v>
      </c>
      <c r="G17" s="240">
        <f>SUM(ENERO:MARZO!AL24)</f>
        <v>0</v>
      </c>
      <c r="H17" s="240">
        <f>SUM(ENERO:MARZO!AM24)</f>
        <v>0</v>
      </c>
      <c r="J17" s="242" t="s">
        <v>71</v>
      </c>
      <c r="K17" s="243">
        <f>SUM(ABRIL:JUNIO!AL24)</f>
        <v>0</v>
      </c>
      <c r="L17" s="274">
        <f>SUM(ABRIL:JUNIO!AM24)</f>
        <v>0</v>
      </c>
      <c r="N17" s="251" t="s">
        <v>71</v>
      </c>
      <c r="O17" s="252">
        <f>SUM(JULIO:SEPTIEMBRE!AL24)</f>
        <v>0</v>
      </c>
      <c r="P17" s="271">
        <f>SUM(JULIO:SEPTIEMBRE!AM24)</f>
        <v>0</v>
      </c>
      <c r="R17" s="253" t="s">
        <v>71</v>
      </c>
      <c r="S17" s="254">
        <f>SUM(OCTUBRE:DICIEMBRE!AL24)</f>
        <v>0</v>
      </c>
      <c r="T17" s="268">
        <f>SUM(OCTUBRE:DICIEMBRE!AM24)</f>
        <v>0</v>
      </c>
    </row>
    <row r="18" spans="2:20" x14ac:dyDescent="0.25">
      <c r="B18" s="235" t="s">
        <v>72</v>
      </c>
      <c r="C18" s="236">
        <f t="shared" si="0"/>
        <v>0</v>
      </c>
      <c r="D18" s="236">
        <f t="shared" si="1"/>
        <v>0</v>
      </c>
      <c r="F18" s="239" t="s">
        <v>72</v>
      </c>
      <c r="G18" s="240">
        <f>SUM(ENERO:MARZO!AL25)</f>
        <v>0</v>
      </c>
      <c r="H18" s="240">
        <f>SUM(ENERO:MARZO!AM25)</f>
        <v>0</v>
      </c>
      <c r="J18" s="242" t="s">
        <v>72</v>
      </c>
      <c r="K18" s="243">
        <f>SUM(ABRIL:JUNIO!AL25)</f>
        <v>0</v>
      </c>
      <c r="L18" s="274">
        <f>SUM(ABRIL:JUNIO!AM25)</f>
        <v>0</v>
      </c>
      <c r="N18" s="251" t="s">
        <v>72</v>
      </c>
      <c r="O18" s="252">
        <f>SUM(JULIO:SEPTIEMBRE!AL25)</f>
        <v>0</v>
      </c>
      <c r="P18" s="271">
        <f>SUM(JULIO:SEPTIEMBRE!AM25)</f>
        <v>0</v>
      </c>
      <c r="R18" s="253" t="s">
        <v>72</v>
      </c>
      <c r="S18" s="254">
        <f>SUM(OCTUBRE:DICIEMBRE!AL25)</f>
        <v>0</v>
      </c>
      <c r="T18" s="268">
        <f>SUM(OCTUBRE:DICIEMBRE!AM25)</f>
        <v>0</v>
      </c>
    </row>
    <row r="19" spans="2:20" x14ac:dyDescent="0.25">
      <c r="B19" s="235" t="s">
        <v>73</v>
      </c>
      <c r="C19" s="236">
        <f t="shared" si="0"/>
        <v>0</v>
      </c>
      <c r="D19" s="236">
        <f t="shared" si="1"/>
        <v>0</v>
      </c>
      <c r="F19" s="239" t="s">
        <v>73</v>
      </c>
      <c r="G19" s="240">
        <f>SUM(ENERO:MARZO!AL26)</f>
        <v>0</v>
      </c>
      <c r="H19" s="240">
        <f>SUM(ENERO:MARZO!AM26)</f>
        <v>0</v>
      </c>
      <c r="J19" s="242" t="s">
        <v>73</v>
      </c>
      <c r="K19" s="243">
        <f>SUM(ABRIL:JUNIO!AL26)</f>
        <v>0</v>
      </c>
      <c r="L19" s="274">
        <f>SUM(ABRIL:JUNIO!AM26)</f>
        <v>0</v>
      </c>
      <c r="N19" s="251" t="s">
        <v>73</v>
      </c>
      <c r="O19" s="252">
        <f>SUM(JULIO:SEPTIEMBRE!AL26)</f>
        <v>0</v>
      </c>
      <c r="P19" s="271">
        <f>SUM(JULIO:SEPTIEMBRE!AM26)</f>
        <v>0</v>
      </c>
      <c r="R19" s="253" t="s">
        <v>73</v>
      </c>
      <c r="S19" s="254">
        <f>SUM(OCTUBRE:DICIEMBRE!AL26)</f>
        <v>0</v>
      </c>
      <c r="T19" s="268">
        <f>SUM(OCTUBRE:DICIEMBRE!AM26)</f>
        <v>0</v>
      </c>
    </row>
    <row r="20" spans="2:20" x14ac:dyDescent="0.25">
      <c r="B20" s="235" t="s">
        <v>74</v>
      </c>
      <c r="C20" s="236">
        <f t="shared" si="0"/>
        <v>0</v>
      </c>
      <c r="D20" s="236">
        <f t="shared" si="1"/>
        <v>0</v>
      </c>
      <c r="F20" s="239" t="s">
        <v>74</v>
      </c>
      <c r="G20" s="240">
        <f>SUM(ENERO:MARZO!AL27)</f>
        <v>0</v>
      </c>
      <c r="H20" s="240">
        <f>SUM(ENERO:MARZO!AM27)</f>
        <v>0</v>
      </c>
      <c r="J20" s="242" t="s">
        <v>74</v>
      </c>
      <c r="K20" s="243">
        <f>SUM(ABRIL:JUNIO!AL27)</f>
        <v>0</v>
      </c>
      <c r="L20" s="274">
        <f>SUM(ABRIL:JUNIO!AM27)</f>
        <v>0</v>
      </c>
      <c r="N20" s="251" t="s">
        <v>74</v>
      </c>
      <c r="O20" s="252">
        <f>SUM(JULIO:SEPTIEMBRE!AL27)</f>
        <v>0</v>
      </c>
      <c r="P20" s="271">
        <f>SUM(JULIO:SEPTIEMBRE!AM27)</f>
        <v>0</v>
      </c>
      <c r="R20" s="253" t="s">
        <v>74</v>
      </c>
      <c r="S20" s="254">
        <f>SUM(OCTUBRE:DICIEMBRE!AL27)</f>
        <v>0</v>
      </c>
      <c r="T20" s="268">
        <f>SUM(OCTUBRE:DICIEMBRE!AM27)</f>
        <v>0</v>
      </c>
    </row>
    <row r="21" spans="2:20" x14ac:dyDescent="0.25">
      <c r="B21" s="235" t="s">
        <v>75</v>
      </c>
      <c r="C21" s="236">
        <f t="shared" si="0"/>
        <v>0</v>
      </c>
      <c r="D21" s="236">
        <f t="shared" si="1"/>
        <v>0</v>
      </c>
      <c r="F21" s="239" t="s">
        <v>75</v>
      </c>
      <c r="G21" s="240">
        <f>SUM(ENERO:MARZO!AL28)</f>
        <v>0</v>
      </c>
      <c r="H21" s="240">
        <f>SUM(ENERO:MARZO!AM28)</f>
        <v>0</v>
      </c>
      <c r="J21" s="242" t="s">
        <v>75</v>
      </c>
      <c r="K21" s="243">
        <f>SUM(ABRIL:JUNIO!AL28)</f>
        <v>0</v>
      </c>
      <c r="L21" s="274">
        <f>SUM(ABRIL:JUNIO!AM28)</f>
        <v>0</v>
      </c>
      <c r="N21" s="251" t="s">
        <v>75</v>
      </c>
      <c r="O21" s="252">
        <f>SUM(JULIO:SEPTIEMBRE!AL28)</f>
        <v>0</v>
      </c>
      <c r="P21" s="271">
        <f>SUM(JULIO:SEPTIEMBRE!AM28)</f>
        <v>0</v>
      </c>
      <c r="R21" s="253" t="s">
        <v>75</v>
      </c>
      <c r="S21" s="254">
        <f>SUM(OCTUBRE:DICIEMBRE!AL28)</f>
        <v>0</v>
      </c>
      <c r="T21" s="268">
        <f>SUM(OCTUBRE:DICIEMBRE!AM28)</f>
        <v>0</v>
      </c>
    </row>
    <row r="22" spans="2:20" x14ac:dyDescent="0.25">
      <c r="B22" s="235" t="s">
        <v>76</v>
      </c>
      <c r="C22" s="236">
        <f t="shared" si="0"/>
        <v>0</v>
      </c>
      <c r="D22" s="236">
        <f t="shared" si="1"/>
        <v>0</v>
      </c>
      <c r="F22" s="239" t="s">
        <v>76</v>
      </c>
      <c r="G22" s="240">
        <f>SUM(ENERO:MARZO!AL29)</f>
        <v>0</v>
      </c>
      <c r="H22" s="240">
        <f>SUM(ENERO:MARZO!AM29)</f>
        <v>0</v>
      </c>
      <c r="J22" s="242" t="s">
        <v>76</v>
      </c>
      <c r="K22" s="243">
        <f>SUM(ABRIL:JUNIO!AL29)</f>
        <v>0</v>
      </c>
      <c r="L22" s="274">
        <f>SUM(ABRIL:JUNIO!AM29)</f>
        <v>0</v>
      </c>
      <c r="N22" s="251" t="s">
        <v>76</v>
      </c>
      <c r="O22" s="252">
        <f>SUM(JULIO:SEPTIEMBRE!AL29)</f>
        <v>0</v>
      </c>
      <c r="P22" s="271">
        <f>SUM(JULIO:SEPTIEMBRE!AM29)</f>
        <v>0</v>
      </c>
      <c r="R22" s="253" t="s">
        <v>76</v>
      </c>
      <c r="S22" s="254">
        <f>SUM(OCTUBRE:DICIEMBRE!AL29)</f>
        <v>0</v>
      </c>
      <c r="T22" s="268">
        <f>SUM(OCTUBRE:DICIEMBRE!AM29)</f>
        <v>0</v>
      </c>
    </row>
    <row r="23" spans="2:20" x14ac:dyDescent="0.25">
      <c r="B23" s="235" t="s">
        <v>77</v>
      </c>
      <c r="C23" s="236">
        <f t="shared" si="0"/>
        <v>0</v>
      </c>
      <c r="D23" s="236">
        <f t="shared" si="1"/>
        <v>5</v>
      </c>
      <c r="F23" s="239" t="s">
        <v>77</v>
      </c>
      <c r="G23" s="240">
        <f>SUM(ENERO:MARZO!AL30)</f>
        <v>0</v>
      </c>
      <c r="H23" s="240">
        <f>SUM(ENERO:MARZO!AM30)</f>
        <v>0</v>
      </c>
      <c r="J23" s="242" t="s">
        <v>77</v>
      </c>
      <c r="K23" s="243">
        <f>SUM(ABRIL:JUNIO!AL30)</f>
        <v>0</v>
      </c>
      <c r="L23" s="274">
        <f>SUM(ABRIL:JUNIO!AM30)</f>
        <v>5</v>
      </c>
      <c r="N23" s="251" t="s">
        <v>77</v>
      </c>
      <c r="O23" s="252">
        <f>SUM(JULIO:SEPTIEMBRE!AL30)</f>
        <v>0</v>
      </c>
      <c r="P23" s="271">
        <f>SUM(JULIO:SEPTIEMBRE!AM30)</f>
        <v>0</v>
      </c>
      <c r="R23" s="253" t="s">
        <v>77</v>
      </c>
      <c r="S23" s="254">
        <f>SUM(OCTUBRE:DICIEMBRE!AL30)</f>
        <v>0</v>
      </c>
      <c r="T23" s="268">
        <f>SUM(OCTUBRE:DICIEMBRE!AM30)</f>
        <v>0</v>
      </c>
    </row>
    <row r="24" spans="2:20" x14ac:dyDescent="0.25">
      <c r="B24" s="235" t="s">
        <v>78</v>
      </c>
      <c r="C24" s="236">
        <f t="shared" si="0"/>
        <v>13</v>
      </c>
      <c r="D24" s="236">
        <f t="shared" si="1"/>
        <v>63</v>
      </c>
      <c r="F24" s="239" t="s">
        <v>78</v>
      </c>
      <c r="G24" s="240">
        <f>SUM(ENERO:MARZO!AL31)</f>
        <v>7</v>
      </c>
      <c r="H24" s="240">
        <f>SUM(ENERO:MARZO!AM31)</f>
        <v>33</v>
      </c>
      <c r="J24" s="242" t="s">
        <v>78</v>
      </c>
      <c r="K24" s="243">
        <f>SUM(ABRIL:JUNIO!AL31)</f>
        <v>0</v>
      </c>
      <c r="L24" s="274">
        <f>SUM(ABRIL:JUNIO!AM31)</f>
        <v>2</v>
      </c>
      <c r="N24" s="251" t="s">
        <v>78</v>
      </c>
      <c r="O24" s="252">
        <f>SUM(JULIO:SEPTIEMBRE!AL31)</f>
        <v>0</v>
      </c>
      <c r="P24" s="271">
        <f>SUM(JULIO:SEPTIEMBRE!AM31)</f>
        <v>4</v>
      </c>
      <c r="R24" s="253" t="s">
        <v>78</v>
      </c>
      <c r="S24" s="254">
        <f>SUM(OCTUBRE:DICIEMBRE!AL31)</f>
        <v>6</v>
      </c>
      <c r="T24" s="268">
        <f>SUM(OCTUBRE:DICIEMBRE!AM31)</f>
        <v>24</v>
      </c>
    </row>
    <row r="25" spans="2:20" x14ac:dyDescent="0.25">
      <c r="B25" s="235" t="s">
        <v>79</v>
      </c>
      <c r="C25" s="236">
        <f t="shared" si="0"/>
        <v>0</v>
      </c>
      <c r="D25" s="236">
        <f t="shared" si="1"/>
        <v>0</v>
      </c>
      <c r="F25" s="239" t="s">
        <v>79</v>
      </c>
      <c r="G25" s="240">
        <f>SUM(ENERO:MARZO!AL32)</f>
        <v>0</v>
      </c>
      <c r="H25" s="240">
        <f>SUM(ENERO:MARZO!AM32)</f>
        <v>0</v>
      </c>
      <c r="J25" s="242" t="s">
        <v>79</v>
      </c>
      <c r="K25" s="243">
        <f>SUM(ABRIL:JUNIO!AL32)</f>
        <v>0</v>
      </c>
      <c r="L25" s="274">
        <f>SUM(ABRIL:JUNIO!AM32)</f>
        <v>0</v>
      </c>
      <c r="N25" s="251" t="s">
        <v>79</v>
      </c>
      <c r="O25" s="252">
        <f>SUM(JULIO:SEPTIEMBRE!AL32)</f>
        <v>0</v>
      </c>
      <c r="P25" s="271">
        <f>SUM(JULIO:SEPTIEMBRE!AM32)</f>
        <v>0</v>
      </c>
      <c r="R25" s="253" t="s">
        <v>79</v>
      </c>
      <c r="S25" s="254">
        <f>SUM(OCTUBRE:DICIEMBRE!AL32)</f>
        <v>0</v>
      </c>
      <c r="T25" s="268">
        <f>SUM(OCTUBRE:DICIEMBRE!AM32)</f>
        <v>0</v>
      </c>
    </row>
    <row r="26" spans="2:20" x14ac:dyDescent="0.25">
      <c r="B26" s="235" t="s">
        <v>80</v>
      </c>
      <c r="C26" s="236">
        <f t="shared" si="0"/>
        <v>0</v>
      </c>
      <c r="D26" s="236">
        <f t="shared" si="1"/>
        <v>0</v>
      </c>
      <c r="F26" s="239" t="s">
        <v>80</v>
      </c>
      <c r="G26" s="240">
        <f>SUM(ENERO:MARZO!AL33)</f>
        <v>0</v>
      </c>
      <c r="H26" s="240">
        <f>SUM(ENERO:MARZO!AM33)</f>
        <v>0</v>
      </c>
      <c r="J26" s="242" t="s">
        <v>80</v>
      </c>
      <c r="K26" s="243">
        <f>SUM(ABRIL:JUNIO!AL33)</f>
        <v>0</v>
      </c>
      <c r="L26" s="274">
        <f>SUM(ABRIL:JUNIO!AM33)</f>
        <v>0</v>
      </c>
      <c r="N26" s="251" t="s">
        <v>80</v>
      </c>
      <c r="O26" s="252">
        <f>SUM(JULIO:SEPTIEMBRE!AL33)</f>
        <v>0</v>
      </c>
      <c r="P26" s="271">
        <f>SUM(JULIO:SEPTIEMBRE!AM33)</f>
        <v>0</v>
      </c>
      <c r="R26" s="253" t="s">
        <v>80</v>
      </c>
      <c r="S26" s="254">
        <f>SUM(OCTUBRE:DICIEMBRE!AL33)</f>
        <v>0</v>
      </c>
      <c r="T26" s="268">
        <f>SUM(OCTUBRE:DICIEMBRE!AM33)</f>
        <v>0</v>
      </c>
    </row>
    <row r="27" spans="2:20" x14ac:dyDescent="0.25">
      <c r="B27" s="235" t="s">
        <v>81</v>
      </c>
      <c r="C27" s="236">
        <f t="shared" si="0"/>
        <v>0</v>
      </c>
      <c r="D27" s="236">
        <f t="shared" si="1"/>
        <v>0</v>
      </c>
      <c r="F27" s="239" t="s">
        <v>81</v>
      </c>
      <c r="G27" s="240">
        <f>SUM(ENERO:MARZO!AL34)</f>
        <v>0</v>
      </c>
      <c r="H27" s="240">
        <f>SUM(ENERO:MARZO!AM34)</f>
        <v>0</v>
      </c>
      <c r="J27" s="242" t="s">
        <v>81</v>
      </c>
      <c r="K27" s="243">
        <f>SUM(ABRIL:JUNIO!AL34)</f>
        <v>0</v>
      </c>
      <c r="L27" s="274">
        <f>SUM(ABRIL:JUNIO!AM34)</f>
        <v>0</v>
      </c>
      <c r="N27" s="251" t="s">
        <v>81</v>
      </c>
      <c r="O27" s="252">
        <f>SUM(JULIO:SEPTIEMBRE!AL34)</f>
        <v>0</v>
      </c>
      <c r="P27" s="271">
        <f>SUM(JULIO:SEPTIEMBRE!AM34)</f>
        <v>0</v>
      </c>
      <c r="R27" s="253" t="s">
        <v>81</v>
      </c>
      <c r="S27" s="254">
        <f>SUM(OCTUBRE:DICIEMBRE!AL34)</f>
        <v>0</v>
      </c>
      <c r="T27" s="268">
        <f>SUM(OCTUBRE:DICIEMBRE!AM34)</f>
        <v>0</v>
      </c>
    </row>
    <row r="28" spans="2:20" x14ac:dyDescent="0.25">
      <c r="B28" s="235" t="s">
        <v>82</v>
      </c>
      <c r="C28" s="236">
        <f t="shared" si="0"/>
        <v>0</v>
      </c>
      <c r="D28" s="236">
        <f t="shared" si="1"/>
        <v>0</v>
      </c>
      <c r="F28" s="239" t="s">
        <v>82</v>
      </c>
      <c r="G28" s="240">
        <f>SUM(ENERO:MARZO!AL35)</f>
        <v>0</v>
      </c>
      <c r="H28" s="240">
        <f>SUM(ENERO:MARZO!AM35)</f>
        <v>0</v>
      </c>
      <c r="J28" s="242" t="s">
        <v>82</v>
      </c>
      <c r="K28" s="243">
        <f>SUM(ABRIL:JUNIO!AL35)</f>
        <v>0</v>
      </c>
      <c r="L28" s="274">
        <f>SUM(ABRIL:JUNIO!AM35)</f>
        <v>0</v>
      </c>
      <c r="N28" s="251" t="s">
        <v>82</v>
      </c>
      <c r="O28" s="252">
        <f>SUM(JULIO:SEPTIEMBRE!AL35)</f>
        <v>0</v>
      </c>
      <c r="P28" s="271">
        <f>SUM(JULIO:SEPTIEMBRE!AM35)</f>
        <v>0</v>
      </c>
      <c r="R28" s="253" t="s">
        <v>82</v>
      </c>
      <c r="S28" s="254">
        <f>SUM(OCTUBRE:DICIEMBRE!AL35)</f>
        <v>0</v>
      </c>
      <c r="T28" s="268">
        <f>SUM(OCTUBRE:DICIEMBRE!AM35)</f>
        <v>0</v>
      </c>
    </row>
    <row r="29" spans="2:20" ht="30" x14ac:dyDescent="0.25">
      <c r="B29" s="235" t="s">
        <v>83</v>
      </c>
      <c r="C29" s="236">
        <f t="shared" si="0"/>
        <v>0</v>
      </c>
      <c r="D29" s="236">
        <f t="shared" si="1"/>
        <v>0</v>
      </c>
      <c r="F29" s="239" t="s">
        <v>83</v>
      </c>
      <c r="G29" s="240">
        <f>SUM(ENERO:MARZO!AL36)</f>
        <v>0</v>
      </c>
      <c r="H29" s="240">
        <f>SUM(ENERO:MARZO!AM36)</f>
        <v>0</v>
      </c>
      <c r="J29" s="242" t="s">
        <v>83</v>
      </c>
      <c r="K29" s="243">
        <f>SUM(ABRIL:JUNIO!AL36)</f>
        <v>0</v>
      </c>
      <c r="L29" s="274">
        <f>SUM(ABRIL:JUNIO!AM36)</f>
        <v>0</v>
      </c>
      <c r="N29" s="251" t="s">
        <v>83</v>
      </c>
      <c r="O29" s="252">
        <f>SUM(JULIO:SEPTIEMBRE!AL36)</f>
        <v>0</v>
      </c>
      <c r="P29" s="271">
        <f>SUM(JULIO:SEPTIEMBRE!AM36)</f>
        <v>0</v>
      </c>
      <c r="R29" s="253" t="s">
        <v>83</v>
      </c>
      <c r="S29" s="254">
        <f>SUM(OCTUBRE:DICIEMBRE!AL36)</f>
        <v>0</v>
      </c>
      <c r="T29" s="268">
        <f>SUM(OCTUBRE:DICIEMBRE!AM36)</f>
        <v>0</v>
      </c>
    </row>
    <row r="30" spans="2:20" ht="30" x14ac:dyDescent="0.25">
      <c r="B30" s="235" t="s">
        <v>84</v>
      </c>
      <c r="C30" s="236">
        <f t="shared" si="0"/>
        <v>0</v>
      </c>
      <c r="D30" s="236">
        <f t="shared" si="1"/>
        <v>0</v>
      </c>
      <c r="F30" s="239" t="s">
        <v>84</v>
      </c>
      <c r="G30" s="240">
        <f>SUM(ENERO:MARZO!AL37)</f>
        <v>0</v>
      </c>
      <c r="H30" s="240">
        <f>SUM(ENERO:MARZO!AM37)</f>
        <v>0</v>
      </c>
      <c r="J30" s="242" t="s">
        <v>84</v>
      </c>
      <c r="K30" s="243">
        <f>SUM(ABRIL:JUNIO!AL37)</f>
        <v>0</v>
      </c>
      <c r="L30" s="274">
        <f>SUM(ABRIL:JUNIO!AM37)</f>
        <v>0</v>
      </c>
      <c r="N30" s="251" t="s">
        <v>84</v>
      </c>
      <c r="O30" s="252">
        <f>SUM(JULIO:SEPTIEMBRE!AL37)</f>
        <v>0</v>
      </c>
      <c r="P30" s="271">
        <f>SUM(JULIO:SEPTIEMBRE!AM37)</f>
        <v>0</v>
      </c>
      <c r="R30" s="253" t="s">
        <v>84</v>
      </c>
      <c r="S30" s="254">
        <f>SUM(OCTUBRE:DICIEMBRE!AL37)</f>
        <v>0</v>
      </c>
      <c r="T30" s="268">
        <f>SUM(OCTUBRE:DICIEMBRE!AM37)</f>
        <v>0</v>
      </c>
    </row>
    <row r="31" spans="2:20" x14ac:dyDescent="0.25">
      <c r="B31" s="235" t="s">
        <v>85</v>
      </c>
      <c r="C31" s="236">
        <f t="shared" si="0"/>
        <v>14</v>
      </c>
      <c r="D31" s="236">
        <f t="shared" si="1"/>
        <v>0</v>
      </c>
      <c r="F31" s="239" t="s">
        <v>85</v>
      </c>
      <c r="G31" s="240">
        <f>SUM(ENERO:MARZO!AL38)</f>
        <v>7</v>
      </c>
      <c r="H31" s="240">
        <f>SUM(ENERO:MARZO!AM38)</f>
        <v>0</v>
      </c>
      <c r="J31" s="242" t="s">
        <v>85</v>
      </c>
      <c r="K31" s="243">
        <f>SUM(ABRIL:JUNIO!AL38)</f>
        <v>0</v>
      </c>
      <c r="L31" s="274">
        <f>SUM(ABRIL:JUNIO!AM38)</f>
        <v>0</v>
      </c>
      <c r="N31" s="251" t="s">
        <v>85</v>
      </c>
      <c r="O31" s="252">
        <f>SUM(JULIO:SEPTIEMBRE!AL38)</f>
        <v>2</v>
      </c>
      <c r="P31" s="271">
        <f>SUM(JULIO:SEPTIEMBRE!AM38)</f>
        <v>0</v>
      </c>
      <c r="R31" s="253" t="s">
        <v>85</v>
      </c>
      <c r="S31" s="254">
        <f>SUM(OCTUBRE:DICIEMBRE!AL38)</f>
        <v>5</v>
      </c>
      <c r="T31" s="268">
        <f>SUM(OCTUBRE:DICIEMBRE!AM38)</f>
        <v>0</v>
      </c>
    </row>
    <row r="32" spans="2:20" x14ac:dyDescent="0.25">
      <c r="B32" s="235" t="s">
        <v>86</v>
      </c>
      <c r="C32" s="236">
        <f t="shared" si="0"/>
        <v>0</v>
      </c>
      <c r="D32" s="236">
        <f t="shared" si="1"/>
        <v>70</v>
      </c>
      <c r="F32" s="239" t="s">
        <v>86</v>
      </c>
      <c r="G32" s="240">
        <f>SUM(ENERO:MARZO!AL39)</f>
        <v>0</v>
      </c>
      <c r="H32" s="240">
        <f>SUM(ENERO:MARZO!AM39)</f>
        <v>25</v>
      </c>
      <c r="J32" s="242" t="s">
        <v>86</v>
      </c>
      <c r="K32" s="243">
        <f>SUM(ABRIL:JUNIO!AL39)</f>
        <v>0</v>
      </c>
      <c r="L32" s="274">
        <f>SUM(ABRIL:JUNIO!AM39)</f>
        <v>4</v>
      </c>
      <c r="N32" s="251" t="s">
        <v>86</v>
      </c>
      <c r="O32" s="252">
        <f>SUM(JULIO:SEPTIEMBRE!AL39)</f>
        <v>0</v>
      </c>
      <c r="P32" s="271">
        <f>SUM(JULIO:SEPTIEMBRE!AM39)</f>
        <v>2</v>
      </c>
      <c r="R32" s="253" t="s">
        <v>86</v>
      </c>
      <c r="S32" s="254">
        <f>SUM(OCTUBRE:DICIEMBRE!AL39)</f>
        <v>0</v>
      </c>
      <c r="T32" s="268">
        <f>SUM(OCTUBRE:DICIEMBRE!AM39)</f>
        <v>39</v>
      </c>
    </row>
    <row r="33" spans="2:20" x14ac:dyDescent="0.25">
      <c r="B33" s="235" t="s">
        <v>87</v>
      </c>
      <c r="C33" s="236">
        <f t="shared" si="0"/>
        <v>0</v>
      </c>
      <c r="D33" s="236">
        <f t="shared" si="1"/>
        <v>0</v>
      </c>
      <c r="F33" s="239" t="s">
        <v>87</v>
      </c>
      <c r="G33" s="240">
        <f>SUM(ENERO:MARZO!AL40)</f>
        <v>0</v>
      </c>
      <c r="H33" s="240">
        <f>SUM(ENERO:MARZO!AM40)</f>
        <v>0</v>
      </c>
      <c r="J33" s="242" t="s">
        <v>87</v>
      </c>
      <c r="K33" s="243">
        <f>SUM(ABRIL:JUNIO!AL40)</f>
        <v>0</v>
      </c>
      <c r="L33" s="274">
        <f>SUM(ABRIL:JUNIO!AM40)</f>
        <v>0</v>
      </c>
      <c r="N33" s="251" t="s">
        <v>87</v>
      </c>
      <c r="O33" s="252">
        <f>SUM(JULIO:SEPTIEMBRE!AL40)</f>
        <v>0</v>
      </c>
      <c r="P33" s="271">
        <f>SUM(JULIO:SEPTIEMBRE!AM40)</f>
        <v>0</v>
      </c>
      <c r="R33" s="253" t="s">
        <v>87</v>
      </c>
      <c r="S33" s="254">
        <f>SUM(OCTUBRE:DICIEMBRE!AL40)</f>
        <v>0</v>
      </c>
      <c r="T33" s="268">
        <f>SUM(OCTUBRE:DICIEMBRE!AM40)</f>
        <v>0</v>
      </c>
    </row>
    <row r="34" spans="2:20" x14ac:dyDescent="0.25">
      <c r="B34" s="235" t="s">
        <v>88</v>
      </c>
      <c r="C34" s="236">
        <f t="shared" si="0"/>
        <v>0</v>
      </c>
      <c r="D34" s="236">
        <f t="shared" si="1"/>
        <v>0</v>
      </c>
      <c r="F34" s="239" t="s">
        <v>88</v>
      </c>
      <c r="G34" s="240">
        <f>SUM(ENERO:MARZO!AL41)</f>
        <v>0</v>
      </c>
      <c r="H34" s="240">
        <f>SUM(ENERO:MARZO!AM41)</f>
        <v>0</v>
      </c>
      <c r="J34" s="242" t="s">
        <v>88</v>
      </c>
      <c r="K34" s="243">
        <f>SUM(ABRIL:JUNIO!AL41)</f>
        <v>0</v>
      </c>
      <c r="L34" s="274">
        <f>SUM(ABRIL:JUNIO!AM41)</f>
        <v>0</v>
      </c>
      <c r="N34" s="251" t="s">
        <v>88</v>
      </c>
      <c r="O34" s="252">
        <f>SUM(JULIO:SEPTIEMBRE!AL41)</f>
        <v>0</v>
      </c>
      <c r="P34" s="271">
        <f>SUM(JULIO:SEPTIEMBRE!AM41)</f>
        <v>0</v>
      </c>
      <c r="R34" s="253" t="s">
        <v>88</v>
      </c>
      <c r="S34" s="254">
        <f>SUM(OCTUBRE:DICIEMBRE!AL41)</f>
        <v>0</v>
      </c>
      <c r="T34" s="268">
        <f>SUM(OCTUBRE:DICIEMBRE!AM41)</f>
        <v>0</v>
      </c>
    </row>
    <row r="35" spans="2:20" x14ac:dyDescent="0.25">
      <c r="B35" s="235" t="s">
        <v>89</v>
      </c>
      <c r="C35" s="236">
        <f t="shared" si="0"/>
        <v>0</v>
      </c>
      <c r="D35" s="236">
        <f t="shared" si="1"/>
        <v>54</v>
      </c>
      <c r="F35" s="239" t="s">
        <v>89</v>
      </c>
      <c r="G35" s="240">
        <f>SUM(ENERO:MARZO!AL42)</f>
        <v>0</v>
      </c>
      <c r="H35" s="240">
        <f>SUM(ENERO:MARZO!AM42)</f>
        <v>13</v>
      </c>
      <c r="J35" s="242" t="s">
        <v>89</v>
      </c>
      <c r="K35" s="243">
        <f>SUM(ABRIL:JUNIO!AL42)</f>
        <v>0</v>
      </c>
      <c r="L35" s="274">
        <f>SUM(ABRIL:JUNIO!AM42)</f>
        <v>7</v>
      </c>
      <c r="N35" s="251" t="s">
        <v>89</v>
      </c>
      <c r="O35" s="252">
        <f>SUM(JULIO:SEPTIEMBRE!AL42)</f>
        <v>0</v>
      </c>
      <c r="P35" s="271">
        <f>SUM(JULIO:SEPTIEMBRE!AM42)</f>
        <v>10</v>
      </c>
      <c r="R35" s="253" t="s">
        <v>89</v>
      </c>
      <c r="S35" s="254">
        <f>SUM(OCTUBRE:DICIEMBRE!AL42)</f>
        <v>0</v>
      </c>
      <c r="T35" s="268">
        <f>SUM(OCTUBRE:DICIEMBRE!AM42)</f>
        <v>24</v>
      </c>
    </row>
    <row r="36" spans="2:20" x14ac:dyDescent="0.25">
      <c r="B36" s="235" t="s">
        <v>90</v>
      </c>
      <c r="C36" s="236">
        <f t="shared" si="0"/>
        <v>163</v>
      </c>
      <c r="D36" s="236">
        <f t="shared" si="1"/>
        <v>0</v>
      </c>
      <c r="F36" s="239" t="s">
        <v>90</v>
      </c>
      <c r="G36" s="240">
        <f>SUM(ENERO:MARZO!AL43)</f>
        <v>112</v>
      </c>
      <c r="H36" s="240">
        <f>SUM(ENERO:MARZO!AM43)</f>
        <v>0</v>
      </c>
      <c r="J36" s="242" t="s">
        <v>90</v>
      </c>
      <c r="K36" s="243">
        <f>SUM(ABRIL:JUNIO!AL43)</f>
        <v>0</v>
      </c>
      <c r="L36" s="274">
        <f>SUM(ABRIL:JUNIO!AM43)</f>
        <v>0</v>
      </c>
      <c r="N36" s="251" t="s">
        <v>90</v>
      </c>
      <c r="O36" s="252">
        <f>SUM(JULIO:SEPTIEMBRE!AL43)</f>
        <v>0</v>
      </c>
      <c r="P36" s="271">
        <f>SUM(JULIO:SEPTIEMBRE!AM43)</f>
        <v>0</v>
      </c>
      <c r="R36" s="253" t="s">
        <v>90</v>
      </c>
      <c r="S36" s="254">
        <f>SUM(OCTUBRE:DICIEMBRE!AL43)</f>
        <v>51</v>
      </c>
      <c r="T36" s="268">
        <f>SUM(OCTUBRE:DICIEMBRE!AM43)</f>
        <v>0</v>
      </c>
    </row>
    <row r="37" spans="2:20" x14ac:dyDescent="0.25">
      <c r="B37" s="235" t="s">
        <v>91</v>
      </c>
      <c r="C37" s="236">
        <f t="shared" si="0"/>
        <v>0</v>
      </c>
      <c r="D37" s="236">
        <f t="shared" si="1"/>
        <v>442</v>
      </c>
      <c r="F37" s="239" t="s">
        <v>91</v>
      </c>
      <c r="G37" s="240">
        <f>SUM(ENERO:MARZO!AL44)</f>
        <v>0</v>
      </c>
      <c r="H37" s="240">
        <f>SUM(ENERO:MARZO!AM44)</f>
        <v>178</v>
      </c>
      <c r="J37" s="242" t="s">
        <v>91</v>
      </c>
      <c r="K37" s="243">
        <f>SUM(ABRIL:JUNIO!AL44)</f>
        <v>0</v>
      </c>
      <c r="L37" s="274">
        <f>SUM(ABRIL:JUNIO!AM44)</f>
        <v>46</v>
      </c>
      <c r="N37" s="251" t="s">
        <v>91</v>
      </c>
      <c r="O37" s="252">
        <f>SUM(JULIO:SEPTIEMBRE!AL44)</f>
        <v>0</v>
      </c>
      <c r="P37" s="271">
        <f>SUM(JULIO:SEPTIEMBRE!AM44)</f>
        <v>91</v>
      </c>
      <c r="R37" s="253" t="s">
        <v>91</v>
      </c>
      <c r="S37" s="254">
        <f>SUM(OCTUBRE:DICIEMBRE!AL44)</f>
        <v>0</v>
      </c>
      <c r="T37" s="268">
        <f>SUM(OCTUBRE:DICIEMBRE!AM44)</f>
        <v>127</v>
      </c>
    </row>
    <row r="38" spans="2:20" x14ac:dyDescent="0.25">
      <c r="B38" s="235" t="s">
        <v>92</v>
      </c>
      <c r="C38" s="236">
        <f t="shared" si="0"/>
        <v>0</v>
      </c>
      <c r="D38" s="236">
        <f t="shared" si="1"/>
        <v>0</v>
      </c>
      <c r="F38" s="245" t="s">
        <v>92</v>
      </c>
      <c r="G38" s="240">
        <f>SUM(ENERO:MARZO!AL45)</f>
        <v>0</v>
      </c>
      <c r="H38" s="240">
        <f>SUM(ENERO:MARZO!AM45)</f>
        <v>0</v>
      </c>
      <c r="J38" s="246" t="s">
        <v>92</v>
      </c>
      <c r="K38" s="243">
        <f>SUM(ABRIL:JUNIO!AL45)</f>
        <v>0</v>
      </c>
      <c r="L38" s="274">
        <f>SUM(ABRIL:JUNIO!AM45)</f>
        <v>0</v>
      </c>
      <c r="N38" s="255" t="s">
        <v>92</v>
      </c>
      <c r="O38" s="252">
        <f>SUM(JULIO:SEPTIEMBRE!AL45)</f>
        <v>0</v>
      </c>
      <c r="P38" s="271">
        <f>SUM(JULIO:SEPTIEMBRE!AM45)</f>
        <v>0</v>
      </c>
      <c r="R38" s="256" t="s">
        <v>92</v>
      </c>
      <c r="S38" s="254">
        <f>SUM(OCTUBRE:DICIEMBRE!AL45)</f>
        <v>0</v>
      </c>
      <c r="T38" s="268">
        <f>SUM(OCTUBRE:DICIEMBRE!AM45)</f>
        <v>0</v>
      </c>
    </row>
    <row r="39" spans="2:20" x14ac:dyDescent="0.25">
      <c r="B39" s="235" t="s">
        <v>93</v>
      </c>
      <c r="C39" s="236">
        <f t="shared" si="0"/>
        <v>0</v>
      </c>
      <c r="D39" s="236">
        <f t="shared" si="1"/>
        <v>0</v>
      </c>
      <c r="F39" s="247" t="s">
        <v>93</v>
      </c>
      <c r="G39" s="240">
        <f>SUM(ENERO:MARZO!AL46)</f>
        <v>0</v>
      </c>
      <c r="H39" s="240">
        <f>SUM(ENERO:MARZO!AM46)</f>
        <v>0</v>
      </c>
      <c r="J39" s="248" t="s">
        <v>93</v>
      </c>
      <c r="K39" s="243">
        <f>SUM(ABRIL:JUNIO!AL46)</f>
        <v>0</v>
      </c>
      <c r="L39" s="274">
        <f>SUM(ABRIL:JUNIO!AM46)</f>
        <v>0</v>
      </c>
      <c r="N39" s="257" t="s">
        <v>93</v>
      </c>
      <c r="O39" s="252">
        <f>SUM(JULIO:SEPTIEMBRE!AL46)</f>
        <v>0</v>
      </c>
      <c r="P39" s="271">
        <f>SUM(JULIO:SEPTIEMBRE!AM46)</f>
        <v>0</v>
      </c>
      <c r="R39" s="258" t="s">
        <v>93</v>
      </c>
      <c r="S39" s="254">
        <f>SUM(OCTUBRE:DICIEMBRE!AL46)</f>
        <v>0</v>
      </c>
      <c r="T39" s="268">
        <f>SUM(OCTUBRE:DICIEMBRE!AM46)</f>
        <v>0</v>
      </c>
    </row>
    <row r="40" spans="2:20" x14ac:dyDescent="0.25">
      <c r="B40" s="235" t="s">
        <v>94</v>
      </c>
      <c r="C40" s="236">
        <f t="shared" si="0"/>
        <v>0</v>
      </c>
      <c r="D40" s="236">
        <f t="shared" si="1"/>
        <v>0</v>
      </c>
      <c r="F40" s="239" t="s">
        <v>94</v>
      </c>
      <c r="G40" s="240">
        <f>SUM(ENERO:MARZO!AL47)</f>
        <v>0</v>
      </c>
      <c r="H40" s="240">
        <f>SUM(ENERO:MARZO!AM47)</f>
        <v>0</v>
      </c>
      <c r="J40" s="242" t="s">
        <v>94</v>
      </c>
      <c r="K40" s="243">
        <f>SUM(ABRIL:JUNIO!AL47)</f>
        <v>0</v>
      </c>
      <c r="L40" s="274">
        <f>SUM(ABRIL:JUNIO!AM47)</f>
        <v>0</v>
      </c>
      <c r="N40" s="251" t="s">
        <v>94</v>
      </c>
      <c r="O40" s="252">
        <f>SUM(JULIO:SEPTIEMBRE!AL47)</f>
        <v>0</v>
      </c>
      <c r="P40" s="271">
        <f>SUM(JULIO:SEPTIEMBRE!AM47)</f>
        <v>0</v>
      </c>
      <c r="R40" s="253" t="s">
        <v>94</v>
      </c>
      <c r="S40" s="254">
        <f>SUM(OCTUBRE:DICIEMBRE!AL47)</f>
        <v>0</v>
      </c>
      <c r="T40" s="268">
        <f>SUM(OCTUBRE:DICIEMBRE!AM47)</f>
        <v>0</v>
      </c>
    </row>
    <row r="41" spans="2:20" x14ac:dyDescent="0.25">
      <c r="B41" s="235" t="s">
        <v>95</v>
      </c>
      <c r="C41" s="236">
        <f t="shared" si="0"/>
        <v>0</v>
      </c>
      <c r="D41" s="236">
        <f t="shared" si="1"/>
        <v>0</v>
      </c>
      <c r="F41" s="239" t="s">
        <v>95</v>
      </c>
      <c r="G41" s="240">
        <f>SUM(ENERO:MARZO!AL48)</f>
        <v>0</v>
      </c>
      <c r="H41" s="240">
        <f>SUM(ENERO:MARZO!AM48)</f>
        <v>0</v>
      </c>
      <c r="J41" s="242" t="s">
        <v>95</v>
      </c>
      <c r="K41" s="243">
        <f>SUM(ABRIL:JUNIO!AL48)</f>
        <v>0</v>
      </c>
      <c r="L41" s="274">
        <f>SUM(ABRIL:JUNIO!AM48)</f>
        <v>0</v>
      </c>
      <c r="N41" s="251" t="s">
        <v>95</v>
      </c>
      <c r="O41" s="252">
        <f>SUM(JULIO:SEPTIEMBRE!AL48)</f>
        <v>0</v>
      </c>
      <c r="P41" s="271">
        <f>SUM(JULIO:SEPTIEMBRE!AM48)</f>
        <v>0</v>
      </c>
      <c r="R41" s="253" t="s">
        <v>95</v>
      </c>
      <c r="S41" s="254">
        <f>SUM(OCTUBRE:DICIEMBRE!AL48)</f>
        <v>0</v>
      </c>
      <c r="T41" s="268">
        <f>SUM(OCTUBRE:DICIEMBRE!AM48)</f>
        <v>0</v>
      </c>
    </row>
    <row r="42" spans="2:20" x14ac:dyDescent="0.25">
      <c r="B42" s="235" t="s">
        <v>96</v>
      </c>
      <c r="C42" s="236">
        <f t="shared" si="0"/>
        <v>0</v>
      </c>
      <c r="D42" s="236">
        <f t="shared" si="1"/>
        <v>0</v>
      </c>
      <c r="F42" s="239" t="s">
        <v>96</v>
      </c>
      <c r="G42" s="240">
        <f>SUM(ENERO:MARZO!AL49)</f>
        <v>0</v>
      </c>
      <c r="H42" s="240">
        <f>SUM(ENERO:MARZO!AM49)</f>
        <v>0</v>
      </c>
      <c r="J42" s="242" t="s">
        <v>96</v>
      </c>
      <c r="K42" s="243">
        <f>SUM(ABRIL:JUNIO!AL49)</f>
        <v>0</v>
      </c>
      <c r="L42" s="274">
        <f>SUM(ABRIL:JUNIO!AM49)</f>
        <v>0</v>
      </c>
      <c r="N42" s="251" t="s">
        <v>96</v>
      </c>
      <c r="O42" s="252">
        <f>SUM(JULIO:SEPTIEMBRE!AL49)</f>
        <v>0</v>
      </c>
      <c r="P42" s="271">
        <f>SUM(JULIO:SEPTIEMBRE!AM49)</f>
        <v>0</v>
      </c>
      <c r="R42" s="253" t="s">
        <v>96</v>
      </c>
      <c r="S42" s="254">
        <f>SUM(OCTUBRE:DICIEMBRE!AL49)</f>
        <v>0</v>
      </c>
      <c r="T42" s="268">
        <f>SUM(OCTUBRE:DICIEMBRE!AM49)</f>
        <v>0</v>
      </c>
    </row>
    <row r="43" spans="2:20" x14ac:dyDescent="0.25">
      <c r="B43" s="235" t="s">
        <v>97</v>
      </c>
      <c r="C43" s="236">
        <f t="shared" si="0"/>
        <v>0</v>
      </c>
      <c r="D43" s="236">
        <f t="shared" si="1"/>
        <v>41</v>
      </c>
      <c r="F43" s="239" t="s">
        <v>97</v>
      </c>
      <c r="G43" s="240">
        <f>SUM(ENERO:MARZO!AL50)</f>
        <v>0</v>
      </c>
      <c r="H43" s="240">
        <f>SUM(ENERO:MARZO!AM50)</f>
        <v>7</v>
      </c>
      <c r="J43" s="242" t="s">
        <v>97</v>
      </c>
      <c r="K43" s="243">
        <f>SUM(ABRIL:JUNIO!AL50)</f>
        <v>0</v>
      </c>
      <c r="L43" s="274">
        <f>SUM(ABRIL:JUNIO!AM50)</f>
        <v>7</v>
      </c>
      <c r="N43" s="251" t="s">
        <v>97</v>
      </c>
      <c r="O43" s="252">
        <f>SUM(JULIO:SEPTIEMBRE!AL50)</f>
        <v>0</v>
      </c>
      <c r="P43" s="271">
        <f>SUM(JULIO:SEPTIEMBRE!AM50)</f>
        <v>17</v>
      </c>
      <c r="R43" s="253" t="s">
        <v>97</v>
      </c>
      <c r="S43" s="254">
        <f>SUM(OCTUBRE:DICIEMBRE!AL50)</f>
        <v>0</v>
      </c>
      <c r="T43" s="268">
        <f>SUM(OCTUBRE:DICIEMBRE!AM50)</f>
        <v>10</v>
      </c>
    </row>
    <row r="44" spans="2:20" x14ac:dyDescent="0.25">
      <c r="B44" s="235" t="s">
        <v>98</v>
      </c>
      <c r="C44" s="236">
        <f t="shared" si="0"/>
        <v>0</v>
      </c>
      <c r="D44" s="236">
        <f t="shared" si="1"/>
        <v>0</v>
      </c>
      <c r="F44" s="239" t="s">
        <v>98</v>
      </c>
      <c r="G44" s="240">
        <f>SUM(ENERO:MARZO!AL51)</f>
        <v>0</v>
      </c>
      <c r="H44" s="240">
        <f>SUM(ENERO:MARZO!AM51)</f>
        <v>0</v>
      </c>
      <c r="J44" s="242" t="s">
        <v>98</v>
      </c>
      <c r="K44" s="243">
        <f>SUM(ABRIL:JUNIO!AL51)</f>
        <v>0</v>
      </c>
      <c r="L44" s="274">
        <f>SUM(ABRIL:JUNIO!AM51)</f>
        <v>0</v>
      </c>
      <c r="N44" s="251" t="s">
        <v>98</v>
      </c>
      <c r="O44" s="252">
        <f>SUM(JULIO:SEPTIEMBRE!AL51)</f>
        <v>0</v>
      </c>
      <c r="P44" s="271">
        <f>SUM(JULIO:SEPTIEMBRE!AM51)</f>
        <v>0</v>
      </c>
      <c r="R44" s="253" t="s">
        <v>98</v>
      </c>
      <c r="S44" s="254">
        <f>SUM(OCTUBRE:DICIEMBRE!AL51)</f>
        <v>0</v>
      </c>
      <c r="T44" s="268">
        <f>SUM(OCTUBRE:DICIEMBRE!AM51)</f>
        <v>0</v>
      </c>
    </row>
    <row r="45" spans="2:20" x14ac:dyDescent="0.25">
      <c r="B45" s="235" t="s">
        <v>99</v>
      </c>
      <c r="C45" s="236">
        <f t="shared" si="0"/>
        <v>0</v>
      </c>
      <c r="D45" s="236">
        <f t="shared" si="1"/>
        <v>0</v>
      </c>
      <c r="F45" s="239" t="s">
        <v>99</v>
      </c>
      <c r="G45" s="240">
        <f>SUM(ENERO:MARZO!AL52)</f>
        <v>0</v>
      </c>
      <c r="H45" s="240">
        <f>SUM(ENERO:MARZO!AM52)</f>
        <v>0</v>
      </c>
      <c r="J45" s="242" t="s">
        <v>99</v>
      </c>
      <c r="K45" s="243">
        <f>SUM(ABRIL:JUNIO!AL52)</f>
        <v>0</v>
      </c>
      <c r="L45" s="274">
        <f>SUM(ABRIL:JUNIO!AM52)</f>
        <v>0</v>
      </c>
      <c r="N45" s="251" t="s">
        <v>99</v>
      </c>
      <c r="O45" s="252">
        <f>SUM(JULIO:SEPTIEMBRE!AL52)</f>
        <v>0</v>
      </c>
      <c r="P45" s="271">
        <f>SUM(JULIO:SEPTIEMBRE!AM52)</f>
        <v>0</v>
      </c>
      <c r="R45" s="253" t="s">
        <v>99</v>
      </c>
      <c r="S45" s="254">
        <f>SUM(OCTUBRE:DICIEMBRE!AL52)</f>
        <v>0</v>
      </c>
      <c r="T45" s="268">
        <f>SUM(OCTUBRE:DICIEMBRE!AM52)</f>
        <v>0</v>
      </c>
    </row>
    <row r="46" spans="2:20" x14ac:dyDescent="0.25">
      <c r="B46" s="235" t="s">
        <v>100</v>
      </c>
      <c r="C46" s="236">
        <f t="shared" si="0"/>
        <v>0</v>
      </c>
      <c r="D46" s="236">
        <f t="shared" si="1"/>
        <v>0</v>
      </c>
      <c r="F46" s="239" t="s">
        <v>100</v>
      </c>
      <c r="G46" s="240">
        <f>SUM(ENERO:MARZO!AL53)</f>
        <v>0</v>
      </c>
      <c r="H46" s="240">
        <f>SUM(ENERO:MARZO!AM53)</f>
        <v>0</v>
      </c>
      <c r="J46" s="242" t="s">
        <v>100</v>
      </c>
      <c r="K46" s="243">
        <f>SUM(ABRIL:JUNIO!AL53)</f>
        <v>0</v>
      </c>
      <c r="L46" s="274">
        <f>SUM(ABRIL:JUNIO!AM53)</f>
        <v>0</v>
      </c>
      <c r="N46" s="251" t="s">
        <v>100</v>
      </c>
      <c r="O46" s="252">
        <f>SUM(JULIO:SEPTIEMBRE!AL53)</f>
        <v>0</v>
      </c>
      <c r="P46" s="271">
        <f>SUM(JULIO:SEPTIEMBRE!AM53)</f>
        <v>0</v>
      </c>
      <c r="R46" s="253" t="s">
        <v>100</v>
      </c>
      <c r="S46" s="254">
        <f>SUM(OCTUBRE:DICIEMBRE!AL53)</f>
        <v>0</v>
      </c>
      <c r="T46" s="268">
        <f>SUM(OCTUBRE:DICIEMBRE!AM53)</f>
        <v>0</v>
      </c>
    </row>
    <row r="47" spans="2:20" x14ac:dyDescent="0.25">
      <c r="B47" s="235" t="s">
        <v>101</v>
      </c>
      <c r="C47" s="236">
        <f t="shared" si="0"/>
        <v>0</v>
      </c>
      <c r="D47" s="236">
        <f t="shared" si="1"/>
        <v>17</v>
      </c>
      <c r="F47" s="239" t="s">
        <v>101</v>
      </c>
      <c r="G47" s="240">
        <f>SUM(ENERO:MARZO!AL54)</f>
        <v>0</v>
      </c>
      <c r="H47" s="240">
        <f>SUM(ENERO:MARZO!AM54)</f>
        <v>6</v>
      </c>
      <c r="J47" s="242" t="s">
        <v>101</v>
      </c>
      <c r="K47" s="243">
        <f>SUM(ABRIL:JUNIO!AL54)</f>
        <v>0</v>
      </c>
      <c r="L47" s="274">
        <f>SUM(ABRIL:JUNIO!AM54)</f>
        <v>1</v>
      </c>
      <c r="N47" s="251" t="s">
        <v>101</v>
      </c>
      <c r="O47" s="252">
        <f>SUM(JULIO:SEPTIEMBRE!AL54)</f>
        <v>0</v>
      </c>
      <c r="P47" s="271">
        <f>SUM(JULIO:SEPTIEMBRE!AM54)</f>
        <v>1</v>
      </c>
      <c r="R47" s="253" t="s">
        <v>101</v>
      </c>
      <c r="S47" s="254">
        <f>SUM(OCTUBRE:DICIEMBRE!AL54)</f>
        <v>0</v>
      </c>
      <c r="T47" s="268">
        <f>SUM(OCTUBRE:DICIEMBRE!AM54)</f>
        <v>9</v>
      </c>
    </row>
    <row r="48" spans="2:20" x14ac:dyDescent="0.25">
      <c r="B48" s="235" t="s">
        <v>102</v>
      </c>
      <c r="C48" s="236">
        <f t="shared" si="0"/>
        <v>0</v>
      </c>
      <c r="D48" s="236">
        <f t="shared" si="1"/>
        <v>196</v>
      </c>
      <c r="F48" s="247" t="s">
        <v>102</v>
      </c>
      <c r="G48" s="240">
        <f>SUM(ENERO:MARZO!AL55)</f>
        <v>0</v>
      </c>
      <c r="H48" s="240">
        <f>SUM(ENERO:MARZO!AM55)</f>
        <v>79</v>
      </c>
      <c r="J48" s="248" t="s">
        <v>102</v>
      </c>
      <c r="K48" s="243">
        <f>SUM(ABRIL:JUNIO!AL55)</f>
        <v>0</v>
      </c>
      <c r="L48" s="274">
        <f>SUM(ABRIL:JUNIO!AM55)</f>
        <v>21</v>
      </c>
      <c r="N48" s="257" t="s">
        <v>102</v>
      </c>
      <c r="O48" s="252">
        <f>SUM(JULIO:SEPTIEMBRE!AL55)</f>
        <v>0</v>
      </c>
      <c r="P48" s="271">
        <f>SUM(JULIO:SEPTIEMBRE!AM55)</f>
        <v>14</v>
      </c>
      <c r="R48" s="258" t="s">
        <v>102</v>
      </c>
      <c r="S48" s="254">
        <f>SUM(OCTUBRE:DICIEMBRE!AL55)</f>
        <v>0</v>
      </c>
      <c r="T48" s="268">
        <f>SUM(OCTUBRE:DICIEMBRE!AM55)</f>
        <v>82</v>
      </c>
    </row>
    <row r="49" spans="2:20" x14ac:dyDescent="0.25">
      <c r="B49" s="235" t="s">
        <v>103</v>
      </c>
      <c r="C49" s="236">
        <f t="shared" si="0"/>
        <v>0</v>
      </c>
      <c r="D49" s="236">
        <f t="shared" si="1"/>
        <v>2</v>
      </c>
      <c r="F49" s="247" t="s">
        <v>103</v>
      </c>
      <c r="G49" s="240">
        <f>SUM(ENERO:MARZO!AL56)</f>
        <v>0</v>
      </c>
      <c r="H49" s="240">
        <f>SUM(ENERO:MARZO!AM56)</f>
        <v>1</v>
      </c>
      <c r="J49" s="248" t="s">
        <v>103</v>
      </c>
      <c r="K49" s="243">
        <f>SUM(ABRIL:JUNIO!AL56)</f>
        <v>0</v>
      </c>
      <c r="L49" s="274">
        <f>SUM(ABRIL:JUNIO!AM56)</f>
        <v>0</v>
      </c>
      <c r="N49" s="257" t="s">
        <v>103</v>
      </c>
      <c r="O49" s="252">
        <f>SUM(JULIO:SEPTIEMBRE!AL56)</f>
        <v>0</v>
      </c>
      <c r="P49" s="271">
        <f>SUM(JULIO:SEPTIEMBRE!AM56)</f>
        <v>1</v>
      </c>
      <c r="R49" s="258" t="s">
        <v>103</v>
      </c>
      <c r="S49" s="254">
        <f>SUM(OCTUBRE:DICIEMBRE!AL56)</f>
        <v>0</v>
      </c>
      <c r="T49" s="268">
        <f>SUM(OCTUBRE:DICIEMBRE!AM56)</f>
        <v>0</v>
      </c>
    </row>
    <row r="50" spans="2:20" x14ac:dyDescent="0.25">
      <c r="B50" s="235" t="s">
        <v>104</v>
      </c>
      <c r="C50" s="236">
        <f t="shared" si="0"/>
        <v>0</v>
      </c>
      <c r="D50" s="236">
        <f t="shared" si="1"/>
        <v>220</v>
      </c>
      <c r="F50" s="247" t="s">
        <v>104</v>
      </c>
      <c r="G50" s="240">
        <f>SUM(ENERO:MARZO!AL57)</f>
        <v>0</v>
      </c>
      <c r="H50" s="240">
        <f>SUM(ENERO:MARZO!AM57)</f>
        <v>149</v>
      </c>
      <c r="J50" s="248" t="s">
        <v>104</v>
      </c>
      <c r="K50" s="243">
        <f>SUM(ABRIL:JUNIO!AL57)</f>
        <v>0</v>
      </c>
      <c r="L50" s="274">
        <f>SUM(ABRIL:JUNIO!AM57)</f>
        <v>9</v>
      </c>
      <c r="N50" s="257" t="s">
        <v>104</v>
      </c>
      <c r="O50" s="252">
        <f>SUM(JULIO:SEPTIEMBRE!AL57)</f>
        <v>0</v>
      </c>
      <c r="P50" s="271">
        <f>SUM(JULIO:SEPTIEMBRE!AM57)</f>
        <v>8</v>
      </c>
      <c r="R50" s="258" t="s">
        <v>104</v>
      </c>
      <c r="S50" s="254">
        <f>SUM(OCTUBRE:DICIEMBRE!AL57)</f>
        <v>0</v>
      </c>
      <c r="T50" s="268">
        <f>SUM(OCTUBRE:DICIEMBRE!AM57)</f>
        <v>54</v>
      </c>
    </row>
    <row r="51" spans="2:20" x14ac:dyDescent="0.25">
      <c r="B51" s="235" t="s">
        <v>105</v>
      </c>
      <c r="C51" s="236">
        <f t="shared" si="0"/>
        <v>80</v>
      </c>
      <c r="D51" s="236">
        <f t="shared" si="1"/>
        <v>501</v>
      </c>
      <c r="F51" s="239" t="s">
        <v>105</v>
      </c>
      <c r="G51" s="240">
        <f>SUM(ENERO:MARZO!AL58)</f>
        <v>29</v>
      </c>
      <c r="H51" s="240">
        <f>SUM(ENERO:MARZO!AM58)</f>
        <v>113</v>
      </c>
      <c r="J51" s="242" t="s">
        <v>105</v>
      </c>
      <c r="K51" s="243">
        <f>SUM(ABRIL:JUNIO!AL58)</f>
        <v>15</v>
      </c>
      <c r="L51" s="274">
        <f>SUM(ABRIL:JUNIO!AM58)</f>
        <v>125</v>
      </c>
      <c r="N51" s="251" t="s">
        <v>105</v>
      </c>
      <c r="O51" s="252">
        <f>SUM(JULIO:SEPTIEMBRE!AL58)</f>
        <v>6</v>
      </c>
      <c r="P51" s="271">
        <f>SUM(JULIO:SEPTIEMBRE!AM58)</f>
        <v>125</v>
      </c>
      <c r="R51" s="253" t="s">
        <v>105</v>
      </c>
      <c r="S51" s="254">
        <f>SUM(OCTUBRE:DICIEMBRE!AL58)</f>
        <v>30</v>
      </c>
      <c r="T51" s="268">
        <f>SUM(OCTUBRE:DICIEMBRE!AM58)</f>
        <v>138</v>
      </c>
    </row>
    <row r="52" spans="2:20" x14ac:dyDescent="0.25">
      <c r="B52" s="235" t="s">
        <v>106</v>
      </c>
      <c r="C52" s="236">
        <f t="shared" si="0"/>
        <v>158</v>
      </c>
      <c r="D52" s="236">
        <f t="shared" si="1"/>
        <v>225</v>
      </c>
      <c r="F52" s="239" t="s">
        <v>106</v>
      </c>
      <c r="G52" s="240">
        <f>SUM(ENERO:MARZO!AL59)</f>
        <v>117</v>
      </c>
      <c r="H52" s="240">
        <f>SUM(ENERO:MARZO!AM59)</f>
        <v>124</v>
      </c>
      <c r="J52" s="242" t="s">
        <v>106</v>
      </c>
      <c r="K52" s="243">
        <f>SUM(ABRIL:JUNIO!AL59)</f>
        <v>1</v>
      </c>
      <c r="L52" s="274">
        <f>SUM(ABRIL:JUNIO!AM59)</f>
        <v>11</v>
      </c>
      <c r="N52" s="251" t="s">
        <v>106</v>
      </c>
      <c r="O52" s="252">
        <f>SUM(JULIO:SEPTIEMBRE!AL59)</f>
        <v>8</v>
      </c>
      <c r="P52" s="271">
        <f>SUM(JULIO:SEPTIEMBRE!AM59)</f>
        <v>33</v>
      </c>
      <c r="R52" s="253" t="s">
        <v>106</v>
      </c>
      <c r="S52" s="254">
        <f>SUM(OCTUBRE:DICIEMBRE!AL59)</f>
        <v>32</v>
      </c>
      <c r="T52" s="268">
        <f>SUM(OCTUBRE:DICIEMBRE!AM59)</f>
        <v>57</v>
      </c>
    </row>
    <row r="53" spans="2:20" x14ac:dyDescent="0.25">
      <c r="B53" s="235" t="s">
        <v>107</v>
      </c>
      <c r="C53" s="236">
        <f t="shared" si="0"/>
        <v>247</v>
      </c>
      <c r="D53" s="236">
        <f t="shared" si="1"/>
        <v>0</v>
      </c>
      <c r="F53" s="239" t="s">
        <v>107</v>
      </c>
      <c r="G53" s="240">
        <f>SUM(ENERO:MARZO!AL60)</f>
        <v>158</v>
      </c>
      <c r="H53" s="240">
        <f>SUM(ENERO:MARZO!AM60)</f>
        <v>0</v>
      </c>
      <c r="J53" s="242" t="s">
        <v>107</v>
      </c>
      <c r="K53" s="243">
        <f>SUM(ABRIL:JUNIO!AL60)</f>
        <v>25</v>
      </c>
      <c r="L53" s="274">
        <f>SUM(ABRIL:JUNIO!AM60)</f>
        <v>0</v>
      </c>
      <c r="N53" s="251" t="s">
        <v>107</v>
      </c>
      <c r="O53" s="252">
        <f>SUM(JULIO:SEPTIEMBRE!AL60)</f>
        <v>31</v>
      </c>
      <c r="P53" s="271">
        <f>SUM(JULIO:SEPTIEMBRE!AM60)</f>
        <v>0</v>
      </c>
      <c r="R53" s="253" t="s">
        <v>107</v>
      </c>
      <c r="S53" s="254">
        <f>SUM(OCTUBRE:DICIEMBRE!AL60)</f>
        <v>33</v>
      </c>
      <c r="T53" s="268">
        <f>SUM(OCTUBRE:DICIEMBRE!AM60)</f>
        <v>0</v>
      </c>
    </row>
    <row r="54" spans="2:20" x14ac:dyDescent="0.25">
      <c r="B54" s="235" t="s">
        <v>108</v>
      </c>
      <c r="C54" s="236">
        <f t="shared" si="0"/>
        <v>0</v>
      </c>
      <c r="D54" s="236">
        <f t="shared" si="1"/>
        <v>388</v>
      </c>
      <c r="F54" s="239" t="s">
        <v>108</v>
      </c>
      <c r="G54" s="240">
        <f>SUM(ENERO:MARZO!AL61)</f>
        <v>0</v>
      </c>
      <c r="H54" s="240">
        <f>SUM(ENERO:MARZO!AM61)</f>
        <v>82</v>
      </c>
      <c r="J54" s="242" t="s">
        <v>108</v>
      </c>
      <c r="K54" s="243">
        <f>SUM(ABRIL:JUNIO!AL61)</f>
        <v>0</v>
      </c>
      <c r="L54" s="274">
        <f>SUM(ABRIL:JUNIO!AM61)</f>
        <v>46</v>
      </c>
      <c r="N54" s="251" t="s">
        <v>108</v>
      </c>
      <c r="O54" s="252">
        <f>SUM(JULIO:SEPTIEMBRE!AL61)</f>
        <v>0</v>
      </c>
      <c r="P54" s="271">
        <f>SUM(JULIO:SEPTIEMBRE!AM61)</f>
        <v>73</v>
      </c>
      <c r="R54" s="253" t="s">
        <v>108</v>
      </c>
      <c r="S54" s="254">
        <f>SUM(OCTUBRE:DICIEMBRE!AL61)</f>
        <v>0</v>
      </c>
      <c r="T54" s="268">
        <f>SUM(OCTUBRE:DICIEMBRE!AM61)</f>
        <v>187</v>
      </c>
    </row>
    <row r="55" spans="2:20" x14ac:dyDescent="0.25">
      <c r="B55" s="235" t="s">
        <v>109</v>
      </c>
      <c r="C55" s="236">
        <f t="shared" si="0"/>
        <v>0</v>
      </c>
      <c r="D55" s="236">
        <f t="shared" si="1"/>
        <v>0</v>
      </c>
      <c r="F55" s="239" t="s">
        <v>109</v>
      </c>
      <c r="G55" s="240">
        <f>SUM(ENERO:MARZO!AL62)</f>
        <v>0</v>
      </c>
      <c r="H55" s="240">
        <f>SUM(ENERO:MARZO!AM62)</f>
        <v>0</v>
      </c>
      <c r="J55" s="242" t="s">
        <v>109</v>
      </c>
      <c r="K55" s="243">
        <f>SUM(ABRIL:JUNIO!AL62)</f>
        <v>0</v>
      </c>
      <c r="L55" s="274">
        <f>SUM(ABRIL:JUNIO!AM62)</f>
        <v>0</v>
      </c>
      <c r="N55" s="251" t="s">
        <v>109</v>
      </c>
      <c r="O55" s="252">
        <f>SUM(JULIO:SEPTIEMBRE!AL62)</f>
        <v>0</v>
      </c>
      <c r="P55" s="271">
        <f>SUM(JULIO:SEPTIEMBRE!AM62)</f>
        <v>0</v>
      </c>
      <c r="R55" s="253" t="s">
        <v>109</v>
      </c>
      <c r="S55" s="254">
        <f>SUM(OCTUBRE:DICIEMBRE!AL62)</f>
        <v>0</v>
      </c>
      <c r="T55" s="268">
        <f>SUM(OCTUBRE:DICIEMBRE!AM62)</f>
        <v>0</v>
      </c>
    </row>
    <row r="56" spans="2:20" x14ac:dyDescent="0.25">
      <c r="B56" s="235" t="s">
        <v>110</v>
      </c>
      <c r="C56" s="236">
        <f t="shared" si="0"/>
        <v>0</v>
      </c>
      <c r="D56" s="236">
        <f t="shared" si="1"/>
        <v>10</v>
      </c>
      <c r="F56" s="239" t="s">
        <v>110</v>
      </c>
      <c r="G56" s="240">
        <f>SUM(ENERO:MARZO!AL63)</f>
        <v>0</v>
      </c>
      <c r="H56" s="240">
        <f>SUM(ENERO:MARZO!AM63)</f>
        <v>7</v>
      </c>
      <c r="J56" s="242" t="s">
        <v>110</v>
      </c>
      <c r="K56" s="243">
        <f>SUM(ABRIL:JUNIO!AL63)</f>
        <v>0</v>
      </c>
      <c r="L56" s="274">
        <f>SUM(ABRIL:JUNIO!AM63)</f>
        <v>0</v>
      </c>
      <c r="N56" s="251" t="s">
        <v>110</v>
      </c>
      <c r="O56" s="252">
        <f>SUM(JULIO:SEPTIEMBRE!AL63)</f>
        <v>0</v>
      </c>
      <c r="P56" s="271">
        <f>SUM(JULIO:SEPTIEMBRE!AM63)</f>
        <v>1</v>
      </c>
      <c r="R56" s="253" t="s">
        <v>110</v>
      </c>
      <c r="S56" s="254">
        <f>SUM(OCTUBRE:DICIEMBRE!AL63)</f>
        <v>0</v>
      </c>
      <c r="T56" s="268">
        <f>SUM(OCTUBRE:DICIEMBRE!AM63)</f>
        <v>2</v>
      </c>
    </row>
    <row r="57" spans="2:20" x14ac:dyDescent="0.25">
      <c r="B57" s="235" t="s">
        <v>111</v>
      </c>
      <c r="C57" s="236">
        <f t="shared" si="0"/>
        <v>0</v>
      </c>
      <c r="D57" s="236">
        <f t="shared" si="1"/>
        <v>0</v>
      </c>
      <c r="F57" s="239" t="s">
        <v>111</v>
      </c>
      <c r="G57" s="240">
        <f>SUM(ENERO:MARZO!AL64)</f>
        <v>0</v>
      </c>
      <c r="H57" s="240">
        <f>SUM(ENERO:MARZO!AM64)</f>
        <v>0</v>
      </c>
      <c r="J57" s="242" t="s">
        <v>111</v>
      </c>
      <c r="K57" s="243">
        <f>SUM(ABRIL:JUNIO!AL64)</f>
        <v>0</v>
      </c>
      <c r="L57" s="274">
        <f>SUM(ABRIL:JUNIO!AM64)</f>
        <v>0</v>
      </c>
      <c r="N57" s="251" t="s">
        <v>111</v>
      </c>
      <c r="O57" s="252">
        <f>SUM(JULIO:SEPTIEMBRE!AL64)</f>
        <v>0</v>
      </c>
      <c r="P57" s="271">
        <f>SUM(JULIO:SEPTIEMBRE!AM64)</f>
        <v>0</v>
      </c>
      <c r="R57" s="253" t="s">
        <v>111</v>
      </c>
      <c r="S57" s="254">
        <f>SUM(OCTUBRE:DICIEMBRE!AL64)</f>
        <v>0</v>
      </c>
      <c r="T57" s="268">
        <f>SUM(OCTUBRE:DICIEMBRE!AM64)</f>
        <v>0</v>
      </c>
    </row>
    <row r="58" spans="2:20" x14ac:dyDescent="0.25">
      <c r="B58" s="235" t="s">
        <v>112</v>
      </c>
      <c r="C58" s="236">
        <f t="shared" si="0"/>
        <v>0</v>
      </c>
      <c r="D58" s="236">
        <f t="shared" si="1"/>
        <v>0</v>
      </c>
      <c r="F58" s="239" t="s">
        <v>112</v>
      </c>
      <c r="G58" s="240">
        <f>SUM(ENERO:MARZO!AL65)</f>
        <v>0</v>
      </c>
      <c r="H58" s="240">
        <f>SUM(ENERO:MARZO!AM65)</f>
        <v>0</v>
      </c>
      <c r="J58" s="242" t="s">
        <v>112</v>
      </c>
      <c r="K58" s="243">
        <f>SUM(ABRIL:JUNIO!AL65)</f>
        <v>0</v>
      </c>
      <c r="L58" s="274">
        <f>SUM(ABRIL:JUNIO!AM65)</f>
        <v>0</v>
      </c>
      <c r="N58" s="251" t="s">
        <v>112</v>
      </c>
      <c r="O58" s="252">
        <f>SUM(JULIO:SEPTIEMBRE!AL65)</f>
        <v>0</v>
      </c>
      <c r="P58" s="271">
        <f>SUM(JULIO:SEPTIEMBRE!AM65)</f>
        <v>0</v>
      </c>
      <c r="R58" s="253" t="s">
        <v>112</v>
      </c>
      <c r="S58" s="254">
        <f>SUM(OCTUBRE:DICIEMBRE!AL65)</f>
        <v>0</v>
      </c>
      <c r="T58" s="268">
        <f>SUM(OCTUBRE:DICIEMBRE!AM65)</f>
        <v>0</v>
      </c>
    </row>
    <row r="59" spans="2:20" x14ac:dyDescent="0.25">
      <c r="B59" s="235" t="s">
        <v>113</v>
      </c>
      <c r="C59" s="236">
        <f t="shared" si="0"/>
        <v>0</v>
      </c>
      <c r="D59" s="236">
        <f t="shared" si="1"/>
        <v>0</v>
      </c>
      <c r="F59" s="239" t="s">
        <v>113</v>
      </c>
      <c r="G59" s="240">
        <f>SUM(ENERO:MARZO!AL66)</f>
        <v>0</v>
      </c>
      <c r="H59" s="240">
        <f>SUM(ENERO:MARZO!AM66)</f>
        <v>0</v>
      </c>
      <c r="J59" s="242" t="s">
        <v>113</v>
      </c>
      <c r="K59" s="243">
        <f>SUM(ABRIL:JUNIO!AL66)</f>
        <v>0</v>
      </c>
      <c r="L59" s="274">
        <f>SUM(ABRIL:JUNIO!AM66)</f>
        <v>0</v>
      </c>
      <c r="N59" s="251" t="s">
        <v>113</v>
      </c>
      <c r="O59" s="252">
        <f>SUM(JULIO:SEPTIEMBRE!AL66)</f>
        <v>0</v>
      </c>
      <c r="P59" s="271">
        <f>SUM(JULIO:SEPTIEMBRE!AM66)</f>
        <v>0</v>
      </c>
      <c r="R59" s="253" t="s">
        <v>113</v>
      </c>
      <c r="S59" s="254">
        <f>SUM(OCTUBRE:DICIEMBRE!AL66)</f>
        <v>0</v>
      </c>
      <c r="T59" s="268">
        <f>SUM(OCTUBRE:DICIEMBRE!AM66)</f>
        <v>0</v>
      </c>
    </row>
    <row r="60" spans="2:20" x14ac:dyDescent="0.25">
      <c r="B60" s="235" t="s">
        <v>114</v>
      </c>
      <c r="C60" s="236">
        <f t="shared" si="0"/>
        <v>0</v>
      </c>
      <c r="D60" s="236">
        <f t="shared" si="1"/>
        <v>0</v>
      </c>
      <c r="F60" s="239" t="s">
        <v>114</v>
      </c>
      <c r="G60" s="240">
        <f>SUM(ENERO:MARZO!AL67)</f>
        <v>0</v>
      </c>
      <c r="H60" s="240">
        <f>SUM(ENERO:MARZO!AM67)</f>
        <v>0</v>
      </c>
      <c r="J60" s="242" t="s">
        <v>114</v>
      </c>
      <c r="K60" s="243">
        <f>SUM(ABRIL:JUNIO!AL67)</f>
        <v>0</v>
      </c>
      <c r="L60" s="274">
        <f>SUM(ABRIL:JUNIO!AM67)</f>
        <v>0</v>
      </c>
      <c r="N60" s="251" t="s">
        <v>114</v>
      </c>
      <c r="O60" s="252">
        <f>SUM(JULIO:SEPTIEMBRE!AL67)</f>
        <v>0</v>
      </c>
      <c r="P60" s="271">
        <f>SUM(JULIO:SEPTIEMBRE!AM67)</f>
        <v>0</v>
      </c>
      <c r="R60" s="253" t="s">
        <v>114</v>
      </c>
      <c r="S60" s="254">
        <f>SUM(OCTUBRE:DICIEMBRE!AL67)</f>
        <v>0</v>
      </c>
      <c r="T60" s="268">
        <f>SUM(OCTUBRE:DICIEMBRE!AM67)</f>
        <v>0</v>
      </c>
    </row>
    <row r="61" spans="2:20" x14ac:dyDescent="0.25">
      <c r="B61" s="235" t="s">
        <v>115</v>
      </c>
      <c r="C61" s="236">
        <f t="shared" si="0"/>
        <v>0</v>
      </c>
      <c r="D61" s="236">
        <f t="shared" si="1"/>
        <v>0</v>
      </c>
      <c r="F61" s="239" t="s">
        <v>115</v>
      </c>
      <c r="G61" s="240">
        <f>SUM(ENERO:MARZO!AL68)</f>
        <v>0</v>
      </c>
      <c r="H61" s="240">
        <f>SUM(ENERO:MARZO!AM68)</f>
        <v>0</v>
      </c>
      <c r="J61" s="242" t="s">
        <v>115</v>
      </c>
      <c r="K61" s="243">
        <f>SUM(ABRIL:JUNIO!AL68)</f>
        <v>0</v>
      </c>
      <c r="L61" s="274">
        <f>SUM(ABRIL:JUNIO!AM68)</f>
        <v>0</v>
      </c>
      <c r="N61" s="251" t="s">
        <v>115</v>
      </c>
      <c r="O61" s="252">
        <f>SUM(JULIO:SEPTIEMBRE!AL68)</f>
        <v>0</v>
      </c>
      <c r="P61" s="271">
        <f>SUM(JULIO:SEPTIEMBRE!AM68)</f>
        <v>0</v>
      </c>
      <c r="R61" s="253" t="s">
        <v>115</v>
      </c>
      <c r="S61" s="254">
        <f>SUM(OCTUBRE:DICIEMBRE!AL68)</f>
        <v>0</v>
      </c>
      <c r="T61" s="268">
        <f>SUM(OCTUBRE:DICIEMBRE!AM68)</f>
        <v>0</v>
      </c>
    </row>
    <row r="62" spans="2:20" x14ac:dyDescent="0.25">
      <c r="B62" s="235" t="s">
        <v>116</v>
      </c>
      <c r="C62" s="236">
        <f t="shared" si="0"/>
        <v>0</v>
      </c>
      <c r="D62" s="236">
        <f t="shared" si="1"/>
        <v>0</v>
      </c>
      <c r="F62" s="239" t="s">
        <v>116</v>
      </c>
      <c r="G62" s="240">
        <f>SUM(ENERO:MARZO!AL69)</f>
        <v>0</v>
      </c>
      <c r="H62" s="240">
        <f>SUM(ENERO:MARZO!AM69)</f>
        <v>0</v>
      </c>
      <c r="J62" s="242" t="s">
        <v>116</v>
      </c>
      <c r="K62" s="243">
        <f>SUM(ABRIL:JUNIO!AL69)</f>
        <v>0</v>
      </c>
      <c r="L62" s="274">
        <f>SUM(ABRIL:JUNIO!AM69)</f>
        <v>0</v>
      </c>
      <c r="N62" s="251" t="s">
        <v>116</v>
      </c>
      <c r="O62" s="252">
        <f>SUM(JULIO:SEPTIEMBRE!AL69)</f>
        <v>0</v>
      </c>
      <c r="P62" s="271">
        <f>SUM(JULIO:SEPTIEMBRE!AM69)</f>
        <v>0</v>
      </c>
      <c r="R62" s="253" t="s">
        <v>116</v>
      </c>
      <c r="S62" s="254">
        <f>SUM(OCTUBRE:DICIEMBRE!AL69)</f>
        <v>0</v>
      </c>
      <c r="T62" s="268">
        <f>SUM(OCTUBRE:DICIEMBRE!AM69)</f>
        <v>0</v>
      </c>
    </row>
    <row r="63" spans="2:20" x14ac:dyDescent="0.25">
      <c r="B63" s="235" t="s">
        <v>117</v>
      </c>
      <c r="C63" s="364">
        <f t="shared" si="0"/>
        <v>0</v>
      </c>
      <c r="D63" s="364">
        <f t="shared" si="1"/>
        <v>0</v>
      </c>
      <c r="F63" s="239" t="s">
        <v>117</v>
      </c>
      <c r="G63" s="366">
        <f>SUM(ENERO:MARZO!AL70)</f>
        <v>0</v>
      </c>
      <c r="H63" s="366">
        <f>SUM(ENERO:MARZO!AM70)</f>
        <v>0</v>
      </c>
      <c r="J63" s="242" t="s">
        <v>117</v>
      </c>
      <c r="K63" s="243">
        <f>SUM(ABRIL:JUNIO!AL70)</f>
        <v>0</v>
      </c>
      <c r="L63" s="274">
        <f>SUM(ABRIL:JUNIO!AM70)</f>
        <v>0</v>
      </c>
      <c r="N63" s="251" t="s">
        <v>117</v>
      </c>
      <c r="O63" s="252">
        <f>SUM(JULIO:SEPTIEMBRE!AL70)</f>
        <v>0</v>
      </c>
      <c r="P63" s="271">
        <f>SUM(JULIO:SEPTIEMBRE!AM70)</f>
        <v>0</v>
      </c>
      <c r="R63" s="253" t="s">
        <v>117</v>
      </c>
      <c r="S63" s="254">
        <f>SUM(OCTUBRE:DICIEMBRE!AL70)</f>
        <v>0</v>
      </c>
      <c r="T63" s="268">
        <f>SUM(OCTUBRE:DICIEMBRE!AM70)</f>
        <v>0</v>
      </c>
    </row>
    <row r="64" spans="2:20" x14ac:dyDescent="0.25">
      <c r="C64" s="365">
        <f>SUM(C4:C63)</f>
        <v>761</v>
      </c>
      <c r="D64" s="365">
        <f>SUM(D4:D63)</f>
        <v>3101</v>
      </c>
      <c r="G64" s="367">
        <f>SUM(G4:G63)</f>
        <v>481</v>
      </c>
      <c r="H64" s="367">
        <f>SUM(H4:H63)</f>
        <v>1223</v>
      </c>
    </row>
  </sheetData>
  <mergeCells count="5">
    <mergeCell ref="B2:D2"/>
    <mergeCell ref="F2:G2"/>
    <mergeCell ref="J2:K2"/>
    <mergeCell ref="N2:O2"/>
    <mergeCell ref="R2:S2"/>
  </mergeCells>
  <dataValidations count="2">
    <dataValidation type="whole" operator="greaterThan" allowBlank="1" showInputMessage="1" showErrorMessage="1" errorTitle="Números Enteros" error="Sólo puede ingresar números enteros" sqref="B59 F59 J59 N59 R59 B62:B63 F62:F63 J62:J63 N62:N63 R62:R63">
      <formula1>-1</formula1>
    </dataValidation>
    <dataValidation type="whole" allowBlank="1" showInputMessage="1" showErrorMessage="1" errorTitle="ERROR" error="Por favor ingrese solo Números." sqref="N60:N61 F60:F61 J60:J61 F4:F58 J4:J58 N4:N58 R4:R58 R60:R61">
      <formula1>0</formula1>
      <formula2>1000000000000</formula2>
    </dataValidation>
  </dataValidations>
  <pageMargins left="0.7" right="0.7" top="0.75" bottom="0.75" header="0.3" footer="0.3"/>
  <pageSetup paperSize="1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3"/>
  <sheetViews>
    <sheetView workbookViewId="0">
      <selection activeCell="AM11" sqref="AM11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37" width="11.42578125" style="2" customWidth="1"/>
    <col min="38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3" width="11.42578125" style="2"/>
    <col min="74" max="75" width="11.42578125" style="2" customWidth="1"/>
    <col min="76" max="77" width="11.42578125" style="3" customWidth="1"/>
    <col min="78" max="78" width="11.140625" style="3" customWidth="1"/>
    <col min="79" max="89" width="11.140625" style="4" hidden="1" customWidth="1"/>
    <col min="90" max="104" width="11.140625" style="4" customWidth="1"/>
    <col min="105" max="106" width="11.140625" style="2" customWidth="1"/>
    <col min="107" max="16384" width="11.42578125" style="2"/>
  </cols>
  <sheetData>
    <row r="1" spans="1:104" x14ac:dyDescent="0.2">
      <c r="A1" s="1" t="s">
        <v>0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x14ac:dyDescent="0.2">
      <c r="A2" s="1" t="str">
        <f>CONCATENATE("COMUNA: ",[3]NOMBRE!B2," - ","( ",[3]NOMBRE!C2,[3]NOMBRE!D2,[3]NOMBRE!E2,[3]NOMBRE!F2,[3]NOMBRE!G2,"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x14ac:dyDescent="0.2">
      <c r="A4" s="1" t="str">
        <f>CONCATENATE("MES: ",[3]NOMBRE!B6," - ","( ",[3]NOMBRE!C6,[3]NOMBRE!D6," )")</f>
        <v>MES: ENERO - ( 01 )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x14ac:dyDescent="0.2">
      <c r="A5" s="1" t="str">
        <f>CONCATENATE("AÑO: ",[3]NOMBRE!B7)</f>
        <v>AÑO: 2020</v>
      </c>
      <c r="AP5" s="369"/>
      <c r="AQ5" s="371"/>
      <c r="AR5" s="37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5" x14ac:dyDescent="0.2">
      <c r="A6" s="373" t="s">
        <v>1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5"/>
      <c r="AF6" s="5"/>
      <c r="AG6" s="5"/>
      <c r="AH6" s="6"/>
      <c r="AI6" s="5"/>
      <c r="AJ6" s="5"/>
      <c r="AK6" s="6"/>
      <c r="AL6" s="5"/>
      <c r="AM6" s="5"/>
      <c r="AN6" s="7"/>
      <c r="AP6" s="369"/>
      <c r="AQ6" s="371"/>
      <c r="AR6" s="37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x14ac:dyDescent="0.2">
      <c r="A7" s="8" t="s">
        <v>2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370"/>
      <c r="AQ7" s="372"/>
      <c r="AR7" s="372"/>
      <c r="AS7" s="374"/>
      <c r="AT7" s="375"/>
      <c r="AU7" s="37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4.25" customHeight="1" x14ac:dyDescent="0.2">
      <c r="A8" s="376" t="s">
        <v>3</v>
      </c>
      <c r="B8" s="379" t="s">
        <v>4</v>
      </c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1"/>
      <c r="W8" s="376" t="s">
        <v>5</v>
      </c>
      <c r="X8" s="382"/>
      <c r="Y8" s="382"/>
      <c r="Z8" s="382"/>
      <c r="AA8" s="382"/>
      <c r="AB8" s="382"/>
      <c r="AC8" s="382"/>
      <c r="AD8" s="383"/>
      <c r="AE8" s="384" t="s">
        <v>6</v>
      </c>
      <c r="AF8" s="385"/>
      <c r="AG8" s="376" t="s">
        <v>7</v>
      </c>
      <c r="AH8" s="383"/>
      <c r="AI8" s="389" t="s">
        <v>8</v>
      </c>
      <c r="AJ8" s="376" t="s">
        <v>9</v>
      </c>
      <c r="AK8" s="383"/>
      <c r="AL8" s="376" t="s">
        <v>10</v>
      </c>
      <c r="AM8" s="383"/>
      <c r="AN8" s="376" t="s">
        <v>11</v>
      </c>
      <c r="AO8" s="383"/>
      <c r="AP8" s="389" t="s">
        <v>12</v>
      </c>
      <c r="AQ8" s="389" t="s">
        <v>13</v>
      </c>
      <c r="AR8" s="397" t="s">
        <v>14</v>
      </c>
      <c r="AS8" s="398"/>
      <c r="AT8" s="392" t="s">
        <v>15</v>
      </c>
      <c r="AU8" s="392"/>
      <c r="AV8" s="392"/>
      <c r="AW8" s="393" t="s">
        <v>16</v>
      </c>
      <c r="AX8" s="39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14.25" customHeight="1" x14ac:dyDescent="0.2">
      <c r="A9" s="377"/>
      <c r="B9" s="389" t="s">
        <v>17</v>
      </c>
      <c r="C9" s="376" t="s">
        <v>18</v>
      </c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383"/>
      <c r="T9" s="389" t="s">
        <v>19</v>
      </c>
      <c r="U9" s="394" t="s">
        <v>20</v>
      </c>
      <c r="V9" s="395"/>
      <c r="W9" s="396" t="s">
        <v>21</v>
      </c>
      <c r="X9" s="396"/>
      <c r="Y9" s="396"/>
      <c r="Z9" s="395"/>
      <c r="AA9" s="394" t="s">
        <v>22</v>
      </c>
      <c r="AB9" s="396"/>
      <c r="AC9" s="396"/>
      <c r="AD9" s="395"/>
      <c r="AE9" s="386"/>
      <c r="AF9" s="387"/>
      <c r="AG9" s="378"/>
      <c r="AH9" s="388"/>
      <c r="AI9" s="390"/>
      <c r="AJ9" s="378"/>
      <c r="AK9" s="388"/>
      <c r="AL9" s="378"/>
      <c r="AM9" s="388"/>
      <c r="AN9" s="378"/>
      <c r="AO9" s="388"/>
      <c r="AP9" s="390"/>
      <c r="AQ9" s="390"/>
      <c r="AR9" s="399"/>
      <c r="AS9" s="400"/>
      <c r="AT9" s="392"/>
      <c r="AU9" s="392"/>
      <c r="AV9" s="392"/>
      <c r="AW9" s="393"/>
      <c r="AX9" s="39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54" x14ac:dyDescent="0.2">
      <c r="A10" s="378"/>
      <c r="B10" s="391"/>
      <c r="C10" s="14" t="s">
        <v>23</v>
      </c>
      <c r="D10" s="15" t="s">
        <v>24</v>
      </c>
      <c r="E10" s="16" t="s">
        <v>25</v>
      </c>
      <c r="F10" s="16" t="s">
        <v>26</v>
      </c>
      <c r="G10" s="16" t="s">
        <v>27</v>
      </c>
      <c r="H10" s="17" t="s">
        <v>28</v>
      </c>
      <c r="I10" s="17" t="s">
        <v>29</v>
      </c>
      <c r="J10" s="17" t="s">
        <v>30</v>
      </c>
      <c r="K10" s="17" t="s">
        <v>31</v>
      </c>
      <c r="L10" s="17" t="s">
        <v>32</v>
      </c>
      <c r="M10" s="17" t="s">
        <v>33</v>
      </c>
      <c r="N10" s="17" t="s">
        <v>34</v>
      </c>
      <c r="O10" s="17" t="s">
        <v>35</v>
      </c>
      <c r="P10" s="17" t="s">
        <v>36</v>
      </c>
      <c r="Q10" s="17" t="s">
        <v>37</v>
      </c>
      <c r="R10" s="17" t="s">
        <v>38</v>
      </c>
      <c r="S10" s="18" t="s">
        <v>39</v>
      </c>
      <c r="T10" s="391"/>
      <c r="U10" s="220" t="s">
        <v>40</v>
      </c>
      <c r="V10" s="20" t="s">
        <v>41</v>
      </c>
      <c r="W10" s="224" t="s">
        <v>42</v>
      </c>
      <c r="X10" s="22" t="s">
        <v>43</v>
      </c>
      <c r="Y10" s="16" t="s">
        <v>44</v>
      </c>
      <c r="Z10" s="20" t="s">
        <v>45</v>
      </c>
      <c r="AA10" s="22" t="s">
        <v>42</v>
      </c>
      <c r="AB10" s="22" t="s">
        <v>43</v>
      </c>
      <c r="AC10" s="16" t="s">
        <v>44</v>
      </c>
      <c r="AD10" s="20" t="s">
        <v>45</v>
      </c>
      <c r="AE10" s="23" t="s">
        <v>46</v>
      </c>
      <c r="AF10" s="24" t="s">
        <v>47</v>
      </c>
      <c r="AG10" s="25" t="s">
        <v>48</v>
      </c>
      <c r="AH10" s="26" t="s">
        <v>49</v>
      </c>
      <c r="AI10" s="391"/>
      <c r="AJ10" s="14" t="s">
        <v>50</v>
      </c>
      <c r="AK10" s="20" t="s">
        <v>51</v>
      </c>
      <c r="AL10" s="14" t="s">
        <v>50</v>
      </c>
      <c r="AM10" s="20" t="s">
        <v>51</v>
      </c>
      <c r="AN10" s="27" t="s">
        <v>52</v>
      </c>
      <c r="AO10" s="27" t="s">
        <v>53</v>
      </c>
      <c r="AP10" s="391"/>
      <c r="AQ10" s="391"/>
      <c r="AR10" s="28" t="s">
        <v>21</v>
      </c>
      <c r="AS10" s="29" t="s">
        <v>54</v>
      </c>
      <c r="AT10" s="30" t="s">
        <v>55</v>
      </c>
      <c r="AU10" s="31" t="s">
        <v>56</v>
      </c>
      <c r="AV10" s="32" t="s">
        <v>57</v>
      </c>
      <c r="AW10" s="14" t="s">
        <v>50</v>
      </c>
      <c r="AX10" s="20" t="s">
        <v>51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x14ac:dyDescent="0.2">
      <c r="A11" s="33" t="s">
        <v>58</v>
      </c>
      <c r="B11" s="34">
        <f>SUM(C11:S11)</f>
        <v>308</v>
      </c>
      <c r="C11" s="35">
        <v>147</v>
      </c>
      <c r="D11" s="36">
        <v>88</v>
      </c>
      <c r="E11" s="37">
        <v>66</v>
      </c>
      <c r="F11" s="37">
        <v>7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9">
        <v>308</v>
      </c>
      <c r="U11" s="39">
        <v>156</v>
      </c>
      <c r="V11" s="40">
        <v>152</v>
      </c>
      <c r="W11" s="41">
        <f t="shared" ref="W11:W36" si="0">SUM(X11+Y11+Z11)</f>
        <v>91</v>
      </c>
      <c r="X11" s="39">
        <v>9</v>
      </c>
      <c r="Y11" s="42">
        <v>82</v>
      </c>
      <c r="Z11" s="40">
        <v>0</v>
      </c>
      <c r="AA11" s="43">
        <f t="shared" ref="AA11:AA37" si="1">SUM(AB11+AC11+AD11)</f>
        <v>0</v>
      </c>
      <c r="AB11" s="39">
        <v>0</v>
      </c>
      <c r="AC11" s="42">
        <v>0</v>
      </c>
      <c r="AD11" s="40">
        <v>0</v>
      </c>
      <c r="AE11" s="44">
        <v>9</v>
      </c>
      <c r="AF11" s="45">
        <v>0</v>
      </c>
      <c r="AG11" s="46">
        <v>0</v>
      </c>
      <c r="AH11" s="47">
        <v>21</v>
      </c>
      <c r="AI11" s="48">
        <v>16</v>
      </c>
      <c r="AJ11" s="46">
        <v>0</v>
      </c>
      <c r="AK11" s="47">
        <v>0</v>
      </c>
      <c r="AL11" s="46">
        <v>10</v>
      </c>
      <c r="AM11" s="47">
        <v>3</v>
      </c>
      <c r="AN11" s="49"/>
      <c r="AO11" s="49"/>
      <c r="AP11" s="49">
        <v>0</v>
      </c>
      <c r="AQ11" s="49"/>
      <c r="AR11" s="50"/>
      <c r="AS11" s="51"/>
      <c r="AT11" s="35"/>
      <c r="AU11" s="37"/>
      <c r="AV11" s="52"/>
      <c r="AW11" s="46"/>
      <c r="AX11" s="47"/>
      <c r="AY11" s="53" t="str">
        <f>CA11&amp;CB11&amp;CC11&amp;CD11&amp;CE11</f>
        <v/>
      </c>
      <c r="AZ11" s="54"/>
      <c r="BA11" s="54"/>
      <c r="BB11" s="54"/>
      <c r="BC11" s="54"/>
      <c r="BD11" s="54"/>
      <c r="BE11" s="54"/>
      <c r="BF11" s="54"/>
      <c r="BG11" s="54"/>
      <c r="BH11" s="54"/>
      <c r="BI11" s="13"/>
      <c r="BJ11" s="13"/>
      <c r="BK11" s="13"/>
      <c r="BL11" s="13"/>
      <c r="BM11" s="13"/>
      <c r="BX11" s="2"/>
      <c r="CA11" s="55" t="str">
        <f>IF(CG11=1,"* El número de consultas según sexo NO DEBE ser diferente al Total. ","")</f>
        <v/>
      </c>
      <c r="CB11" s="55" t="str">
        <f>IF(CH11=1,"* No olvide digitar la columna Beneficiarios (Digite CEROS si no tiene). ","")</f>
        <v/>
      </c>
      <c r="CC11" s="55" t="str">
        <f>IF(CI11=1,"* El número de Beneficiarios NO DEBE ser mayor que el Total. ","")</f>
        <v/>
      </c>
      <c r="CD11" s="55" t="str">
        <f>IF(CJ11=1,"* El total de Consultas Nuevas NO DEBE ser MAYOR que el total de las Consultas Médicas. ","")</f>
        <v/>
      </c>
      <c r="CE11" s="55" t="str">
        <f>IF(CK11=1,"* No olvide registrar datos en Pertinencia (Digite CEROS si no tiene). ","")</f>
        <v/>
      </c>
      <c r="CF11" s="55"/>
      <c r="CG11" s="56">
        <f>IF(B11&lt;&gt;(U11+V11),1,0)</f>
        <v>0</v>
      </c>
      <c r="CH11" s="56">
        <f>IF(AND(B11&lt;&gt;0,T11=""),1,0)</f>
        <v>0</v>
      </c>
      <c r="CI11" s="56">
        <f t="shared" ref="CI11:CI70" si="2">IF(B11&lt;(T11),1,0)</f>
        <v>0</v>
      </c>
      <c r="CJ11" s="56">
        <f t="shared" ref="CJ11:CJ70" si="3">IF(B11&lt;(W11+AA11),1,0)</f>
        <v>0</v>
      </c>
      <c r="CK11" s="56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x14ac:dyDescent="0.2">
      <c r="A12" s="41" t="s">
        <v>59</v>
      </c>
      <c r="B12" s="34">
        <f>SUM(C12:S12)</f>
        <v>1063</v>
      </c>
      <c r="C12" s="39">
        <v>0</v>
      </c>
      <c r="D12" s="57">
        <v>0</v>
      </c>
      <c r="E12" s="58">
        <v>0</v>
      </c>
      <c r="F12" s="58">
        <v>18</v>
      </c>
      <c r="G12" s="58">
        <v>42</v>
      </c>
      <c r="H12" s="58">
        <v>60</v>
      </c>
      <c r="I12" s="58">
        <v>62</v>
      </c>
      <c r="J12" s="58">
        <v>42</v>
      </c>
      <c r="K12" s="58">
        <v>53</v>
      </c>
      <c r="L12" s="58">
        <v>75</v>
      </c>
      <c r="M12" s="58">
        <v>90</v>
      </c>
      <c r="N12" s="58">
        <v>85</v>
      </c>
      <c r="O12" s="58">
        <v>108</v>
      </c>
      <c r="P12" s="58">
        <v>93</v>
      </c>
      <c r="Q12" s="58">
        <v>125</v>
      </c>
      <c r="R12" s="58">
        <v>104</v>
      </c>
      <c r="S12" s="40">
        <v>106</v>
      </c>
      <c r="T12" s="39">
        <v>999</v>
      </c>
      <c r="U12" s="39">
        <v>401</v>
      </c>
      <c r="V12" s="40">
        <v>662</v>
      </c>
      <c r="W12" s="41">
        <f t="shared" si="0"/>
        <v>64</v>
      </c>
      <c r="X12" s="39">
        <v>1</v>
      </c>
      <c r="Y12" s="42">
        <v>63</v>
      </c>
      <c r="Z12" s="40">
        <v>0</v>
      </c>
      <c r="AA12" s="43">
        <f t="shared" si="1"/>
        <v>347</v>
      </c>
      <c r="AB12" s="39">
        <v>75</v>
      </c>
      <c r="AC12" s="57">
        <v>272</v>
      </c>
      <c r="AD12" s="40">
        <v>0</v>
      </c>
      <c r="AE12" s="44">
        <v>59</v>
      </c>
      <c r="AF12" s="59">
        <v>0</v>
      </c>
      <c r="AG12" s="39">
        <v>11</v>
      </c>
      <c r="AH12" s="40">
        <v>132</v>
      </c>
      <c r="AI12" s="48">
        <v>627</v>
      </c>
      <c r="AJ12" s="46">
        <v>0</v>
      </c>
      <c r="AK12" s="40">
        <v>33</v>
      </c>
      <c r="AL12" s="46">
        <v>0</v>
      </c>
      <c r="AM12" s="40">
        <v>156</v>
      </c>
      <c r="AN12" s="49"/>
      <c r="AO12" s="49"/>
      <c r="AP12" s="49">
        <v>0</v>
      </c>
      <c r="AQ12" s="49"/>
      <c r="AR12" s="50"/>
      <c r="AS12" s="51"/>
      <c r="AT12" s="60"/>
      <c r="AU12" s="58"/>
      <c r="AV12" s="52"/>
      <c r="AW12" s="46"/>
      <c r="AX12" s="40"/>
      <c r="AY12" s="53" t="str">
        <f t="shared" ref="AY12:AY70" si="5">CA12&amp;CB12&amp;CC12&amp;CD12&amp;CE12</f>
        <v/>
      </c>
      <c r="AZ12" s="54"/>
      <c r="BA12" s="54"/>
      <c r="BB12" s="54"/>
      <c r="BC12" s="54"/>
      <c r="BD12" s="54"/>
      <c r="BE12" s="54"/>
      <c r="BF12" s="54"/>
      <c r="BG12" s="54"/>
      <c r="BH12" s="54"/>
      <c r="BI12" s="13"/>
      <c r="BJ12" s="13"/>
      <c r="BK12" s="13"/>
      <c r="BL12" s="13"/>
      <c r="BM12" s="13"/>
      <c r="BX12" s="2"/>
      <c r="CA12" s="55" t="str">
        <f t="shared" ref="CA12:CA70" si="6">IF(CG12=1,"* El número de consultas según sexo NO DEBE ser diferente al Total. ","")</f>
        <v/>
      </c>
      <c r="CB12" s="55" t="str">
        <f t="shared" ref="CB12:CB70" si="7">IF(CH12=1,"* No olvide digitar la columna Beneficiarios (Digite CEROS si no tiene). ","")</f>
        <v/>
      </c>
      <c r="CC12" s="55" t="str">
        <f t="shared" ref="CC12:CC70" si="8">IF(CI12=1,"* El número de Beneficiarios NO DEBE ser mayor que el Total. ","")</f>
        <v/>
      </c>
      <c r="CD12" s="55" t="str">
        <f t="shared" ref="CD12:CD70" si="9">IF(CJ12=1,"* El total de Consultas Nuevas NO DEBE ser MAYOR que el total de las Consultas Médicas. ","")</f>
        <v/>
      </c>
      <c r="CE12" s="55" t="str">
        <f t="shared" ref="CE12:CE70" si="10">IF(CK12=1,"* No olvide registrar datos en Pertinencia (Digite CEROS si no tiene). ","")</f>
        <v/>
      </c>
      <c r="CF12" s="55"/>
      <c r="CG12" s="56">
        <f t="shared" ref="CG12:CG70" si="11">IF(B12&lt;&gt;(U12+V12),1,0)</f>
        <v>0</v>
      </c>
      <c r="CH12" s="56">
        <f t="shared" ref="CH12:CH70" si="12">IF(AND(B12&lt;&gt;0,T12=""),1,0)</f>
        <v>0</v>
      </c>
      <c r="CI12" s="56">
        <f t="shared" si="2"/>
        <v>0</v>
      </c>
      <c r="CJ12" s="56">
        <f t="shared" si="3"/>
        <v>0</v>
      </c>
      <c r="CK12" s="56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x14ac:dyDescent="0.2">
      <c r="A13" s="41" t="s">
        <v>60</v>
      </c>
      <c r="B13" s="34">
        <f>SUM(C13)</f>
        <v>87</v>
      </c>
      <c r="C13" s="39">
        <v>87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39">
        <v>87</v>
      </c>
      <c r="U13" s="39">
        <v>46</v>
      </c>
      <c r="V13" s="40">
        <v>41</v>
      </c>
      <c r="W13" s="41">
        <f t="shared" si="0"/>
        <v>30</v>
      </c>
      <c r="X13" s="39">
        <v>0</v>
      </c>
      <c r="Y13" s="42">
        <v>30</v>
      </c>
      <c r="Z13" s="40">
        <v>0</v>
      </c>
      <c r="AA13" s="43">
        <f t="shared" si="1"/>
        <v>0</v>
      </c>
      <c r="AB13" s="39">
        <v>0</v>
      </c>
      <c r="AC13" s="57">
        <v>0</v>
      </c>
      <c r="AD13" s="40">
        <v>0</v>
      </c>
      <c r="AE13" s="44"/>
      <c r="AF13" s="44">
        <v>0</v>
      </c>
      <c r="AG13" s="39">
        <v>0</v>
      </c>
      <c r="AH13" s="40">
        <v>13</v>
      </c>
      <c r="AI13" s="48">
        <v>0</v>
      </c>
      <c r="AJ13" s="46">
        <v>0</v>
      </c>
      <c r="AK13" s="40">
        <v>0</v>
      </c>
      <c r="AL13" s="46">
        <v>4</v>
      </c>
      <c r="AM13" s="40">
        <v>0</v>
      </c>
      <c r="AN13" s="49"/>
      <c r="AO13" s="49"/>
      <c r="AP13" s="49">
        <v>0</v>
      </c>
      <c r="AQ13" s="49"/>
      <c r="AR13" s="50"/>
      <c r="AS13" s="51"/>
      <c r="AT13" s="60"/>
      <c r="AU13" s="58"/>
      <c r="AV13" s="52"/>
      <c r="AW13" s="46"/>
      <c r="AX13" s="40"/>
      <c r="AY13" s="53" t="str">
        <f t="shared" si="5"/>
        <v/>
      </c>
      <c r="AZ13" s="54"/>
      <c r="BA13" s="54"/>
      <c r="BB13" s="54"/>
      <c r="BC13" s="54"/>
      <c r="BD13" s="54"/>
      <c r="BE13" s="54"/>
      <c r="BF13" s="54"/>
      <c r="BG13" s="54"/>
      <c r="BH13" s="54"/>
      <c r="BI13" s="13"/>
      <c r="BJ13" s="13"/>
      <c r="BK13" s="13"/>
      <c r="BL13" s="13"/>
      <c r="BM13" s="13"/>
      <c r="BX13" s="2"/>
      <c r="CA13" s="55" t="str">
        <f t="shared" si="6"/>
        <v/>
      </c>
      <c r="CB13" s="55" t="str">
        <f t="shared" si="7"/>
        <v/>
      </c>
      <c r="CC13" s="55" t="str">
        <f t="shared" si="8"/>
        <v/>
      </c>
      <c r="CD13" s="55" t="str">
        <f t="shared" si="9"/>
        <v/>
      </c>
      <c r="CE13" s="55" t="str">
        <f t="shared" si="10"/>
        <v/>
      </c>
      <c r="CF13" s="55"/>
      <c r="CG13" s="56">
        <f t="shared" si="11"/>
        <v>0</v>
      </c>
      <c r="CH13" s="56">
        <f t="shared" si="12"/>
        <v>0</v>
      </c>
      <c r="CI13" s="56">
        <f t="shared" si="2"/>
        <v>0</v>
      </c>
      <c r="CJ13" s="56">
        <f t="shared" si="3"/>
        <v>0</v>
      </c>
      <c r="CK13" s="56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x14ac:dyDescent="0.2">
      <c r="A14" s="41" t="s">
        <v>61</v>
      </c>
      <c r="B14" s="34">
        <f t="shared" ref="B14:B34" si="13">SUM(C14:S14)</f>
        <v>59</v>
      </c>
      <c r="C14" s="39">
        <v>31</v>
      </c>
      <c r="D14" s="57">
        <v>18</v>
      </c>
      <c r="E14" s="58">
        <v>10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39">
        <v>59</v>
      </c>
      <c r="U14" s="39">
        <v>33</v>
      </c>
      <c r="V14" s="40">
        <v>26</v>
      </c>
      <c r="W14" s="41">
        <f t="shared" si="0"/>
        <v>19</v>
      </c>
      <c r="X14" s="39">
        <v>5</v>
      </c>
      <c r="Y14" s="42">
        <v>14</v>
      </c>
      <c r="Z14" s="40">
        <v>0</v>
      </c>
      <c r="AA14" s="43">
        <f t="shared" si="1"/>
        <v>0</v>
      </c>
      <c r="AB14" s="39">
        <v>0</v>
      </c>
      <c r="AC14" s="57">
        <v>0</v>
      </c>
      <c r="AD14" s="40">
        <v>0</v>
      </c>
      <c r="AE14" s="44">
        <v>5</v>
      </c>
      <c r="AF14" s="44">
        <v>0</v>
      </c>
      <c r="AG14" s="39">
        <v>1</v>
      </c>
      <c r="AH14" s="40">
        <v>12</v>
      </c>
      <c r="AI14" s="48">
        <v>0</v>
      </c>
      <c r="AJ14" s="46">
        <v>0</v>
      </c>
      <c r="AK14" s="40">
        <v>0</v>
      </c>
      <c r="AL14" s="46">
        <v>3</v>
      </c>
      <c r="AM14" s="40">
        <v>0</v>
      </c>
      <c r="AN14" s="49"/>
      <c r="AO14" s="49"/>
      <c r="AP14" s="49">
        <v>0</v>
      </c>
      <c r="AQ14" s="49"/>
      <c r="AR14" s="50"/>
      <c r="AS14" s="51"/>
      <c r="AT14" s="60"/>
      <c r="AU14" s="58"/>
      <c r="AV14" s="52"/>
      <c r="AW14" s="46"/>
      <c r="AX14" s="40"/>
      <c r="AY14" s="53" t="str">
        <f t="shared" si="5"/>
        <v/>
      </c>
      <c r="AZ14" s="54"/>
      <c r="BA14" s="54"/>
      <c r="BB14" s="54"/>
      <c r="BC14" s="54"/>
      <c r="BD14" s="54"/>
      <c r="BE14" s="54"/>
      <c r="BF14" s="54"/>
      <c r="BG14" s="54"/>
      <c r="BH14" s="54"/>
      <c r="BI14" s="13"/>
      <c r="BJ14" s="13"/>
      <c r="BK14" s="13"/>
      <c r="BL14" s="13"/>
      <c r="BM14" s="13"/>
      <c r="BX14" s="2"/>
      <c r="CA14" s="55" t="str">
        <f t="shared" si="6"/>
        <v/>
      </c>
      <c r="CB14" s="55" t="str">
        <f t="shared" si="7"/>
        <v/>
      </c>
      <c r="CC14" s="55" t="str">
        <f t="shared" si="8"/>
        <v/>
      </c>
      <c r="CD14" s="55" t="str">
        <f t="shared" si="9"/>
        <v/>
      </c>
      <c r="CE14" s="55" t="str">
        <f t="shared" si="10"/>
        <v/>
      </c>
      <c r="CF14" s="55"/>
      <c r="CG14" s="56">
        <f t="shared" si="11"/>
        <v>0</v>
      </c>
      <c r="CH14" s="56">
        <f t="shared" si="12"/>
        <v>0</v>
      </c>
      <c r="CI14" s="56">
        <f t="shared" si="2"/>
        <v>0</v>
      </c>
      <c r="CJ14" s="56">
        <f t="shared" si="3"/>
        <v>0</v>
      </c>
      <c r="CK14" s="56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x14ac:dyDescent="0.2">
      <c r="A15" s="41" t="s">
        <v>62</v>
      </c>
      <c r="B15" s="34">
        <f t="shared" si="13"/>
        <v>56</v>
      </c>
      <c r="C15" s="39">
        <v>0</v>
      </c>
      <c r="D15" s="57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4</v>
      </c>
      <c r="L15" s="42">
        <v>2</v>
      </c>
      <c r="M15" s="42">
        <v>1</v>
      </c>
      <c r="N15" s="42">
        <v>1</v>
      </c>
      <c r="O15" s="42">
        <v>11</v>
      </c>
      <c r="P15" s="42">
        <v>10</v>
      </c>
      <c r="Q15" s="42">
        <v>4</v>
      </c>
      <c r="R15" s="42">
        <v>10</v>
      </c>
      <c r="S15" s="40">
        <v>13</v>
      </c>
      <c r="T15" s="39">
        <v>56</v>
      </c>
      <c r="U15" s="39">
        <v>26</v>
      </c>
      <c r="V15" s="40">
        <v>30</v>
      </c>
      <c r="W15" s="41">
        <f t="shared" si="0"/>
        <v>0</v>
      </c>
      <c r="X15" s="39">
        <v>0</v>
      </c>
      <c r="Y15" s="42">
        <v>0</v>
      </c>
      <c r="Z15" s="40">
        <v>0</v>
      </c>
      <c r="AA15" s="62">
        <f t="shared" si="1"/>
        <v>23</v>
      </c>
      <c r="AB15" s="39">
        <v>11</v>
      </c>
      <c r="AC15" s="42">
        <v>12</v>
      </c>
      <c r="AD15" s="40">
        <v>0</v>
      </c>
      <c r="AE15" s="44">
        <v>6</v>
      </c>
      <c r="AF15" s="44">
        <v>0</v>
      </c>
      <c r="AG15" s="39">
        <v>0</v>
      </c>
      <c r="AH15" s="40">
        <v>3</v>
      </c>
      <c r="AI15" s="48">
        <v>0</v>
      </c>
      <c r="AJ15" s="46">
        <v>0</v>
      </c>
      <c r="AK15" s="40">
        <v>2</v>
      </c>
      <c r="AL15" s="46">
        <v>0</v>
      </c>
      <c r="AM15" s="40">
        <v>7</v>
      </c>
      <c r="AN15" s="49"/>
      <c r="AO15" s="49"/>
      <c r="AP15" s="49">
        <v>0</v>
      </c>
      <c r="AQ15" s="49"/>
      <c r="AR15" s="50"/>
      <c r="AS15" s="51"/>
      <c r="AT15" s="60"/>
      <c r="AU15" s="58"/>
      <c r="AV15" s="52"/>
      <c r="AW15" s="46"/>
      <c r="AX15" s="40"/>
      <c r="AY15" s="53" t="str">
        <f t="shared" si="5"/>
        <v/>
      </c>
      <c r="AZ15" s="54"/>
      <c r="BA15" s="54"/>
      <c r="BB15" s="54"/>
      <c r="BC15" s="54"/>
      <c r="BD15" s="54"/>
      <c r="BE15" s="54"/>
      <c r="BF15" s="54"/>
      <c r="BG15" s="54"/>
      <c r="BH15" s="54"/>
      <c r="BI15" s="13"/>
      <c r="BJ15" s="13"/>
      <c r="BK15" s="13"/>
      <c r="BL15" s="13"/>
      <c r="BM15" s="13"/>
      <c r="BX15" s="2"/>
      <c r="CA15" s="55" t="str">
        <f t="shared" si="6"/>
        <v/>
      </c>
      <c r="CB15" s="55" t="str">
        <f t="shared" si="7"/>
        <v/>
      </c>
      <c r="CC15" s="55" t="str">
        <f t="shared" si="8"/>
        <v/>
      </c>
      <c r="CD15" s="55" t="str">
        <f t="shared" si="9"/>
        <v/>
      </c>
      <c r="CE15" s="55" t="str">
        <f t="shared" si="10"/>
        <v/>
      </c>
      <c r="CF15" s="55"/>
      <c r="CG15" s="56">
        <f t="shared" si="11"/>
        <v>0</v>
      </c>
      <c r="CH15" s="56">
        <f t="shared" si="12"/>
        <v>0</v>
      </c>
      <c r="CI15" s="56">
        <f t="shared" si="2"/>
        <v>0</v>
      </c>
      <c r="CJ15" s="56">
        <f t="shared" si="3"/>
        <v>0</v>
      </c>
      <c r="CK15" s="56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x14ac:dyDescent="0.2">
      <c r="A16" s="41" t="s">
        <v>63</v>
      </c>
      <c r="B16" s="34">
        <f t="shared" si="13"/>
        <v>35</v>
      </c>
      <c r="C16" s="39">
        <v>24</v>
      </c>
      <c r="D16" s="57">
        <v>6</v>
      </c>
      <c r="E16" s="42">
        <v>4</v>
      </c>
      <c r="F16" s="42">
        <v>1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39">
        <v>35</v>
      </c>
      <c r="U16" s="39">
        <v>20</v>
      </c>
      <c r="V16" s="40">
        <v>15</v>
      </c>
      <c r="W16" s="41">
        <f t="shared" si="0"/>
        <v>18</v>
      </c>
      <c r="X16" s="39">
        <v>4</v>
      </c>
      <c r="Y16" s="42">
        <v>14</v>
      </c>
      <c r="Z16" s="40">
        <v>0</v>
      </c>
      <c r="AA16" s="62">
        <f t="shared" si="1"/>
        <v>0</v>
      </c>
      <c r="AB16" s="39">
        <v>0</v>
      </c>
      <c r="AC16" s="42">
        <v>0</v>
      </c>
      <c r="AD16" s="40">
        <v>0</v>
      </c>
      <c r="AE16" s="44">
        <v>3</v>
      </c>
      <c r="AF16" s="44">
        <v>0</v>
      </c>
      <c r="AG16" s="39">
        <v>2</v>
      </c>
      <c r="AH16" s="40">
        <v>7</v>
      </c>
      <c r="AI16" s="48">
        <v>23</v>
      </c>
      <c r="AJ16" s="46">
        <v>11</v>
      </c>
      <c r="AK16" s="40">
        <v>0</v>
      </c>
      <c r="AL16" s="46">
        <v>0</v>
      </c>
      <c r="AM16" s="40">
        <v>0</v>
      </c>
      <c r="AN16" s="49"/>
      <c r="AO16" s="49"/>
      <c r="AP16" s="49">
        <v>0</v>
      </c>
      <c r="AQ16" s="49"/>
      <c r="AR16" s="50"/>
      <c r="AS16" s="51"/>
      <c r="AT16" s="60"/>
      <c r="AU16" s="58"/>
      <c r="AV16" s="52"/>
      <c r="AW16" s="46"/>
      <c r="AX16" s="40"/>
      <c r="AY16" s="53" t="str">
        <f t="shared" si="5"/>
        <v/>
      </c>
      <c r="AZ16" s="54"/>
      <c r="BA16" s="54"/>
      <c r="BB16" s="54"/>
      <c r="BC16" s="54"/>
      <c r="BD16" s="54"/>
      <c r="BE16" s="54"/>
      <c r="BF16" s="54"/>
      <c r="BG16" s="54"/>
      <c r="BH16" s="54"/>
      <c r="BI16" s="13"/>
      <c r="BJ16" s="13"/>
      <c r="BK16" s="13"/>
      <c r="BL16" s="13"/>
      <c r="BM16" s="13"/>
      <c r="BX16" s="2"/>
      <c r="CA16" s="55" t="str">
        <f t="shared" si="6"/>
        <v/>
      </c>
      <c r="CB16" s="55" t="str">
        <f t="shared" si="7"/>
        <v/>
      </c>
      <c r="CC16" s="55" t="str">
        <f t="shared" si="8"/>
        <v/>
      </c>
      <c r="CD16" s="55" t="str">
        <f t="shared" si="9"/>
        <v/>
      </c>
      <c r="CE16" s="55" t="str">
        <f t="shared" si="10"/>
        <v/>
      </c>
      <c r="CF16" s="55"/>
      <c r="CG16" s="56">
        <f t="shared" si="11"/>
        <v>0</v>
      </c>
      <c r="CH16" s="56">
        <f t="shared" si="12"/>
        <v>0</v>
      </c>
      <c r="CI16" s="56">
        <f t="shared" si="2"/>
        <v>0</v>
      </c>
      <c r="CJ16" s="56">
        <f t="shared" si="3"/>
        <v>0</v>
      </c>
      <c r="CK16" s="56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x14ac:dyDescent="0.2">
      <c r="A17" s="41" t="s">
        <v>64</v>
      </c>
      <c r="B17" s="34">
        <f t="shared" si="13"/>
        <v>409</v>
      </c>
      <c r="C17" s="39">
        <v>0</v>
      </c>
      <c r="D17" s="57">
        <v>0</v>
      </c>
      <c r="E17" s="42">
        <v>0</v>
      </c>
      <c r="F17" s="42">
        <v>4</v>
      </c>
      <c r="G17" s="42">
        <v>2</v>
      </c>
      <c r="H17" s="42">
        <v>2</v>
      </c>
      <c r="I17" s="42">
        <v>3</v>
      </c>
      <c r="J17" s="42">
        <v>4</v>
      </c>
      <c r="K17" s="42">
        <v>8</v>
      </c>
      <c r="L17" s="42">
        <v>13</v>
      </c>
      <c r="M17" s="42">
        <v>25</v>
      </c>
      <c r="N17" s="42">
        <v>37</v>
      </c>
      <c r="O17" s="42">
        <v>47</v>
      </c>
      <c r="P17" s="42">
        <v>72</v>
      </c>
      <c r="Q17" s="42">
        <v>63</v>
      </c>
      <c r="R17" s="42">
        <v>62</v>
      </c>
      <c r="S17" s="40">
        <v>67</v>
      </c>
      <c r="T17" s="39">
        <v>409</v>
      </c>
      <c r="U17" s="39">
        <v>226</v>
      </c>
      <c r="V17" s="40">
        <v>183</v>
      </c>
      <c r="W17" s="41">
        <f t="shared" si="0"/>
        <v>0</v>
      </c>
      <c r="X17" s="39">
        <v>0</v>
      </c>
      <c r="Y17" s="42">
        <v>0</v>
      </c>
      <c r="Z17" s="40">
        <v>0</v>
      </c>
      <c r="AA17" s="62">
        <f t="shared" si="1"/>
        <v>145</v>
      </c>
      <c r="AB17" s="39">
        <v>67</v>
      </c>
      <c r="AC17" s="42">
        <v>78</v>
      </c>
      <c r="AD17" s="40">
        <v>0</v>
      </c>
      <c r="AE17" s="44">
        <v>56</v>
      </c>
      <c r="AF17" s="44">
        <v>24</v>
      </c>
      <c r="AG17" s="39">
        <v>15</v>
      </c>
      <c r="AH17" s="40">
        <v>39</v>
      </c>
      <c r="AI17" s="48">
        <v>439</v>
      </c>
      <c r="AJ17" s="46">
        <v>0</v>
      </c>
      <c r="AK17" s="40">
        <v>14</v>
      </c>
      <c r="AL17" s="46">
        <v>0</v>
      </c>
      <c r="AM17" s="40">
        <v>17</v>
      </c>
      <c r="AN17" s="49"/>
      <c r="AO17" s="49"/>
      <c r="AP17" s="49">
        <v>25</v>
      </c>
      <c r="AQ17" s="49"/>
      <c r="AR17" s="50"/>
      <c r="AS17" s="51"/>
      <c r="AT17" s="60"/>
      <c r="AU17" s="58"/>
      <c r="AV17" s="52"/>
      <c r="AW17" s="46"/>
      <c r="AX17" s="40"/>
      <c r="AY17" s="53" t="str">
        <f t="shared" si="5"/>
        <v/>
      </c>
      <c r="AZ17" s="54"/>
      <c r="BA17" s="54"/>
      <c r="BB17" s="54"/>
      <c r="BC17" s="54"/>
      <c r="BD17" s="54"/>
      <c r="BE17" s="54"/>
      <c r="BF17" s="54"/>
      <c r="BG17" s="54"/>
      <c r="BH17" s="54"/>
      <c r="BI17" s="13"/>
      <c r="BJ17" s="13"/>
      <c r="BK17" s="13"/>
      <c r="BL17" s="13"/>
      <c r="BM17" s="13"/>
      <c r="BX17" s="2"/>
      <c r="CA17" s="55" t="str">
        <f t="shared" si="6"/>
        <v/>
      </c>
      <c r="CB17" s="55" t="str">
        <f t="shared" si="7"/>
        <v/>
      </c>
      <c r="CC17" s="55" t="str">
        <f t="shared" si="8"/>
        <v/>
      </c>
      <c r="CD17" s="55" t="str">
        <f t="shared" si="9"/>
        <v/>
      </c>
      <c r="CE17" s="55" t="str">
        <f t="shared" si="10"/>
        <v/>
      </c>
      <c r="CF17" s="55"/>
      <c r="CG17" s="56">
        <f t="shared" si="11"/>
        <v>0</v>
      </c>
      <c r="CH17" s="56">
        <f t="shared" si="12"/>
        <v>0</v>
      </c>
      <c r="CI17" s="56">
        <f t="shared" si="2"/>
        <v>0</v>
      </c>
      <c r="CJ17" s="56">
        <f t="shared" si="3"/>
        <v>0</v>
      </c>
      <c r="CK17" s="56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x14ac:dyDescent="0.2">
      <c r="A18" s="41" t="s">
        <v>65</v>
      </c>
      <c r="B18" s="34">
        <f t="shared" si="13"/>
        <v>0</v>
      </c>
      <c r="C18" s="39"/>
      <c r="D18" s="57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39"/>
      <c r="U18" s="39"/>
      <c r="V18" s="40"/>
      <c r="W18" s="41">
        <f t="shared" si="0"/>
        <v>0</v>
      </c>
      <c r="X18" s="39"/>
      <c r="Y18" s="42"/>
      <c r="Z18" s="40"/>
      <c r="AA18" s="62">
        <f t="shared" si="1"/>
        <v>0</v>
      </c>
      <c r="AB18" s="39"/>
      <c r="AC18" s="42"/>
      <c r="AD18" s="40"/>
      <c r="AE18" s="44"/>
      <c r="AF18" s="44">
        <v>0</v>
      </c>
      <c r="AG18" s="39"/>
      <c r="AH18" s="40"/>
      <c r="AI18" s="48"/>
      <c r="AJ18" s="46"/>
      <c r="AK18" s="40"/>
      <c r="AL18" s="46"/>
      <c r="AM18" s="40"/>
      <c r="AN18" s="49"/>
      <c r="AO18" s="49"/>
      <c r="AP18" s="49"/>
      <c r="AQ18" s="49"/>
      <c r="AR18" s="50"/>
      <c r="AS18" s="51"/>
      <c r="AT18" s="60"/>
      <c r="AU18" s="58"/>
      <c r="AV18" s="52"/>
      <c r="AW18" s="46"/>
      <c r="AX18" s="40"/>
      <c r="AY18" s="53" t="str">
        <f t="shared" si="5"/>
        <v/>
      </c>
      <c r="AZ18" s="54"/>
      <c r="BA18" s="54"/>
      <c r="BB18" s="54"/>
      <c r="BC18" s="54"/>
      <c r="BD18" s="54"/>
      <c r="BE18" s="54"/>
      <c r="BF18" s="54"/>
      <c r="BG18" s="54"/>
      <c r="BH18" s="54"/>
      <c r="BI18" s="13"/>
      <c r="BJ18" s="13"/>
      <c r="BK18" s="13"/>
      <c r="BL18" s="13"/>
      <c r="BM18" s="13"/>
      <c r="BX18" s="2"/>
      <c r="CA18" s="55" t="str">
        <f t="shared" si="6"/>
        <v/>
      </c>
      <c r="CB18" s="55" t="str">
        <f t="shared" si="7"/>
        <v/>
      </c>
      <c r="CC18" s="55" t="str">
        <f t="shared" si="8"/>
        <v/>
      </c>
      <c r="CD18" s="55" t="str">
        <f t="shared" si="9"/>
        <v/>
      </c>
      <c r="CE18" s="55" t="str">
        <f t="shared" si="10"/>
        <v/>
      </c>
      <c r="CF18" s="55"/>
      <c r="CG18" s="56">
        <f t="shared" si="11"/>
        <v>0</v>
      </c>
      <c r="CH18" s="56">
        <f t="shared" si="12"/>
        <v>0</v>
      </c>
      <c r="CI18" s="56">
        <f t="shared" si="2"/>
        <v>0</v>
      </c>
      <c r="CJ18" s="56">
        <f t="shared" si="3"/>
        <v>0</v>
      </c>
      <c r="CK18" s="56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x14ac:dyDescent="0.2">
      <c r="A19" s="41" t="s">
        <v>66</v>
      </c>
      <c r="B19" s="34">
        <f t="shared" si="13"/>
        <v>92</v>
      </c>
      <c r="C19" s="39">
        <v>0</v>
      </c>
      <c r="D19" s="57">
        <v>0</v>
      </c>
      <c r="E19" s="42">
        <v>0</v>
      </c>
      <c r="F19" s="42">
        <v>11</v>
      </c>
      <c r="G19" s="42">
        <v>4</v>
      </c>
      <c r="H19" s="42">
        <v>7</v>
      </c>
      <c r="I19" s="42">
        <v>6</v>
      </c>
      <c r="J19" s="42">
        <v>8</v>
      </c>
      <c r="K19" s="42">
        <v>6</v>
      </c>
      <c r="L19" s="42">
        <v>12</v>
      </c>
      <c r="M19" s="42">
        <v>7</v>
      </c>
      <c r="N19" s="42">
        <v>8</v>
      </c>
      <c r="O19" s="42">
        <v>6</v>
      </c>
      <c r="P19" s="42">
        <v>6</v>
      </c>
      <c r="Q19" s="42">
        <v>6</v>
      </c>
      <c r="R19" s="42">
        <v>3</v>
      </c>
      <c r="S19" s="40">
        <v>2</v>
      </c>
      <c r="T19" s="39">
        <v>92</v>
      </c>
      <c r="U19" s="39">
        <v>19</v>
      </c>
      <c r="V19" s="40">
        <v>73</v>
      </c>
      <c r="W19" s="41">
        <f t="shared" si="0"/>
        <v>0</v>
      </c>
      <c r="X19" s="39">
        <v>0</v>
      </c>
      <c r="Y19" s="42">
        <v>0</v>
      </c>
      <c r="Z19" s="40">
        <v>0</v>
      </c>
      <c r="AA19" s="62">
        <f t="shared" si="1"/>
        <v>36</v>
      </c>
      <c r="AB19" s="39">
        <v>10</v>
      </c>
      <c r="AC19" s="42">
        <v>26</v>
      </c>
      <c r="AD19" s="40">
        <v>0</v>
      </c>
      <c r="AE19" s="44">
        <v>10</v>
      </c>
      <c r="AF19" s="44">
        <v>0</v>
      </c>
      <c r="AG19" s="39">
        <v>1</v>
      </c>
      <c r="AH19" s="40">
        <v>5</v>
      </c>
      <c r="AI19" s="48">
        <v>5</v>
      </c>
      <c r="AJ19" s="46">
        <v>0</v>
      </c>
      <c r="AK19" s="40">
        <v>0</v>
      </c>
      <c r="AL19" s="46">
        <v>0</v>
      </c>
      <c r="AM19" s="40">
        <v>5</v>
      </c>
      <c r="AN19" s="49"/>
      <c r="AO19" s="49"/>
      <c r="AP19" s="49">
        <v>0</v>
      </c>
      <c r="AQ19" s="49"/>
      <c r="AR19" s="50"/>
      <c r="AS19" s="51"/>
      <c r="AT19" s="60"/>
      <c r="AU19" s="58"/>
      <c r="AV19" s="52"/>
      <c r="AW19" s="46"/>
      <c r="AX19" s="40"/>
      <c r="AY19" s="53" t="str">
        <f t="shared" si="5"/>
        <v/>
      </c>
      <c r="AZ19" s="54"/>
      <c r="BA19" s="54"/>
      <c r="BB19" s="54"/>
      <c r="BC19" s="54"/>
      <c r="BD19" s="54"/>
      <c r="BE19" s="54"/>
      <c r="BF19" s="54"/>
      <c r="BG19" s="54"/>
      <c r="BH19" s="54"/>
      <c r="BI19" s="13"/>
      <c r="BJ19" s="13"/>
      <c r="BK19" s="13"/>
      <c r="BL19" s="13"/>
      <c r="BM19" s="13"/>
      <c r="BX19" s="2"/>
      <c r="CA19" s="55" t="str">
        <f t="shared" si="6"/>
        <v/>
      </c>
      <c r="CB19" s="55" t="str">
        <f t="shared" si="7"/>
        <v/>
      </c>
      <c r="CC19" s="55" t="str">
        <f t="shared" si="8"/>
        <v/>
      </c>
      <c r="CD19" s="55" t="str">
        <f t="shared" si="9"/>
        <v/>
      </c>
      <c r="CE19" s="55" t="str">
        <f t="shared" si="10"/>
        <v/>
      </c>
      <c r="CF19" s="55"/>
      <c r="CG19" s="56">
        <f t="shared" si="11"/>
        <v>0</v>
      </c>
      <c r="CH19" s="56">
        <f t="shared" si="12"/>
        <v>0</v>
      </c>
      <c r="CI19" s="56">
        <f t="shared" si="2"/>
        <v>0</v>
      </c>
      <c r="CJ19" s="56">
        <f t="shared" si="3"/>
        <v>0</v>
      </c>
      <c r="CK19" s="56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x14ac:dyDescent="0.2">
      <c r="A20" s="41" t="s">
        <v>67</v>
      </c>
      <c r="B20" s="34">
        <f t="shared" si="13"/>
        <v>0</v>
      </c>
      <c r="C20" s="39"/>
      <c r="D20" s="57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39"/>
      <c r="U20" s="39"/>
      <c r="V20" s="40"/>
      <c r="W20" s="41">
        <f t="shared" si="0"/>
        <v>0</v>
      </c>
      <c r="X20" s="39"/>
      <c r="Y20" s="42"/>
      <c r="Z20" s="40"/>
      <c r="AA20" s="62">
        <f t="shared" si="1"/>
        <v>0</v>
      </c>
      <c r="AB20" s="39"/>
      <c r="AC20" s="42"/>
      <c r="AD20" s="40"/>
      <c r="AE20" s="44"/>
      <c r="AF20" s="44">
        <v>0</v>
      </c>
      <c r="AG20" s="39"/>
      <c r="AH20" s="40"/>
      <c r="AI20" s="48"/>
      <c r="AJ20" s="46"/>
      <c r="AK20" s="40"/>
      <c r="AL20" s="46"/>
      <c r="AM20" s="40"/>
      <c r="AN20" s="49"/>
      <c r="AO20" s="49"/>
      <c r="AP20" s="49"/>
      <c r="AQ20" s="49"/>
      <c r="AR20" s="50"/>
      <c r="AS20" s="51"/>
      <c r="AT20" s="60"/>
      <c r="AU20" s="58"/>
      <c r="AV20" s="52"/>
      <c r="AW20" s="46"/>
      <c r="AX20" s="40"/>
      <c r="AY20" s="53" t="str">
        <f t="shared" si="5"/>
        <v/>
      </c>
      <c r="AZ20" s="54"/>
      <c r="BA20" s="54"/>
      <c r="BB20" s="54"/>
      <c r="BC20" s="54"/>
      <c r="BD20" s="54"/>
      <c r="BE20" s="54"/>
      <c r="BF20" s="54"/>
      <c r="BG20" s="54"/>
      <c r="BH20" s="54"/>
      <c r="BI20" s="13"/>
      <c r="BJ20" s="13"/>
      <c r="BK20" s="13"/>
      <c r="BL20" s="13"/>
      <c r="BM20" s="13"/>
      <c r="BX20" s="2"/>
      <c r="CA20" s="55" t="str">
        <f t="shared" si="6"/>
        <v/>
      </c>
      <c r="CB20" s="55" t="str">
        <f t="shared" si="7"/>
        <v/>
      </c>
      <c r="CC20" s="55" t="str">
        <f t="shared" si="8"/>
        <v/>
      </c>
      <c r="CD20" s="55" t="str">
        <f t="shared" si="9"/>
        <v/>
      </c>
      <c r="CE20" s="55" t="str">
        <f t="shared" si="10"/>
        <v/>
      </c>
      <c r="CF20" s="55"/>
      <c r="CG20" s="56">
        <f t="shared" si="11"/>
        <v>0</v>
      </c>
      <c r="CH20" s="56">
        <f t="shared" si="12"/>
        <v>0</v>
      </c>
      <c r="CI20" s="56">
        <f t="shared" si="2"/>
        <v>0</v>
      </c>
      <c r="CJ20" s="56">
        <f t="shared" si="3"/>
        <v>0</v>
      </c>
      <c r="CK20" s="56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x14ac:dyDescent="0.2">
      <c r="A21" s="41" t="s">
        <v>68</v>
      </c>
      <c r="B21" s="34">
        <f t="shared" si="13"/>
        <v>178</v>
      </c>
      <c r="C21" s="39">
        <v>0</v>
      </c>
      <c r="D21" s="57">
        <v>0</v>
      </c>
      <c r="E21" s="42">
        <v>0</v>
      </c>
      <c r="F21" s="42">
        <v>4</v>
      </c>
      <c r="G21" s="42">
        <v>3</v>
      </c>
      <c r="H21" s="42">
        <v>11</v>
      </c>
      <c r="I21" s="42">
        <v>3</v>
      </c>
      <c r="J21" s="42">
        <v>4</v>
      </c>
      <c r="K21" s="42">
        <v>10</v>
      </c>
      <c r="L21" s="42">
        <v>14</v>
      </c>
      <c r="M21" s="42">
        <v>17</v>
      </c>
      <c r="N21" s="42">
        <v>20</v>
      </c>
      <c r="O21" s="42">
        <v>23</v>
      </c>
      <c r="P21" s="42">
        <v>28</v>
      </c>
      <c r="Q21" s="42">
        <v>22</v>
      </c>
      <c r="R21" s="42">
        <v>13</v>
      </c>
      <c r="S21" s="40">
        <v>6</v>
      </c>
      <c r="T21" s="39">
        <v>178</v>
      </c>
      <c r="U21" s="39">
        <v>59</v>
      </c>
      <c r="V21" s="40">
        <v>119</v>
      </c>
      <c r="W21" s="41">
        <f t="shared" si="0"/>
        <v>0</v>
      </c>
      <c r="X21" s="39">
        <v>0</v>
      </c>
      <c r="Y21" s="42">
        <v>0</v>
      </c>
      <c r="Z21" s="40">
        <v>0</v>
      </c>
      <c r="AA21" s="62">
        <f t="shared" si="1"/>
        <v>86</v>
      </c>
      <c r="AB21" s="39">
        <v>64</v>
      </c>
      <c r="AC21" s="42">
        <v>22</v>
      </c>
      <c r="AD21" s="40">
        <v>0</v>
      </c>
      <c r="AE21" s="44">
        <v>53</v>
      </c>
      <c r="AF21" s="44">
        <v>0</v>
      </c>
      <c r="AG21" s="39">
        <v>11</v>
      </c>
      <c r="AH21" s="40">
        <v>24</v>
      </c>
      <c r="AI21" s="48">
        <v>0</v>
      </c>
      <c r="AJ21" s="46">
        <v>0</v>
      </c>
      <c r="AK21" s="40">
        <v>0</v>
      </c>
      <c r="AL21" s="46">
        <v>0</v>
      </c>
      <c r="AM21" s="40">
        <v>19</v>
      </c>
      <c r="AN21" s="49"/>
      <c r="AO21" s="49"/>
      <c r="AP21" s="49">
        <v>0</v>
      </c>
      <c r="AQ21" s="49"/>
      <c r="AR21" s="50"/>
      <c r="AS21" s="51"/>
      <c r="AT21" s="60"/>
      <c r="AU21" s="58"/>
      <c r="AV21" s="52"/>
      <c r="AW21" s="46"/>
      <c r="AX21" s="40"/>
      <c r="AY21" s="53" t="str">
        <f t="shared" si="5"/>
        <v/>
      </c>
      <c r="AZ21" s="54"/>
      <c r="BA21" s="54"/>
      <c r="BB21" s="54"/>
      <c r="BC21" s="54"/>
      <c r="BD21" s="54"/>
      <c r="BE21" s="54"/>
      <c r="BF21" s="54"/>
      <c r="BG21" s="54"/>
      <c r="BH21" s="54"/>
      <c r="BI21" s="13"/>
      <c r="BJ21" s="13"/>
      <c r="BK21" s="13"/>
      <c r="BL21" s="13"/>
      <c r="BM21" s="13"/>
      <c r="BX21" s="2"/>
      <c r="CA21" s="55" t="str">
        <f t="shared" si="6"/>
        <v/>
      </c>
      <c r="CB21" s="55" t="str">
        <f t="shared" si="7"/>
        <v/>
      </c>
      <c r="CC21" s="55" t="str">
        <f t="shared" si="8"/>
        <v/>
      </c>
      <c r="CD21" s="55" t="str">
        <f t="shared" si="9"/>
        <v/>
      </c>
      <c r="CE21" s="55" t="str">
        <f t="shared" si="10"/>
        <v/>
      </c>
      <c r="CF21" s="55"/>
      <c r="CG21" s="56">
        <f t="shared" si="11"/>
        <v>0</v>
      </c>
      <c r="CH21" s="56">
        <f t="shared" si="12"/>
        <v>0</v>
      </c>
      <c r="CI21" s="56">
        <f t="shared" si="2"/>
        <v>0</v>
      </c>
      <c r="CJ21" s="56">
        <f t="shared" si="3"/>
        <v>0</v>
      </c>
      <c r="CK21" s="56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x14ac:dyDescent="0.2">
      <c r="A22" s="41" t="s">
        <v>69</v>
      </c>
      <c r="B22" s="34">
        <f t="shared" si="13"/>
        <v>0</v>
      </c>
      <c r="C22" s="39"/>
      <c r="D22" s="57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0"/>
      <c r="T22" s="39"/>
      <c r="U22" s="39"/>
      <c r="V22" s="40"/>
      <c r="W22" s="41">
        <f t="shared" si="0"/>
        <v>0</v>
      </c>
      <c r="X22" s="39"/>
      <c r="Y22" s="42"/>
      <c r="Z22" s="40"/>
      <c r="AA22" s="62">
        <f t="shared" si="1"/>
        <v>0</v>
      </c>
      <c r="AB22" s="39"/>
      <c r="AC22" s="42"/>
      <c r="AD22" s="40"/>
      <c r="AE22" s="44"/>
      <c r="AF22" s="44">
        <v>0</v>
      </c>
      <c r="AG22" s="39"/>
      <c r="AH22" s="40"/>
      <c r="AI22" s="48"/>
      <c r="AJ22" s="46"/>
      <c r="AK22" s="40"/>
      <c r="AL22" s="46"/>
      <c r="AM22" s="40"/>
      <c r="AN22" s="49"/>
      <c r="AO22" s="49"/>
      <c r="AP22" s="49"/>
      <c r="AQ22" s="49"/>
      <c r="AR22" s="50"/>
      <c r="AS22" s="51"/>
      <c r="AT22" s="60"/>
      <c r="AU22" s="58"/>
      <c r="AV22" s="52"/>
      <c r="AW22" s="46"/>
      <c r="AX22" s="40"/>
      <c r="AY22" s="53" t="str">
        <f t="shared" si="5"/>
        <v/>
      </c>
      <c r="AZ22" s="54"/>
      <c r="BA22" s="54"/>
      <c r="BB22" s="54"/>
      <c r="BC22" s="54"/>
      <c r="BD22" s="54"/>
      <c r="BE22" s="54"/>
      <c r="BF22" s="54"/>
      <c r="BG22" s="54"/>
      <c r="BH22" s="54"/>
      <c r="BI22" s="13"/>
      <c r="BJ22" s="13"/>
      <c r="BK22" s="13"/>
      <c r="BL22" s="13"/>
      <c r="BM22" s="13"/>
      <c r="BX22" s="2"/>
      <c r="CA22" s="55" t="str">
        <f t="shared" si="6"/>
        <v/>
      </c>
      <c r="CB22" s="55" t="str">
        <f t="shared" si="7"/>
        <v/>
      </c>
      <c r="CC22" s="55" t="str">
        <f t="shared" si="8"/>
        <v/>
      </c>
      <c r="CD22" s="55" t="str">
        <f t="shared" si="9"/>
        <v/>
      </c>
      <c r="CE22" s="55" t="str">
        <f t="shared" si="10"/>
        <v/>
      </c>
      <c r="CF22" s="55"/>
      <c r="CG22" s="56">
        <f t="shared" si="11"/>
        <v>0</v>
      </c>
      <c r="CH22" s="56">
        <f t="shared" si="12"/>
        <v>0</v>
      </c>
      <c r="CI22" s="56">
        <f t="shared" si="2"/>
        <v>0</v>
      </c>
      <c r="CJ22" s="56">
        <f t="shared" si="3"/>
        <v>0</v>
      </c>
      <c r="CK22" s="56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x14ac:dyDescent="0.2">
      <c r="A23" s="41" t="s">
        <v>70</v>
      </c>
      <c r="B23" s="34">
        <f t="shared" si="13"/>
        <v>0</v>
      </c>
      <c r="C23" s="39"/>
      <c r="D23" s="57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39"/>
      <c r="U23" s="39"/>
      <c r="V23" s="40"/>
      <c r="W23" s="41">
        <f t="shared" si="0"/>
        <v>0</v>
      </c>
      <c r="X23" s="39"/>
      <c r="Y23" s="42"/>
      <c r="Z23" s="40"/>
      <c r="AA23" s="62">
        <f t="shared" si="1"/>
        <v>0</v>
      </c>
      <c r="AB23" s="39"/>
      <c r="AC23" s="42"/>
      <c r="AD23" s="40"/>
      <c r="AE23" s="44"/>
      <c r="AF23" s="44">
        <v>0</v>
      </c>
      <c r="AG23" s="39"/>
      <c r="AH23" s="40"/>
      <c r="AI23" s="48"/>
      <c r="AJ23" s="46"/>
      <c r="AK23" s="40"/>
      <c r="AL23" s="46"/>
      <c r="AM23" s="40"/>
      <c r="AN23" s="49"/>
      <c r="AO23" s="49"/>
      <c r="AP23" s="49"/>
      <c r="AQ23" s="49"/>
      <c r="AR23" s="50"/>
      <c r="AS23" s="51"/>
      <c r="AT23" s="60"/>
      <c r="AU23" s="58"/>
      <c r="AV23" s="52"/>
      <c r="AW23" s="46"/>
      <c r="AX23" s="40"/>
      <c r="AY23" s="53" t="str">
        <f t="shared" si="5"/>
        <v/>
      </c>
      <c r="AZ23" s="54"/>
      <c r="BA23" s="54"/>
      <c r="BB23" s="54"/>
      <c r="BC23" s="54"/>
      <c r="BD23" s="54"/>
      <c r="BE23" s="54"/>
      <c r="BF23" s="54"/>
      <c r="BG23" s="54"/>
      <c r="BH23" s="54"/>
      <c r="BI23" s="13"/>
      <c r="BJ23" s="13"/>
      <c r="BK23" s="13"/>
      <c r="BL23" s="13"/>
      <c r="BM23" s="13"/>
      <c r="BX23" s="2"/>
      <c r="CA23" s="55" t="str">
        <f t="shared" si="6"/>
        <v/>
      </c>
      <c r="CB23" s="55" t="str">
        <f t="shared" si="7"/>
        <v/>
      </c>
      <c r="CC23" s="55" t="str">
        <f t="shared" si="8"/>
        <v/>
      </c>
      <c r="CD23" s="55" t="str">
        <f t="shared" si="9"/>
        <v/>
      </c>
      <c r="CE23" s="55" t="str">
        <f t="shared" si="10"/>
        <v/>
      </c>
      <c r="CF23" s="55"/>
      <c r="CG23" s="56">
        <f t="shared" si="11"/>
        <v>0</v>
      </c>
      <c r="CH23" s="56">
        <f t="shared" si="12"/>
        <v>0</v>
      </c>
      <c r="CI23" s="56">
        <f t="shared" si="2"/>
        <v>0</v>
      </c>
      <c r="CJ23" s="56">
        <f t="shared" si="3"/>
        <v>0</v>
      </c>
      <c r="CK23" s="56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x14ac:dyDescent="0.2">
      <c r="A24" s="41" t="s">
        <v>71</v>
      </c>
      <c r="B24" s="34">
        <f t="shared" si="13"/>
        <v>0</v>
      </c>
      <c r="C24" s="39"/>
      <c r="D24" s="57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0"/>
      <c r="T24" s="39"/>
      <c r="U24" s="39"/>
      <c r="V24" s="40"/>
      <c r="W24" s="41">
        <f t="shared" si="0"/>
        <v>0</v>
      </c>
      <c r="X24" s="39"/>
      <c r="Y24" s="42"/>
      <c r="Z24" s="40"/>
      <c r="AA24" s="62">
        <f t="shared" si="1"/>
        <v>0</v>
      </c>
      <c r="AB24" s="39"/>
      <c r="AC24" s="42"/>
      <c r="AD24" s="40"/>
      <c r="AE24" s="44"/>
      <c r="AF24" s="44">
        <v>0</v>
      </c>
      <c r="AG24" s="39"/>
      <c r="AH24" s="40"/>
      <c r="AI24" s="48"/>
      <c r="AJ24" s="46"/>
      <c r="AK24" s="40"/>
      <c r="AL24" s="46"/>
      <c r="AM24" s="40"/>
      <c r="AN24" s="49"/>
      <c r="AO24" s="49"/>
      <c r="AP24" s="49"/>
      <c r="AQ24" s="49"/>
      <c r="AR24" s="50"/>
      <c r="AS24" s="51"/>
      <c r="AT24" s="60"/>
      <c r="AU24" s="58"/>
      <c r="AV24" s="52"/>
      <c r="AW24" s="46"/>
      <c r="AX24" s="40"/>
      <c r="AY24" s="53" t="str">
        <f t="shared" si="5"/>
        <v/>
      </c>
      <c r="AZ24" s="54"/>
      <c r="BA24" s="54"/>
      <c r="BB24" s="54"/>
      <c r="BC24" s="54"/>
      <c r="BD24" s="54"/>
      <c r="BE24" s="54"/>
      <c r="BF24" s="54"/>
      <c r="BG24" s="54"/>
      <c r="BH24" s="54"/>
      <c r="BI24" s="13"/>
      <c r="BJ24" s="13"/>
      <c r="BK24" s="13"/>
      <c r="BL24" s="13"/>
      <c r="BM24" s="13"/>
      <c r="BX24" s="2"/>
      <c r="CA24" s="55" t="str">
        <f t="shared" si="6"/>
        <v/>
      </c>
      <c r="CB24" s="55" t="str">
        <f t="shared" si="7"/>
        <v/>
      </c>
      <c r="CC24" s="55" t="str">
        <f t="shared" si="8"/>
        <v/>
      </c>
      <c r="CD24" s="55" t="str">
        <f t="shared" si="9"/>
        <v/>
      </c>
      <c r="CE24" s="55" t="str">
        <f t="shared" si="10"/>
        <v/>
      </c>
      <c r="CF24" s="55"/>
      <c r="CG24" s="56">
        <f t="shared" si="11"/>
        <v>0</v>
      </c>
      <c r="CH24" s="56">
        <f t="shared" si="12"/>
        <v>0</v>
      </c>
      <c r="CI24" s="56">
        <f t="shared" si="2"/>
        <v>0</v>
      </c>
      <c r="CJ24" s="56">
        <f t="shared" si="3"/>
        <v>0</v>
      </c>
      <c r="CK24" s="56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x14ac:dyDescent="0.2">
      <c r="A25" s="41" t="s">
        <v>72</v>
      </c>
      <c r="B25" s="34">
        <f t="shared" si="13"/>
        <v>0</v>
      </c>
      <c r="C25" s="39"/>
      <c r="D25" s="57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39"/>
      <c r="U25" s="39"/>
      <c r="V25" s="40"/>
      <c r="W25" s="41">
        <f t="shared" si="0"/>
        <v>0</v>
      </c>
      <c r="X25" s="39"/>
      <c r="Y25" s="42"/>
      <c r="Z25" s="40"/>
      <c r="AA25" s="62">
        <f t="shared" si="1"/>
        <v>0</v>
      </c>
      <c r="AB25" s="39"/>
      <c r="AC25" s="42"/>
      <c r="AD25" s="40"/>
      <c r="AE25" s="44"/>
      <c r="AF25" s="44">
        <v>0</v>
      </c>
      <c r="AG25" s="39"/>
      <c r="AH25" s="40"/>
      <c r="AI25" s="48"/>
      <c r="AJ25" s="46"/>
      <c r="AK25" s="40"/>
      <c r="AL25" s="46"/>
      <c r="AM25" s="40"/>
      <c r="AN25" s="49"/>
      <c r="AO25" s="49"/>
      <c r="AP25" s="49"/>
      <c r="AQ25" s="49"/>
      <c r="AR25" s="50"/>
      <c r="AS25" s="51"/>
      <c r="AT25" s="60"/>
      <c r="AU25" s="58"/>
      <c r="AV25" s="52"/>
      <c r="AW25" s="46"/>
      <c r="AX25" s="40"/>
      <c r="AY25" s="53" t="str">
        <f t="shared" si="5"/>
        <v/>
      </c>
      <c r="AZ25" s="54"/>
      <c r="BA25" s="54"/>
      <c r="BB25" s="54"/>
      <c r="BC25" s="54"/>
      <c r="BD25" s="54"/>
      <c r="BE25" s="54"/>
      <c r="BF25" s="54"/>
      <c r="BG25" s="54"/>
      <c r="BH25" s="54"/>
      <c r="BI25" s="13"/>
      <c r="BJ25" s="13"/>
      <c r="BK25" s="13"/>
      <c r="BL25" s="13"/>
      <c r="BM25" s="13"/>
      <c r="BX25" s="2"/>
      <c r="CA25" s="55" t="str">
        <f t="shared" si="6"/>
        <v/>
      </c>
      <c r="CB25" s="55" t="str">
        <f t="shared" si="7"/>
        <v/>
      </c>
      <c r="CC25" s="55" t="str">
        <f t="shared" si="8"/>
        <v/>
      </c>
      <c r="CD25" s="55" t="str">
        <f t="shared" si="9"/>
        <v/>
      </c>
      <c r="CE25" s="55" t="str">
        <f t="shared" si="10"/>
        <v/>
      </c>
      <c r="CF25" s="55"/>
      <c r="CG25" s="56">
        <f t="shared" si="11"/>
        <v>0</v>
      </c>
      <c r="CH25" s="56">
        <f t="shared" si="12"/>
        <v>0</v>
      </c>
      <c r="CI25" s="56">
        <f t="shared" si="2"/>
        <v>0</v>
      </c>
      <c r="CJ25" s="56">
        <f t="shared" si="3"/>
        <v>0</v>
      </c>
      <c r="CK25" s="56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x14ac:dyDescent="0.2">
      <c r="A26" s="41" t="s">
        <v>73</v>
      </c>
      <c r="B26" s="34">
        <f t="shared" si="13"/>
        <v>22</v>
      </c>
      <c r="C26" s="39">
        <v>0</v>
      </c>
      <c r="D26" s="57">
        <v>0</v>
      </c>
      <c r="E26" s="42">
        <v>0</v>
      </c>
      <c r="F26" s="42">
        <v>0</v>
      </c>
      <c r="G26" s="42">
        <v>0</v>
      </c>
      <c r="H26" s="42">
        <v>0</v>
      </c>
      <c r="I26" s="42">
        <v>1</v>
      </c>
      <c r="J26" s="42">
        <v>0</v>
      </c>
      <c r="K26" s="42">
        <v>0</v>
      </c>
      <c r="L26" s="42">
        <v>1</v>
      </c>
      <c r="M26" s="42">
        <v>3</v>
      </c>
      <c r="N26" s="42">
        <v>1</v>
      </c>
      <c r="O26" s="42">
        <v>0</v>
      </c>
      <c r="P26" s="42">
        <v>2</v>
      </c>
      <c r="Q26" s="42">
        <v>5</v>
      </c>
      <c r="R26" s="42">
        <v>6</v>
      </c>
      <c r="S26" s="40">
        <v>3</v>
      </c>
      <c r="T26" s="39">
        <v>22</v>
      </c>
      <c r="U26" s="39">
        <v>13</v>
      </c>
      <c r="V26" s="40">
        <v>9</v>
      </c>
      <c r="W26" s="41">
        <f t="shared" si="0"/>
        <v>0</v>
      </c>
      <c r="X26" s="39">
        <v>0</v>
      </c>
      <c r="Y26" s="42">
        <v>0</v>
      </c>
      <c r="Z26" s="40">
        <v>0</v>
      </c>
      <c r="AA26" s="62">
        <f t="shared" si="1"/>
        <v>11</v>
      </c>
      <c r="AB26" s="39">
        <v>8</v>
      </c>
      <c r="AC26" s="42">
        <v>3</v>
      </c>
      <c r="AD26" s="40">
        <v>0</v>
      </c>
      <c r="AE26" s="44">
        <v>8</v>
      </c>
      <c r="AF26" s="44">
        <v>0</v>
      </c>
      <c r="AG26" s="39">
        <v>1</v>
      </c>
      <c r="AH26" s="40">
        <v>1</v>
      </c>
      <c r="AI26" s="48">
        <v>0</v>
      </c>
      <c r="AJ26" s="46">
        <v>0</v>
      </c>
      <c r="AK26" s="40">
        <v>0</v>
      </c>
      <c r="AL26" s="46">
        <v>0</v>
      </c>
      <c r="AM26" s="40">
        <v>0</v>
      </c>
      <c r="AN26" s="49"/>
      <c r="AO26" s="49"/>
      <c r="AP26" s="49">
        <v>0</v>
      </c>
      <c r="AQ26" s="49"/>
      <c r="AR26" s="50"/>
      <c r="AS26" s="51"/>
      <c r="AT26" s="60"/>
      <c r="AU26" s="58"/>
      <c r="AV26" s="52"/>
      <c r="AW26" s="46"/>
      <c r="AX26" s="40"/>
      <c r="AY26" s="53" t="str">
        <f t="shared" si="5"/>
        <v/>
      </c>
      <c r="AZ26" s="54"/>
      <c r="BA26" s="54"/>
      <c r="BB26" s="54"/>
      <c r="BC26" s="54"/>
      <c r="BD26" s="54"/>
      <c r="BE26" s="54"/>
      <c r="BF26" s="54"/>
      <c r="BG26" s="54"/>
      <c r="BH26" s="54"/>
      <c r="BI26" s="13"/>
      <c r="BJ26" s="13"/>
      <c r="BK26" s="13"/>
      <c r="BL26" s="13"/>
      <c r="BM26" s="13"/>
      <c r="BX26" s="2"/>
      <c r="CA26" s="55" t="str">
        <f t="shared" si="6"/>
        <v/>
      </c>
      <c r="CB26" s="55" t="str">
        <f t="shared" si="7"/>
        <v/>
      </c>
      <c r="CC26" s="55" t="str">
        <f t="shared" si="8"/>
        <v/>
      </c>
      <c r="CD26" s="55" t="str">
        <f t="shared" si="9"/>
        <v/>
      </c>
      <c r="CE26" s="55" t="str">
        <f t="shared" si="10"/>
        <v/>
      </c>
      <c r="CF26" s="55"/>
      <c r="CG26" s="56">
        <f t="shared" si="11"/>
        <v>0</v>
      </c>
      <c r="CH26" s="56">
        <f t="shared" si="12"/>
        <v>0</v>
      </c>
      <c r="CI26" s="56">
        <f t="shared" si="2"/>
        <v>0</v>
      </c>
      <c r="CJ26" s="56">
        <f t="shared" si="3"/>
        <v>0</v>
      </c>
      <c r="CK26" s="56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x14ac:dyDescent="0.2">
      <c r="A27" s="41" t="s">
        <v>74</v>
      </c>
      <c r="B27" s="34">
        <f t="shared" si="13"/>
        <v>0</v>
      </c>
      <c r="C27" s="39"/>
      <c r="D27" s="57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39"/>
      <c r="U27" s="39"/>
      <c r="V27" s="40"/>
      <c r="W27" s="41">
        <f t="shared" si="0"/>
        <v>0</v>
      </c>
      <c r="X27" s="39"/>
      <c r="Y27" s="42"/>
      <c r="Z27" s="40"/>
      <c r="AA27" s="62">
        <f t="shared" si="1"/>
        <v>0</v>
      </c>
      <c r="AB27" s="39"/>
      <c r="AC27" s="42"/>
      <c r="AD27" s="40"/>
      <c r="AE27" s="44"/>
      <c r="AF27" s="44">
        <v>0</v>
      </c>
      <c r="AG27" s="39"/>
      <c r="AH27" s="40"/>
      <c r="AI27" s="48"/>
      <c r="AJ27" s="46"/>
      <c r="AK27" s="40"/>
      <c r="AL27" s="46"/>
      <c r="AM27" s="40"/>
      <c r="AN27" s="49"/>
      <c r="AO27" s="49"/>
      <c r="AP27" s="49"/>
      <c r="AQ27" s="49"/>
      <c r="AR27" s="50"/>
      <c r="AS27" s="51"/>
      <c r="AT27" s="60"/>
      <c r="AU27" s="58"/>
      <c r="AV27" s="52"/>
      <c r="AW27" s="46"/>
      <c r="AX27" s="40"/>
      <c r="AY27" s="53" t="str">
        <f t="shared" si="5"/>
        <v/>
      </c>
      <c r="AZ27" s="54"/>
      <c r="BA27" s="54"/>
      <c r="BB27" s="54"/>
      <c r="BC27" s="54"/>
      <c r="BD27" s="54"/>
      <c r="BE27" s="54"/>
      <c r="BF27" s="54"/>
      <c r="BG27" s="54"/>
      <c r="BH27" s="54"/>
      <c r="BI27" s="13"/>
      <c r="BJ27" s="13"/>
      <c r="BK27" s="13"/>
      <c r="BL27" s="13"/>
      <c r="BM27" s="13"/>
      <c r="BX27" s="2"/>
      <c r="CA27" s="55" t="str">
        <f t="shared" si="6"/>
        <v/>
      </c>
      <c r="CB27" s="55" t="str">
        <f t="shared" si="7"/>
        <v/>
      </c>
      <c r="CC27" s="55" t="str">
        <f t="shared" si="8"/>
        <v/>
      </c>
      <c r="CD27" s="55" t="str">
        <f t="shared" si="9"/>
        <v/>
      </c>
      <c r="CE27" s="55" t="str">
        <f t="shared" si="10"/>
        <v/>
      </c>
      <c r="CF27" s="55"/>
      <c r="CG27" s="56">
        <f t="shared" si="11"/>
        <v>0</v>
      </c>
      <c r="CH27" s="56">
        <f t="shared" si="12"/>
        <v>0</v>
      </c>
      <c r="CI27" s="56">
        <f t="shared" si="2"/>
        <v>0</v>
      </c>
      <c r="CJ27" s="56">
        <f t="shared" si="3"/>
        <v>0</v>
      </c>
      <c r="CK27" s="56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x14ac:dyDescent="0.2">
      <c r="A28" s="41" t="s">
        <v>75</v>
      </c>
      <c r="B28" s="34">
        <f t="shared" si="13"/>
        <v>0</v>
      </c>
      <c r="C28" s="39"/>
      <c r="D28" s="57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0"/>
      <c r="T28" s="39"/>
      <c r="U28" s="39"/>
      <c r="V28" s="40"/>
      <c r="W28" s="41">
        <f t="shared" si="0"/>
        <v>0</v>
      </c>
      <c r="X28" s="39"/>
      <c r="Y28" s="42"/>
      <c r="Z28" s="40"/>
      <c r="AA28" s="62">
        <f t="shared" si="1"/>
        <v>0</v>
      </c>
      <c r="AB28" s="39"/>
      <c r="AC28" s="42"/>
      <c r="AD28" s="40"/>
      <c r="AE28" s="44"/>
      <c r="AF28" s="44">
        <v>0</v>
      </c>
      <c r="AG28" s="39"/>
      <c r="AH28" s="40"/>
      <c r="AI28" s="48"/>
      <c r="AJ28" s="46"/>
      <c r="AK28" s="40"/>
      <c r="AL28" s="46"/>
      <c r="AM28" s="40"/>
      <c r="AN28" s="49"/>
      <c r="AO28" s="49"/>
      <c r="AP28" s="49"/>
      <c r="AQ28" s="49"/>
      <c r="AR28" s="50"/>
      <c r="AS28" s="51"/>
      <c r="AT28" s="60"/>
      <c r="AU28" s="58"/>
      <c r="AV28" s="52"/>
      <c r="AW28" s="46"/>
      <c r="AX28" s="40"/>
      <c r="AY28" s="53" t="str">
        <f t="shared" si="5"/>
        <v/>
      </c>
      <c r="AZ28" s="54"/>
      <c r="BA28" s="54"/>
      <c r="BB28" s="54"/>
      <c r="BC28" s="54"/>
      <c r="BD28" s="54"/>
      <c r="BE28" s="54"/>
      <c r="BF28" s="54"/>
      <c r="BG28" s="54"/>
      <c r="BH28" s="54"/>
      <c r="BI28" s="13"/>
      <c r="BJ28" s="13"/>
      <c r="BK28" s="13"/>
      <c r="BL28" s="13"/>
      <c r="BM28" s="13"/>
      <c r="BX28" s="2"/>
      <c r="CA28" s="55" t="str">
        <f t="shared" si="6"/>
        <v/>
      </c>
      <c r="CB28" s="55" t="str">
        <f t="shared" si="7"/>
        <v/>
      </c>
      <c r="CC28" s="55" t="str">
        <f t="shared" si="8"/>
        <v/>
      </c>
      <c r="CD28" s="55" t="str">
        <f t="shared" si="9"/>
        <v/>
      </c>
      <c r="CE28" s="55" t="str">
        <f t="shared" si="10"/>
        <v/>
      </c>
      <c r="CF28" s="55"/>
      <c r="CG28" s="56">
        <f t="shared" si="11"/>
        <v>0</v>
      </c>
      <c r="CH28" s="56">
        <f t="shared" si="12"/>
        <v>0</v>
      </c>
      <c r="CI28" s="56">
        <f t="shared" si="2"/>
        <v>0</v>
      </c>
      <c r="CJ28" s="56">
        <f t="shared" si="3"/>
        <v>0</v>
      </c>
      <c r="CK28" s="56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x14ac:dyDescent="0.2">
      <c r="A29" s="41" t="s">
        <v>76</v>
      </c>
      <c r="B29" s="34">
        <f t="shared" si="13"/>
        <v>0</v>
      </c>
      <c r="C29" s="39"/>
      <c r="D29" s="57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39"/>
      <c r="U29" s="39"/>
      <c r="V29" s="40"/>
      <c r="W29" s="41">
        <f t="shared" si="0"/>
        <v>0</v>
      </c>
      <c r="X29" s="39"/>
      <c r="Y29" s="42"/>
      <c r="Z29" s="40"/>
      <c r="AA29" s="62">
        <f t="shared" si="1"/>
        <v>0</v>
      </c>
      <c r="AB29" s="39"/>
      <c r="AC29" s="42"/>
      <c r="AD29" s="40"/>
      <c r="AE29" s="44"/>
      <c r="AF29" s="44">
        <v>0</v>
      </c>
      <c r="AG29" s="39"/>
      <c r="AH29" s="40"/>
      <c r="AI29" s="48"/>
      <c r="AJ29" s="46"/>
      <c r="AK29" s="40"/>
      <c r="AL29" s="46"/>
      <c r="AM29" s="40"/>
      <c r="AN29" s="49"/>
      <c r="AO29" s="49"/>
      <c r="AP29" s="49"/>
      <c r="AQ29" s="49"/>
      <c r="AR29" s="50"/>
      <c r="AS29" s="51"/>
      <c r="AT29" s="60"/>
      <c r="AU29" s="58"/>
      <c r="AV29" s="52"/>
      <c r="AW29" s="46"/>
      <c r="AX29" s="40"/>
      <c r="AY29" s="53" t="str">
        <f t="shared" si="5"/>
        <v/>
      </c>
      <c r="AZ29" s="54"/>
      <c r="BA29" s="54"/>
      <c r="BB29" s="54"/>
      <c r="BC29" s="54"/>
      <c r="BD29" s="54"/>
      <c r="BE29" s="54"/>
      <c r="BF29" s="54"/>
      <c r="BG29" s="54"/>
      <c r="BH29" s="54"/>
      <c r="BI29" s="13"/>
      <c r="BJ29" s="13"/>
      <c r="BK29" s="13"/>
      <c r="BL29" s="13"/>
      <c r="BM29" s="13"/>
      <c r="BX29" s="2"/>
      <c r="CA29" s="55" t="str">
        <f t="shared" si="6"/>
        <v/>
      </c>
      <c r="CB29" s="55" t="str">
        <f t="shared" si="7"/>
        <v/>
      </c>
      <c r="CC29" s="55" t="str">
        <f t="shared" si="8"/>
        <v/>
      </c>
      <c r="CD29" s="55" t="str">
        <f t="shared" si="9"/>
        <v/>
      </c>
      <c r="CE29" s="55" t="str">
        <f t="shared" si="10"/>
        <v/>
      </c>
      <c r="CF29" s="55"/>
      <c r="CG29" s="56">
        <f t="shared" si="11"/>
        <v>0</v>
      </c>
      <c r="CH29" s="56">
        <f t="shared" si="12"/>
        <v>0</v>
      </c>
      <c r="CI29" s="56">
        <f t="shared" si="2"/>
        <v>0</v>
      </c>
      <c r="CJ29" s="56">
        <f t="shared" si="3"/>
        <v>0</v>
      </c>
      <c r="CK29" s="56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x14ac:dyDescent="0.2">
      <c r="A30" s="41" t="s">
        <v>77</v>
      </c>
      <c r="B30" s="34">
        <f t="shared" si="13"/>
        <v>0</v>
      </c>
      <c r="C30" s="39"/>
      <c r="D30" s="57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0"/>
      <c r="T30" s="39"/>
      <c r="U30" s="39"/>
      <c r="V30" s="40"/>
      <c r="W30" s="41">
        <f t="shared" si="0"/>
        <v>0</v>
      </c>
      <c r="X30" s="39"/>
      <c r="Y30" s="42"/>
      <c r="Z30" s="40"/>
      <c r="AA30" s="62">
        <f t="shared" si="1"/>
        <v>0</v>
      </c>
      <c r="AB30" s="39"/>
      <c r="AC30" s="42"/>
      <c r="AD30" s="40"/>
      <c r="AE30" s="44"/>
      <c r="AF30" s="44">
        <v>0</v>
      </c>
      <c r="AG30" s="39"/>
      <c r="AH30" s="40"/>
      <c r="AI30" s="48"/>
      <c r="AJ30" s="46"/>
      <c r="AK30" s="40"/>
      <c r="AL30" s="46"/>
      <c r="AM30" s="40"/>
      <c r="AN30" s="49"/>
      <c r="AO30" s="49"/>
      <c r="AP30" s="49"/>
      <c r="AQ30" s="49"/>
      <c r="AR30" s="50"/>
      <c r="AS30" s="51"/>
      <c r="AT30" s="60"/>
      <c r="AU30" s="58"/>
      <c r="AV30" s="52"/>
      <c r="AW30" s="46"/>
      <c r="AX30" s="40"/>
      <c r="AY30" s="53" t="str">
        <f t="shared" si="5"/>
        <v/>
      </c>
      <c r="AZ30" s="54"/>
      <c r="BA30" s="54"/>
      <c r="BB30" s="54"/>
      <c r="BC30" s="54"/>
      <c r="BD30" s="54"/>
      <c r="BE30" s="54"/>
      <c r="BF30" s="54"/>
      <c r="BG30" s="54"/>
      <c r="BH30" s="54"/>
      <c r="BI30" s="13"/>
      <c r="BJ30" s="13"/>
      <c r="BK30" s="13"/>
      <c r="BL30" s="13"/>
      <c r="BM30" s="13"/>
      <c r="BX30" s="2"/>
      <c r="CA30" s="55" t="str">
        <f t="shared" si="6"/>
        <v/>
      </c>
      <c r="CB30" s="55" t="str">
        <f t="shared" si="7"/>
        <v/>
      </c>
      <c r="CC30" s="55" t="str">
        <f t="shared" si="8"/>
        <v/>
      </c>
      <c r="CD30" s="55" t="str">
        <f t="shared" si="9"/>
        <v/>
      </c>
      <c r="CE30" s="55" t="str">
        <f t="shared" si="10"/>
        <v/>
      </c>
      <c r="CF30" s="55"/>
      <c r="CG30" s="56">
        <f t="shared" si="11"/>
        <v>0</v>
      </c>
      <c r="CH30" s="56">
        <f t="shared" si="12"/>
        <v>0</v>
      </c>
      <c r="CI30" s="56">
        <f t="shared" si="2"/>
        <v>0</v>
      </c>
      <c r="CJ30" s="56">
        <f t="shared" si="3"/>
        <v>0</v>
      </c>
      <c r="CK30" s="56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x14ac:dyDescent="0.2">
      <c r="A31" s="41" t="s">
        <v>78</v>
      </c>
      <c r="B31" s="34">
        <f t="shared" si="13"/>
        <v>222</v>
      </c>
      <c r="C31" s="39">
        <v>11</v>
      </c>
      <c r="D31" s="57">
        <v>3</v>
      </c>
      <c r="E31" s="42">
        <v>14</v>
      </c>
      <c r="F31" s="42">
        <v>11</v>
      </c>
      <c r="G31" s="42">
        <v>9</v>
      </c>
      <c r="H31" s="42">
        <v>7</v>
      </c>
      <c r="I31" s="42">
        <v>14</v>
      </c>
      <c r="J31" s="42">
        <v>10</v>
      </c>
      <c r="K31" s="42">
        <v>9</v>
      </c>
      <c r="L31" s="42">
        <v>7</v>
      </c>
      <c r="M31" s="42">
        <v>12</v>
      </c>
      <c r="N31" s="42">
        <v>14</v>
      </c>
      <c r="O31" s="42">
        <v>15</v>
      </c>
      <c r="P31" s="42">
        <v>20</v>
      </c>
      <c r="Q31" s="42">
        <v>20</v>
      </c>
      <c r="R31" s="42">
        <v>20</v>
      </c>
      <c r="S31" s="40">
        <v>26</v>
      </c>
      <c r="T31" s="39">
        <v>221</v>
      </c>
      <c r="U31" s="39">
        <v>91</v>
      </c>
      <c r="V31" s="40">
        <v>131</v>
      </c>
      <c r="W31" s="41">
        <f t="shared" si="0"/>
        <v>10</v>
      </c>
      <c r="X31" s="39">
        <v>2</v>
      </c>
      <c r="Y31" s="42">
        <v>8</v>
      </c>
      <c r="Z31" s="40">
        <v>0</v>
      </c>
      <c r="AA31" s="62">
        <f t="shared" si="1"/>
        <v>66</v>
      </c>
      <c r="AB31" s="39">
        <v>37</v>
      </c>
      <c r="AC31" s="42">
        <v>29</v>
      </c>
      <c r="AD31" s="40">
        <v>0</v>
      </c>
      <c r="AE31" s="44">
        <v>38</v>
      </c>
      <c r="AF31" s="44">
        <v>0</v>
      </c>
      <c r="AG31" s="39">
        <v>8</v>
      </c>
      <c r="AH31" s="40">
        <v>25</v>
      </c>
      <c r="AI31" s="48">
        <v>0</v>
      </c>
      <c r="AJ31" s="46">
        <v>0</v>
      </c>
      <c r="AK31" s="40">
        <v>3</v>
      </c>
      <c r="AL31" s="46">
        <v>2</v>
      </c>
      <c r="AM31" s="40">
        <v>10</v>
      </c>
      <c r="AN31" s="49"/>
      <c r="AO31" s="49"/>
      <c r="AP31" s="49">
        <v>0</v>
      </c>
      <c r="AQ31" s="49"/>
      <c r="AR31" s="50"/>
      <c r="AS31" s="51"/>
      <c r="AT31" s="60"/>
      <c r="AU31" s="58"/>
      <c r="AV31" s="52"/>
      <c r="AW31" s="46"/>
      <c r="AX31" s="40"/>
      <c r="AY31" s="53" t="str">
        <f t="shared" si="5"/>
        <v/>
      </c>
      <c r="AZ31" s="54"/>
      <c r="BA31" s="54"/>
      <c r="BB31" s="54"/>
      <c r="BC31" s="54"/>
      <c r="BD31" s="54"/>
      <c r="BE31" s="54"/>
      <c r="BF31" s="54"/>
      <c r="BG31" s="54"/>
      <c r="BH31" s="54"/>
      <c r="BI31" s="13"/>
      <c r="BJ31" s="13"/>
      <c r="BK31" s="13"/>
      <c r="BL31" s="13"/>
      <c r="BM31" s="13"/>
      <c r="BX31" s="2"/>
      <c r="CA31" s="55" t="str">
        <f t="shared" si="6"/>
        <v/>
      </c>
      <c r="CB31" s="55" t="str">
        <f t="shared" si="7"/>
        <v/>
      </c>
      <c r="CC31" s="55" t="str">
        <f t="shared" si="8"/>
        <v/>
      </c>
      <c r="CD31" s="55" t="str">
        <f t="shared" si="9"/>
        <v/>
      </c>
      <c r="CE31" s="55" t="str">
        <f t="shared" si="10"/>
        <v/>
      </c>
      <c r="CF31" s="55"/>
      <c r="CG31" s="56">
        <f t="shared" si="11"/>
        <v>0</v>
      </c>
      <c r="CH31" s="56">
        <f t="shared" si="12"/>
        <v>0</v>
      </c>
      <c r="CI31" s="56">
        <f t="shared" si="2"/>
        <v>0</v>
      </c>
      <c r="CJ31" s="56">
        <f t="shared" si="3"/>
        <v>0</v>
      </c>
      <c r="CK31" s="56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x14ac:dyDescent="0.2">
      <c r="A32" s="41" t="s">
        <v>79</v>
      </c>
      <c r="B32" s="34">
        <f t="shared" si="13"/>
        <v>0</v>
      </c>
      <c r="C32" s="39"/>
      <c r="D32" s="57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39"/>
      <c r="U32" s="39"/>
      <c r="V32" s="40"/>
      <c r="W32" s="41">
        <f t="shared" si="0"/>
        <v>0</v>
      </c>
      <c r="X32" s="39"/>
      <c r="Y32" s="42"/>
      <c r="Z32" s="40"/>
      <c r="AA32" s="62">
        <f t="shared" si="1"/>
        <v>0</v>
      </c>
      <c r="AB32" s="39"/>
      <c r="AC32" s="42"/>
      <c r="AD32" s="40"/>
      <c r="AE32" s="44"/>
      <c r="AF32" s="44">
        <v>0</v>
      </c>
      <c r="AG32" s="39"/>
      <c r="AH32" s="40"/>
      <c r="AI32" s="48"/>
      <c r="AJ32" s="46"/>
      <c r="AK32" s="40"/>
      <c r="AL32" s="46"/>
      <c r="AM32" s="40"/>
      <c r="AN32" s="49"/>
      <c r="AO32" s="49"/>
      <c r="AP32" s="49"/>
      <c r="AQ32" s="49"/>
      <c r="AR32" s="50"/>
      <c r="AS32" s="51"/>
      <c r="AT32" s="60"/>
      <c r="AU32" s="58"/>
      <c r="AV32" s="52"/>
      <c r="AW32" s="46"/>
      <c r="AX32" s="40"/>
      <c r="AY32" s="53" t="str">
        <f t="shared" si="5"/>
        <v/>
      </c>
      <c r="AZ32" s="54"/>
      <c r="BA32" s="54"/>
      <c r="BB32" s="54"/>
      <c r="BC32" s="54"/>
      <c r="BD32" s="54"/>
      <c r="BE32" s="54"/>
      <c r="BF32" s="54"/>
      <c r="BG32" s="54"/>
      <c r="BH32" s="54"/>
      <c r="BI32" s="13"/>
      <c r="BJ32" s="13"/>
      <c r="BK32" s="13"/>
      <c r="BL32" s="13"/>
      <c r="BM32" s="13"/>
      <c r="BX32" s="2"/>
      <c r="CA32" s="55" t="str">
        <f t="shared" si="6"/>
        <v/>
      </c>
      <c r="CB32" s="55" t="str">
        <f t="shared" si="7"/>
        <v/>
      </c>
      <c r="CC32" s="55" t="str">
        <f t="shared" si="8"/>
        <v/>
      </c>
      <c r="CD32" s="55" t="str">
        <f t="shared" si="9"/>
        <v/>
      </c>
      <c r="CE32" s="55" t="str">
        <f t="shared" si="10"/>
        <v/>
      </c>
      <c r="CF32" s="55"/>
      <c r="CG32" s="56">
        <f t="shared" si="11"/>
        <v>0</v>
      </c>
      <c r="CH32" s="56">
        <f t="shared" si="12"/>
        <v>0</v>
      </c>
      <c r="CI32" s="56">
        <f t="shared" si="2"/>
        <v>0</v>
      </c>
      <c r="CJ32" s="56">
        <f t="shared" si="3"/>
        <v>0</v>
      </c>
      <c r="CK32" s="56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x14ac:dyDescent="0.2">
      <c r="A33" s="41" t="s">
        <v>80</v>
      </c>
      <c r="B33" s="34">
        <f t="shared" si="13"/>
        <v>0</v>
      </c>
      <c r="C33" s="39"/>
      <c r="D33" s="57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0"/>
      <c r="T33" s="39"/>
      <c r="U33" s="39"/>
      <c r="V33" s="40"/>
      <c r="W33" s="41">
        <f t="shared" si="0"/>
        <v>0</v>
      </c>
      <c r="X33" s="39"/>
      <c r="Y33" s="42"/>
      <c r="Z33" s="40"/>
      <c r="AA33" s="62">
        <f t="shared" si="1"/>
        <v>0</v>
      </c>
      <c r="AB33" s="39"/>
      <c r="AC33" s="42"/>
      <c r="AD33" s="40"/>
      <c r="AE33" s="44"/>
      <c r="AF33" s="44">
        <v>0</v>
      </c>
      <c r="AG33" s="39"/>
      <c r="AH33" s="40"/>
      <c r="AI33" s="48"/>
      <c r="AJ33" s="46"/>
      <c r="AK33" s="40"/>
      <c r="AL33" s="46"/>
      <c r="AM33" s="40"/>
      <c r="AN33" s="49"/>
      <c r="AO33" s="49"/>
      <c r="AP33" s="49"/>
      <c r="AQ33" s="49"/>
      <c r="AR33" s="50"/>
      <c r="AS33" s="51"/>
      <c r="AT33" s="60"/>
      <c r="AU33" s="58"/>
      <c r="AV33" s="52"/>
      <c r="AW33" s="46"/>
      <c r="AX33" s="40"/>
      <c r="AY33" s="53" t="str">
        <f t="shared" si="5"/>
        <v/>
      </c>
      <c r="AZ33" s="54"/>
      <c r="BA33" s="54"/>
      <c r="BB33" s="54"/>
      <c r="BC33" s="54"/>
      <c r="BD33" s="54"/>
      <c r="BE33" s="54"/>
      <c r="BF33" s="54"/>
      <c r="BG33" s="54"/>
      <c r="BH33" s="54"/>
      <c r="BI33" s="13"/>
      <c r="BJ33" s="13"/>
      <c r="BK33" s="13"/>
      <c r="BL33" s="13"/>
      <c r="BM33" s="13"/>
      <c r="BX33" s="2"/>
      <c r="CA33" s="55" t="str">
        <f t="shared" si="6"/>
        <v/>
      </c>
      <c r="CB33" s="55" t="str">
        <f t="shared" si="7"/>
        <v/>
      </c>
      <c r="CC33" s="55" t="str">
        <f t="shared" si="8"/>
        <v/>
      </c>
      <c r="CD33" s="55" t="str">
        <f t="shared" si="9"/>
        <v/>
      </c>
      <c r="CE33" s="55" t="str">
        <f t="shared" si="10"/>
        <v/>
      </c>
      <c r="CF33" s="55"/>
      <c r="CG33" s="56">
        <f t="shared" si="11"/>
        <v>0</v>
      </c>
      <c r="CH33" s="56">
        <f t="shared" si="12"/>
        <v>0</v>
      </c>
      <c r="CI33" s="56">
        <f t="shared" si="2"/>
        <v>0</v>
      </c>
      <c r="CJ33" s="56">
        <f t="shared" si="3"/>
        <v>0</v>
      </c>
      <c r="CK33" s="56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x14ac:dyDescent="0.2">
      <c r="A34" s="41" t="s">
        <v>81</v>
      </c>
      <c r="B34" s="34">
        <f t="shared" si="13"/>
        <v>0</v>
      </c>
      <c r="C34" s="39"/>
      <c r="D34" s="57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0"/>
      <c r="T34" s="39"/>
      <c r="U34" s="39"/>
      <c r="V34" s="40"/>
      <c r="W34" s="41">
        <f t="shared" si="0"/>
        <v>0</v>
      </c>
      <c r="X34" s="39"/>
      <c r="Y34" s="42"/>
      <c r="Z34" s="40"/>
      <c r="AA34" s="62">
        <f t="shared" si="1"/>
        <v>0</v>
      </c>
      <c r="AB34" s="39"/>
      <c r="AC34" s="42"/>
      <c r="AD34" s="40"/>
      <c r="AE34" s="44"/>
      <c r="AF34" s="44">
        <v>0</v>
      </c>
      <c r="AG34" s="39"/>
      <c r="AH34" s="40"/>
      <c r="AI34" s="48"/>
      <c r="AJ34" s="46"/>
      <c r="AK34" s="40"/>
      <c r="AL34" s="46"/>
      <c r="AM34" s="40"/>
      <c r="AN34" s="49"/>
      <c r="AO34" s="49"/>
      <c r="AP34" s="49"/>
      <c r="AQ34" s="49"/>
      <c r="AR34" s="50"/>
      <c r="AS34" s="51"/>
      <c r="AT34" s="60"/>
      <c r="AU34" s="58"/>
      <c r="AV34" s="52"/>
      <c r="AW34" s="46"/>
      <c r="AX34" s="40"/>
      <c r="AY34" s="53" t="str">
        <f t="shared" si="5"/>
        <v/>
      </c>
      <c r="AZ34" s="54"/>
      <c r="BA34" s="54"/>
      <c r="BB34" s="54"/>
      <c r="BC34" s="54"/>
      <c r="BD34" s="54"/>
      <c r="BE34" s="54"/>
      <c r="BF34" s="54"/>
      <c r="BG34" s="54"/>
      <c r="BH34" s="54"/>
      <c r="BI34" s="13"/>
      <c r="BJ34" s="13"/>
      <c r="BK34" s="13"/>
      <c r="BL34" s="13"/>
      <c r="BM34" s="13"/>
      <c r="BX34" s="2"/>
      <c r="CA34" s="55" t="str">
        <f t="shared" si="6"/>
        <v/>
      </c>
      <c r="CB34" s="55" t="str">
        <f t="shared" si="7"/>
        <v/>
      </c>
      <c r="CC34" s="55" t="str">
        <f t="shared" si="8"/>
        <v/>
      </c>
      <c r="CD34" s="55" t="str">
        <f t="shared" si="9"/>
        <v/>
      </c>
      <c r="CE34" s="55" t="str">
        <f t="shared" si="10"/>
        <v/>
      </c>
      <c r="CF34" s="55"/>
      <c r="CG34" s="56">
        <f t="shared" si="11"/>
        <v>0</v>
      </c>
      <c r="CH34" s="56">
        <f t="shared" si="12"/>
        <v>0</v>
      </c>
      <c r="CI34" s="56">
        <f t="shared" si="2"/>
        <v>0</v>
      </c>
      <c r="CJ34" s="56">
        <f t="shared" si="3"/>
        <v>0</v>
      </c>
      <c r="CK34" s="56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x14ac:dyDescent="0.2">
      <c r="A35" s="41" t="s">
        <v>82</v>
      </c>
      <c r="B35" s="34">
        <f>SUM(O35+P35+Q35+R35+S35)</f>
        <v>0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42"/>
      <c r="P35" s="42"/>
      <c r="Q35" s="42"/>
      <c r="R35" s="42"/>
      <c r="S35" s="40"/>
      <c r="T35" s="39"/>
      <c r="U35" s="39"/>
      <c r="V35" s="40"/>
      <c r="W35" s="41">
        <f>SUM(X35+Y35+Z35)</f>
        <v>0</v>
      </c>
      <c r="X35" s="63"/>
      <c r="Y35" s="64"/>
      <c r="Z35" s="65"/>
      <c r="AA35" s="62">
        <f t="shared" si="1"/>
        <v>0</v>
      </c>
      <c r="AB35" s="39"/>
      <c r="AC35" s="42"/>
      <c r="AD35" s="40"/>
      <c r="AE35" s="44"/>
      <c r="AF35" s="44">
        <v>0</v>
      </c>
      <c r="AG35" s="39"/>
      <c r="AH35" s="40"/>
      <c r="AI35" s="48"/>
      <c r="AJ35" s="46"/>
      <c r="AK35" s="40"/>
      <c r="AL35" s="46"/>
      <c r="AM35" s="40"/>
      <c r="AN35" s="49"/>
      <c r="AO35" s="49"/>
      <c r="AP35" s="49"/>
      <c r="AQ35" s="49"/>
      <c r="AR35" s="50"/>
      <c r="AS35" s="51"/>
      <c r="AT35" s="60"/>
      <c r="AU35" s="58"/>
      <c r="AV35" s="52"/>
      <c r="AW35" s="46"/>
      <c r="AX35" s="40"/>
      <c r="AY35" s="53" t="str">
        <f t="shared" si="5"/>
        <v/>
      </c>
      <c r="AZ35" s="54"/>
      <c r="BA35" s="54"/>
      <c r="BB35" s="54"/>
      <c r="BC35" s="54"/>
      <c r="BD35" s="54"/>
      <c r="BE35" s="54"/>
      <c r="BF35" s="54"/>
      <c r="BG35" s="54"/>
      <c r="BH35" s="54"/>
      <c r="BI35" s="13"/>
      <c r="BJ35" s="13"/>
      <c r="BK35" s="13"/>
      <c r="BL35" s="13"/>
      <c r="BM35" s="13"/>
      <c r="BX35" s="2"/>
      <c r="CA35" s="55" t="str">
        <f t="shared" si="6"/>
        <v/>
      </c>
      <c r="CB35" s="55" t="str">
        <f t="shared" si="7"/>
        <v/>
      </c>
      <c r="CC35" s="55" t="str">
        <f t="shared" si="8"/>
        <v/>
      </c>
      <c r="CD35" s="55" t="str">
        <f t="shared" si="9"/>
        <v/>
      </c>
      <c r="CE35" s="55" t="str">
        <f t="shared" si="10"/>
        <v/>
      </c>
      <c r="CF35" s="55"/>
      <c r="CG35" s="56">
        <f t="shared" si="11"/>
        <v>0</v>
      </c>
      <c r="CH35" s="56">
        <f t="shared" si="12"/>
        <v>0</v>
      </c>
      <c r="CI35" s="56">
        <f t="shared" si="2"/>
        <v>0</v>
      </c>
      <c r="CJ35" s="56">
        <f t="shared" si="3"/>
        <v>0</v>
      </c>
      <c r="CK35" s="56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x14ac:dyDescent="0.2">
      <c r="A36" s="41" t="s">
        <v>83</v>
      </c>
      <c r="B36" s="34">
        <f t="shared" ref="B36:B65" si="14">SUM(C36:S36)</f>
        <v>0</v>
      </c>
      <c r="C36" s="39"/>
      <c r="D36" s="57"/>
      <c r="E36" s="42"/>
      <c r="F36" s="38"/>
      <c r="G36" s="38"/>
      <c r="H36" s="38"/>
      <c r="I36" s="38"/>
      <c r="J36" s="38"/>
      <c r="K36" s="38"/>
      <c r="L36" s="42"/>
      <c r="M36" s="42"/>
      <c r="N36" s="42"/>
      <c r="O36" s="42"/>
      <c r="P36" s="42"/>
      <c r="Q36" s="42"/>
      <c r="R36" s="42"/>
      <c r="S36" s="42"/>
      <c r="T36" s="39"/>
      <c r="U36" s="39"/>
      <c r="V36" s="40"/>
      <c r="W36" s="41">
        <f t="shared" si="0"/>
        <v>0</v>
      </c>
      <c r="X36" s="39"/>
      <c r="Y36" s="42"/>
      <c r="Z36" s="40"/>
      <c r="AA36" s="62">
        <f t="shared" si="1"/>
        <v>0</v>
      </c>
      <c r="AB36" s="39"/>
      <c r="AC36" s="42"/>
      <c r="AD36" s="40"/>
      <c r="AE36" s="44"/>
      <c r="AF36" s="44">
        <v>0</v>
      </c>
      <c r="AG36" s="39"/>
      <c r="AH36" s="40"/>
      <c r="AI36" s="48"/>
      <c r="AJ36" s="46"/>
      <c r="AK36" s="40"/>
      <c r="AL36" s="46"/>
      <c r="AM36" s="40"/>
      <c r="AN36" s="49"/>
      <c r="AO36" s="49"/>
      <c r="AP36" s="49"/>
      <c r="AQ36" s="49"/>
      <c r="AR36" s="50"/>
      <c r="AS36" s="51"/>
      <c r="AT36" s="60"/>
      <c r="AU36" s="58"/>
      <c r="AV36" s="52"/>
      <c r="AW36" s="46"/>
      <c r="AX36" s="40"/>
      <c r="AY36" s="53" t="str">
        <f t="shared" si="5"/>
        <v/>
      </c>
      <c r="AZ36" s="54"/>
      <c r="BA36" s="54"/>
      <c r="BB36" s="54"/>
      <c r="BC36" s="54"/>
      <c r="BD36" s="54"/>
      <c r="BE36" s="54"/>
      <c r="BF36" s="54"/>
      <c r="BG36" s="54"/>
      <c r="BH36" s="54"/>
      <c r="BI36" s="13"/>
      <c r="BJ36" s="13"/>
      <c r="BK36" s="13"/>
      <c r="BL36" s="13"/>
      <c r="BM36" s="13"/>
      <c r="BX36" s="2"/>
      <c r="CA36" s="55" t="str">
        <f t="shared" si="6"/>
        <v/>
      </c>
      <c r="CB36" s="55" t="str">
        <f t="shared" si="7"/>
        <v/>
      </c>
      <c r="CC36" s="55" t="str">
        <f t="shared" si="8"/>
        <v/>
      </c>
      <c r="CD36" s="55" t="str">
        <f t="shared" si="9"/>
        <v/>
      </c>
      <c r="CE36" s="55" t="str">
        <f t="shared" si="10"/>
        <v/>
      </c>
      <c r="CF36" s="55"/>
      <c r="CG36" s="56">
        <f t="shared" si="11"/>
        <v>0</v>
      </c>
      <c r="CH36" s="56">
        <f t="shared" si="12"/>
        <v>0</v>
      </c>
      <c r="CI36" s="56">
        <f t="shared" si="2"/>
        <v>0</v>
      </c>
      <c r="CJ36" s="56">
        <f t="shared" si="3"/>
        <v>0</v>
      </c>
      <c r="CK36" s="56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x14ac:dyDescent="0.2">
      <c r="A37" s="41" t="s">
        <v>84</v>
      </c>
      <c r="B37" s="34">
        <f t="shared" si="14"/>
        <v>0</v>
      </c>
      <c r="C37" s="38"/>
      <c r="D37" s="38"/>
      <c r="E37" s="38"/>
      <c r="F37" s="38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0"/>
      <c r="T37" s="39"/>
      <c r="U37" s="39"/>
      <c r="V37" s="40"/>
      <c r="W37" s="41">
        <f>SUM(X37+Y37+Z37)</f>
        <v>0</v>
      </c>
      <c r="X37" s="39"/>
      <c r="Y37" s="42"/>
      <c r="Z37" s="40"/>
      <c r="AA37" s="62">
        <f t="shared" si="1"/>
        <v>0</v>
      </c>
      <c r="AB37" s="39"/>
      <c r="AC37" s="42"/>
      <c r="AD37" s="40"/>
      <c r="AE37" s="44"/>
      <c r="AF37" s="44">
        <v>0</v>
      </c>
      <c r="AG37" s="39"/>
      <c r="AH37" s="40"/>
      <c r="AI37" s="48"/>
      <c r="AJ37" s="46"/>
      <c r="AK37" s="40"/>
      <c r="AL37" s="46"/>
      <c r="AM37" s="40"/>
      <c r="AN37" s="49"/>
      <c r="AO37" s="49"/>
      <c r="AP37" s="49"/>
      <c r="AQ37" s="49"/>
      <c r="AR37" s="50"/>
      <c r="AS37" s="51"/>
      <c r="AT37" s="60"/>
      <c r="AU37" s="58"/>
      <c r="AV37" s="52"/>
      <c r="AW37" s="46"/>
      <c r="AX37" s="40"/>
      <c r="AY37" s="53" t="str">
        <f t="shared" si="5"/>
        <v/>
      </c>
      <c r="AZ37" s="54"/>
      <c r="BA37" s="54"/>
      <c r="BB37" s="54"/>
      <c r="BC37" s="54"/>
      <c r="BD37" s="54"/>
      <c r="BE37" s="54"/>
      <c r="BF37" s="54"/>
      <c r="BG37" s="54"/>
      <c r="BH37" s="54"/>
      <c r="BI37" s="13"/>
      <c r="BJ37" s="13"/>
      <c r="BK37" s="13"/>
      <c r="BL37" s="13"/>
      <c r="BM37" s="13"/>
      <c r="BX37" s="2"/>
      <c r="CA37" s="55" t="str">
        <f t="shared" si="6"/>
        <v/>
      </c>
      <c r="CB37" s="55" t="str">
        <f t="shared" si="7"/>
        <v/>
      </c>
      <c r="CC37" s="55" t="str">
        <f t="shared" si="8"/>
        <v/>
      </c>
      <c r="CD37" s="55" t="str">
        <f t="shared" si="9"/>
        <v/>
      </c>
      <c r="CE37" s="55" t="str">
        <f t="shared" si="10"/>
        <v/>
      </c>
      <c r="CF37" s="55"/>
      <c r="CG37" s="56">
        <f t="shared" si="11"/>
        <v>0</v>
      </c>
      <c r="CH37" s="56">
        <f t="shared" si="12"/>
        <v>0</v>
      </c>
      <c r="CI37" s="56">
        <f t="shared" si="2"/>
        <v>0</v>
      </c>
      <c r="CJ37" s="56">
        <f t="shared" si="3"/>
        <v>0</v>
      </c>
      <c r="CK37" s="56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x14ac:dyDescent="0.2">
      <c r="A38" s="41" t="s">
        <v>85</v>
      </c>
      <c r="B38" s="34">
        <f t="shared" si="14"/>
        <v>280</v>
      </c>
      <c r="C38" s="38">
        <v>90</v>
      </c>
      <c r="D38" s="38">
        <v>93</v>
      </c>
      <c r="E38" s="38">
        <v>83</v>
      </c>
      <c r="F38" s="38">
        <v>14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39">
        <v>280</v>
      </c>
      <c r="U38" s="39">
        <v>181</v>
      </c>
      <c r="V38" s="40">
        <v>99</v>
      </c>
      <c r="W38" s="41">
        <f>SUM(X38+Y38+Z38)</f>
        <v>121</v>
      </c>
      <c r="X38" s="39">
        <v>50</v>
      </c>
      <c r="Y38" s="42">
        <v>71</v>
      </c>
      <c r="Z38" s="40">
        <v>0</v>
      </c>
      <c r="AA38" s="62">
        <f>SUM(AB38+AC38+AD38)</f>
        <v>5</v>
      </c>
      <c r="AB38" s="39">
        <v>0</v>
      </c>
      <c r="AC38" s="42">
        <v>5</v>
      </c>
      <c r="AD38" s="40">
        <v>0</v>
      </c>
      <c r="AE38" s="44">
        <v>50</v>
      </c>
      <c r="AF38" s="40">
        <v>0</v>
      </c>
      <c r="AG38" s="39">
        <v>1</v>
      </c>
      <c r="AH38" s="40">
        <v>7</v>
      </c>
      <c r="AI38" s="48">
        <v>33</v>
      </c>
      <c r="AJ38" s="46">
        <v>19</v>
      </c>
      <c r="AK38" s="40">
        <v>0</v>
      </c>
      <c r="AL38" s="46">
        <v>6</v>
      </c>
      <c r="AM38" s="40">
        <v>0</v>
      </c>
      <c r="AN38" s="49"/>
      <c r="AO38" s="49"/>
      <c r="AP38" s="49">
        <v>0</v>
      </c>
      <c r="AQ38" s="49"/>
      <c r="AR38" s="50"/>
      <c r="AS38" s="51"/>
      <c r="AT38" s="60"/>
      <c r="AU38" s="58"/>
      <c r="AV38" s="52"/>
      <c r="AW38" s="46"/>
      <c r="AX38" s="40"/>
      <c r="AY38" s="53" t="str">
        <f t="shared" si="5"/>
        <v/>
      </c>
      <c r="AZ38" s="54"/>
      <c r="BA38" s="54"/>
      <c r="BB38" s="54"/>
      <c r="BC38" s="54"/>
      <c r="BD38" s="54"/>
      <c r="BE38" s="54"/>
      <c r="BF38" s="54"/>
      <c r="BG38" s="54"/>
      <c r="BH38" s="54"/>
      <c r="BI38" s="13"/>
      <c r="BJ38" s="13"/>
      <c r="BK38" s="13"/>
      <c r="BL38" s="13"/>
      <c r="BM38" s="13"/>
      <c r="BX38" s="2"/>
      <c r="CA38" s="55" t="str">
        <f t="shared" si="6"/>
        <v/>
      </c>
      <c r="CB38" s="55" t="str">
        <f t="shared" si="7"/>
        <v/>
      </c>
      <c r="CC38" s="55" t="str">
        <f t="shared" si="8"/>
        <v/>
      </c>
      <c r="CD38" s="55" t="str">
        <f t="shared" si="9"/>
        <v/>
      </c>
      <c r="CE38" s="55" t="str">
        <f t="shared" si="10"/>
        <v/>
      </c>
      <c r="CF38" s="55"/>
      <c r="CG38" s="56">
        <f t="shared" si="11"/>
        <v>0</v>
      </c>
      <c r="CH38" s="56">
        <f t="shared" si="12"/>
        <v>0</v>
      </c>
      <c r="CI38" s="56">
        <f t="shared" si="2"/>
        <v>0</v>
      </c>
      <c r="CJ38" s="56">
        <f t="shared" si="3"/>
        <v>0</v>
      </c>
      <c r="CK38" s="56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x14ac:dyDescent="0.2">
      <c r="A39" s="41" t="s">
        <v>86</v>
      </c>
      <c r="B39" s="34">
        <f t="shared" si="14"/>
        <v>316</v>
      </c>
      <c r="C39" s="38">
        <v>0</v>
      </c>
      <c r="D39" s="38">
        <v>0</v>
      </c>
      <c r="E39" s="38">
        <v>0</v>
      </c>
      <c r="F39" s="42">
        <v>30</v>
      </c>
      <c r="G39" s="42">
        <v>5</v>
      </c>
      <c r="H39" s="42">
        <v>8</v>
      </c>
      <c r="I39" s="42">
        <v>13</v>
      </c>
      <c r="J39" s="42">
        <v>11</v>
      </c>
      <c r="K39" s="42">
        <v>10</v>
      </c>
      <c r="L39" s="42">
        <v>20</v>
      </c>
      <c r="M39" s="42">
        <v>17</v>
      </c>
      <c r="N39" s="42">
        <v>37</v>
      </c>
      <c r="O39" s="42">
        <v>37</v>
      </c>
      <c r="P39" s="42">
        <v>31</v>
      </c>
      <c r="Q39" s="42">
        <v>32</v>
      </c>
      <c r="R39" s="42">
        <v>33</v>
      </c>
      <c r="S39" s="40">
        <v>32</v>
      </c>
      <c r="T39" s="39">
        <v>316</v>
      </c>
      <c r="U39" s="39">
        <v>143</v>
      </c>
      <c r="V39" s="40">
        <v>173</v>
      </c>
      <c r="W39" s="41">
        <f>SUM(X39+Y39+Z39)</f>
        <v>0</v>
      </c>
      <c r="X39" s="39">
        <v>0</v>
      </c>
      <c r="Y39" s="42">
        <v>0</v>
      </c>
      <c r="Z39" s="40">
        <v>0</v>
      </c>
      <c r="AA39" s="62">
        <f>SUM(AB39+AC39+AD39)</f>
        <v>212</v>
      </c>
      <c r="AB39" s="39">
        <v>107</v>
      </c>
      <c r="AC39" s="42">
        <v>105</v>
      </c>
      <c r="AD39" s="40">
        <v>0</v>
      </c>
      <c r="AE39" s="44">
        <v>101</v>
      </c>
      <c r="AF39" s="66">
        <v>0</v>
      </c>
      <c r="AG39" s="39">
        <v>10</v>
      </c>
      <c r="AH39" s="40">
        <v>14</v>
      </c>
      <c r="AI39" s="48">
        <v>35</v>
      </c>
      <c r="AJ39" s="46">
        <v>0</v>
      </c>
      <c r="AK39" s="40">
        <v>35</v>
      </c>
      <c r="AL39" s="46">
        <v>0</v>
      </c>
      <c r="AM39" s="40">
        <v>18</v>
      </c>
      <c r="AN39" s="49"/>
      <c r="AO39" s="49"/>
      <c r="AP39" s="49">
        <v>95</v>
      </c>
      <c r="AQ39" s="49"/>
      <c r="AR39" s="50"/>
      <c r="AS39" s="51"/>
      <c r="AT39" s="60"/>
      <c r="AU39" s="58"/>
      <c r="AV39" s="52"/>
      <c r="AW39" s="46"/>
      <c r="AX39" s="40"/>
      <c r="AY39" s="53" t="str">
        <f t="shared" si="5"/>
        <v/>
      </c>
      <c r="AZ39" s="54"/>
      <c r="BA39" s="54"/>
      <c r="BB39" s="54"/>
      <c r="BC39" s="54"/>
      <c r="BD39" s="54"/>
      <c r="BE39" s="54"/>
      <c r="BF39" s="54"/>
      <c r="BG39" s="54"/>
      <c r="BH39" s="54"/>
      <c r="BI39" s="13"/>
      <c r="BJ39" s="13"/>
      <c r="BK39" s="13"/>
      <c r="BL39" s="13"/>
      <c r="BM39" s="13"/>
      <c r="BX39" s="2"/>
      <c r="CA39" s="55" t="str">
        <f t="shared" si="6"/>
        <v/>
      </c>
      <c r="CB39" s="55" t="str">
        <f t="shared" si="7"/>
        <v/>
      </c>
      <c r="CC39" s="55" t="str">
        <f t="shared" si="8"/>
        <v/>
      </c>
      <c r="CD39" s="55" t="str">
        <f t="shared" si="9"/>
        <v/>
      </c>
      <c r="CE39" s="55" t="str">
        <f t="shared" si="10"/>
        <v/>
      </c>
      <c r="CF39" s="55"/>
      <c r="CG39" s="56">
        <f t="shared" si="11"/>
        <v>0</v>
      </c>
      <c r="CH39" s="56">
        <f t="shared" si="12"/>
        <v>0</v>
      </c>
      <c r="CI39" s="56">
        <f t="shared" si="2"/>
        <v>0</v>
      </c>
      <c r="CJ39" s="56">
        <f t="shared" si="3"/>
        <v>0</v>
      </c>
      <c r="CK39" s="56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x14ac:dyDescent="0.2">
      <c r="A40" s="41" t="s">
        <v>87</v>
      </c>
      <c r="B40" s="34">
        <f t="shared" si="14"/>
        <v>0</v>
      </c>
      <c r="C40" s="38"/>
      <c r="D40" s="38"/>
      <c r="E40" s="38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0"/>
      <c r="T40" s="39"/>
      <c r="U40" s="39"/>
      <c r="V40" s="40"/>
      <c r="W40" s="41">
        <f>SUM(X40+Y40+Z40)</f>
        <v>0</v>
      </c>
      <c r="X40" s="39"/>
      <c r="Y40" s="42"/>
      <c r="Z40" s="40"/>
      <c r="AA40" s="62">
        <f>SUM(AB40+AC40+AD40)</f>
        <v>0</v>
      </c>
      <c r="AB40" s="39"/>
      <c r="AC40" s="42"/>
      <c r="AD40" s="40"/>
      <c r="AE40" s="44"/>
      <c r="AF40" s="40">
        <v>0</v>
      </c>
      <c r="AG40" s="39"/>
      <c r="AH40" s="40"/>
      <c r="AI40" s="48"/>
      <c r="AJ40" s="46"/>
      <c r="AK40" s="40"/>
      <c r="AL40" s="46"/>
      <c r="AM40" s="40"/>
      <c r="AN40" s="49"/>
      <c r="AO40" s="49"/>
      <c r="AP40" s="49"/>
      <c r="AQ40" s="49"/>
      <c r="AR40" s="50"/>
      <c r="AS40" s="51"/>
      <c r="AT40" s="60"/>
      <c r="AU40" s="58"/>
      <c r="AV40" s="52"/>
      <c r="AW40" s="46"/>
      <c r="AX40" s="40"/>
      <c r="AY40" s="53" t="str">
        <f t="shared" si="5"/>
        <v/>
      </c>
      <c r="AZ40" s="54"/>
      <c r="BA40" s="54"/>
      <c r="BB40" s="54"/>
      <c r="BC40" s="54"/>
      <c r="BD40" s="54"/>
      <c r="BE40" s="54"/>
      <c r="BF40" s="54"/>
      <c r="BG40" s="54"/>
      <c r="BH40" s="54"/>
      <c r="BI40" s="13"/>
      <c r="BJ40" s="13"/>
      <c r="BK40" s="13"/>
      <c r="BL40" s="13"/>
      <c r="BM40" s="13"/>
      <c r="BX40" s="2"/>
      <c r="CA40" s="55" t="str">
        <f t="shared" si="6"/>
        <v/>
      </c>
      <c r="CB40" s="55" t="str">
        <f t="shared" si="7"/>
        <v/>
      </c>
      <c r="CC40" s="55" t="str">
        <f t="shared" si="8"/>
        <v/>
      </c>
      <c r="CD40" s="55" t="str">
        <f t="shared" si="9"/>
        <v/>
      </c>
      <c r="CE40" s="55" t="str">
        <f t="shared" si="10"/>
        <v/>
      </c>
      <c r="CF40" s="55"/>
      <c r="CG40" s="56">
        <f t="shared" si="11"/>
        <v>0</v>
      </c>
      <c r="CH40" s="56">
        <f t="shared" si="12"/>
        <v>0</v>
      </c>
      <c r="CI40" s="56">
        <f t="shared" si="2"/>
        <v>0</v>
      </c>
      <c r="CJ40" s="56">
        <f t="shared" si="3"/>
        <v>0</v>
      </c>
      <c r="CK40" s="56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x14ac:dyDescent="0.2">
      <c r="A41" s="41" t="s">
        <v>88</v>
      </c>
      <c r="B41" s="34">
        <f t="shared" si="14"/>
        <v>0</v>
      </c>
      <c r="C41" s="38">
        <v>0</v>
      </c>
      <c r="D41" s="38">
        <v>0</v>
      </c>
      <c r="E41" s="38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39">
        <v>0</v>
      </c>
      <c r="U41" s="39">
        <v>0</v>
      </c>
      <c r="V41" s="40">
        <v>0</v>
      </c>
      <c r="W41" s="41">
        <f>SUM(X41+Y41+Z41)</f>
        <v>0</v>
      </c>
      <c r="X41" s="39">
        <v>0</v>
      </c>
      <c r="Y41" s="42">
        <v>0</v>
      </c>
      <c r="Z41" s="40">
        <v>0</v>
      </c>
      <c r="AA41" s="62">
        <f>SUM(AB41+AC41+AD41)</f>
        <v>0</v>
      </c>
      <c r="AB41" s="39">
        <v>0</v>
      </c>
      <c r="AC41" s="42">
        <v>0</v>
      </c>
      <c r="AD41" s="40">
        <v>0</v>
      </c>
      <c r="AE41" s="44"/>
      <c r="AF41" s="40">
        <v>0</v>
      </c>
      <c r="AG41" s="39">
        <v>0</v>
      </c>
      <c r="AH41" s="40">
        <v>0</v>
      </c>
      <c r="AI41" s="48">
        <v>0</v>
      </c>
      <c r="AJ41" s="46">
        <v>0</v>
      </c>
      <c r="AK41" s="40">
        <v>0</v>
      </c>
      <c r="AL41" s="46">
        <v>0</v>
      </c>
      <c r="AM41" s="40">
        <v>0</v>
      </c>
      <c r="AN41" s="49"/>
      <c r="AO41" s="49"/>
      <c r="AP41" s="49">
        <v>0</v>
      </c>
      <c r="AQ41" s="49"/>
      <c r="AR41" s="50"/>
      <c r="AS41" s="51"/>
      <c r="AT41" s="60"/>
      <c r="AU41" s="58"/>
      <c r="AV41" s="52"/>
      <c r="AW41" s="46"/>
      <c r="AX41" s="40"/>
      <c r="AY41" s="53" t="str">
        <f t="shared" si="5"/>
        <v/>
      </c>
      <c r="AZ41" s="54"/>
      <c r="BA41" s="54"/>
      <c r="BB41" s="54"/>
      <c r="BC41" s="54"/>
      <c r="BD41" s="54"/>
      <c r="BE41" s="54"/>
      <c r="BF41" s="54"/>
      <c r="BG41" s="54"/>
      <c r="BH41" s="54"/>
      <c r="BI41" s="13"/>
      <c r="BJ41" s="13"/>
      <c r="BK41" s="13"/>
      <c r="BL41" s="13"/>
      <c r="BM41" s="13"/>
      <c r="BX41" s="2"/>
      <c r="CA41" s="55" t="str">
        <f t="shared" si="6"/>
        <v/>
      </c>
      <c r="CB41" s="55" t="str">
        <f t="shared" si="7"/>
        <v/>
      </c>
      <c r="CC41" s="55" t="str">
        <f t="shared" si="8"/>
        <v/>
      </c>
      <c r="CD41" s="55" t="str">
        <f t="shared" si="9"/>
        <v/>
      </c>
      <c r="CE41" s="55" t="str">
        <f t="shared" si="10"/>
        <v/>
      </c>
      <c r="CF41" s="55"/>
      <c r="CG41" s="56">
        <f t="shared" si="11"/>
        <v>0</v>
      </c>
      <c r="CH41" s="56">
        <f t="shared" si="12"/>
        <v>0</v>
      </c>
      <c r="CI41" s="56">
        <f t="shared" si="2"/>
        <v>0</v>
      </c>
      <c r="CJ41" s="56">
        <f t="shared" si="3"/>
        <v>0</v>
      </c>
      <c r="CK41" s="56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x14ac:dyDescent="0.2">
      <c r="A42" s="41" t="s">
        <v>89</v>
      </c>
      <c r="B42" s="34">
        <f t="shared" si="14"/>
        <v>313</v>
      </c>
      <c r="C42" s="39">
        <v>0</v>
      </c>
      <c r="D42" s="57">
        <v>0</v>
      </c>
      <c r="E42" s="42">
        <v>0</v>
      </c>
      <c r="F42" s="42">
        <v>10</v>
      </c>
      <c r="G42" s="42">
        <v>24</v>
      </c>
      <c r="H42" s="42">
        <v>25</v>
      </c>
      <c r="I42" s="42">
        <v>17</v>
      </c>
      <c r="J42" s="42">
        <v>21</v>
      </c>
      <c r="K42" s="42">
        <v>37</v>
      </c>
      <c r="L42" s="42">
        <v>38</v>
      </c>
      <c r="M42" s="42">
        <v>34</v>
      </c>
      <c r="N42" s="42">
        <v>37</v>
      </c>
      <c r="O42" s="42">
        <v>28</v>
      </c>
      <c r="P42" s="42">
        <v>27</v>
      </c>
      <c r="Q42" s="42">
        <v>12</v>
      </c>
      <c r="R42" s="42">
        <v>1</v>
      </c>
      <c r="S42" s="40">
        <v>2</v>
      </c>
      <c r="T42" s="39">
        <v>308</v>
      </c>
      <c r="U42" s="39">
        <v>122</v>
      </c>
      <c r="V42" s="40">
        <v>191</v>
      </c>
      <c r="W42" s="41">
        <f t="shared" ref="W42:W67" si="15">SUM(X42+Y42+Z42)</f>
        <v>0</v>
      </c>
      <c r="X42" s="39">
        <v>0</v>
      </c>
      <c r="Y42" s="42">
        <v>0</v>
      </c>
      <c r="Z42" s="40">
        <v>0</v>
      </c>
      <c r="AA42" s="62">
        <f>SUM(AB42+AC42+AD42)</f>
        <v>14</v>
      </c>
      <c r="AB42" s="39">
        <v>5</v>
      </c>
      <c r="AC42" s="42">
        <v>9</v>
      </c>
      <c r="AD42" s="40">
        <v>0</v>
      </c>
      <c r="AE42" s="44">
        <v>5</v>
      </c>
      <c r="AF42" s="40">
        <v>0</v>
      </c>
      <c r="AG42" s="39">
        <v>1</v>
      </c>
      <c r="AH42" s="67">
        <v>38</v>
      </c>
      <c r="AI42" s="48">
        <v>81</v>
      </c>
      <c r="AJ42" s="46">
        <v>0</v>
      </c>
      <c r="AK42" s="40">
        <v>7</v>
      </c>
      <c r="AL42" s="46">
        <v>0</v>
      </c>
      <c r="AM42" s="40">
        <v>3</v>
      </c>
      <c r="AN42" s="49"/>
      <c r="AO42" s="49"/>
      <c r="AP42" s="49">
        <v>0</v>
      </c>
      <c r="AQ42" s="49"/>
      <c r="AR42" s="50"/>
      <c r="AS42" s="51"/>
      <c r="AT42" s="60"/>
      <c r="AU42" s="58"/>
      <c r="AV42" s="52"/>
      <c r="AW42" s="46"/>
      <c r="AX42" s="40"/>
      <c r="AY42" s="53" t="str">
        <f t="shared" si="5"/>
        <v/>
      </c>
      <c r="AZ42" s="54"/>
      <c r="BA42" s="54"/>
      <c r="BB42" s="54"/>
      <c r="BC42" s="54"/>
      <c r="BD42" s="54"/>
      <c r="BE42" s="54"/>
      <c r="BF42" s="54"/>
      <c r="BG42" s="54"/>
      <c r="BH42" s="54"/>
      <c r="BI42" s="13"/>
      <c r="BJ42" s="13"/>
      <c r="BK42" s="13"/>
      <c r="BL42" s="13"/>
      <c r="BM42" s="13"/>
      <c r="BX42" s="2"/>
      <c r="CA42" s="55" t="str">
        <f t="shared" si="6"/>
        <v/>
      </c>
      <c r="CB42" s="55" t="str">
        <f t="shared" si="7"/>
        <v/>
      </c>
      <c r="CC42" s="55" t="str">
        <f t="shared" si="8"/>
        <v/>
      </c>
      <c r="CD42" s="55" t="str">
        <f t="shared" si="9"/>
        <v/>
      </c>
      <c r="CE42" s="55" t="str">
        <f t="shared" si="10"/>
        <v/>
      </c>
      <c r="CF42" s="55"/>
      <c r="CG42" s="56">
        <f t="shared" si="11"/>
        <v>0</v>
      </c>
      <c r="CH42" s="56">
        <f t="shared" si="12"/>
        <v>0</v>
      </c>
      <c r="CI42" s="56">
        <f t="shared" si="2"/>
        <v>0</v>
      </c>
      <c r="CJ42" s="56">
        <f t="shared" si="3"/>
        <v>0</v>
      </c>
      <c r="CK42" s="56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x14ac:dyDescent="0.2">
      <c r="A43" s="41" t="s">
        <v>90</v>
      </c>
      <c r="B43" s="34">
        <f t="shared" si="14"/>
        <v>124</v>
      </c>
      <c r="C43" s="39">
        <v>49</v>
      </c>
      <c r="D43" s="57">
        <v>41</v>
      </c>
      <c r="E43" s="42">
        <v>32</v>
      </c>
      <c r="F43" s="42">
        <v>2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39">
        <v>121</v>
      </c>
      <c r="U43" s="39">
        <v>110</v>
      </c>
      <c r="V43" s="40">
        <v>14</v>
      </c>
      <c r="W43" s="41">
        <f t="shared" si="15"/>
        <v>77</v>
      </c>
      <c r="X43" s="39">
        <v>28</v>
      </c>
      <c r="Y43" s="42">
        <v>49</v>
      </c>
      <c r="Z43" s="40">
        <v>0</v>
      </c>
      <c r="AA43" s="62">
        <f t="shared" ref="AA43:AA70" si="16">SUM(AB43+AC43+AD43)</f>
        <v>0</v>
      </c>
      <c r="AB43" s="39">
        <v>0</v>
      </c>
      <c r="AC43" s="42">
        <v>0</v>
      </c>
      <c r="AD43" s="40">
        <v>0</v>
      </c>
      <c r="AE43" s="44">
        <v>28</v>
      </c>
      <c r="AF43" s="49">
        <v>0</v>
      </c>
      <c r="AG43" s="39">
        <v>8</v>
      </c>
      <c r="AH43" s="67">
        <v>15</v>
      </c>
      <c r="AI43" s="48">
        <v>0</v>
      </c>
      <c r="AJ43" s="46">
        <v>1</v>
      </c>
      <c r="AK43" s="40">
        <v>0</v>
      </c>
      <c r="AL43" s="46">
        <v>36</v>
      </c>
      <c r="AM43" s="40">
        <v>0</v>
      </c>
      <c r="AN43" s="49"/>
      <c r="AO43" s="49"/>
      <c r="AP43" s="49">
        <v>0</v>
      </c>
      <c r="AQ43" s="49"/>
      <c r="AR43" s="50"/>
      <c r="AS43" s="51"/>
      <c r="AT43" s="60"/>
      <c r="AU43" s="58"/>
      <c r="AV43" s="52"/>
      <c r="AW43" s="46"/>
      <c r="AX43" s="40"/>
      <c r="AY43" s="53" t="str">
        <f t="shared" si="5"/>
        <v/>
      </c>
      <c r="AZ43" s="54"/>
      <c r="BA43" s="54"/>
      <c r="BB43" s="54"/>
      <c r="BC43" s="54"/>
      <c r="BD43" s="54"/>
      <c r="BE43" s="54"/>
      <c r="BF43" s="54"/>
      <c r="BG43" s="54"/>
      <c r="BH43" s="54"/>
      <c r="BI43" s="13"/>
      <c r="BJ43" s="13"/>
      <c r="BK43" s="13"/>
      <c r="BL43" s="13"/>
      <c r="BM43" s="13"/>
      <c r="BX43" s="2"/>
      <c r="CA43" s="55" t="str">
        <f t="shared" si="6"/>
        <v/>
      </c>
      <c r="CB43" s="55" t="str">
        <f t="shared" si="7"/>
        <v/>
      </c>
      <c r="CC43" s="55" t="str">
        <f t="shared" si="8"/>
        <v/>
      </c>
      <c r="CD43" s="55" t="str">
        <f t="shared" si="9"/>
        <v/>
      </c>
      <c r="CE43" s="55" t="str">
        <f t="shared" si="10"/>
        <v/>
      </c>
      <c r="CF43" s="55"/>
      <c r="CG43" s="56">
        <f t="shared" si="11"/>
        <v>0</v>
      </c>
      <c r="CH43" s="56">
        <f t="shared" si="12"/>
        <v>0</v>
      </c>
      <c r="CI43" s="56">
        <f t="shared" si="2"/>
        <v>0</v>
      </c>
      <c r="CJ43" s="56">
        <f t="shared" si="3"/>
        <v>0</v>
      </c>
      <c r="CK43" s="56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x14ac:dyDescent="0.2">
      <c r="A44" s="41" t="s">
        <v>91</v>
      </c>
      <c r="B44" s="34">
        <f t="shared" si="14"/>
        <v>768</v>
      </c>
      <c r="C44" s="39">
        <v>0</v>
      </c>
      <c r="D44" s="57">
        <v>0</v>
      </c>
      <c r="E44" s="42">
        <v>0</v>
      </c>
      <c r="F44" s="42">
        <v>17</v>
      </c>
      <c r="G44" s="42">
        <v>23</v>
      </c>
      <c r="H44" s="42">
        <v>21</v>
      </c>
      <c r="I44" s="42">
        <v>32</v>
      </c>
      <c r="J44" s="42">
        <v>43</v>
      </c>
      <c r="K44" s="42">
        <v>52</v>
      </c>
      <c r="L44" s="42">
        <v>75</v>
      </c>
      <c r="M44" s="42">
        <v>104</v>
      </c>
      <c r="N44" s="42">
        <v>98</v>
      </c>
      <c r="O44" s="42">
        <v>64</v>
      </c>
      <c r="P44" s="42">
        <v>82</v>
      </c>
      <c r="Q44" s="42">
        <v>77</v>
      </c>
      <c r="R44" s="42">
        <v>45</v>
      </c>
      <c r="S44" s="40">
        <v>35</v>
      </c>
      <c r="T44" s="39">
        <v>766</v>
      </c>
      <c r="U44" s="39">
        <v>211</v>
      </c>
      <c r="V44" s="40">
        <v>557</v>
      </c>
      <c r="W44" s="41">
        <f t="shared" si="15"/>
        <v>0</v>
      </c>
      <c r="X44" s="39">
        <v>0</v>
      </c>
      <c r="Y44" s="42">
        <v>0</v>
      </c>
      <c r="Z44" s="40">
        <v>0</v>
      </c>
      <c r="AA44" s="62">
        <f t="shared" si="16"/>
        <v>346</v>
      </c>
      <c r="AB44" s="39">
        <v>191</v>
      </c>
      <c r="AC44" s="42">
        <v>155</v>
      </c>
      <c r="AD44" s="40">
        <v>0</v>
      </c>
      <c r="AE44" s="44">
        <v>139</v>
      </c>
      <c r="AF44" s="66">
        <v>38</v>
      </c>
      <c r="AG44" s="39">
        <v>22</v>
      </c>
      <c r="AH44" s="67">
        <v>60</v>
      </c>
      <c r="AI44" s="67">
        <v>103</v>
      </c>
      <c r="AJ44" s="46">
        <v>0</v>
      </c>
      <c r="AK44" s="40">
        <v>23</v>
      </c>
      <c r="AL44" s="46">
        <v>0</v>
      </c>
      <c r="AM44" s="40">
        <v>52</v>
      </c>
      <c r="AN44" s="49"/>
      <c r="AO44" s="49"/>
      <c r="AP44" s="49">
        <v>0</v>
      </c>
      <c r="AQ44" s="49"/>
      <c r="AR44" s="50"/>
      <c r="AS44" s="51"/>
      <c r="AT44" s="60"/>
      <c r="AU44" s="58"/>
      <c r="AV44" s="52"/>
      <c r="AW44" s="46"/>
      <c r="AX44" s="40"/>
      <c r="AY44" s="53" t="str">
        <f t="shared" si="5"/>
        <v/>
      </c>
      <c r="AZ44" s="54"/>
      <c r="BA44" s="54"/>
      <c r="BB44" s="54"/>
      <c r="BC44" s="54"/>
      <c r="BD44" s="54"/>
      <c r="BE44" s="54"/>
      <c r="BF44" s="54"/>
      <c r="BG44" s="54"/>
      <c r="BH44" s="54"/>
      <c r="BI44" s="13"/>
      <c r="BJ44" s="13"/>
      <c r="BK44" s="13"/>
      <c r="BL44" s="13"/>
      <c r="BM44" s="13"/>
      <c r="BX44" s="2"/>
      <c r="CA44" s="55" t="str">
        <f t="shared" si="6"/>
        <v/>
      </c>
      <c r="CB44" s="55" t="str">
        <f t="shared" si="7"/>
        <v/>
      </c>
      <c r="CC44" s="55" t="str">
        <f t="shared" si="8"/>
        <v/>
      </c>
      <c r="CD44" s="55" t="str">
        <f t="shared" si="9"/>
        <v/>
      </c>
      <c r="CE44" s="55" t="str">
        <f t="shared" si="10"/>
        <v/>
      </c>
      <c r="CF44" s="55"/>
      <c r="CG44" s="56">
        <f t="shared" si="11"/>
        <v>0</v>
      </c>
      <c r="CH44" s="56">
        <f t="shared" si="12"/>
        <v>0</v>
      </c>
      <c r="CI44" s="56">
        <f t="shared" si="2"/>
        <v>0</v>
      </c>
      <c r="CJ44" s="56">
        <f t="shared" si="3"/>
        <v>0</v>
      </c>
      <c r="CK44" s="56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x14ac:dyDescent="0.2">
      <c r="A45" s="68" t="s">
        <v>92</v>
      </c>
      <c r="B45" s="34">
        <f t="shared" si="14"/>
        <v>0</v>
      </c>
      <c r="C45" s="38"/>
      <c r="D45" s="38"/>
      <c r="E45" s="38"/>
      <c r="F45" s="38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0"/>
      <c r="T45" s="39"/>
      <c r="U45" s="39"/>
      <c r="V45" s="40"/>
      <c r="W45" s="41">
        <f t="shared" si="15"/>
        <v>0</v>
      </c>
      <c r="X45" s="39"/>
      <c r="Y45" s="42"/>
      <c r="Z45" s="40"/>
      <c r="AA45" s="62">
        <f t="shared" si="16"/>
        <v>0</v>
      </c>
      <c r="AB45" s="39"/>
      <c r="AC45" s="42"/>
      <c r="AD45" s="40"/>
      <c r="AE45" s="44"/>
      <c r="AF45" s="40">
        <v>0</v>
      </c>
      <c r="AG45" s="39"/>
      <c r="AH45" s="40"/>
      <c r="AI45" s="48"/>
      <c r="AJ45" s="46"/>
      <c r="AK45" s="40"/>
      <c r="AL45" s="46"/>
      <c r="AM45" s="40"/>
      <c r="AN45" s="49"/>
      <c r="AO45" s="49"/>
      <c r="AP45" s="49"/>
      <c r="AQ45" s="49"/>
      <c r="AR45" s="50"/>
      <c r="AS45" s="51"/>
      <c r="AT45" s="60"/>
      <c r="AU45" s="58"/>
      <c r="AV45" s="52"/>
      <c r="AW45" s="46"/>
      <c r="AX45" s="40"/>
      <c r="AY45" s="53" t="str">
        <f t="shared" si="5"/>
        <v/>
      </c>
      <c r="AZ45" s="54"/>
      <c r="BA45" s="54"/>
      <c r="BB45" s="54"/>
      <c r="BC45" s="54"/>
      <c r="BD45" s="54"/>
      <c r="BE45" s="54"/>
      <c r="BF45" s="54"/>
      <c r="BG45" s="54"/>
      <c r="BH45" s="54"/>
      <c r="BI45" s="13"/>
      <c r="BJ45" s="13"/>
      <c r="BK45" s="13"/>
      <c r="BL45" s="13"/>
      <c r="BM45" s="13"/>
      <c r="BX45" s="2"/>
      <c r="CA45" s="55" t="str">
        <f t="shared" si="6"/>
        <v/>
      </c>
      <c r="CB45" s="55" t="str">
        <f t="shared" si="7"/>
        <v/>
      </c>
      <c r="CC45" s="55" t="str">
        <f t="shared" si="8"/>
        <v/>
      </c>
      <c r="CD45" s="55" t="str">
        <f t="shared" si="9"/>
        <v/>
      </c>
      <c r="CE45" s="55" t="str">
        <f t="shared" si="10"/>
        <v/>
      </c>
      <c r="CF45" s="55"/>
      <c r="CG45" s="56">
        <f t="shared" si="11"/>
        <v>0</v>
      </c>
      <c r="CH45" s="56">
        <f t="shared" si="12"/>
        <v>0</v>
      </c>
      <c r="CI45" s="56">
        <f t="shared" si="2"/>
        <v>0</v>
      </c>
      <c r="CJ45" s="56">
        <f t="shared" si="3"/>
        <v>0</v>
      </c>
      <c r="CK45" s="56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x14ac:dyDescent="0.2">
      <c r="A46" s="69" t="s">
        <v>93</v>
      </c>
      <c r="B46" s="34">
        <f t="shared" si="14"/>
        <v>0</v>
      </c>
      <c r="C46" s="38"/>
      <c r="D46" s="38"/>
      <c r="E46" s="38"/>
      <c r="F46" s="38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0"/>
      <c r="T46" s="39"/>
      <c r="U46" s="39"/>
      <c r="V46" s="40"/>
      <c r="W46" s="41">
        <f t="shared" si="15"/>
        <v>0</v>
      </c>
      <c r="X46" s="39"/>
      <c r="Y46" s="42"/>
      <c r="Z46" s="40"/>
      <c r="AA46" s="62">
        <f t="shared" si="16"/>
        <v>0</v>
      </c>
      <c r="AB46" s="39"/>
      <c r="AC46" s="42"/>
      <c r="AD46" s="40"/>
      <c r="AE46" s="44"/>
      <c r="AF46" s="66">
        <v>0</v>
      </c>
      <c r="AG46" s="39"/>
      <c r="AH46" s="40"/>
      <c r="AI46" s="48"/>
      <c r="AJ46" s="46"/>
      <c r="AK46" s="40"/>
      <c r="AL46" s="39"/>
      <c r="AM46" s="67"/>
      <c r="AN46" s="49"/>
      <c r="AO46" s="49"/>
      <c r="AP46" s="49"/>
      <c r="AQ46" s="49"/>
      <c r="AR46" s="50"/>
      <c r="AS46" s="51"/>
      <c r="AT46" s="60"/>
      <c r="AU46" s="58"/>
      <c r="AV46" s="52"/>
      <c r="AW46" s="39"/>
      <c r="AX46" s="67"/>
      <c r="AY46" s="53" t="str">
        <f t="shared" si="5"/>
        <v/>
      </c>
      <c r="AZ46" s="54"/>
      <c r="BA46" s="54"/>
      <c r="BB46" s="54"/>
      <c r="BC46" s="54"/>
      <c r="BD46" s="54"/>
      <c r="BE46" s="54"/>
      <c r="BF46" s="54"/>
      <c r="BG46" s="54"/>
      <c r="BH46" s="54"/>
      <c r="BI46" s="13"/>
      <c r="BJ46" s="13"/>
      <c r="BK46" s="13"/>
      <c r="BL46" s="13"/>
      <c r="BM46" s="13"/>
      <c r="BX46" s="2"/>
      <c r="CA46" s="55" t="str">
        <f t="shared" si="6"/>
        <v/>
      </c>
      <c r="CB46" s="55" t="str">
        <f t="shared" si="7"/>
        <v/>
      </c>
      <c r="CC46" s="55" t="str">
        <f t="shared" si="8"/>
        <v/>
      </c>
      <c r="CD46" s="55" t="str">
        <f t="shared" si="9"/>
        <v/>
      </c>
      <c r="CE46" s="55" t="str">
        <f t="shared" si="10"/>
        <v/>
      </c>
      <c r="CF46" s="55"/>
      <c r="CG46" s="56">
        <f t="shared" si="11"/>
        <v>0</v>
      </c>
      <c r="CH46" s="56">
        <f t="shared" si="12"/>
        <v>0</v>
      </c>
      <c r="CI46" s="56">
        <f t="shared" si="2"/>
        <v>0</v>
      </c>
      <c r="CJ46" s="56">
        <f t="shared" si="3"/>
        <v>0</v>
      </c>
      <c r="CK46" s="56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x14ac:dyDescent="0.2">
      <c r="A47" s="41" t="s">
        <v>94</v>
      </c>
      <c r="B47" s="34">
        <f t="shared" si="14"/>
        <v>0</v>
      </c>
      <c r="C47" s="38"/>
      <c r="D47" s="38"/>
      <c r="E47" s="38"/>
      <c r="F47" s="38"/>
      <c r="G47" s="38"/>
      <c r="H47" s="38"/>
      <c r="I47" s="38"/>
      <c r="J47" s="38"/>
      <c r="K47" s="38"/>
      <c r="L47" s="42"/>
      <c r="M47" s="42"/>
      <c r="N47" s="42"/>
      <c r="O47" s="42"/>
      <c r="P47" s="42"/>
      <c r="Q47" s="42"/>
      <c r="R47" s="42"/>
      <c r="S47" s="42"/>
      <c r="T47" s="39"/>
      <c r="U47" s="39"/>
      <c r="V47" s="40"/>
      <c r="W47" s="41">
        <f t="shared" si="15"/>
        <v>0</v>
      </c>
      <c r="X47" s="39"/>
      <c r="Y47" s="42"/>
      <c r="Z47" s="40"/>
      <c r="AA47" s="62">
        <f t="shared" si="16"/>
        <v>0</v>
      </c>
      <c r="AB47" s="39"/>
      <c r="AC47" s="42"/>
      <c r="AD47" s="40"/>
      <c r="AE47" s="44"/>
      <c r="AF47" s="40">
        <v>0</v>
      </c>
      <c r="AG47" s="39"/>
      <c r="AH47" s="40"/>
      <c r="AI47" s="48"/>
      <c r="AJ47" s="46"/>
      <c r="AK47" s="40"/>
      <c r="AL47" s="39"/>
      <c r="AM47" s="67"/>
      <c r="AN47" s="49"/>
      <c r="AO47" s="49"/>
      <c r="AP47" s="49"/>
      <c r="AQ47" s="49"/>
      <c r="AR47" s="50"/>
      <c r="AS47" s="51"/>
      <c r="AT47" s="60"/>
      <c r="AU47" s="58"/>
      <c r="AV47" s="52"/>
      <c r="AW47" s="39"/>
      <c r="AX47" s="67"/>
      <c r="AY47" s="53" t="str">
        <f t="shared" si="5"/>
        <v/>
      </c>
      <c r="AZ47" s="54"/>
      <c r="BA47" s="54"/>
      <c r="BB47" s="54"/>
      <c r="BC47" s="54"/>
      <c r="BD47" s="54"/>
      <c r="BE47" s="54"/>
      <c r="BF47" s="54"/>
      <c r="BG47" s="54"/>
      <c r="BH47" s="54"/>
      <c r="BI47" s="13"/>
      <c r="BJ47" s="13"/>
      <c r="BK47" s="13"/>
      <c r="BL47" s="13"/>
      <c r="BM47" s="13"/>
      <c r="BX47" s="2"/>
      <c r="CA47" s="55" t="str">
        <f t="shared" si="6"/>
        <v/>
      </c>
      <c r="CB47" s="55" t="str">
        <f t="shared" si="7"/>
        <v/>
      </c>
      <c r="CC47" s="55" t="str">
        <f t="shared" si="8"/>
        <v/>
      </c>
      <c r="CD47" s="55" t="str">
        <f t="shared" si="9"/>
        <v/>
      </c>
      <c r="CE47" s="55" t="str">
        <f t="shared" si="10"/>
        <v/>
      </c>
      <c r="CF47" s="55"/>
      <c r="CG47" s="56">
        <f t="shared" si="11"/>
        <v>0</v>
      </c>
      <c r="CH47" s="56">
        <f t="shared" si="12"/>
        <v>0</v>
      </c>
      <c r="CI47" s="56">
        <f t="shared" si="2"/>
        <v>0</v>
      </c>
      <c r="CJ47" s="56">
        <f t="shared" si="3"/>
        <v>0</v>
      </c>
      <c r="CK47" s="56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x14ac:dyDescent="0.2">
      <c r="A48" s="41" t="s">
        <v>95</v>
      </c>
      <c r="B48" s="34">
        <f t="shared" si="14"/>
        <v>0</v>
      </c>
      <c r="C48" s="38"/>
      <c r="D48" s="38"/>
      <c r="E48" s="38"/>
      <c r="F48" s="38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0"/>
      <c r="T48" s="39"/>
      <c r="U48" s="39"/>
      <c r="V48" s="40"/>
      <c r="W48" s="41">
        <f t="shared" si="15"/>
        <v>0</v>
      </c>
      <c r="X48" s="39"/>
      <c r="Y48" s="42"/>
      <c r="Z48" s="40"/>
      <c r="AA48" s="62">
        <f t="shared" si="16"/>
        <v>0</v>
      </c>
      <c r="AB48" s="39"/>
      <c r="AC48" s="42"/>
      <c r="AD48" s="40"/>
      <c r="AE48" s="44"/>
      <c r="AF48" s="40">
        <v>0</v>
      </c>
      <c r="AG48" s="39"/>
      <c r="AH48" s="40"/>
      <c r="AI48" s="48"/>
      <c r="AJ48" s="46"/>
      <c r="AK48" s="40"/>
      <c r="AL48" s="39"/>
      <c r="AM48" s="67"/>
      <c r="AN48" s="49"/>
      <c r="AO48" s="49"/>
      <c r="AP48" s="49"/>
      <c r="AQ48" s="49"/>
      <c r="AR48" s="50"/>
      <c r="AS48" s="51"/>
      <c r="AT48" s="60"/>
      <c r="AU48" s="58"/>
      <c r="AV48" s="52"/>
      <c r="AW48" s="39"/>
      <c r="AX48" s="67"/>
      <c r="AY48" s="53" t="str">
        <f t="shared" si="5"/>
        <v/>
      </c>
      <c r="AZ48" s="54"/>
      <c r="BA48" s="54"/>
      <c r="BB48" s="54"/>
      <c r="BC48" s="54"/>
      <c r="BD48" s="54"/>
      <c r="BE48" s="54"/>
      <c r="BF48" s="54"/>
      <c r="BG48" s="54"/>
      <c r="BH48" s="54"/>
      <c r="BI48" s="13"/>
      <c r="BJ48" s="13"/>
      <c r="BK48" s="13"/>
      <c r="BL48" s="13"/>
      <c r="BM48" s="13"/>
      <c r="BX48" s="2"/>
      <c r="CA48" s="55" t="str">
        <f t="shared" si="6"/>
        <v/>
      </c>
      <c r="CB48" s="55" t="str">
        <f t="shared" si="7"/>
        <v/>
      </c>
      <c r="CC48" s="55" t="str">
        <f t="shared" si="8"/>
        <v/>
      </c>
      <c r="CD48" s="55" t="str">
        <f t="shared" si="9"/>
        <v/>
      </c>
      <c r="CE48" s="55" t="str">
        <f t="shared" si="10"/>
        <v/>
      </c>
      <c r="CF48" s="55"/>
      <c r="CG48" s="56">
        <f t="shared" si="11"/>
        <v>0</v>
      </c>
      <c r="CH48" s="56">
        <f t="shared" si="12"/>
        <v>0</v>
      </c>
      <c r="CI48" s="56">
        <f t="shared" si="2"/>
        <v>0</v>
      </c>
      <c r="CJ48" s="56">
        <f t="shared" si="3"/>
        <v>0</v>
      </c>
      <c r="CK48" s="56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x14ac:dyDescent="0.2">
      <c r="A49" s="41" t="s">
        <v>96</v>
      </c>
      <c r="B49" s="34">
        <f t="shared" si="14"/>
        <v>0</v>
      </c>
      <c r="C49" s="39"/>
      <c r="D49" s="57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0"/>
      <c r="T49" s="39"/>
      <c r="U49" s="39"/>
      <c r="V49" s="40"/>
      <c r="W49" s="41">
        <f t="shared" si="15"/>
        <v>0</v>
      </c>
      <c r="X49" s="39"/>
      <c r="Y49" s="42"/>
      <c r="Z49" s="40"/>
      <c r="AA49" s="62">
        <f t="shared" si="16"/>
        <v>0</v>
      </c>
      <c r="AB49" s="39"/>
      <c r="AC49" s="42"/>
      <c r="AD49" s="40"/>
      <c r="AE49" s="44"/>
      <c r="AF49" s="66">
        <v>0</v>
      </c>
      <c r="AG49" s="39"/>
      <c r="AH49" s="40"/>
      <c r="AI49" s="48"/>
      <c r="AJ49" s="46"/>
      <c r="AK49" s="40"/>
      <c r="AL49" s="46"/>
      <c r="AM49" s="40"/>
      <c r="AN49" s="49"/>
      <c r="AO49" s="49"/>
      <c r="AP49" s="49"/>
      <c r="AQ49" s="49"/>
      <c r="AR49" s="50"/>
      <c r="AS49" s="51"/>
      <c r="AT49" s="60"/>
      <c r="AU49" s="58"/>
      <c r="AV49" s="52"/>
      <c r="AW49" s="46"/>
      <c r="AX49" s="40"/>
      <c r="AY49" s="53" t="str">
        <f t="shared" si="5"/>
        <v/>
      </c>
      <c r="AZ49" s="54"/>
      <c r="BA49" s="54"/>
      <c r="BB49" s="54"/>
      <c r="BC49" s="54"/>
      <c r="BD49" s="54"/>
      <c r="BE49" s="54"/>
      <c r="BF49" s="54"/>
      <c r="BG49" s="54"/>
      <c r="BH49" s="54"/>
      <c r="BI49" s="13"/>
      <c r="BJ49" s="13"/>
      <c r="BK49" s="13"/>
      <c r="BL49" s="13"/>
      <c r="BM49" s="13"/>
      <c r="BX49" s="2"/>
      <c r="CA49" s="55" t="str">
        <f t="shared" si="6"/>
        <v/>
      </c>
      <c r="CB49" s="55" t="str">
        <f t="shared" si="7"/>
        <v/>
      </c>
      <c r="CC49" s="55" t="str">
        <f t="shared" si="8"/>
        <v/>
      </c>
      <c r="CD49" s="55" t="str">
        <f t="shared" si="9"/>
        <v/>
      </c>
      <c r="CE49" s="55" t="str">
        <f t="shared" si="10"/>
        <v/>
      </c>
      <c r="CF49" s="55"/>
      <c r="CG49" s="56">
        <f t="shared" si="11"/>
        <v>0</v>
      </c>
      <c r="CH49" s="56">
        <f t="shared" si="12"/>
        <v>0</v>
      </c>
      <c r="CI49" s="56">
        <f t="shared" si="2"/>
        <v>0</v>
      </c>
      <c r="CJ49" s="56">
        <f t="shared" si="3"/>
        <v>0</v>
      </c>
      <c r="CK49" s="56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x14ac:dyDescent="0.2">
      <c r="A50" s="41" t="s">
        <v>97</v>
      </c>
      <c r="B50" s="34">
        <f t="shared" si="14"/>
        <v>21</v>
      </c>
      <c r="C50" s="39">
        <v>0</v>
      </c>
      <c r="D50" s="57">
        <v>0</v>
      </c>
      <c r="E50" s="42">
        <v>0</v>
      </c>
      <c r="F50" s="42">
        <v>1</v>
      </c>
      <c r="G50" s="42">
        <v>1</v>
      </c>
      <c r="H50" s="42">
        <v>1</v>
      </c>
      <c r="I50" s="42">
        <v>1</v>
      </c>
      <c r="J50" s="42">
        <v>1</v>
      </c>
      <c r="K50" s="42">
        <v>1</v>
      </c>
      <c r="L50" s="42">
        <v>1</v>
      </c>
      <c r="M50" s="42">
        <v>1</v>
      </c>
      <c r="N50" s="42">
        <v>5</v>
      </c>
      <c r="O50" s="42">
        <v>1</v>
      </c>
      <c r="P50" s="42">
        <v>4</v>
      </c>
      <c r="Q50" s="42">
        <v>2</v>
      </c>
      <c r="R50" s="42">
        <v>1</v>
      </c>
      <c r="S50" s="40">
        <v>0</v>
      </c>
      <c r="T50" s="39">
        <v>21</v>
      </c>
      <c r="U50" s="39">
        <v>13</v>
      </c>
      <c r="V50" s="40">
        <v>8</v>
      </c>
      <c r="W50" s="41">
        <f t="shared" si="15"/>
        <v>0</v>
      </c>
      <c r="X50" s="39">
        <v>0</v>
      </c>
      <c r="Y50" s="42">
        <v>0</v>
      </c>
      <c r="Z50" s="40">
        <v>0</v>
      </c>
      <c r="AA50" s="62">
        <f t="shared" si="16"/>
        <v>4</v>
      </c>
      <c r="AB50" s="39">
        <v>1</v>
      </c>
      <c r="AC50" s="42">
        <v>3</v>
      </c>
      <c r="AD50" s="40">
        <v>0</v>
      </c>
      <c r="AE50" s="44">
        <v>0</v>
      </c>
      <c r="AF50" s="40">
        <v>0</v>
      </c>
      <c r="AG50" s="39">
        <v>2</v>
      </c>
      <c r="AH50" s="40">
        <v>5</v>
      </c>
      <c r="AI50" s="48">
        <v>0</v>
      </c>
      <c r="AJ50" s="46">
        <v>0</v>
      </c>
      <c r="AK50" s="40">
        <v>10</v>
      </c>
      <c r="AL50" s="46">
        <v>0</v>
      </c>
      <c r="AM50" s="40">
        <v>5</v>
      </c>
      <c r="AN50" s="49"/>
      <c r="AO50" s="49"/>
      <c r="AP50" s="49">
        <v>0</v>
      </c>
      <c r="AQ50" s="49"/>
      <c r="AR50" s="50"/>
      <c r="AS50" s="51"/>
      <c r="AT50" s="60"/>
      <c r="AU50" s="58"/>
      <c r="AV50" s="52"/>
      <c r="AW50" s="46"/>
      <c r="AX50" s="40"/>
      <c r="AY50" s="53" t="str">
        <f t="shared" si="5"/>
        <v/>
      </c>
      <c r="AZ50" s="54"/>
      <c r="BA50" s="54"/>
      <c r="BB50" s="54"/>
      <c r="BC50" s="54"/>
      <c r="BD50" s="54"/>
      <c r="BE50" s="54"/>
      <c r="BF50" s="54"/>
      <c r="BG50" s="54"/>
      <c r="BH50" s="54"/>
      <c r="BI50" s="13"/>
      <c r="BJ50" s="13"/>
      <c r="BK50" s="13"/>
      <c r="BL50" s="13"/>
      <c r="BM50" s="13"/>
      <c r="BX50" s="2"/>
      <c r="CA50" s="55" t="str">
        <f t="shared" si="6"/>
        <v/>
      </c>
      <c r="CB50" s="55" t="str">
        <f t="shared" si="7"/>
        <v/>
      </c>
      <c r="CC50" s="55" t="str">
        <f t="shared" si="8"/>
        <v/>
      </c>
      <c r="CD50" s="55" t="str">
        <f t="shared" si="9"/>
        <v/>
      </c>
      <c r="CE50" s="55" t="str">
        <f t="shared" si="10"/>
        <v/>
      </c>
      <c r="CF50" s="55"/>
      <c r="CG50" s="56">
        <f t="shared" si="11"/>
        <v>0</v>
      </c>
      <c r="CH50" s="56">
        <f t="shared" si="12"/>
        <v>0</v>
      </c>
      <c r="CI50" s="56">
        <f t="shared" si="2"/>
        <v>0</v>
      </c>
      <c r="CJ50" s="56">
        <f t="shared" si="3"/>
        <v>0</v>
      </c>
      <c r="CK50" s="56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x14ac:dyDescent="0.2">
      <c r="A51" s="41" t="s">
        <v>98</v>
      </c>
      <c r="B51" s="34">
        <f t="shared" si="14"/>
        <v>0</v>
      </c>
      <c r="C51" s="39"/>
      <c r="D51" s="57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0"/>
      <c r="T51" s="39"/>
      <c r="U51" s="39"/>
      <c r="V51" s="40"/>
      <c r="W51" s="41">
        <f t="shared" si="15"/>
        <v>0</v>
      </c>
      <c r="X51" s="39"/>
      <c r="Y51" s="42"/>
      <c r="Z51" s="40"/>
      <c r="AA51" s="62">
        <f t="shared" si="16"/>
        <v>0</v>
      </c>
      <c r="AB51" s="39"/>
      <c r="AC51" s="42"/>
      <c r="AD51" s="40"/>
      <c r="AE51" s="44"/>
      <c r="AF51" s="59">
        <v>0</v>
      </c>
      <c r="AG51" s="39"/>
      <c r="AH51" s="40"/>
      <c r="AI51" s="48"/>
      <c r="AJ51" s="46"/>
      <c r="AK51" s="40"/>
      <c r="AL51" s="70"/>
      <c r="AM51" s="59"/>
      <c r="AN51" s="71"/>
      <c r="AO51" s="40"/>
      <c r="AP51" s="49"/>
      <c r="AQ51" s="49"/>
      <c r="AR51" s="50"/>
      <c r="AS51" s="51"/>
      <c r="AT51" s="60"/>
      <c r="AU51" s="58"/>
      <c r="AV51" s="52"/>
      <c r="AW51" s="70"/>
      <c r="AX51" s="59"/>
      <c r="AY51" s="53" t="str">
        <f t="shared" si="5"/>
        <v/>
      </c>
      <c r="AZ51" s="54"/>
      <c r="BA51" s="54"/>
      <c r="BB51" s="54"/>
      <c r="BC51" s="54"/>
      <c r="BD51" s="54"/>
      <c r="BE51" s="54"/>
      <c r="BF51" s="54"/>
      <c r="BG51" s="54"/>
      <c r="BH51" s="54"/>
      <c r="BI51" s="13"/>
      <c r="BJ51" s="13"/>
      <c r="BK51" s="13"/>
      <c r="BL51" s="13"/>
      <c r="BM51" s="13"/>
      <c r="BX51" s="2"/>
      <c r="CA51" s="55" t="str">
        <f t="shared" si="6"/>
        <v/>
      </c>
      <c r="CB51" s="55" t="str">
        <f t="shared" si="7"/>
        <v/>
      </c>
      <c r="CC51" s="55" t="str">
        <f t="shared" si="8"/>
        <v/>
      </c>
      <c r="CD51" s="55" t="str">
        <f t="shared" si="9"/>
        <v/>
      </c>
      <c r="CE51" s="55" t="str">
        <f t="shared" si="10"/>
        <v/>
      </c>
      <c r="CF51" s="55"/>
      <c r="CG51" s="56">
        <f t="shared" si="11"/>
        <v>0</v>
      </c>
      <c r="CH51" s="56">
        <f t="shared" si="12"/>
        <v>0</v>
      </c>
      <c r="CI51" s="56">
        <f t="shared" si="2"/>
        <v>0</v>
      </c>
      <c r="CJ51" s="56">
        <f t="shared" si="3"/>
        <v>0</v>
      </c>
      <c r="CK51" s="56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x14ac:dyDescent="0.2">
      <c r="A52" s="41" t="s">
        <v>99</v>
      </c>
      <c r="B52" s="34">
        <f t="shared" si="14"/>
        <v>0</v>
      </c>
      <c r="C52" s="39"/>
      <c r="D52" s="57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0"/>
      <c r="T52" s="39"/>
      <c r="U52" s="39"/>
      <c r="V52" s="40"/>
      <c r="W52" s="41">
        <f t="shared" si="15"/>
        <v>0</v>
      </c>
      <c r="X52" s="39"/>
      <c r="Y52" s="42"/>
      <c r="Z52" s="40"/>
      <c r="AA52" s="62">
        <f t="shared" si="16"/>
        <v>0</v>
      </c>
      <c r="AB52" s="39"/>
      <c r="AC52" s="42"/>
      <c r="AD52" s="40"/>
      <c r="AE52" s="44"/>
      <c r="AF52" s="59">
        <v>0</v>
      </c>
      <c r="AG52" s="39"/>
      <c r="AH52" s="40"/>
      <c r="AI52" s="48"/>
      <c r="AJ52" s="46"/>
      <c r="AK52" s="40"/>
      <c r="AL52" s="70"/>
      <c r="AM52" s="59"/>
      <c r="AN52" s="71"/>
      <c r="AO52" s="40"/>
      <c r="AP52" s="49"/>
      <c r="AQ52" s="49"/>
      <c r="AR52" s="50"/>
      <c r="AS52" s="51"/>
      <c r="AT52" s="60"/>
      <c r="AU52" s="58"/>
      <c r="AV52" s="52"/>
      <c r="AW52" s="70"/>
      <c r="AX52" s="59"/>
      <c r="AY52" s="53" t="str">
        <f t="shared" si="5"/>
        <v/>
      </c>
      <c r="AZ52" s="54"/>
      <c r="BA52" s="54"/>
      <c r="BB52" s="54"/>
      <c r="BC52" s="54"/>
      <c r="BD52" s="54"/>
      <c r="BE52" s="54"/>
      <c r="BF52" s="54"/>
      <c r="BG52" s="54"/>
      <c r="BH52" s="54"/>
      <c r="BI52" s="13"/>
      <c r="BJ52" s="13"/>
      <c r="BK52" s="13"/>
      <c r="BL52" s="13"/>
      <c r="BM52" s="13"/>
      <c r="BX52" s="2"/>
      <c r="CA52" s="55" t="str">
        <f t="shared" si="6"/>
        <v/>
      </c>
      <c r="CB52" s="55" t="str">
        <f t="shared" si="7"/>
        <v/>
      </c>
      <c r="CC52" s="55" t="str">
        <f t="shared" si="8"/>
        <v/>
      </c>
      <c r="CD52" s="55" t="str">
        <f t="shared" si="9"/>
        <v/>
      </c>
      <c r="CE52" s="55" t="str">
        <f t="shared" si="10"/>
        <v/>
      </c>
      <c r="CF52" s="55"/>
      <c r="CG52" s="56">
        <f t="shared" si="11"/>
        <v>0</v>
      </c>
      <c r="CH52" s="56">
        <f t="shared" si="12"/>
        <v>0</v>
      </c>
      <c r="CI52" s="56">
        <f t="shared" si="2"/>
        <v>0</v>
      </c>
      <c r="CJ52" s="56">
        <f t="shared" si="3"/>
        <v>0</v>
      </c>
      <c r="CK52" s="56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x14ac:dyDescent="0.2">
      <c r="A53" s="41" t="s">
        <v>100</v>
      </c>
      <c r="B53" s="34">
        <f t="shared" si="14"/>
        <v>0</v>
      </c>
      <c r="C53" s="39"/>
      <c r="D53" s="57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0"/>
      <c r="T53" s="39"/>
      <c r="U53" s="39"/>
      <c r="V53" s="40"/>
      <c r="W53" s="41">
        <f t="shared" si="15"/>
        <v>0</v>
      </c>
      <c r="X53" s="39"/>
      <c r="Y53" s="42"/>
      <c r="Z53" s="40"/>
      <c r="AA53" s="62">
        <f t="shared" si="16"/>
        <v>0</v>
      </c>
      <c r="AB53" s="39"/>
      <c r="AC53" s="42"/>
      <c r="AD53" s="40"/>
      <c r="AE53" s="44"/>
      <c r="AF53" s="59">
        <v>0</v>
      </c>
      <c r="AG53" s="39"/>
      <c r="AH53" s="40"/>
      <c r="AI53" s="48"/>
      <c r="AJ53" s="46"/>
      <c r="AK53" s="40"/>
      <c r="AL53" s="70"/>
      <c r="AM53" s="59"/>
      <c r="AN53" s="71"/>
      <c r="AO53" s="40"/>
      <c r="AP53" s="49"/>
      <c r="AQ53" s="49"/>
      <c r="AR53" s="50"/>
      <c r="AS53" s="51"/>
      <c r="AT53" s="60"/>
      <c r="AU53" s="58"/>
      <c r="AV53" s="52"/>
      <c r="AW53" s="70"/>
      <c r="AX53" s="59"/>
      <c r="AY53" s="53" t="str">
        <f t="shared" si="5"/>
        <v/>
      </c>
      <c r="AZ53" s="54"/>
      <c r="BA53" s="54"/>
      <c r="BB53" s="54"/>
      <c r="BC53" s="54"/>
      <c r="BD53" s="54"/>
      <c r="BE53" s="54"/>
      <c r="BF53" s="54"/>
      <c r="BG53" s="54"/>
      <c r="BH53" s="54"/>
      <c r="BI53" s="13"/>
      <c r="BJ53" s="13"/>
      <c r="BK53" s="13"/>
      <c r="BL53" s="13"/>
      <c r="BM53" s="13"/>
      <c r="BX53" s="2"/>
      <c r="CA53" s="55" t="str">
        <f t="shared" si="6"/>
        <v/>
      </c>
      <c r="CB53" s="55" t="str">
        <f t="shared" si="7"/>
        <v/>
      </c>
      <c r="CC53" s="55" t="str">
        <f t="shared" si="8"/>
        <v/>
      </c>
      <c r="CD53" s="55" t="str">
        <f t="shared" si="9"/>
        <v/>
      </c>
      <c r="CE53" s="55" t="str">
        <f t="shared" si="10"/>
        <v/>
      </c>
      <c r="CF53" s="55"/>
      <c r="CG53" s="56">
        <f t="shared" si="11"/>
        <v>0</v>
      </c>
      <c r="CH53" s="56">
        <f t="shared" si="12"/>
        <v>0</v>
      </c>
      <c r="CI53" s="56">
        <f t="shared" si="2"/>
        <v>0</v>
      </c>
      <c r="CJ53" s="56">
        <f t="shared" si="3"/>
        <v>0</v>
      </c>
      <c r="CK53" s="56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x14ac:dyDescent="0.2">
      <c r="A54" s="33" t="s">
        <v>101</v>
      </c>
      <c r="B54" s="34">
        <f t="shared" si="14"/>
        <v>305</v>
      </c>
      <c r="C54" s="39">
        <v>0</v>
      </c>
      <c r="D54" s="57">
        <v>0</v>
      </c>
      <c r="E54" s="42">
        <v>0</v>
      </c>
      <c r="F54" s="42">
        <v>0</v>
      </c>
      <c r="G54" s="42">
        <v>0</v>
      </c>
      <c r="H54" s="42">
        <v>1</v>
      </c>
      <c r="I54" s="42">
        <v>4</v>
      </c>
      <c r="J54" s="42">
        <v>7</v>
      </c>
      <c r="K54" s="42">
        <v>7</v>
      </c>
      <c r="L54" s="42">
        <v>10</v>
      </c>
      <c r="M54" s="42">
        <v>18</v>
      </c>
      <c r="N54" s="42">
        <v>21</v>
      </c>
      <c r="O54" s="42">
        <v>33</v>
      </c>
      <c r="P54" s="42">
        <v>41</v>
      </c>
      <c r="Q54" s="42">
        <v>53</v>
      </c>
      <c r="R54" s="42">
        <v>39</v>
      </c>
      <c r="S54" s="40">
        <v>71</v>
      </c>
      <c r="T54" s="39">
        <v>305</v>
      </c>
      <c r="U54" s="39">
        <v>152</v>
      </c>
      <c r="V54" s="40">
        <v>153</v>
      </c>
      <c r="W54" s="41">
        <f t="shared" si="15"/>
        <v>0</v>
      </c>
      <c r="X54" s="39">
        <v>0</v>
      </c>
      <c r="Y54" s="42">
        <v>0</v>
      </c>
      <c r="Z54" s="40">
        <v>0</v>
      </c>
      <c r="AA54" s="62">
        <f t="shared" si="16"/>
        <v>75</v>
      </c>
      <c r="AB54" s="39">
        <v>0</v>
      </c>
      <c r="AC54" s="42">
        <v>40</v>
      </c>
      <c r="AD54" s="40">
        <v>35</v>
      </c>
      <c r="AE54" s="44"/>
      <c r="AF54" s="59">
        <v>0</v>
      </c>
      <c r="AG54" s="39">
        <v>10</v>
      </c>
      <c r="AH54" s="40">
        <v>14</v>
      </c>
      <c r="AI54" s="48">
        <v>0</v>
      </c>
      <c r="AJ54" s="46">
        <v>0</v>
      </c>
      <c r="AK54" s="40">
        <v>0</v>
      </c>
      <c r="AL54" s="70">
        <v>0</v>
      </c>
      <c r="AM54" s="59">
        <v>0</v>
      </c>
      <c r="AN54" s="71"/>
      <c r="AO54" s="40"/>
      <c r="AP54" s="49">
        <v>0</v>
      </c>
      <c r="AQ54" s="49"/>
      <c r="AR54" s="50"/>
      <c r="AS54" s="51"/>
      <c r="AT54" s="60"/>
      <c r="AU54" s="58"/>
      <c r="AV54" s="52"/>
      <c r="AW54" s="70"/>
      <c r="AX54" s="59"/>
      <c r="AY54" s="53" t="str">
        <f t="shared" si="5"/>
        <v/>
      </c>
      <c r="AZ54" s="54"/>
      <c r="BA54" s="54"/>
      <c r="BB54" s="54"/>
      <c r="BC54" s="54"/>
      <c r="BD54" s="54"/>
      <c r="BE54" s="54"/>
      <c r="BF54" s="54"/>
      <c r="BG54" s="54"/>
      <c r="BH54" s="54"/>
      <c r="BI54" s="13"/>
      <c r="BJ54" s="13"/>
      <c r="BK54" s="13"/>
      <c r="BL54" s="13"/>
      <c r="BM54" s="13"/>
      <c r="BX54" s="2"/>
      <c r="CA54" s="55" t="str">
        <f t="shared" si="6"/>
        <v/>
      </c>
      <c r="CB54" s="55" t="str">
        <f t="shared" si="7"/>
        <v/>
      </c>
      <c r="CC54" s="55" t="str">
        <f t="shared" si="8"/>
        <v/>
      </c>
      <c r="CD54" s="55" t="str">
        <f t="shared" si="9"/>
        <v/>
      </c>
      <c r="CE54" s="55" t="str">
        <f t="shared" si="10"/>
        <v/>
      </c>
      <c r="CF54" s="55"/>
      <c r="CG54" s="56">
        <f t="shared" si="11"/>
        <v>0</v>
      </c>
      <c r="CH54" s="56">
        <f t="shared" si="12"/>
        <v>0</v>
      </c>
      <c r="CI54" s="56">
        <f t="shared" si="2"/>
        <v>0</v>
      </c>
      <c r="CJ54" s="56">
        <f t="shared" si="3"/>
        <v>0</v>
      </c>
      <c r="CK54" s="56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x14ac:dyDescent="0.2">
      <c r="A55" s="69" t="s">
        <v>102</v>
      </c>
      <c r="B55" s="34">
        <f t="shared" si="14"/>
        <v>283</v>
      </c>
      <c r="C55" s="39">
        <v>0</v>
      </c>
      <c r="D55" s="57">
        <v>0</v>
      </c>
      <c r="E55" s="42">
        <v>2</v>
      </c>
      <c r="F55" s="42">
        <v>17</v>
      </c>
      <c r="G55" s="42">
        <v>53</v>
      </c>
      <c r="H55" s="42">
        <v>64</v>
      </c>
      <c r="I55" s="42">
        <v>60</v>
      </c>
      <c r="J55" s="42">
        <v>50</v>
      </c>
      <c r="K55" s="42">
        <v>37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0">
        <v>0</v>
      </c>
      <c r="T55" s="39">
        <v>283</v>
      </c>
      <c r="U55" s="39">
        <v>0</v>
      </c>
      <c r="V55" s="40">
        <v>283</v>
      </c>
      <c r="W55" s="41">
        <f t="shared" si="15"/>
        <v>1</v>
      </c>
      <c r="X55" s="39">
        <v>1</v>
      </c>
      <c r="Y55" s="42">
        <v>0</v>
      </c>
      <c r="Z55" s="40">
        <v>0</v>
      </c>
      <c r="AA55" s="62">
        <f t="shared" si="16"/>
        <v>134</v>
      </c>
      <c r="AB55" s="39">
        <v>64</v>
      </c>
      <c r="AC55" s="42">
        <v>70</v>
      </c>
      <c r="AD55" s="40">
        <v>0</v>
      </c>
      <c r="AE55" s="44">
        <v>44</v>
      </c>
      <c r="AF55" s="59">
        <v>0</v>
      </c>
      <c r="AG55" s="39">
        <v>13</v>
      </c>
      <c r="AH55" s="40">
        <v>36</v>
      </c>
      <c r="AI55" s="48">
        <v>0</v>
      </c>
      <c r="AJ55" s="46">
        <v>0</v>
      </c>
      <c r="AK55" s="40">
        <v>0</v>
      </c>
      <c r="AL55" s="70">
        <v>0</v>
      </c>
      <c r="AM55" s="59">
        <v>27</v>
      </c>
      <c r="AN55" s="71"/>
      <c r="AO55" s="40"/>
      <c r="AP55" s="49">
        <v>0</v>
      </c>
      <c r="AQ55" s="49"/>
      <c r="AR55" s="50"/>
      <c r="AS55" s="51"/>
      <c r="AT55" s="60"/>
      <c r="AU55" s="58"/>
      <c r="AV55" s="52"/>
      <c r="AW55" s="70"/>
      <c r="AX55" s="59"/>
      <c r="AY55" s="53" t="str">
        <f t="shared" si="5"/>
        <v/>
      </c>
      <c r="AZ55" s="54"/>
      <c r="BA55" s="54"/>
      <c r="BB55" s="54"/>
      <c r="BC55" s="54"/>
      <c r="BD55" s="54"/>
      <c r="BE55" s="54"/>
      <c r="BF55" s="54"/>
      <c r="BG55" s="54"/>
      <c r="BH55" s="54"/>
      <c r="BI55" s="13"/>
      <c r="BJ55" s="13"/>
      <c r="BK55" s="13"/>
      <c r="BL55" s="13"/>
      <c r="BM55" s="13"/>
      <c r="BX55" s="2"/>
      <c r="CA55" s="55" t="str">
        <f t="shared" si="6"/>
        <v/>
      </c>
      <c r="CB55" s="55" t="str">
        <f t="shared" si="7"/>
        <v/>
      </c>
      <c r="CC55" s="55" t="str">
        <f t="shared" si="8"/>
        <v/>
      </c>
      <c r="CD55" s="55" t="str">
        <f t="shared" si="9"/>
        <v/>
      </c>
      <c r="CE55" s="55" t="str">
        <f t="shared" si="10"/>
        <v/>
      </c>
      <c r="CF55" s="55"/>
      <c r="CG55" s="56">
        <f t="shared" si="11"/>
        <v>0</v>
      </c>
      <c r="CH55" s="56">
        <f t="shared" si="12"/>
        <v>0</v>
      </c>
      <c r="CI55" s="56">
        <f t="shared" si="2"/>
        <v>0</v>
      </c>
      <c r="CJ55" s="56">
        <f t="shared" si="3"/>
        <v>0</v>
      </c>
      <c r="CK55" s="56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x14ac:dyDescent="0.2">
      <c r="A56" s="69" t="s">
        <v>103</v>
      </c>
      <c r="B56" s="34">
        <f t="shared" si="14"/>
        <v>45</v>
      </c>
      <c r="C56" s="39">
        <v>7</v>
      </c>
      <c r="D56" s="57">
        <v>24</v>
      </c>
      <c r="E56" s="42">
        <v>14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39">
        <v>45</v>
      </c>
      <c r="U56" s="39">
        <v>0</v>
      </c>
      <c r="V56" s="40">
        <v>45</v>
      </c>
      <c r="W56" s="41">
        <f t="shared" si="15"/>
        <v>31</v>
      </c>
      <c r="X56" s="39">
        <v>10</v>
      </c>
      <c r="Y56" s="42">
        <v>21</v>
      </c>
      <c r="Z56" s="40">
        <v>0</v>
      </c>
      <c r="AA56" s="62">
        <f t="shared" si="16"/>
        <v>0</v>
      </c>
      <c r="AB56" s="39">
        <v>0</v>
      </c>
      <c r="AC56" s="42">
        <v>0</v>
      </c>
      <c r="AD56" s="40">
        <v>0</v>
      </c>
      <c r="AE56" s="44">
        <v>10</v>
      </c>
      <c r="AF56" s="59">
        <v>0</v>
      </c>
      <c r="AG56" s="39">
        <v>1</v>
      </c>
      <c r="AH56" s="40">
        <v>3</v>
      </c>
      <c r="AI56" s="48">
        <v>0</v>
      </c>
      <c r="AJ56" s="46">
        <v>0</v>
      </c>
      <c r="AK56" s="40">
        <v>1</v>
      </c>
      <c r="AL56" s="70">
        <v>0</v>
      </c>
      <c r="AM56" s="59">
        <v>1</v>
      </c>
      <c r="AN56" s="71"/>
      <c r="AO56" s="40"/>
      <c r="AP56" s="49">
        <v>0</v>
      </c>
      <c r="AQ56" s="49"/>
      <c r="AR56" s="50"/>
      <c r="AS56" s="51"/>
      <c r="AT56" s="60"/>
      <c r="AU56" s="58"/>
      <c r="AV56" s="52"/>
      <c r="AW56" s="70"/>
      <c r="AX56" s="59"/>
      <c r="AY56" s="53" t="str">
        <f t="shared" si="5"/>
        <v/>
      </c>
      <c r="AZ56" s="54"/>
      <c r="BA56" s="54"/>
      <c r="BB56" s="54"/>
      <c r="BC56" s="54"/>
      <c r="BD56" s="54"/>
      <c r="BE56" s="54"/>
      <c r="BF56" s="54"/>
      <c r="BG56" s="54"/>
      <c r="BH56" s="54"/>
      <c r="BI56" s="13"/>
      <c r="BJ56" s="13"/>
      <c r="BK56" s="13"/>
      <c r="BL56" s="13"/>
      <c r="BM56" s="13"/>
      <c r="BX56" s="2"/>
      <c r="CA56" s="55" t="str">
        <f t="shared" si="6"/>
        <v/>
      </c>
      <c r="CB56" s="55" t="str">
        <f t="shared" si="7"/>
        <v/>
      </c>
      <c r="CC56" s="55" t="str">
        <f t="shared" si="8"/>
        <v/>
      </c>
      <c r="CD56" s="55" t="str">
        <f t="shared" si="9"/>
        <v/>
      </c>
      <c r="CE56" s="55" t="str">
        <f t="shared" si="10"/>
        <v/>
      </c>
      <c r="CF56" s="55"/>
      <c r="CG56" s="56">
        <f t="shared" si="11"/>
        <v>0</v>
      </c>
      <c r="CH56" s="56">
        <f t="shared" si="12"/>
        <v>0</v>
      </c>
      <c r="CI56" s="56">
        <f t="shared" si="2"/>
        <v>0</v>
      </c>
      <c r="CJ56" s="56">
        <f t="shared" si="3"/>
        <v>0</v>
      </c>
      <c r="CK56" s="56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x14ac:dyDescent="0.2">
      <c r="A57" s="69" t="s">
        <v>104</v>
      </c>
      <c r="B57" s="34">
        <f t="shared" si="14"/>
        <v>613</v>
      </c>
      <c r="C57" s="39">
        <v>0</v>
      </c>
      <c r="D57" s="57">
        <v>0</v>
      </c>
      <c r="E57" s="42">
        <v>12</v>
      </c>
      <c r="F57" s="42">
        <v>34</v>
      </c>
      <c r="G57" s="42">
        <v>26</v>
      </c>
      <c r="H57" s="42">
        <v>45</v>
      </c>
      <c r="I57" s="42">
        <v>69</v>
      </c>
      <c r="J57" s="42">
        <v>72</v>
      </c>
      <c r="K57" s="42">
        <v>64</v>
      </c>
      <c r="L57" s="42">
        <v>82</v>
      </c>
      <c r="M57" s="42">
        <v>66</v>
      </c>
      <c r="N57" s="42">
        <v>42</v>
      </c>
      <c r="O57" s="42">
        <v>36</v>
      </c>
      <c r="P57" s="42">
        <v>33</v>
      </c>
      <c r="Q57" s="42">
        <v>16</v>
      </c>
      <c r="R57" s="42">
        <v>9</v>
      </c>
      <c r="S57" s="40">
        <v>7</v>
      </c>
      <c r="T57" s="39">
        <v>613</v>
      </c>
      <c r="U57" s="39">
        <v>0</v>
      </c>
      <c r="V57" s="40">
        <v>613</v>
      </c>
      <c r="W57" s="41">
        <f t="shared" si="15"/>
        <v>6</v>
      </c>
      <c r="X57" s="39">
        <v>2</v>
      </c>
      <c r="Y57" s="42">
        <v>4</v>
      </c>
      <c r="Z57" s="40">
        <v>0</v>
      </c>
      <c r="AA57" s="62">
        <f t="shared" si="16"/>
        <v>357</v>
      </c>
      <c r="AB57" s="39">
        <v>150</v>
      </c>
      <c r="AC57" s="42">
        <v>207</v>
      </c>
      <c r="AD57" s="40">
        <v>0</v>
      </c>
      <c r="AE57" s="44">
        <v>146</v>
      </c>
      <c r="AF57" s="59">
        <v>0</v>
      </c>
      <c r="AG57" s="39">
        <v>31</v>
      </c>
      <c r="AH57" s="40">
        <v>59</v>
      </c>
      <c r="AI57" s="48">
        <v>0</v>
      </c>
      <c r="AJ57" s="46">
        <v>0</v>
      </c>
      <c r="AK57" s="40">
        <v>2</v>
      </c>
      <c r="AL57" s="70">
        <v>0</v>
      </c>
      <c r="AM57" s="59">
        <v>59</v>
      </c>
      <c r="AN57" s="71"/>
      <c r="AO57" s="40"/>
      <c r="AP57" s="49">
        <v>0</v>
      </c>
      <c r="AQ57" s="49"/>
      <c r="AR57" s="50"/>
      <c r="AS57" s="51"/>
      <c r="AT57" s="60"/>
      <c r="AU57" s="58"/>
      <c r="AV57" s="52"/>
      <c r="AW57" s="70"/>
      <c r="AX57" s="59"/>
      <c r="AY57" s="53" t="str">
        <f t="shared" si="5"/>
        <v/>
      </c>
      <c r="AZ57" s="54"/>
      <c r="BA57" s="54"/>
      <c r="BB57" s="54"/>
      <c r="BC57" s="54"/>
      <c r="BD57" s="54"/>
      <c r="BE57" s="54"/>
      <c r="BF57" s="54"/>
      <c r="BG57" s="54"/>
      <c r="BH57" s="54"/>
      <c r="BI57" s="13"/>
      <c r="BJ57" s="13"/>
      <c r="BK57" s="13"/>
      <c r="BL57" s="13"/>
      <c r="BM57" s="13"/>
      <c r="BX57" s="2"/>
      <c r="CA57" s="55" t="str">
        <f t="shared" si="6"/>
        <v/>
      </c>
      <c r="CB57" s="55" t="str">
        <f t="shared" si="7"/>
        <v/>
      </c>
      <c r="CC57" s="55" t="str">
        <f t="shared" si="8"/>
        <v/>
      </c>
      <c r="CD57" s="55" t="str">
        <f t="shared" si="9"/>
        <v/>
      </c>
      <c r="CE57" s="55" t="str">
        <f t="shared" si="10"/>
        <v/>
      </c>
      <c r="CF57" s="55"/>
      <c r="CG57" s="56">
        <f t="shared" si="11"/>
        <v>0</v>
      </c>
      <c r="CH57" s="56">
        <f t="shared" si="12"/>
        <v>0</v>
      </c>
      <c r="CI57" s="56">
        <f t="shared" si="2"/>
        <v>0</v>
      </c>
      <c r="CJ57" s="56">
        <f t="shared" si="3"/>
        <v>0</v>
      </c>
      <c r="CK57" s="56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x14ac:dyDescent="0.2">
      <c r="A58" s="41" t="s">
        <v>105</v>
      </c>
      <c r="B58" s="34">
        <f t="shared" si="14"/>
        <v>1166</v>
      </c>
      <c r="C58" s="39">
        <v>28</v>
      </c>
      <c r="D58" s="57">
        <v>11</v>
      </c>
      <c r="E58" s="42">
        <v>16</v>
      </c>
      <c r="F58" s="42">
        <v>17</v>
      </c>
      <c r="G58" s="42">
        <v>11</v>
      </c>
      <c r="H58" s="42">
        <v>21</v>
      </c>
      <c r="I58" s="42">
        <v>29</v>
      </c>
      <c r="J58" s="42">
        <v>19</v>
      </c>
      <c r="K58" s="42">
        <v>39</v>
      </c>
      <c r="L58" s="42">
        <v>48</v>
      </c>
      <c r="M58" s="42">
        <v>85</v>
      </c>
      <c r="N58" s="42">
        <v>94</v>
      </c>
      <c r="O58" s="42">
        <v>117</v>
      </c>
      <c r="P58" s="42">
        <v>121</v>
      </c>
      <c r="Q58" s="42">
        <v>178</v>
      </c>
      <c r="R58" s="42">
        <v>159</v>
      </c>
      <c r="S58" s="40">
        <v>173</v>
      </c>
      <c r="T58" s="39">
        <v>1163</v>
      </c>
      <c r="U58" s="39">
        <v>513</v>
      </c>
      <c r="V58" s="40">
        <v>653</v>
      </c>
      <c r="W58" s="41">
        <f t="shared" si="15"/>
        <v>20</v>
      </c>
      <c r="X58" s="39">
        <v>9</v>
      </c>
      <c r="Y58" s="42">
        <v>11</v>
      </c>
      <c r="Z58" s="40">
        <v>0</v>
      </c>
      <c r="AA58" s="62">
        <f t="shared" si="16"/>
        <v>366</v>
      </c>
      <c r="AB58" s="39">
        <v>188</v>
      </c>
      <c r="AC58" s="42">
        <v>178</v>
      </c>
      <c r="AD58" s="40">
        <v>0</v>
      </c>
      <c r="AE58" s="44">
        <v>165</v>
      </c>
      <c r="AF58" s="59">
        <v>25</v>
      </c>
      <c r="AG58" s="39">
        <v>32</v>
      </c>
      <c r="AH58" s="40">
        <v>68</v>
      </c>
      <c r="AI58" s="48">
        <v>224</v>
      </c>
      <c r="AJ58" s="46">
        <v>0</v>
      </c>
      <c r="AK58" s="40">
        <v>0</v>
      </c>
      <c r="AL58" s="70">
        <v>21</v>
      </c>
      <c r="AM58" s="59">
        <v>61</v>
      </c>
      <c r="AN58" s="71"/>
      <c r="AO58" s="40"/>
      <c r="AP58" s="49">
        <v>65</v>
      </c>
      <c r="AQ58" s="49"/>
      <c r="AR58" s="50"/>
      <c r="AS58" s="51"/>
      <c r="AT58" s="60"/>
      <c r="AU58" s="58"/>
      <c r="AV58" s="52"/>
      <c r="AW58" s="70"/>
      <c r="AX58" s="59"/>
      <c r="AY58" s="53" t="str">
        <f t="shared" si="5"/>
        <v/>
      </c>
      <c r="AZ58" s="54"/>
      <c r="BA58" s="54"/>
      <c r="BB58" s="54"/>
      <c r="BC58" s="54"/>
      <c r="BD58" s="54"/>
      <c r="BE58" s="54"/>
      <c r="BF58" s="54"/>
      <c r="BG58" s="54"/>
      <c r="BH58" s="54"/>
      <c r="BI58" s="13"/>
      <c r="BJ58" s="13"/>
      <c r="BK58" s="13"/>
      <c r="BL58" s="13"/>
      <c r="BM58" s="13"/>
      <c r="BX58" s="2"/>
      <c r="CA58" s="55" t="str">
        <f t="shared" si="6"/>
        <v/>
      </c>
      <c r="CB58" s="55" t="str">
        <f t="shared" si="7"/>
        <v/>
      </c>
      <c r="CC58" s="55" t="str">
        <f t="shared" si="8"/>
        <v/>
      </c>
      <c r="CD58" s="55" t="str">
        <f t="shared" si="9"/>
        <v/>
      </c>
      <c r="CE58" s="55" t="str">
        <f t="shared" si="10"/>
        <v/>
      </c>
      <c r="CF58" s="55"/>
      <c r="CG58" s="56">
        <f t="shared" si="11"/>
        <v>0</v>
      </c>
      <c r="CH58" s="56">
        <f t="shared" si="12"/>
        <v>0</v>
      </c>
      <c r="CI58" s="56">
        <f t="shared" si="2"/>
        <v>0</v>
      </c>
      <c r="CJ58" s="56">
        <f t="shared" si="3"/>
        <v>0</v>
      </c>
      <c r="CK58" s="56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x14ac:dyDescent="0.2">
      <c r="A59" s="41" t="s">
        <v>106</v>
      </c>
      <c r="B59" s="34">
        <f t="shared" si="14"/>
        <v>710</v>
      </c>
      <c r="C59" s="39">
        <v>52</v>
      </c>
      <c r="D59" s="57">
        <v>153</v>
      </c>
      <c r="E59" s="42">
        <v>66</v>
      </c>
      <c r="F59" s="42">
        <v>24</v>
      </c>
      <c r="G59" s="42">
        <v>18</v>
      </c>
      <c r="H59" s="42">
        <v>15</v>
      </c>
      <c r="I59" s="42">
        <v>17</v>
      </c>
      <c r="J59" s="42">
        <v>19</v>
      </c>
      <c r="K59" s="42">
        <v>16</v>
      </c>
      <c r="L59" s="42">
        <v>24</v>
      </c>
      <c r="M59" s="42">
        <v>48</v>
      </c>
      <c r="N59" s="42">
        <v>40</v>
      </c>
      <c r="O59" s="42">
        <v>39</v>
      </c>
      <c r="P59" s="42">
        <v>56</v>
      </c>
      <c r="Q59" s="42">
        <v>56</v>
      </c>
      <c r="R59" s="42">
        <v>35</v>
      </c>
      <c r="S59" s="40">
        <v>32</v>
      </c>
      <c r="T59" s="39">
        <v>707</v>
      </c>
      <c r="U59" s="39">
        <v>301</v>
      </c>
      <c r="V59" s="40">
        <v>409</v>
      </c>
      <c r="W59" s="41">
        <f t="shared" si="15"/>
        <v>133</v>
      </c>
      <c r="X59" s="39">
        <v>56</v>
      </c>
      <c r="Y59" s="42">
        <v>77</v>
      </c>
      <c r="Z59" s="40">
        <v>0</v>
      </c>
      <c r="AA59" s="62">
        <f t="shared" si="16"/>
        <v>223</v>
      </c>
      <c r="AB59" s="39">
        <v>63</v>
      </c>
      <c r="AC59" s="42">
        <v>156</v>
      </c>
      <c r="AD59" s="40">
        <v>4</v>
      </c>
      <c r="AE59" s="44">
        <v>119</v>
      </c>
      <c r="AF59" s="40">
        <v>0</v>
      </c>
      <c r="AG59" s="39">
        <v>23</v>
      </c>
      <c r="AH59" s="40">
        <v>81</v>
      </c>
      <c r="AI59" s="48">
        <v>0</v>
      </c>
      <c r="AJ59" s="46">
        <v>0</v>
      </c>
      <c r="AK59" s="40">
        <v>0</v>
      </c>
      <c r="AL59" s="70">
        <v>50</v>
      </c>
      <c r="AM59" s="59">
        <v>74</v>
      </c>
      <c r="AN59" s="71"/>
      <c r="AO59" s="40"/>
      <c r="AP59" s="49">
        <v>27</v>
      </c>
      <c r="AQ59" s="49"/>
      <c r="AR59" s="50"/>
      <c r="AS59" s="51"/>
      <c r="AT59" s="60"/>
      <c r="AU59" s="58"/>
      <c r="AV59" s="52"/>
      <c r="AW59" s="70"/>
      <c r="AX59" s="59"/>
      <c r="AY59" s="53" t="str">
        <f t="shared" si="5"/>
        <v/>
      </c>
      <c r="AZ59" s="54"/>
      <c r="BA59" s="54"/>
      <c r="BB59" s="54"/>
      <c r="BC59" s="54"/>
      <c r="BD59" s="54"/>
      <c r="BE59" s="54"/>
      <c r="BF59" s="54"/>
      <c r="BG59" s="54"/>
      <c r="BH59" s="54"/>
      <c r="BI59" s="13"/>
      <c r="BJ59" s="13"/>
      <c r="BK59" s="13"/>
      <c r="BL59" s="13"/>
      <c r="BM59" s="13"/>
      <c r="BX59" s="2"/>
      <c r="CA59" s="55" t="str">
        <f t="shared" si="6"/>
        <v/>
      </c>
      <c r="CB59" s="55" t="str">
        <f t="shared" si="7"/>
        <v/>
      </c>
      <c r="CC59" s="55" t="str">
        <f t="shared" si="8"/>
        <v/>
      </c>
      <c r="CD59" s="55" t="str">
        <f t="shared" si="9"/>
        <v/>
      </c>
      <c r="CE59" s="55" t="str">
        <f t="shared" si="10"/>
        <v/>
      </c>
      <c r="CF59" s="55"/>
      <c r="CG59" s="56">
        <f t="shared" si="11"/>
        <v>0</v>
      </c>
      <c r="CH59" s="56">
        <f t="shared" si="12"/>
        <v>0</v>
      </c>
      <c r="CI59" s="56">
        <f t="shared" si="2"/>
        <v>0</v>
      </c>
      <c r="CJ59" s="56">
        <f t="shared" si="3"/>
        <v>0</v>
      </c>
      <c r="CK59" s="56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x14ac:dyDescent="0.2">
      <c r="A60" s="41" t="s">
        <v>107</v>
      </c>
      <c r="B60" s="34">
        <f t="shared" si="14"/>
        <v>354</v>
      </c>
      <c r="C60" s="39">
        <v>133</v>
      </c>
      <c r="D60" s="57">
        <v>112</v>
      </c>
      <c r="E60" s="42">
        <v>104</v>
      </c>
      <c r="F60" s="42">
        <v>5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39">
        <v>352</v>
      </c>
      <c r="U60" s="39">
        <v>156</v>
      </c>
      <c r="V60" s="40">
        <v>198</v>
      </c>
      <c r="W60" s="41">
        <f t="shared" si="15"/>
        <v>165</v>
      </c>
      <c r="X60" s="39">
        <v>35</v>
      </c>
      <c r="Y60" s="42">
        <v>130</v>
      </c>
      <c r="Z60" s="40">
        <v>0</v>
      </c>
      <c r="AA60" s="62">
        <f t="shared" si="16"/>
        <v>0</v>
      </c>
      <c r="AB60" s="39">
        <v>0</v>
      </c>
      <c r="AC60" s="42">
        <v>0</v>
      </c>
      <c r="AD60" s="40">
        <v>0</v>
      </c>
      <c r="AE60" s="44">
        <v>32</v>
      </c>
      <c r="AF60" s="40">
        <v>0</v>
      </c>
      <c r="AG60" s="39">
        <v>7</v>
      </c>
      <c r="AH60" s="40">
        <v>65</v>
      </c>
      <c r="AI60" s="48">
        <v>0</v>
      </c>
      <c r="AJ60" s="46">
        <v>5</v>
      </c>
      <c r="AK60" s="40">
        <v>0</v>
      </c>
      <c r="AL60" s="70">
        <v>73</v>
      </c>
      <c r="AM60" s="59">
        <v>0</v>
      </c>
      <c r="AN60" s="71"/>
      <c r="AO60" s="40"/>
      <c r="AP60" s="49">
        <v>0</v>
      </c>
      <c r="AQ60" s="49"/>
      <c r="AR60" s="50"/>
      <c r="AS60" s="51"/>
      <c r="AT60" s="60"/>
      <c r="AU60" s="58"/>
      <c r="AV60" s="52"/>
      <c r="AW60" s="70"/>
      <c r="AX60" s="59"/>
      <c r="AY60" s="53" t="str">
        <f t="shared" si="5"/>
        <v/>
      </c>
      <c r="AZ60" s="54"/>
      <c r="BA60" s="54"/>
      <c r="BB60" s="54"/>
      <c r="BC60" s="54"/>
      <c r="BD60" s="54"/>
      <c r="BE60" s="54"/>
      <c r="BF60" s="54"/>
      <c r="BG60" s="54"/>
      <c r="BH60" s="54"/>
      <c r="BI60" s="13"/>
      <c r="BJ60" s="13"/>
      <c r="BK60" s="13"/>
      <c r="BL60" s="13"/>
      <c r="BM60" s="13"/>
      <c r="BX60" s="2"/>
      <c r="CA60" s="55" t="str">
        <f t="shared" si="6"/>
        <v/>
      </c>
      <c r="CB60" s="55" t="str">
        <f t="shared" si="7"/>
        <v/>
      </c>
      <c r="CC60" s="55" t="str">
        <f t="shared" si="8"/>
        <v/>
      </c>
      <c r="CD60" s="55" t="str">
        <f t="shared" si="9"/>
        <v/>
      </c>
      <c r="CE60" s="55" t="str">
        <f t="shared" si="10"/>
        <v/>
      </c>
      <c r="CF60" s="55"/>
      <c r="CG60" s="56">
        <f t="shared" si="11"/>
        <v>0</v>
      </c>
      <c r="CH60" s="56">
        <f t="shared" si="12"/>
        <v>0</v>
      </c>
      <c r="CI60" s="56">
        <f t="shared" si="2"/>
        <v>0</v>
      </c>
      <c r="CJ60" s="56">
        <f t="shared" si="3"/>
        <v>0</v>
      </c>
      <c r="CK60" s="56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x14ac:dyDescent="0.2">
      <c r="A61" s="41" t="s">
        <v>108</v>
      </c>
      <c r="B61" s="34">
        <f t="shared" si="14"/>
        <v>420</v>
      </c>
      <c r="C61" s="39">
        <v>0</v>
      </c>
      <c r="D61" s="57">
        <v>0</v>
      </c>
      <c r="E61" s="42">
        <v>0</v>
      </c>
      <c r="F61" s="42">
        <v>20</v>
      </c>
      <c r="G61" s="42">
        <v>18</v>
      </c>
      <c r="H61" s="42">
        <v>20</v>
      </c>
      <c r="I61" s="42">
        <v>17</v>
      </c>
      <c r="J61" s="42">
        <v>25</v>
      </c>
      <c r="K61" s="42">
        <v>22</v>
      </c>
      <c r="L61" s="42">
        <v>25</v>
      </c>
      <c r="M61" s="42">
        <v>38</v>
      </c>
      <c r="N61" s="42">
        <v>52</v>
      </c>
      <c r="O61" s="42">
        <v>49</v>
      </c>
      <c r="P61" s="42">
        <v>45</v>
      </c>
      <c r="Q61" s="42">
        <v>36</v>
      </c>
      <c r="R61" s="42">
        <v>28</v>
      </c>
      <c r="S61" s="40">
        <v>25</v>
      </c>
      <c r="T61" s="39">
        <v>418</v>
      </c>
      <c r="U61" s="39">
        <v>175</v>
      </c>
      <c r="V61" s="40">
        <v>245</v>
      </c>
      <c r="W61" s="41">
        <f t="shared" si="15"/>
        <v>0</v>
      </c>
      <c r="X61" s="39">
        <v>0</v>
      </c>
      <c r="Y61" s="42">
        <v>0</v>
      </c>
      <c r="Z61" s="40">
        <v>0</v>
      </c>
      <c r="AA61" s="62">
        <f t="shared" si="16"/>
        <v>159</v>
      </c>
      <c r="AB61" s="39">
        <v>53</v>
      </c>
      <c r="AC61" s="42">
        <v>106</v>
      </c>
      <c r="AD61" s="40">
        <v>0</v>
      </c>
      <c r="AE61" s="44">
        <v>53</v>
      </c>
      <c r="AF61" s="66">
        <v>29</v>
      </c>
      <c r="AG61" s="39">
        <v>4</v>
      </c>
      <c r="AH61" s="40">
        <v>29</v>
      </c>
      <c r="AI61" s="48">
        <v>3</v>
      </c>
      <c r="AJ61" s="46">
        <v>0</v>
      </c>
      <c r="AK61" s="40">
        <v>48</v>
      </c>
      <c r="AL61" s="70">
        <v>0</v>
      </c>
      <c r="AM61" s="59">
        <v>30</v>
      </c>
      <c r="AN61" s="71"/>
      <c r="AO61" s="40"/>
      <c r="AP61" s="49">
        <v>0</v>
      </c>
      <c r="AQ61" s="49"/>
      <c r="AR61" s="50"/>
      <c r="AS61" s="51"/>
      <c r="AT61" s="60"/>
      <c r="AU61" s="58"/>
      <c r="AV61" s="52"/>
      <c r="AW61" s="70"/>
      <c r="AX61" s="59"/>
      <c r="AY61" s="53" t="str">
        <f t="shared" si="5"/>
        <v/>
      </c>
      <c r="AZ61" s="54"/>
      <c r="BA61" s="54"/>
      <c r="BB61" s="54"/>
      <c r="BC61" s="54"/>
      <c r="BD61" s="54"/>
      <c r="BE61" s="54"/>
      <c r="BF61" s="54"/>
      <c r="BG61" s="54"/>
      <c r="BH61" s="54"/>
      <c r="BI61" s="13"/>
      <c r="BJ61" s="13"/>
      <c r="BK61" s="13"/>
      <c r="BL61" s="13"/>
      <c r="BM61" s="13"/>
      <c r="BX61" s="2"/>
      <c r="CA61" s="55" t="str">
        <f t="shared" si="6"/>
        <v/>
      </c>
      <c r="CB61" s="55" t="str">
        <f t="shared" si="7"/>
        <v/>
      </c>
      <c r="CC61" s="55" t="str">
        <f t="shared" si="8"/>
        <v/>
      </c>
      <c r="CD61" s="55" t="str">
        <f t="shared" si="9"/>
        <v/>
      </c>
      <c r="CE61" s="55" t="str">
        <f t="shared" si="10"/>
        <v/>
      </c>
      <c r="CF61" s="55"/>
      <c r="CG61" s="56">
        <f t="shared" si="11"/>
        <v>0</v>
      </c>
      <c r="CH61" s="56">
        <f t="shared" si="12"/>
        <v>0</v>
      </c>
      <c r="CI61" s="56">
        <f t="shared" si="2"/>
        <v>0</v>
      </c>
      <c r="CJ61" s="56">
        <f t="shared" si="3"/>
        <v>0</v>
      </c>
      <c r="CK61" s="56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x14ac:dyDescent="0.2">
      <c r="A62" s="41" t="s">
        <v>109</v>
      </c>
      <c r="B62" s="34">
        <f t="shared" si="14"/>
        <v>0</v>
      </c>
      <c r="C62" s="39"/>
      <c r="D62" s="57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39"/>
      <c r="U62" s="39"/>
      <c r="V62" s="40"/>
      <c r="W62" s="41">
        <f t="shared" si="15"/>
        <v>0</v>
      </c>
      <c r="X62" s="39"/>
      <c r="Y62" s="42"/>
      <c r="Z62" s="40"/>
      <c r="AA62" s="62">
        <f t="shared" si="16"/>
        <v>0</v>
      </c>
      <c r="AB62" s="39"/>
      <c r="AC62" s="42"/>
      <c r="AD62" s="40"/>
      <c r="AE62" s="44"/>
      <c r="AF62" s="59">
        <v>0</v>
      </c>
      <c r="AG62" s="39"/>
      <c r="AH62" s="40"/>
      <c r="AI62" s="48"/>
      <c r="AJ62" s="46"/>
      <c r="AK62" s="40"/>
      <c r="AL62" s="70"/>
      <c r="AM62" s="59"/>
      <c r="AN62" s="71"/>
      <c r="AO62" s="40"/>
      <c r="AP62" s="49"/>
      <c r="AQ62" s="49"/>
      <c r="AR62" s="50"/>
      <c r="AS62" s="51"/>
      <c r="AT62" s="60"/>
      <c r="AU62" s="58"/>
      <c r="AV62" s="52"/>
      <c r="AW62" s="70"/>
      <c r="AX62" s="59"/>
      <c r="AY62" s="53" t="str">
        <f t="shared" si="5"/>
        <v/>
      </c>
      <c r="AZ62" s="54"/>
      <c r="BA62" s="54"/>
      <c r="BB62" s="54"/>
      <c r="BC62" s="54"/>
      <c r="BD62" s="54"/>
      <c r="BE62" s="54"/>
      <c r="BF62" s="54"/>
      <c r="BG62" s="54"/>
      <c r="BH62" s="54"/>
      <c r="BI62" s="13"/>
      <c r="BJ62" s="13"/>
      <c r="BK62" s="13"/>
      <c r="BL62" s="13"/>
      <c r="BM62" s="13"/>
      <c r="BX62" s="2"/>
      <c r="CA62" s="55" t="str">
        <f t="shared" si="6"/>
        <v/>
      </c>
      <c r="CB62" s="55" t="str">
        <f t="shared" si="7"/>
        <v/>
      </c>
      <c r="CC62" s="55" t="str">
        <f t="shared" si="8"/>
        <v/>
      </c>
      <c r="CD62" s="55" t="str">
        <f t="shared" si="9"/>
        <v/>
      </c>
      <c r="CE62" s="55" t="str">
        <f t="shared" si="10"/>
        <v/>
      </c>
      <c r="CF62" s="55"/>
      <c r="CG62" s="56">
        <f t="shared" si="11"/>
        <v>0</v>
      </c>
      <c r="CH62" s="56">
        <f t="shared" si="12"/>
        <v>0</v>
      </c>
      <c r="CI62" s="56">
        <f t="shared" si="2"/>
        <v>0</v>
      </c>
      <c r="CJ62" s="56">
        <f t="shared" si="3"/>
        <v>0</v>
      </c>
      <c r="CK62" s="56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x14ac:dyDescent="0.2">
      <c r="A63" s="41" t="s">
        <v>110</v>
      </c>
      <c r="B63" s="34">
        <f t="shared" si="14"/>
        <v>297</v>
      </c>
      <c r="C63" s="39">
        <v>0</v>
      </c>
      <c r="D63" s="57">
        <v>0</v>
      </c>
      <c r="E63" s="42">
        <v>0</v>
      </c>
      <c r="F63" s="42">
        <v>4</v>
      </c>
      <c r="G63" s="42">
        <v>4</v>
      </c>
      <c r="H63" s="42">
        <v>6</v>
      </c>
      <c r="I63" s="42">
        <v>4</v>
      </c>
      <c r="J63" s="42">
        <v>7</v>
      </c>
      <c r="K63" s="42">
        <v>4</v>
      </c>
      <c r="L63" s="42">
        <v>20</v>
      </c>
      <c r="M63" s="42">
        <v>17</v>
      </c>
      <c r="N63" s="42">
        <v>18</v>
      </c>
      <c r="O63" s="42">
        <v>45</v>
      </c>
      <c r="P63" s="42">
        <v>45</v>
      </c>
      <c r="Q63" s="42">
        <v>50</v>
      </c>
      <c r="R63" s="42">
        <v>33</v>
      </c>
      <c r="S63" s="40">
        <v>40</v>
      </c>
      <c r="T63" s="39">
        <v>296</v>
      </c>
      <c r="U63" s="39">
        <v>238</v>
      </c>
      <c r="V63" s="40">
        <v>59</v>
      </c>
      <c r="W63" s="41">
        <f t="shared" si="15"/>
        <v>0</v>
      </c>
      <c r="X63" s="39">
        <v>0</v>
      </c>
      <c r="Y63" s="42">
        <v>0</v>
      </c>
      <c r="Z63" s="40">
        <v>0</v>
      </c>
      <c r="AA63" s="62">
        <f t="shared" si="16"/>
        <v>119</v>
      </c>
      <c r="AB63" s="39">
        <v>64</v>
      </c>
      <c r="AC63" s="42">
        <v>55</v>
      </c>
      <c r="AD63" s="40">
        <v>0</v>
      </c>
      <c r="AE63" s="44">
        <v>64</v>
      </c>
      <c r="AF63" s="59">
        <v>10</v>
      </c>
      <c r="AG63" s="39">
        <v>5</v>
      </c>
      <c r="AH63" s="40">
        <v>25</v>
      </c>
      <c r="AI63" s="48">
        <v>6</v>
      </c>
      <c r="AJ63" s="46">
        <v>0</v>
      </c>
      <c r="AK63" s="40">
        <v>22</v>
      </c>
      <c r="AL63" s="70">
        <v>0</v>
      </c>
      <c r="AM63" s="59">
        <v>2</v>
      </c>
      <c r="AN63" s="71"/>
      <c r="AO63" s="40"/>
      <c r="AP63" s="49">
        <v>38</v>
      </c>
      <c r="AQ63" s="49"/>
      <c r="AR63" s="50"/>
      <c r="AS63" s="51"/>
      <c r="AT63" s="60"/>
      <c r="AU63" s="58"/>
      <c r="AV63" s="52"/>
      <c r="AW63" s="70"/>
      <c r="AX63" s="59"/>
      <c r="AY63" s="53" t="str">
        <f t="shared" si="5"/>
        <v/>
      </c>
      <c r="AZ63" s="54"/>
      <c r="BA63" s="54"/>
      <c r="BB63" s="54"/>
      <c r="BC63" s="54"/>
      <c r="BD63" s="54"/>
      <c r="BE63" s="54"/>
      <c r="BF63" s="54"/>
      <c r="BG63" s="54"/>
      <c r="BH63" s="54"/>
      <c r="BI63" s="13"/>
      <c r="BJ63" s="13"/>
      <c r="BK63" s="13"/>
      <c r="BL63" s="13"/>
      <c r="BM63" s="13"/>
      <c r="BX63" s="2"/>
      <c r="CA63" s="55" t="str">
        <f t="shared" si="6"/>
        <v/>
      </c>
      <c r="CB63" s="55" t="str">
        <f t="shared" si="7"/>
        <v/>
      </c>
      <c r="CC63" s="55" t="str">
        <f t="shared" si="8"/>
        <v/>
      </c>
      <c r="CD63" s="55" t="str">
        <f t="shared" si="9"/>
        <v/>
      </c>
      <c r="CE63" s="55" t="str">
        <f t="shared" si="10"/>
        <v/>
      </c>
      <c r="CF63" s="55"/>
      <c r="CG63" s="56">
        <f t="shared" si="11"/>
        <v>0</v>
      </c>
      <c r="CH63" s="56">
        <f t="shared" si="12"/>
        <v>0</v>
      </c>
      <c r="CI63" s="56">
        <f t="shared" si="2"/>
        <v>0</v>
      </c>
      <c r="CJ63" s="56">
        <f t="shared" si="3"/>
        <v>0</v>
      </c>
      <c r="CK63" s="56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x14ac:dyDescent="0.2">
      <c r="A64" s="41" t="s">
        <v>111</v>
      </c>
      <c r="B64" s="34">
        <f t="shared" si="14"/>
        <v>0</v>
      </c>
      <c r="C64" s="39"/>
      <c r="D64" s="57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39"/>
      <c r="U64" s="39"/>
      <c r="V64" s="40"/>
      <c r="W64" s="41">
        <f t="shared" si="15"/>
        <v>0</v>
      </c>
      <c r="X64" s="39"/>
      <c r="Y64" s="42"/>
      <c r="Z64" s="40"/>
      <c r="AA64" s="62">
        <f t="shared" si="16"/>
        <v>0</v>
      </c>
      <c r="AB64" s="39"/>
      <c r="AC64" s="42"/>
      <c r="AD64" s="40"/>
      <c r="AE64" s="44"/>
      <c r="AF64" s="59">
        <v>0</v>
      </c>
      <c r="AG64" s="39"/>
      <c r="AH64" s="40"/>
      <c r="AI64" s="48"/>
      <c r="AJ64" s="46"/>
      <c r="AK64" s="40"/>
      <c r="AL64" s="72"/>
      <c r="AM64" s="73"/>
      <c r="AN64" s="71"/>
      <c r="AO64" s="40"/>
      <c r="AP64" s="49"/>
      <c r="AQ64" s="49"/>
      <c r="AR64" s="50"/>
      <c r="AS64" s="51"/>
      <c r="AT64" s="60"/>
      <c r="AU64" s="58"/>
      <c r="AV64" s="52"/>
      <c r="AW64" s="72"/>
      <c r="AX64" s="73"/>
      <c r="AY64" s="53" t="str">
        <f t="shared" si="5"/>
        <v/>
      </c>
      <c r="AZ64" s="54"/>
      <c r="BA64" s="54"/>
      <c r="BB64" s="54"/>
      <c r="BC64" s="54"/>
      <c r="BD64" s="54"/>
      <c r="BE64" s="54"/>
      <c r="BF64" s="54"/>
      <c r="BG64" s="54"/>
      <c r="BH64" s="54"/>
      <c r="BI64" s="13"/>
      <c r="BJ64" s="13"/>
      <c r="BK64" s="13"/>
      <c r="BL64" s="13"/>
      <c r="BM64" s="13"/>
      <c r="BX64" s="2"/>
      <c r="CA64" s="55" t="str">
        <f t="shared" si="6"/>
        <v/>
      </c>
      <c r="CB64" s="55" t="str">
        <f t="shared" si="7"/>
        <v/>
      </c>
      <c r="CC64" s="55" t="str">
        <f t="shared" si="8"/>
        <v/>
      </c>
      <c r="CD64" s="55" t="str">
        <f t="shared" si="9"/>
        <v/>
      </c>
      <c r="CE64" s="55" t="str">
        <f t="shared" si="10"/>
        <v/>
      </c>
      <c r="CF64" s="55"/>
      <c r="CG64" s="56">
        <f t="shared" si="11"/>
        <v>0</v>
      </c>
      <c r="CH64" s="56">
        <f t="shared" si="12"/>
        <v>0</v>
      </c>
      <c r="CI64" s="56">
        <f t="shared" si="2"/>
        <v>0</v>
      </c>
      <c r="CJ64" s="56">
        <f t="shared" si="3"/>
        <v>0</v>
      </c>
      <c r="CK64" s="56">
        <f t="shared" si="4"/>
        <v>0</v>
      </c>
    </row>
    <row r="65" spans="1:104" x14ac:dyDescent="0.2">
      <c r="A65" s="41" t="s">
        <v>112</v>
      </c>
      <c r="B65" s="34">
        <f t="shared" si="14"/>
        <v>0</v>
      </c>
      <c r="C65" s="39"/>
      <c r="D65" s="57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0"/>
      <c r="T65" s="39"/>
      <c r="U65" s="39"/>
      <c r="V65" s="40"/>
      <c r="W65" s="41">
        <f t="shared" si="15"/>
        <v>0</v>
      </c>
      <c r="X65" s="39"/>
      <c r="Y65" s="42"/>
      <c r="Z65" s="40"/>
      <c r="AA65" s="62">
        <f t="shared" si="16"/>
        <v>0</v>
      </c>
      <c r="AB65" s="39"/>
      <c r="AC65" s="42"/>
      <c r="AD65" s="40"/>
      <c r="AE65" s="44"/>
      <c r="AF65" s="40">
        <v>0</v>
      </c>
      <c r="AG65" s="39"/>
      <c r="AH65" s="40"/>
      <c r="AI65" s="48"/>
      <c r="AJ65" s="46"/>
      <c r="AK65" s="40"/>
      <c r="AL65" s="72"/>
      <c r="AM65" s="73"/>
      <c r="AN65" s="71"/>
      <c r="AO65" s="40"/>
      <c r="AP65" s="49"/>
      <c r="AQ65" s="49"/>
      <c r="AR65" s="50"/>
      <c r="AS65" s="51"/>
      <c r="AT65" s="60"/>
      <c r="AU65" s="58"/>
      <c r="AV65" s="52"/>
      <c r="AW65" s="72"/>
      <c r="AX65" s="73"/>
      <c r="AY65" s="53" t="str">
        <f t="shared" si="5"/>
        <v/>
      </c>
      <c r="AZ65" s="54"/>
      <c r="BA65" s="54"/>
      <c r="BB65" s="54"/>
      <c r="BC65" s="54"/>
      <c r="BD65" s="54"/>
      <c r="BE65" s="54"/>
      <c r="BF65" s="54"/>
      <c r="BG65" s="54"/>
      <c r="BH65" s="54"/>
      <c r="BI65" s="13"/>
      <c r="BJ65" s="13"/>
      <c r="BK65" s="13"/>
      <c r="BL65" s="13"/>
      <c r="BM65" s="13"/>
      <c r="BX65" s="2"/>
      <c r="CA65" s="55" t="str">
        <f t="shared" si="6"/>
        <v/>
      </c>
      <c r="CB65" s="55" t="str">
        <f t="shared" si="7"/>
        <v/>
      </c>
      <c r="CC65" s="55" t="str">
        <f t="shared" si="8"/>
        <v/>
      </c>
      <c r="CD65" s="55" t="str">
        <f t="shared" si="9"/>
        <v/>
      </c>
      <c r="CE65" s="55" t="str">
        <f t="shared" si="10"/>
        <v/>
      </c>
      <c r="CF65" s="55"/>
      <c r="CG65" s="56">
        <f t="shared" si="11"/>
        <v>0</v>
      </c>
      <c r="CH65" s="56">
        <f t="shared" si="12"/>
        <v>0</v>
      </c>
      <c r="CI65" s="56">
        <f t="shared" si="2"/>
        <v>0</v>
      </c>
      <c r="CJ65" s="56">
        <f t="shared" si="3"/>
        <v>0</v>
      </c>
      <c r="CK65" s="56">
        <f t="shared" si="4"/>
        <v>0</v>
      </c>
    </row>
    <row r="66" spans="1:104" x14ac:dyDescent="0.2">
      <c r="A66" s="41" t="s">
        <v>113</v>
      </c>
      <c r="B66" s="34">
        <f>SUM(L66+M66+N66+O66+P66+Q66+R66+S66)</f>
        <v>0</v>
      </c>
      <c r="C66" s="74"/>
      <c r="D66" s="75"/>
      <c r="E66" s="76"/>
      <c r="F66" s="76"/>
      <c r="G66" s="76"/>
      <c r="H66" s="76"/>
      <c r="I66" s="76"/>
      <c r="J66" s="76"/>
      <c r="K66" s="76"/>
      <c r="L66" s="42"/>
      <c r="M66" s="42"/>
      <c r="N66" s="42"/>
      <c r="O66" s="42"/>
      <c r="P66" s="42"/>
      <c r="Q66" s="42"/>
      <c r="R66" s="42"/>
      <c r="S66" s="40"/>
      <c r="T66" s="39"/>
      <c r="U66" s="39"/>
      <c r="V66" s="40"/>
      <c r="W66" s="41">
        <f t="shared" si="15"/>
        <v>0</v>
      </c>
      <c r="X66" s="39"/>
      <c r="Y66" s="42"/>
      <c r="Z66" s="40"/>
      <c r="AA66" s="62">
        <f t="shared" si="16"/>
        <v>0</v>
      </c>
      <c r="AB66" s="39"/>
      <c r="AC66" s="42"/>
      <c r="AD66" s="40"/>
      <c r="AE66" s="44"/>
      <c r="AF66" s="40">
        <v>0</v>
      </c>
      <c r="AG66" s="39"/>
      <c r="AH66" s="40"/>
      <c r="AI66" s="48"/>
      <c r="AJ66" s="46"/>
      <c r="AK66" s="40"/>
      <c r="AL66" s="72"/>
      <c r="AM66" s="73"/>
      <c r="AN66" s="71"/>
      <c r="AO66" s="40"/>
      <c r="AP66" s="49"/>
      <c r="AQ66" s="49"/>
      <c r="AR66" s="50"/>
      <c r="AS66" s="51"/>
      <c r="AT66" s="60"/>
      <c r="AU66" s="58"/>
      <c r="AV66" s="52"/>
      <c r="AW66" s="72"/>
      <c r="AX66" s="73"/>
      <c r="AY66" s="53" t="str">
        <f t="shared" si="5"/>
        <v/>
      </c>
      <c r="AZ66" s="54"/>
      <c r="BA66" s="54"/>
      <c r="BB66" s="54"/>
      <c r="BC66" s="54"/>
      <c r="BD66" s="54"/>
      <c r="BE66" s="54"/>
      <c r="BF66" s="54"/>
      <c r="BG66" s="54"/>
      <c r="BH66" s="54"/>
      <c r="BI66" s="13"/>
      <c r="BJ66" s="13"/>
      <c r="BK66" s="13"/>
      <c r="BL66" s="13"/>
      <c r="BM66" s="13"/>
      <c r="BX66" s="2"/>
      <c r="CA66" s="55" t="str">
        <f t="shared" si="6"/>
        <v/>
      </c>
      <c r="CB66" s="55" t="str">
        <f t="shared" si="7"/>
        <v/>
      </c>
      <c r="CC66" s="55" t="str">
        <f t="shared" si="8"/>
        <v/>
      </c>
      <c r="CD66" s="55" t="str">
        <f t="shared" si="9"/>
        <v/>
      </c>
      <c r="CE66" s="55" t="str">
        <f t="shared" si="10"/>
        <v/>
      </c>
      <c r="CF66" s="55"/>
      <c r="CG66" s="56">
        <f t="shared" si="11"/>
        <v>0</v>
      </c>
      <c r="CH66" s="56">
        <f t="shared" si="12"/>
        <v>0</v>
      </c>
      <c r="CI66" s="56">
        <f t="shared" si="2"/>
        <v>0</v>
      </c>
      <c r="CJ66" s="56">
        <f t="shared" si="3"/>
        <v>0</v>
      </c>
      <c r="CK66" s="56">
        <f t="shared" si="4"/>
        <v>0</v>
      </c>
    </row>
    <row r="67" spans="1:104" x14ac:dyDescent="0.2">
      <c r="A67" s="41" t="s">
        <v>114</v>
      </c>
      <c r="B67" s="34">
        <f t="shared" ref="B67:B69" si="17">SUM(C67:S67)</f>
        <v>0</v>
      </c>
      <c r="C67" s="39"/>
      <c r="D67" s="57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0"/>
      <c r="T67" s="39"/>
      <c r="U67" s="39"/>
      <c r="V67" s="40"/>
      <c r="W67" s="41">
        <f t="shared" si="15"/>
        <v>0</v>
      </c>
      <c r="X67" s="39"/>
      <c r="Y67" s="42"/>
      <c r="Z67" s="40"/>
      <c r="AA67" s="62">
        <f t="shared" si="16"/>
        <v>0</v>
      </c>
      <c r="AB67" s="39"/>
      <c r="AC67" s="42"/>
      <c r="AD67" s="40"/>
      <c r="AE67" s="44"/>
      <c r="AF67" s="40">
        <v>0</v>
      </c>
      <c r="AG67" s="39"/>
      <c r="AH67" s="40"/>
      <c r="AI67" s="48"/>
      <c r="AJ67" s="46"/>
      <c r="AK67" s="40"/>
      <c r="AL67" s="39"/>
      <c r="AM67" s="73"/>
      <c r="AN67" s="71"/>
      <c r="AO67" s="40"/>
      <c r="AP67" s="49"/>
      <c r="AQ67" s="49"/>
      <c r="AR67" s="77"/>
      <c r="AS67" s="51"/>
      <c r="AT67" s="60"/>
      <c r="AU67" s="58"/>
      <c r="AV67" s="52"/>
      <c r="AW67" s="39"/>
      <c r="AX67" s="73"/>
      <c r="AY67" s="53" t="str">
        <f t="shared" si="5"/>
        <v/>
      </c>
      <c r="AZ67" s="54"/>
      <c r="BA67" s="54"/>
      <c r="BB67" s="54"/>
      <c r="BC67" s="54"/>
      <c r="BD67" s="54"/>
      <c r="BE67" s="54"/>
      <c r="BF67" s="54"/>
      <c r="BG67" s="54"/>
      <c r="BH67" s="54"/>
      <c r="BI67" s="13"/>
      <c r="BJ67" s="13"/>
      <c r="BK67" s="13"/>
      <c r="BL67" s="13"/>
      <c r="BM67" s="13"/>
      <c r="BX67" s="2"/>
      <c r="CA67" s="55" t="str">
        <f t="shared" si="6"/>
        <v/>
      </c>
      <c r="CB67" s="55" t="str">
        <f t="shared" si="7"/>
        <v/>
      </c>
      <c r="CC67" s="55" t="str">
        <f t="shared" si="8"/>
        <v/>
      </c>
      <c r="CD67" s="55" t="str">
        <f t="shared" si="9"/>
        <v/>
      </c>
      <c r="CE67" s="55" t="str">
        <f t="shared" si="10"/>
        <v/>
      </c>
      <c r="CF67" s="55"/>
      <c r="CG67" s="56">
        <f t="shared" si="11"/>
        <v>0</v>
      </c>
      <c r="CH67" s="56">
        <f t="shared" si="12"/>
        <v>0</v>
      </c>
      <c r="CI67" s="56">
        <f t="shared" si="2"/>
        <v>0</v>
      </c>
      <c r="CJ67" s="56">
        <f t="shared" si="3"/>
        <v>0</v>
      </c>
      <c r="CK67" s="56">
        <f t="shared" si="4"/>
        <v>0</v>
      </c>
    </row>
    <row r="68" spans="1:104" x14ac:dyDescent="0.2">
      <c r="A68" s="41" t="s">
        <v>115</v>
      </c>
      <c r="B68" s="34">
        <f t="shared" si="17"/>
        <v>0</v>
      </c>
      <c r="C68" s="39"/>
      <c r="D68" s="57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0"/>
      <c r="T68" s="39"/>
      <c r="U68" s="39"/>
      <c r="V68" s="40"/>
      <c r="W68" s="41">
        <f>SUM(X68+Y68+Z68)</f>
        <v>0</v>
      </c>
      <c r="X68" s="39"/>
      <c r="Y68" s="42"/>
      <c r="Z68" s="40"/>
      <c r="AA68" s="62">
        <f t="shared" si="16"/>
        <v>0</v>
      </c>
      <c r="AB68" s="39"/>
      <c r="AC68" s="42"/>
      <c r="AD68" s="40"/>
      <c r="AE68" s="44"/>
      <c r="AF68" s="40">
        <v>0</v>
      </c>
      <c r="AG68" s="39"/>
      <c r="AH68" s="67"/>
      <c r="AI68" s="48"/>
      <c r="AJ68" s="46"/>
      <c r="AK68" s="40"/>
      <c r="AL68" s="39"/>
      <c r="AM68" s="67"/>
      <c r="AN68" s="71"/>
      <c r="AO68" s="40"/>
      <c r="AP68" s="71"/>
      <c r="AQ68" s="40"/>
      <c r="AR68" s="77"/>
      <c r="AS68" s="78"/>
      <c r="AT68" s="39"/>
      <c r="AU68" s="42"/>
      <c r="AV68" s="67"/>
      <c r="AW68" s="39"/>
      <c r="AX68" s="67"/>
      <c r="AY68" s="53" t="str">
        <f t="shared" si="5"/>
        <v/>
      </c>
      <c r="AZ68" s="54"/>
      <c r="BA68" s="54"/>
      <c r="BB68" s="54"/>
      <c r="BC68" s="54"/>
      <c r="BD68" s="54"/>
      <c r="BE68" s="54"/>
      <c r="BF68" s="54"/>
      <c r="BG68" s="54"/>
      <c r="BH68" s="54"/>
      <c r="BI68" s="13"/>
      <c r="BJ68" s="13"/>
      <c r="BK68" s="13"/>
      <c r="BL68" s="13"/>
      <c r="BM68" s="13"/>
      <c r="BX68" s="2"/>
      <c r="CA68" s="55" t="str">
        <f t="shared" si="6"/>
        <v/>
      </c>
      <c r="CB68" s="55" t="str">
        <f t="shared" si="7"/>
        <v/>
      </c>
      <c r="CC68" s="55" t="str">
        <f t="shared" si="8"/>
        <v/>
      </c>
      <c r="CD68" s="55" t="str">
        <f t="shared" si="9"/>
        <v/>
      </c>
      <c r="CE68" s="55" t="str">
        <f t="shared" si="10"/>
        <v/>
      </c>
      <c r="CF68" s="55"/>
      <c r="CG68" s="56">
        <f t="shared" si="11"/>
        <v>0</v>
      </c>
      <c r="CH68" s="56">
        <f t="shared" si="12"/>
        <v>0</v>
      </c>
      <c r="CI68" s="56">
        <f t="shared" si="2"/>
        <v>0</v>
      </c>
      <c r="CJ68" s="56">
        <f t="shared" si="3"/>
        <v>0</v>
      </c>
      <c r="CK68" s="56">
        <f t="shared" si="4"/>
        <v>0</v>
      </c>
    </row>
    <row r="69" spans="1:104" x14ac:dyDescent="0.2">
      <c r="A69" s="33" t="s">
        <v>116</v>
      </c>
      <c r="B69" s="34">
        <f t="shared" si="17"/>
        <v>0</v>
      </c>
      <c r="C69" s="60"/>
      <c r="D69" s="79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49"/>
      <c r="T69" s="80"/>
      <c r="U69" s="80"/>
      <c r="V69" s="49"/>
      <c r="W69" s="33">
        <f t="shared" ref="W69:W70" si="18">SUM(X69+Y69+Z69)</f>
        <v>0</v>
      </c>
      <c r="X69" s="80"/>
      <c r="Y69" s="58"/>
      <c r="Z69" s="81"/>
      <c r="AA69" s="82">
        <f t="shared" si="16"/>
        <v>0</v>
      </c>
      <c r="AB69" s="80"/>
      <c r="AC69" s="58"/>
      <c r="AD69" s="49"/>
      <c r="AE69" s="81"/>
      <c r="AF69" s="49">
        <v>0</v>
      </c>
      <c r="AG69" s="60"/>
      <c r="AH69" s="52"/>
      <c r="AI69" s="81"/>
      <c r="AJ69" s="80"/>
      <c r="AK69" s="49"/>
      <c r="AL69" s="60"/>
      <c r="AM69" s="52"/>
      <c r="AN69" s="52"/>
      <c r="AO69" s="52"/>
      <c r="AP69" s="52"/>
      <c r="AQ69" s="52"/>
      <c r="AR69" s="50"/>
      <c r="AS69" s="83"/>
      <c r="AT69" s="60"/>
      <c r="AU69" s="58"/>
      <c r="AV69" s="52"/>
      <c r="AW69" s="60"/>
      <c r="AX69" s="52"/>
      <c r="AY69" s="53" t="str">
        <f t="shared" si="5"/>
        <v/>
      </c>
      <c r="AZ69" s="54"/>
      <c r="BA69" s="54"/>
      <c r="BB69" s="54"/>
      <c r="BC69" s="54"/>
      <c r="BD69" s="54"/>
      <c r="BE69" s="54"/>
      <c r="BF69" s="54"/>
      <c r="BG69" s="54"/>
      <c r="BH69" s="54"/>
      <c r="BI69" s="13"/>
      <c r="BJ69" s="13"/>
      <c r="BK69" s="13"/>
      <c r="BL69" s="13"/>
      <c r="BM69" s="13"/>
      <c r="BX69" s="2"/>
      <c r="CA69" s="55" t="str">
        <f t="shared" si="6"/>
        <v/>
      </c>
      <c r="CB69" s="55" t="str">
        <f t="shared" si="7"/>
        <v/>
      </c>
      <c r="CC69" s="55" t="str">
        <f t="shared" si="8"/>
        <v/>
      </c>
      <c r="CD69" s="55" t="str">
        <f t="shared" si="9"/>
        <v/>
      </c>
      <c r="CE69" s="55" t="str">
        <f t="shared" si="10"/>
        <v/>
      </c>
      <c r="CF69" s="55"/>
      <c r="CG69" s="56">
        <f t="shared" si="11"/>
        <v>0</v>
      </c>
      <c r="CH69" s="56">
        <f t="shared" si="12"/>
        <v>0</v>
      </c>
      <c r="CI69" s="56">
        <f t="shared" si="2"/>
        <v>0</v>
      </c>
      <c r="CJ69" s="56">
        <f t="shared" si="3"/>
        <v>0</v>
      </c>
      <c r="CK69" s="56">
        <f t="shared" si="4"/>
        <v>0</v>
      </c>
    </row>
    <row r="70" spans="1:104" x14ac:dyDescent="0.2">
      <c r="A70" s="43" t="s">
        <v>117</v>
      </c>
      <c r="B70" s="84">
        <f>SUM(C70:S70)</f>
        <v>0</v>
      </c>
      <c r="C70" s="85"/>
      <c r="D70" s="86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66"/>
      <c r="T70" s="88"/>
      <c r="U70" s="88"/>
      <c r="V70" s="66"/>
      <c r="W70" s="43">
        <f t="shared" si="18"/>
        <v>0</v>
      </c>
      <c r="X70" s="88"/>
      <c r="Y70" s="87"/>
      <c r="Z70" s="89"/>
      <c r="AA70" s="90">
        <f t="shared" si="16"/>
        <v>0</v>
      </c>
      <c r="AB70" s="88"/>
      <c r="AC70" s="87"/>
      <c r="AD70" s="66"/>
      <c r="AE70" s="89"/>
      <c r="AF70" s="91">
        <v>0</v>
      </c>
      <c r="AG70" s="85"/>
      <c r="AH70" s="92"/>
      <c r="AI70" s="89"/>
      <c r="AJ70" s="88"/>
      <c r="AK70" s="66"/>
      <c r="AL70" s="85"/>
      <c r="AM70" s="92"/>
      <c r="AN70" s="93"/>
      <c r="AO70" s="93"/>
      <c r="AP70" s="92"/>
      <c r="AQ70" s="92"/>
      <c r="AR70" s="94"/>
      <c r="AS70" s="95"/>
      <c r="AT70" s="85"/>
      <c r="AU70" s="87"/>
      <c r="AV70" s="92"/>
      <c r="AW70" s="85"/>
      <c r="AX70" s="92"/>
      <c r="AY70" s="53" t="str">
        <f t="shared" si="5"/>
        <v/>
      </c>
      <c r="AZ70" s="54"/>
      <c r="BA70" s="54"/>
      <c r="BB70" s="54"/>
      <c r="BC70" s="54"/>
      <c r="BD70" s="54"/>
      <c r="BE70" s="54"/>
      <c r="BF70" s="54"/>
      <c r="BG70" s="54"/>
      <c r="BH70" s="54"/>
      <c r="BI70" s="13"/>
      <c r="BJ70" s="13"/>
      <c r="BK70" s="13"/>
      <c r="BL70" s="13"/>
      <c r="BM70" s="13"/>
      <c r="BX70" s="2"/>
      <c r="CA70" s="55" t="str">
        <f t="shared" si="6"/>
        <v/>
      </c>
      <c r="CB70" s="55" t="str">
        <f t="shared" si="7"/>
        <v/>
      </c>
      <c r="CC70" s="55" t="str">
        <f t="shared" si="8"/>
        <v/>
      </c>
      <c r="CD70" s="55" t="str">
        <f t="shared" si="9"/>
        <v/>
      </c>
      <c r="CE70" s="55" t="str">
        <f t="shared" si="10"/>
        <v/>
      </c>
      <c r="CF70" s="55"/>
      <c r="CG70" s="56">
        <f t="shared" si="11"/>
        <v>0</v>
      </c>
      <c r="CH70" s="56">
        <f t="shared" si="12"/>
        <v>0</v>
      </c>
      <c r="CI70" s="56">
        <f t="shared" si="2"/>
        <v>0</v>
      </c>
      <c r="CJ70" s="56">
        <f t="shared" si="3"/>
        <v>0</v>
      </c>
      <c r="CK70" s="56">
        <f t="shared" si="4"/>
        <v>0</v>
      </c>
    </row>
    <row r="71" spans="1:104" s="5" customFormat="1" ht="10.5" x14ac:dyDescent="0.15">
      <c r="A71" s="226" t="s">
        <v>42</v>
      </c>
      <c r="B71" s="97">
        <f>SUM(B11:B70)</f>
        <v>8546</v>
      </c>
      <c r="C71" s="98">
        <f>SUM(C11:C70)</f>
        <v>659</v>
      </c>
      <c r="D71" s="99">
        <f>SUM(D11:D70)</f>
        <v>549</v>
      </c>
      <c r="E71" s="100">
        <f t="shared" ref="E71:F71" si="19">SUM(E11:E70)</f>
        <v>423</v>
      </c>
      <c r="F71" s="100">
        <f t="shared" si="19"/>
        <v>251</v>
      </c>
      <c r="G71" s="100">
        <f>SUM(G11:G70)</f>
        <v>243</v>
      </c>
      <c r="H71" s="100">
        <f t="shared" ref="H71:V71" si="20">SUM(H11:H70)</f>
        <v>314</v>
      </c>
      <c r="I71" s="100">
        <f t="shared" si="20"/>
        <v>352</v>
      </c>
      <c r="J71" s="100">
        <f t="shared" si="20"/>
        <v>343</v>
      </c>
      <c r="K71" s="100">
        <f t="shared" si="20"/>
        <v>379</v>
      </c>
      <c r="L71" s="100">
        <f t="shared" si="20"/>
        <v>467</v>
      </c>
      <c r="M71" s="100">
        <f t="shared" si="20"/>
        <v>583</v>
      </c>
      <c r="N71" s="100">
        <f t="shared" si="20"/>
        <v>610</v>
      </c>
      <c r="O71" s="100">
        <f t="shared" si="20"/>
        <v>659</v>
      </c>
      <c r="P71" s="100">
        <f t="shared" si="20"/>
        <v>716</v>
      </c>
      <c r="Q71" s="100">
        <f t="shared" si="20"/>
        <v>757</v>
      </c>
      <c r="R71" s="100">
        <f t="shared" si="20"/>
        <v>601</v>
      </c>
      <c r="S71" s="101">
        <f t="shared" si="20"/>
        <v>640</v>
      </c>
      <c r="T71" s="102">
        <f t="shared" si="20"/>
        <v>8460</v>
      </c>
      <c r="U71" s="102">
        <f t="shared" si="20"/>
        <v>3405</v>
      </c>
      <c r="V71" s="101">
        <f t="shared" si="20"/>
        <v>5141</v>
      </c>
      <c r="W71" s="102">
        <f>SUM(W11:W70)</f>
        <v>786</v>
      </c>
      <c r="X71" s="102">
        <f t="shared" ref="X71:Z71" si="21">SUM(X11:X70)</f>
        <v>212</v>
      </c>
      <c r="Y71" s="100">
        <f t="shared" si="21"/>
        <v>574</v>
      </c>
      <c r="Z71" s="103">
        <f t="shared" si="21"/>
        <v>0</v>
      </c>
      <c r="AA71" s="98">
        <f>SUM(AA11:AA70)</f>
        <v>2728</v>
      </c>
      <c r="AB71" s="102">
        <f t="shared" ref="AB71:AQ71" si="22">SUM(AB11:AB70)</f>
        <v>1158</v>
      </c>
      <c r="AC71" s="100">
        <f t="shared" si="22"/>
        <v>1531</v>
      </c>
      <c r="AD71" s="101">
        <f t="shared" si="22"/>
        <v>39</v>
      </c>
      <c r="AE71" s="102">
        <f t="shared" si="22"/>
        <v>1203</v>
      </c>
      <c r="AF71" s="101">
        <f t="shared" si="22"/>
        <v>126</v>
      </c>
      <c r="AG71" s="98">
        <f t="shared" si="22"/>
        <v>220</v>
      </c>
      <c r="AH71" s="104">
        <f t="shared" si="22"/>
        <v>801</v>
      </c>
      <c r="AI71" s="104">
        <f t="shared" si="22"/>
        <v>1595</v>
      </c>
      <c r="AJ71" s="102">
        <f t="shared" si="22"/>
        <v>36</v>
      </c>
      <c r="AK71" s="101">
        <f t="shared" si="22"/>
        <v>200</v>
      </c>
      <c r="AL71" s="98">
        <f t="shared" si="22"/>
        <v>205</v>
      </c>
      <c r="AM71" s="104">
        <f t="shared" si="22"/>
        <v>549</v>
      </c>
      <c r="AN71" s="104">
        <f t="shared" si="22"/>
        <v>0</v>
      </c>
      <c r="AO71" s="104">
        <f t="shared" si="22"/>
        <v>0</v>
      </c>
      <c r="AP71" s="104">
        <f t="shared" si="22"/>
        <v>250</v>
      </c>
      <c r="AQ71" s="105">
        <f t="shared" si="22"/>
        <v>0</v>
      </c>
      <c r="AR71" s="106">
        <f>SUM(AR11:AR70)</f>
        <v>0</v>
      </c>
      <c r="AS71" s="107">
        <f>SUM(AS11:AS70)</f>
        <v>0</v>
      </c>
      <c r="AT71" s="106">
        <f t="shared" ref="AT71:AU71" si="23">SUM(AT11:AT70)</f>
        <v>0</v>
      </c>
      <c r="AU71" s="108">
        <f t="shared" si="23"/>
        <v>0</v>
      </c>
      <c r="AV71" s="109">
        <f>SUM(AV11:AV70)</f>
        <v>0</v>
      </c>
      <c r="AW71" s="106">
        <f>SUM(AW11:AW70)</f>
        <v>0</v>
      </c>
      <c r="AX71" s="109">
        <f>SUM(AX11:AX70)</f>
        <v>0</v>
      </c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Y71" s="111"/>
      <c r="CA71" s="112"/>
      <c r="CB71" s="112"/>
      <c r="CC71" s="112"/>
      <c r="CD71" s="112"/>
      <c r="CE71" s="112"/>
      <c r="CF71" s="112"/>
      <c r="CG71" s="113"/>
      <c r="CH71" s="113"/>
      <c r="CI71" s="113"/>
      <c r="CJ71" s="113"/>
      <c r="CK71" s="113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</row>
    <row r="72" spans="1:104" x14ac:dyDescent="0.2">
      <c r="A72" s="114" t="s">
        <v>118</v>
      </c>
      <c r="B72" s="115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x14ac:dyDescent="0.2">
      <c r="A73" s="116" t="s">
        <v>119</v>
      </c>
      <c r="B73" s="223" t="s">
        <v>42</v>
      </c>
      <c r="C73" s="14" t="s">
        <v>120</v>
      </c>
      <c r="D73" s="15" t="s">
        <v>121</v>
      </c>
      <c r="E73" s="16" t="s">
        <v>122</v>
      </c>
      <c r="F73" s="16" t="s">
        <v>123</v>
      </c>
      <c r="G73" s="16" t="s">
        <v>124</v>
      </c>
      <c r="H73" s="17" t="s">
        <v>125</v>
      </c>
      <c r="I73" s="17" t="s">
        <v>126</v>
      </c>
      <c r="J73" s="17" t="s">
        <v>127</v>
      </c>
      <c r="K73" s="17" t="s">
        <v>128</v>
      </c>
      <c r="L73" s="17" t="s">
        <v>129</v>
      </c>
      <c r="M73" s="17" t="s">
        <v>130</v>
      </c>
      <c r="N73" s="17" t="s">
        <v>131</v>
      </c>
      <c r="O73" s="17" t="s">
        <v>132</v>
      </c>
      <c r="P73" s="17" t="s">
        <v>133</v>
      </c>
      <c r="Q73" s="17" t="s">
        <v>134</v>
      </c>
      <c r="R73" s="17" t="s">
        <v>135</v>
      </c>
      <c r="S73" s="18" t="s">
        <v>136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x14ac:dyDescent="0.2">
      <c r="A74" s="118" t="s">
        <v>137</v>
      </c>
      <c r="B74" s="119">
        <f t="shared" ref="B74:B87" si="24">SUM(C74:S74)</f>
        <v>0</v>
      </c>
      <c r="C74" s="35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47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x14ac:dyDescent="0.2">
      <c r="A75" s="120" t="s">
        <v>138</v>
      </c>
      <c r="B75" s="121">
        <f t="shared" si="24"/>
        <v>184</v>
      </c>
      <c r="C75" s="39">
        <v>0</v>
      </c>
      <c r="D75" s="42">
        <v>0</v>
      </c>
      <c r="E75" s="42">
        <v>0</v>
      </c>
      <c r="F75" s="42">
        <v>5</v>
      </c>
      <c r="G75" s="42">
        <v>6</v>
      </c>
      <c r="H75" s="42">
        <v>6</v>
      </c>
      <c r="I75" s="42">
        <v>3</v>
      </c>
      <c r="J75" s="42">
        <v>9</v>
      </c>
      <c r="K75" s="42">
        <v>8</v>
      </c>
      <c r="L75" s="42">
        <v>9</v>
      </c>
      <c r="M75" s="42">
        <v>21</v>
      </c>
      <c r="N75" s="42">
        <v>24</v>
      </c>
      <c r="O75" s="42">
        <v>27</v>
      </c>
      <c r="P75" s="42">
        <v>23</v>
      </c>
      <c r="Q75" s="42">
        <v>19</v>
      </c>
      <c r="R75" s="42">
        <v>16</v>
      </c>
      <c r="S75" s="40">
        <v>8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x14ac:dyDescent="0.2">
      <c r="A76" s="120" t="s">
        <v>139</v>
      </c>
      <c r="B76" s="121">
        <f t="shared" si="24"/>
        <v>121</v>
      </c>
      <c r="C76" s="39">
        <v>0</v>
      </c>
      <c r="D76" s="42">
        <v>0</v>
      </c>
      <c r="E76" s="42">
        <v>0</v>
      </c>
      <c r="F76" s="42">
        <v>2</v>
      </c>
      <c r="G76" s="42">
        <v>7</v>
      </c>
      <c r="H76" s="42">
        <v>3</v>
      </c>
      <c r="I76" s="42">
        <v>3</v>
      </c>
      <c r="J76" s="42">
        <v>6</v>
      </c>
      <c r="K76" s="42">
        <v>9</v>
      </c>
      <c r="L76" s="42">
        <v>16</v>
      </c>
      <c r="M76" s="42">
        <v>23</v>
      </c>
      <c r="N76" s="42">
        <v>16</v>
      </c>
      <c r="O76" s="42">
        <v>10</v>
      </c>
      <c r="P76" s="42">
        <v>12</v>
      </c>
      <c r="Q76" s="42">
        <v>4</v>
      </c>
      <c r="R76" s="42">
        <v>8</v>
      </c>
      <c r="S76" s="40">
        <v>2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x14ac:dyDescent="0.2">
      <c r="A77" s="120" t="s">
        <v>140</v>
      </c>
      <c r="B77" s="121">
        <f t="shared" si="24"/>
        <v>283</v>
      </c>
      <c r="C77" s="39">
        <v>0</v>
      </c>
      <c r="D77" s="42">
        <v>0</v>
      </c>
      <c r="E77" s="42">
        <v>2</v>
      </c>
      <c r="F77" s="42">
        <v>17</v>
      </c>
      <c r="G77" s="42">
        <v>53</v>
      </c>
      <c r="H77" s="42">
        <v>64</v>
      </c>
      <c r="I77" s="42">
        <v>60</v>
      </c>
      <c r="J77" s="42">
        <v>50</v>
      </c>
      <c r="K77" s="42">
        <v>37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0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x14ac:dyDescent="0.2">
      <c r="A78" s="120" t="s">
        <v>141</v>
      </c>
      <c r="B78" s="121">
        <f t="shared" si="24"/>
        <v>187</v>
      </c>
      <c r="C78" s="39">
        <v>0</v>
      </c>
      <c r="D78" s="42">
        <v>0</v>
      </c>
      <c r="E78" s="42">
        <v>0</v>
      </c>
      <c r="F78" s="42">
        <v>2</v>
      </c>
      <c r="G78" s="42">
        <v>0</v>
      </c>
      <c r="H78" s="42">
        <v>2</v>
      </c>
      <c r="I78" s="42">
        <v>1</v>
      </c>
      <c r="J78" s="42">
        <v>2</v>
      </c>
      <c r="K78" s="42">
        <v>6</v>
      </c>
      <c r="L78" s="42">
        <v>10</v>
      </c>
      <c r="M78" s="42">
        <v>17</v>
      </c>
      <c r="N78" s="42">
        <v>13</v>
      </c>
      <c r="O78" s="42">
        <v>21</v>
      </c>
      <c r="P78" s="42">
        <v>24</v>
      </c>
      <c r="Q78" s="42">
        <v>37</v>
      </c>
      <c r="R78" s="42">
        <v>23</v>
      </c>
      <c r="S78" s="40">
        <v>29</v>
      </c>
      <c r="T78" s="3"/>
      <c r="CG78" s="12"/>
      <c r="CH78" s="12"/>
      <c r="CI78" s="12"/>
      <c r="CJ78" s="12"/>
      <c r="CK78" s="12"/>
    </row>
    <row r="79" spans="1:104" x14ac:dyDescent="0.2">
      <c r="A79" s="120" t="s">
        <v>142</v>
      </c>
      <c r="B79" s="121">
        <f t="shared" si="24"/>
        <v>248</v>
      </c>
      <c r="C79" s="39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4</v>
      </c>
      <c r="J79" s="42">
        <v>6</v>
      </c>
      <c r="K79" s="42">
        <v>6</v>
      </c>
      <c r="L79" s="42">
        <v>6</v>
      </c>
      <c r="M79" s="42">
        <v>16</v>
      </c>
      <c r="N79" s="42">
        <v>17</v>
      </c>
      <c r="O79" s="42">
        <v>28</v>
      </c>
      <c r="P79" s="42">
        <v>30</v>
      </c>
      <c r="Q79" s="42">
        <v>40</v>
      </c>
      <c r="R79" s="42">
        <v>31</v>
      </c>
      <c r="S79" s="40">
        <v>64</v>
      </c>
      <c r="T79" s="3"/>
      <c r="CG79" s="12"/>
      <c r="CH79" s="12"/>
      <c r="CI79" s="12"/>
      <c r="CJ79" s="12"/>
      <c r="CK79" s="12"/>
    </row>
    <row r="80" spans="1:104" x14ac:dyDescent="0.2">
      <c r="A80" s="120" t="s">
        <v>143</v>
      </c>
      <c r="B80" s="121">
        <f t="shared" si="24"/>
        <v>0</v>
      </c>
      <c r="C80" s="39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0"/>
      <c r="T80" s="3"/>
      <c r="CG80" s="12"/>
      <c r="CH80" s="12"/>
      <c r="CI80" s="12"/>
      <c r="CJ80" s="12"/>
      <c r="CK80" s="12"/>
    </row>
    <row r="81" spans="1:89" s="2" customFormat="1" x14ac:dyDescent="0.2">
      <c r="A81" s="120" t="s">
        <v>144</v>
      </c>
      <c r="B81" s="121">
        <f t="shared" si="24"/>
        <v>198</v>
      </c>
      <c r="C81" s="39">
        <v>0</v>
      </c>
      <c r="D81" s="42">
        <v>0</v>
      </c>
      <c r="E81" s="42">
        <v>0</v>
      </c>
      <c r="F81" s="42">
        <v>1</v>
      </c>
      <c r="G81" s="42">
        <v>7</v>
      </c>
      <c r="H81" s="42">
        <v>24</v>
      </c>
      <c r="I81" s="42">
        <v>27</v>
      </c>
      <c r="J81" s="42">
        <v>28</v>
      </c>
      <c r="K81" s="42">
        <v>22</v>
      </c>
      <c r="L81" s="42">
        <v>31</v>
      </c>
      <c r="M81" s="42">
        <v>20</v>
      </c>
      <c r="N81" s="42">
        <v>22</v>
      </c>
      <c r="O81" s="42">
        <v>6</v>
      </c>
      <c r="P81" s="42">
        <v>7</v>
      </c>
      <c r="Q81" s="42">
        <v>0</v>
      </c>
      <c r="R81" s="42">
        <v>2</v>
      </c>
      <c r="S81" s="40">
        <v>1</v>
      </c>
      <c r="T81" s="111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BX81" s="3"/>
      <c r="BY81" s="3"/>
      <c r="BZ81" s="3"/>
      <c r="CA81" s="4"/>
      <c r="CB81" s="4"/>
      <c r="CC81" s="4"/>
      <c r="CD81" s="4"/>
      <c r="CE81" s="4"/>
      <c r="CF81" s="4"/>
      <c r="CG81" s="12"/>
      <c r="CH81" s="12"/>
      <c r="CI81" s="12"/>
      <c r="CJ81" s="12"/>
      <c r="CK81" s="12"/>
    </row>
    <row r="82" spans="1:89" s="2" customFormat="1" x14ac:dyDescent="0.2">
      <c r="A82" s="120" t="s">
        <v>145</v>
      </c>
      <c r="B82" s="121">
        <f t="shared" si="24"/>
        <v>106</v>
      </c>
      <c r="C82" s="39">
        <v>0</v>
      </c>
      <c r="D82" s="42">
        <v>0</v>
      </c>
      <c r="E82" s="42">
        <v>0</v>
      </c>
      <c r="F82" s="42">
        <v>0</v>
      </c>
      <c r="G82" s="42">
        <v>2</v>
      </c>
      <c r="H82" s="42">
        <v>2</v>
      </c>
      <c r="I82" s="42">
        <v>3</v>
      </c>
      <c r="J82" s="42">
        <v>1</v>
      </c>
      <c r="K82" s="42">
        <v>4</v>
      </c>
      <c r="L82" s="42">
        <v>9</v>
      </c>
      <c r="M82" s="42">
        <v>15</v>
      </c>
      <c r="N82" s="42">
        <v>18</v>
      </c>
      <c r="O82" s="42">
        <v>12</v>
      </c>
      <c r="P82" s="42">
        <v>10</v>
      </c>
      <c r="Q82" s="42">
        <v>17</v>
      </c>
      <c r="R82" s="42">
        <v>8</v>
      </c>
      <c r="S82" s="40">
        <v>5</v>
      </c>
      <c r="T82" s="3"/>
      <c r="BX82" s="3"/>
      <c r="BY82" s="3"/>
      <c r="BZ82" s="3"/>
      <c r="CA82" s="4"/>
      <c r="CB82" s="4"/>
      <c r="CC82" s="4"/>
      <c r="CD82" s="4"/>
      <c r="CE82" s="4"/>
      <c r="CF82" s="4"/>
      <c r="CG82" s="12"/>
      <c r="CH82" s="12"/>
      <c r="CI82" s="12"/>
      <c r="CJ82" s="12"/>
      <c r="CK82" s="12"/>
    </row>
    <row r="83" spans="1:89" s="2" customFormat="1" x14ac:dyDescent="0.2">
      <c r="A83" s="120" t="s">
        <v>146</v>
      </c>
      <c r="B83" s="121">
        <f t="shared" si="24"/>
        <v>0</v>
      </c>
      <c r="C83" s="39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0"/>
      <c r="T83" s="3"/>
      <c r="BX83" s="3"/>
      <c r="BY83" s="3"/>
      <c r="BZ83" s="3"/>
      <c r="CA83" s="4"/>
      <c r="CB83" s="4"/>
      <c r="CC83" s="4"/>
      <c r="CD83" s="4"/>
      <c r="CE83" s="4"/>
      <c r="CF83" s="4"/>
      <c r="CG83" s="12"/>
      <c r="CH83" s="12"/>
      <c r="CI83" s="12"/>
      <c r="CJ83" s="12"/>
      <c r="CK83" s="12"/>
    </row>
    <row r="84" spans="1:89" s="2" customFormat="1" x14ac:dyDescent="0.2">
      <c r="A84" s="120" t="s">
        <v>147</v>
      </c>
      <c r="B84" s="121">
        <f t="shared" si="24"/>
        <v>28</v>
      </c>
      <c r="C84" s="39">
        <v>14</v>
      </c>
      <c r="D84" s="42">
        <v>6</v>
      </c>
      <c r="E84" s="42">
        <v>7</v>
      </c>
      <c r="F84" s="42">
        <v>1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0">
        <v>0</v>
      </c>
      <c r="T84" s="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X84" s="3"/>
      <c r="BY84" s="3"/>
      <c r="BZ84" s="3"/>
      <c r="CA84" s="4"/>
      <c r="CB84" s="4"/>
      <c r="CC84" s="4"/>
      <c r="CD84" s="4"/>
      <c r="CE84" s="4"/>
      <c r="CF84" s="4"/>
      <c r="CG84" s="12"/>
      <c r="CH84" s="12"/>
      <c r="CI84" s="12"/>
      <c r="CJ84" s="12"/>
      <c r="CK84" s="12"/>
    </row>
    <row r="85" spans="1:89" s="2" customFormat="1" x14ac:dyDescent="0.2">
      <c r="A85" s="120" t="s">
        <v>148</v>
      </c>
      <c r="B85" s="121">
        <f t="shared" si="24"/>
        <v>30</v>
      </c>
      <c r="C85" s="39">
        <v>0</v>
      </c>
      <c r="D85" s="42">
        <v>0</v>
      </c>
      <c r="E85" s="42">
        <v>0</v>
      </c>
      <c r="F85" s="42">
        <v>1</v>
      </c>
      <c r="G85" s="42">
        <v>4</v>
      </c>
      <c r="H85" s="42">
        <v>5</v>
      </c>
      <c r="I85" s="42">
        <v>10</v>
      </c>
      <c r="J85" s="42">
        <v>4</v>
      </c>
      <c r="K85" s="42">
        <v>4</v>
      </c>
      <c r="L85" s="42">
        <v>0</v>
      </c>
      <c r="M85" s="42">
        <v>0</v>
      </c>
      <c r="N85" s="42">
        <v>1</v>
      </c>
      <c r="O85" s="42">
        <v>1</v>
      </c>
      <c r="P85" s="42">
        <v>0</v>
      </c>
      <c r="Q85" s="42">
        <v>0</v>
      </c>
      <c r="R85" s="42">
        <v>0</v>
      </c>
      <c r="S85" s="40">
        <v>0</v>
      </c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X85" s="3"/>
      <c r="BY85" s="3"/>
      <c r="BZ85" s="3"/>
      <c r="CA85" s="4"/>
      <c r="CB85" s="4"/>
      <c r="CC85" s="4"/>
      <c r="CD85" s="4"/>
      <c r="CE85" s="4"/>
      <c r="CF85" s="4"/>
      <c r="CG85" s="12"/>
      <c r="CH85" s="12"/>
      <c r="CI85" s="12"/>
      <c r="CJ85" s="12"/>
      <c r="CK85" s="12"/>
    </row>
    <row r="86" spans="1:89" s="2" customFormat="1" x14ac:dyDescent="0.2">
      <c r="A86" s="120" t="s">
        <v>149</v>
      </c>
      <c r="B86" s="121">
        <f t="shared" si="24"/>
        <v>52</v>
      </c>
      <c r="C86" s="39">
        <v>0</v>
      </c>
      <c r="D86" s="42">
        <v>0</v>
      </c>
      <c r="E86" s="42">
        <v>0</v>
      </c>
      <c r="F86" s="42">
        <v>0</v>
      </c>
      <c r="G86" s="42">
        <v>7</v>
      </c>
      <c r="H86" s="42">
        <v>6</v>
      </c>
      <c r="I86" s="42">
        <v>7</v>
      </c>
      <c r="J86" s="42">
        <v>5</v>
      </c>
      <c r="K86" s="42">
        <v>10</v>
      </c>
      <c r="L86" s="42">
        <v>5</v>
      </c>
      <c r="M86" s="42">
        <v>8</v>
      </c>
      <c r="N86" s="42">
        <v>2</v>
      </c>
      <c r="O86" s="42">
        <v>0</v>
      </c>
      <c r="P86" s="42">
        <v>2</v>
      </c>
      <c r="Q86" s="42">
        <v>0</v>
      </c>
      <c r="R86" s="42">
        <v>0</v>
      </c>
      <c r="S86" s="40">
        <v>0</v>
      </c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X86" s="3"/>
      <c r="BY86" s="3"/>
      <c r="BZ86" s="3"/>
      <c r="CA86" s="4"/>
      <c r="CB86" s="4"/>
      <c r="CC86" s="4"/>
      <c r="CD86" s="4"/>
      <c r="CE86" s="4"/>
      <c r="CF86" s="4"/>
      <c r="CG86" s="12"/>
      <c r="CH86" s="12"/>
      <c r="CI86" s="12"/>
      <c r="CJ86" s="12"/>
      <c r="CK86" s="12"/>
    </row>
    <row r="87" spans="1:89" s="2" customFormat="1" x14ac:dyDescent="0.2">
      <c r="A87" s="122" t="s">
        <v>150</v>
      </c>
      <c r="B87" s="123">
        <f t="shared" si="24"/>
        <v>92</v>
      </c>
      <c r="C87" s="124">
        <v>0</v>
      </c>
      <c r="D87" s="125">
        <v>0</v>
      </c>
      <c r="E87" s="125">
        <v>0</v>
      </c>
      <c r="F87" s="125">
        <v>2</v>
      </c>
      <c r="G87" s="125">
        <v>5</v>
      </c>
      <c r="H87" s="125">
        <v>10</v>
      </c>
      <c r="I87" s="125">
        <v>17</v>
      </c>
      <c r="J87" s="125">
        <v>10</v>
      </c>
      <c r="K87" s="125">
        <v>8</v>
      </c>
      <c r="L87" s="125">
        <v>16</v>
      </c>
      <c r="M87" s="125">
        <v>9</v>
      </c>
      <c r="N87" s="125">
        <v>7</v>
      </c>
      <c r="O87" s="125">
        <v>6</v>
      </c>
      <c r="P87" s="125">
        <v>0</v>
      </c>
      <c r="Q87" s="125">
        <v>2</v>
      </c>
      <c r="R87" s="125">
        <v>0</v>
      </c>
      <c r="S87" s="126"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X87" s="3"/>
      <c r="BY87" s="3"/>
      <c r="BZ87" s="3"/>
      <c r="CA87" s="4"/>
      <c r="CB87" s="4"/>
      <c r="CC87" s="4"/>
      <c r="CD87" s="4"/>
      <c r="CE87" s="4"/>
      <c r="CF87" s="4"/>
      <c r="CG87" s="12"/>
      <c r="CH87" s="12"/>
      <c r="CI87" s="12"/>
      <c r="CJ87" s="12"/>
      <c r="CK87" s="12"/>
    </row>
    <row r="88" spans="1:89" s="2" customFormat="1" x14ac:dyDescent="0.2">
      <c r="A88" s="127" t="s">
        <v>151</v>
      </c>
      <c r="B88" s="97">
        <f t="shared" ref="B88:S88" si="25">SUM(B74:B87)</f>
        <v>1529</v>
      </c>
      <c r="C88" s="128">
        <f t="shared" si="25"/>
        <v>14</v>
      </c>
      <c r="D88" s="129">
        <f t="shared" si="25"/>
        <v>6</v>
      </c>
      <c r="E88" s="129">
        <f t="shared" si="25"/>
        <v>9</v>
      </c>
      <c r="F88" s="129">
        <f t="shared" si="25"/>
        <v>31</v>
      </c>
      <c r="G88" s="129">
        <f t="shared" si="25"/>
        <v>91</v>
      </c>
      <c r="H88" s="129">
        <f t="shared" si="25"/>
        <v>122</v>
      </c>
      <c r="I88" s="129">
        <f t="shared" si="25"/>
        <v>135</v>
      </c>
      <c r="J88" s="129">
        <f t="shared" si="25"/>
        <v>121</v>
      </c>
      <c r="K88" s="129">
        <f t="shared" si="25"/>
        <v>114</v>
      </c>
      <c r="L88" s="129">
        <f t="shared" si="25"/>
        <v>102</v>
      </c>
      <c r="M88" s="129">
        <f t="shared" si="25"/>
        <v>129</v>
      </c>
      <c r="N88" s="129">
        <f t="shared" si="25"/>
        <v>120</v>
      </c>
      <c r="O88" s="129">
        <f t="shared" si="25"/>
        <v>111</v>
      </c>
      <c r="P88" s="129">
        <f t="shared" si="25"/>
        <v>108</v>
      </c>
      <c r="Q88" s="129">
        <f t="shared" si="25"/>
        <v>119</v>
      </c>
      <c r="R88" s="129">
        <f t="shared" si="25"/>
        <v>88</v>
      </c>
      <c r="S88" s="130">
        <f t="shared" si="25"/>
        <v>109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X88" s="3"/>
      <c r="BY88" s="3"/>
      <c r="BZ88" s="3"/>
      <c r="CA88" s="4"/>
      <c r="CB88" s="4"/>
      <c r="CC88" s="4"/>
      <c r="CD88" s="4"/>
      <c r="CE88" s="4"/>
      <c r="CF88" s="4"/>
      <c r="CG88" s="12"/>
      <c r="CH88" s="12"/>
      <c r="CI88" s="12"/>
      <c r="CJ88" s="12"/>
      <c r="CK88" s="12"/>
    </row>
    <row r="89" spans="1:89" s="2" customFormat="1" x14ac:dyDescent="0.2">
      <c r="A89" s="114" t="s">
        <v>152</v>
      </c>
      <c r="B89" s="131"/>
      <c r="C89" s="131"/>
      <c r="D89" s="131"/>
      <c r="E89" s="131"/>
      <c r="F89" s="13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132"/>
      <c r="AC89" s="132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X89" s="3"/>
      <c r="BY89" s="3"/>
      <c r="BZ89" s="3"/>
      <c r="CA89" s="4"/>
      <c r="CB89" s="4"/>
      <c r="CC89" s="4"/>
      <c r="CD89" s="4"/>
      <c r="CE89" s="4"/>
      <c r="CF89" s="4"/>
      <c r="CG89" s="12"/>
      <c r="CH89" s="12"/>
      <c r="CI89" s="12"/>
      <c r="CJ89" s="12"/>
      <c r="CK89" s="12"/>
    </row>
    <row r="90" spans="1:89" s="2" customFormat="1" ht="14.25" customHeight="1" x14ac:dyDescent="0.2">
      <c r="A90" s="414" t="s">
        <v>153</v>
      </c>
      <c r="B90" s="415"/>
      <c r="C90" s="414" t="s">
        <v>151</v>
      </c>
      <c r="D90" s="420"/>
      <c r="E90" s="415"/>
      <c r="F90" s="394" t="s">
        <v>154</v>
      </c>
      <c r="G90" s="396"/>
      <c r="H90" s="396"/>
      <c r="I90" s="396"/>
      <c r="J90" s="396"/>
      <c r="K90" s="396"/>
      <c r="L90" s="396"/>
      <c r="M90" s="396"/>
      <c r="N90" s="396"/>
      <c r="O90" s="396"/>
      <c r="P90" s="396"/>
      <c r="Q90" s="396"/>
      <c r="R90" s="396"/>
      <c r="S90" s="396"/>
      <c r="T90" s="396"/>
      <c r="U90" s="396"/>
      <c r="V90" s="396"/>
      <c r="W90" s="396"/>
      <c r="X90" s="396"/>
      <c r="Y90" s="396"/>
      <c r="Z90" s="396"/>
      <c r="AA90" s="396"/>
      <c r="AB90" s="396"/>
      <c r="AC90" s="396"/>
      <c r="AD90" s="396"/>
      <c r="AE90" s="396"/>
      <c r="AF90" s="396"/>
      <c r="AG90" s="396"/>
      <c r="AH90" s="396"/>
      <c r="AI90" s="396"/>
      <c r="AJ90" s="396"/>
      <c r="AK90" s="396"/>
      <c r="AL90" s="396"/>
      <c r="AM90" s="395"/>
      <c r="AN90" s="389" t="s">
        <v>155</v>
      </c>
      <c r="AO90" s="404" t="s">
        <v>156</v>
      </c>
      <c r="AP90" s="407" t="s">
        <v>157</v>
      </c>
      <c r="AQ90" s="383" t="s">
        <v>158</v>
      </c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X90" s="3"/>
      <c r="BY90" s="3"/>
      <c r="BZ90" s="3"/>
      <c r="CA90" s="4"/>
      <c r="CB90" s="4"/>
      <c r="CC90" s="4"/>
      <c r="CD90" s="4"/>
      <c r="CE90" s="4"/>
      <c r="CF90" s="4"/>
      <c r="CG90" s="12"/>
      <c r="CH90" s="12"/>
      <c r="CI90" s="12"/>
      <c r="CJ90" s="12"/>
      <c r="CK90" s="12"/>
    </row>
    <row r="91" spans="1:89" s="2" customFormat="1" x14ac:dyDescent="0.2">
      <c r="A91" s="416"/>
      <c r="B91" s="417"/>
      <c r="C91" s="418"/>
      <c r="D91" s="421"/>
      <c r="E91" s="419"/>
      <c r="F91" s="402" t="s">
        <v>23</v>
      </c>
      <c r="G91" s="403"/>
      <c r="H91" s="402" t="s">
        <v>24</v>
      </c>
      <c r="I91" s="403"/>
      <c r="J91" s="402" t="s">
        <v>25</v>
      </c>
      <c r="K91" s="403"/>
      <c r="L91" s="402" t="s">
        <v>26</v>
      </c>
      <c r="M91" s="403"/>
      <c r="N91" s="402" t="s">
        <v>27</v>
      </c>
      <c r="O91" s="403"/>
      <c r="P91" s="394" t="s">
        <v>28</v>
      </c>
      <c r="Q91" s="395"/>
      <c r="R91" s="394" t="s">
        <v>29</v>
      </c>
      <c r="S91" s="395"/>
      <c r="T91" s="394" t="s">
        <v>30</v>
      </c>
      <c r="U91" s="395"/>
      <c r="V91" s="394" t="s">
        <v>31</v>
      </c>
      <c r="W91" s="395"/>
      <c r="X91" s="394" t="s">
        <v>32</v>
      </c>
      <c r="Y91" s="395"/>
      <c r="Z91" s="394" t="s">
        <v>33</v>
      </c>
      <c r="AA91" s="395"/>
      <c r="AB91" s="394" t="s">
        <v>34</v>
      </c>
      <c r="AC91" s="395"/>
      <c r="AD91" s="394" t="s">
        <v>35</v>
      </c>
      <c r="AE91" s="395"/>
      <c r="AF91" s="394" t="s">
        <v>36</v>
      </c>
      <c r="AG91" s="395"/>
      <c r="AH91" s="394" t="s">
        <v>37</v>
      </c>
      <c r="AI91" s="395"/>
      <c r="AJ91" s="394" t="s">
        <v>38</v>
      </c>
      <c r="AK91" s="395"/>
      <c r="AL91" s="394" t="s">
        <v>39</v>
      </c>
      <c r="AM91" s="395"/>
      <c r="AN91" s="390"/>
      <c r="AO91" s="405"/>
      <c r="AP91" s="408"/>
      <c r="AQ91" s="401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X91" s="3"/>
      <c r="BY91" s="3"/>
      <c r="BZ91" s="3"/>
      <c r="CA91" s="4"/>
      <c r="CB91" s="4"/>
      <c r="CC91" s="4"/>
      <c r="CD91" s="4"/>
      <c r="CE91" s="4"/>
      <c r="CF91" s="4"/>
      <c r="CG91" s="12"/>
      <c r="CH91" s="12"/>
      <c r="CI91" s="12"/>
      <c r="CJ91" s="12"/>
      <c r="CK91" s="12"/>
    </row>
    <row r="92" spans="1:89" s="2" customFormat="1" x14ac:dyDescent="0.2">
      <c r="A92" s="418"/>
      <c r="B92" s="419"/>
      <c r="C92" s="22" t="s">
        <v>159</v>
      </c>
      <c r="D92" s="17" t="s">
        <v>40</v>
      </c>
      <c r="E92" s="221" t="s">
        <v>41</v>
      </c>
      <c r="F92" s="225" t="s">
        <v>40</v>
      </c>
      <c r="G92" s="219" t="s">
        <v>41</v>
      </c>
      <c r="H92" s="225" t="s">
        <v>40</v>
      </c>
      <c r="I92" s="219" t="s">
        <v>41</v>
      </c>
      <c r="J92" s="225" t="s">
        <v>40</v>
      </c>
      <c r="K92" s="219" t="s">
        <v>41</v>
      </c>
      <c r="L92" s="225" t="s">
        <v>40</v>
      </c>
      <c r="M92" s="219" t="s">
        <v>41</v>
      </c>
      <c r="N92" s="225" t="s">
        <v>40</v>
      </c>
      <c r="O92" s="219" t="s">
        <v>41</v>
      </c>
      <c r="P92" s="225" t="s">
        <v>40</v>
      </c>
      <c r="Q92" s="219" t="s">
        <v>41</v>
      </c>
      <c r="R92" s="225" t="s">
        <v>40</v>
      </c>
      <c r="S92" s="219" t="s">
        <v>41</v>
      </c>
      <c r="T92" s="225" t="s">
        <v>40</v>
      </c>
      <c r="U92" s="219" t="s">
        <v>41</v>
      </c>
      <c r="V92" s="225" t="s">
        <v>40</v>
      </c>
      <c r="W92" s="219" t="s">
        <v>41</v>
      </c>
      <c r="X92" s="225" t="s">
        <v>40</v>
      </c>
      <c r="Y92" s="219" t="s">
        <v>41</v>
      </c>
      <c r="Z92" s="225" t="s">
        <v>40</v>
      </c>
      <c r="AA92" s="219" t="s">
        <v>41</v>
      </c>
      <c r="AB92" s="225" t="s">
        <v>40</v>
      </c>
      <c r="AC92" s="219" t="s">
        <v>41</v>
      </c>
      <c r="AD92" s="225" t="s">
        <v>40</v>
      </c>
      <c r="AE92" s="219" t="s">
        <v>41</v>
      </c>
      <c r="AF92" s="225" t="s">
        <v>40</v>
      </c>
      <c r="AG92" s="219" t="s">
        <v>41</v>
      </c>
      <c r="AH92" s="225" t="s">
        <v>40</v>
      </c>
      <c r="AI92" s="219" t="s">
        <v>41</v>
      </c>
      <c r="AJ92" s="225" t="s">
        <v>40</v>
      </c>
      <c r="AK92" s="219" t="s">
        <v>41</v>
      </c>
      <c r="AL92" s="225" t="s">
        <v>40</v>
      </c>
      <c r="AM92" s="219" t="s">
        <v>41</v>
      </c>
      <c r="AN92" s="391"/>
      <c r="AO92" s="406"/>
      <c r="AP92" s="409"/>
      <c r="AQ92" s="388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X92" s="3"/>
      <c r="BY92" s="3"/>
      <c r="BZ92" s="3"/>
      <c r="CA92" s="4"/>
      <c r="CB92" s="4"/>
      <c r="CC92" s="4"/>
      <c r="CD92" s="4"/>
      <c r="CE92" s="4"/>
      <c r="CF92" s="4"/>
      <c r="CG92" s="12"/>
      <c r="CH92" s="12"/>
      <c r="CI92" s="12"/>
      <c r="CJ92" s="12"/>
      <c r="CK92" s="12"/>
    </row>
    <row r="93" spans="1:89" s="2" customFormat="1" x14ac:dyDescent="0.2">
      <c r="A93" s="412" t="s">
        <v>160</v>
      </c>
      <c r="B93" s="413"/>
      <c r="C93" s="136">
        <f>SUM(D93+E93)</f>
        <v>1207</v>
      </c>
      <c r="D93" s="137">
        <f>SUM(F93+H93+J93+L93+N93+P93+R93+T93+V93+X93+Z93+AB93+AD93+AF93+AH93+AJ93+AL93)</f>
        <v>562</v>
      </c>
      <c r="E93" s="138">
        <f>SUM(G93+I93+K93+M93+O93+Q93+S93+U93+W93+Y93+AA93+AC93+AE93+AG93+AI93+AK93+AM93)</f>
        <v>645</v>
      </c>
      <c r="F93" s="139">
        <v>1</v>
      </c>
      <c r="G93" s="140">
        <v>10</v>
      </c>
      <c r="H93" s="139">
        <v>9</v>
      </c>
      <c r="I93" s="140">
        <v>7</v>
      </c>
      <c r="J93" s="139">
        <v>9</v>
      </c>
      <c r="K93" s="45">
        <v>8</v>
      </c>
      <c r="L93" s="139">
        <v>12</v>
      </c>
      <c r="M93" s="45">
        <v>9</v>
      </c>
      <c r="N93" s="139">
        <v>9</v>
      </c>
      <c r="O93" s="45">
        <v>4</v>
      </c>
      <c r="P93" s="139">
        <v>12</v>
      </c>
      <c r="Q93" s="45">
        <v>4</v>
      </c>
      <c r="R93" s="139">
        <v>8</v>
      </c>
      <c r="S93" s="45">
        <v>8</v>
      </c>
      <c r="T93" s="139">
        <v>12</v>
      </c>
      <c r="U93" s="45">
        <v>27</v>
      </c>
      <c r="V93" s="139">
        <v>11</v>
      </c>
      <c r="W93" s="45">
        <v>33</v>
      </c>
      <c r="X93" s="139">
        <v>25</v>
      </c>
      <c r="Y93" s="45">
        <v>59</v>
      </c>
      <c r="Z93" s="139">
        <v>32</v>
      </c>
      <c r="AA93" s="45">
        <v>52</v>
      </c>
      <c r="AB93" s="139">
        <v>39</v>
      </c>
      <c r="AC93" s="45">
        <v>48</v>
      </c>
      <c r="AD93" s="139">
        <v>55</v>
      </c>
      <c r="AE93" s="45">
        <v>67</v>
      </c>
      <c r="AF93" s="139">
        <v>85</v>
      </c>
      <c r="AG93" s="45">
        <v>83</v>
      </c>
      <c r="AH93" s="139">
        <v>92</v>
      </c>
      <c r="AI93" s="45">
        <v>95</v>
      </c>
      <c r="AJ93" s="139">
        <v>61</v>
      </c>
      <c r="AK93" s="45">
        <v>68</v>
      </c>
      <c r="AL93" s="141">
        <v>90</v>
      </c>
      <c r="AM93" s="45">
        <v>63</v>
      </c>
      <c r="AN93" s="142">
        <v>1203</v>
      </c>
      <c r="AO93" s="143">
        <v>812</v>
      </c>
      <c r="AP93" s="144">
        <v>0</v>
      </c>
      <c r="AQ93" s="140">
        <v>0</v>
      </c>
      <c r="AR93" s="145" t="str">
        <f>CA93&amp;CB93&amp;CC93&amp;CD93</f>
        <v/>
      </c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13"/>
      <c r="BE93" s="13"/>
      <c r="BX93" s="3"/>
      <c r="BY93" s="3"/>
      <c r="BZ93" s="3"/>
      <c r="CA93" s="146" t="str">
        <f>IF(CG93=1,"* El número de Beneficiarios NO DEBE ser mayor que el Total. ","")</f>
        <v/>
      </c>
      <c r="CB93" s="146" t="str">
        <f>IF(CH93=1,"* No olvide digitar la columna Beneficiarios y/o Pueblos Originarios y/o Migrantes (Digite CEROS si no tiene.). ","")</f>
        <v/>
      </c>
      <c r="CC93" s="146" t="str">
        <f>IF(CI93=1,"* El número de Pueblos Originarios y/o Migrantes NO DEBE ser mayor que el Total. ","")</f>
        <v/>
      </c>
      <c r="CD93" s="146" t="str">
        <f>IF(CJ93=1,"* El número de Controles NO DEBE ser mayor que el Total. ","")</f>
        <v/>
      </c>
      <c r="CE93" s="146"/>
      <c r="CF93" s="146"/>
      <c r="CG93" s="56">
        <f>IF(C93&lt;AN93,1,0)</f>
        <v>0</v>
      </c>
      <c r="CH93" s="56">
        <f>IF(AND(C93&lt;&gt;0,OR(AN93="",AP93="",AQ93="")),1,0)</f>
        <v>0</v>
      </c>
      <c r="CI93" s="56">
        <f>IF(OR(C93&lt;AP93,C93&lt;AQ93),1,0)</f>
        <v>0</v>
      </c>
      <c r="CJ93" s="56">
        <f>IF(C93&lt;AO93,1,0)</f>
        <v>0</v>
      </c>
      <c r="CK93" s="12"/>
    </row>
    <row r="94" spans="1:89" s="2" customFormat="1" x14ac:dyDescent="0.2">
      <c r="A94" s="389" t="s">
        <v>161</v>
      </c>
      <c r="B94" s="118" t="s">
        <v>162</v>
      </c>
      <c r="C94" s="147">
        <f>SUM(D94:E94)</f>
        <v>283</v>
      </c>
      <c r="D94" s="148"/>
      <c r="E94" s="138">
        <f>SUM(K94+M94+O94+Q94+S94+U94+W94+Y94+AA94+AC94+AE94+AG94+AI94+AK94+AM94)</f>
        <v>283</v>
      </c>
      <c r="F94" s="149"/>
      <c r="G94" s="150"/>
      <c r="H94" s="149"/>
      <c r="I94" s="150"/>
      <c r="J94" s="149"/>
      <c r="K94" s="47">
        <v>4</v>
      </c>
      <c r="L94" s="149"/>
      <c r="M94" s="47">
        <v>21</v>
      </c>
      <c r="N94" s="149"/>
      <c r="O94" s="47">
        <v>38</v>
      </c>
      <c r="P94" s="149"/>
      <c r="Q94" s="47">
        <v>63</v>
      </c>
      <c r="R94" s="149"/>
      <c r="S94" s="47">
        <v>72</v>
      </c>
      <c r="T94" s="149"/>
      <c r="U94" s="47">
        <v>49</v>
      </c>
      <c r="V94" s="149"/>
      <c r="W94" s="47">
        <v>36</v>
      </c>
      <c r="X94" s="149"/>
      <c r="Y94" s="47"/>
      <c r="Z94" s="149"/>
      <c r="AA94" s="47"/>
      <c r="AB94" s="149"/>
      <c r="AC94" s="47"/>
      <c r="AD94" s="149"/>
      <c r="AE94" s="47"/>
      <c r="AF94" s="149"/>
      <c r="AG94" s="47"/>
      <c r="AH94" s="149"/>
      <c r="AI94" s="47"/>
      <c r="AJ94" s="149"/>
      <c r="AK94" s="47"/>
      <c r="AL94" s="149"/>
      <c r="AM94" s="47"/>
      <c r="AN94" s="151">
        <v>283</v>
      </c>
      <c r="AO94" s="152">
        <v>270</v>
      </c>
      <c r="AP94" s="36">
        <v>0</v>
      </c>
      <c r="AQ94" s="153">
        <v>0</v>
      </c>
      <c r="AR94" s="145" t="str">
        <f t="shared" ref="AR94:AR101" si="26">CA94&amp;CB94&amp;CC94&amp;CD94</f>
        <v/>
      </c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13"/>
      <c r="BE94" s="13"/>
      <c r="BX94" s="3"/>
      <c r="BY94" s="3"/>
      <c r="BZ94" s="3"/>
      <c r="CA94" s="146" t="str">
        <f t="shared" ref="CA94:CA100" si="27">IF(CG94=1,"* El número de Beneficiarios NO DEBE ser mayor que el Total. ","")</f>
        <v/>
      </c>
      <c r="CB94" s="146" t="str">
        <f t="shared" ref="CB94:CB100" si="28">IF(CH94=1,"* No olvide digitar la columna Beneficiarios y/o Pueblos Originarios y/o Migrantes (Digite CEROS si no tiene.). ","")</f>
        <v/>
      </c>
      <c r="CC94" s="146" t="str">
        <f t="shared" ref="CC94:CC100" si="29">IF(CI94=1,"* El número de Pueblos Originarios y/o Migrantes NO DEBE ser mayor que el Total. ","")</f>
        <v/>
      </c>
      <c r="CD94" s="146" t="str">
        <f t="shared" ref="CD94:CD100" si="30">IF(CJ94=1,"* El número de Controles NO DEBE ser mayor que el Total. ","")</f>
        <v/>
      </c>
      <c r="CE94" s="146"/>
      <c r="CF94" s="146"/>
      <c r="CG94" s="56">
        <f>IF(E94&lt;AN94,1,0)</f>
        <v>0</v>
      </c>
      <c r="CH94" s="56">
        <f>IF(AND(E94&lt;&gt;0,OR(AN94="",AP94="",AQ94="")),1,0)</f>
        <v>0</v>
      </c>
      <c r="CI94" s="56">
        <f>IF(OR(E94&lt;AP94,E94&lt;AQ94),1,0)</f>
        <v>0</v>
      </c>
      <c r="CJ94" s="56">
        <f>IF(E94&lt;AO94,1,0)</f>
        <v>0</v>
      </c>
      <c r="CK94" s="12"/>
    </row>
    <row r="95" spans="1:89" s="2" customFormat="1" ht="21.75" x14ac:dyDescent="0.2">
      <c r="A95" s="390"/>
      <c r="B95" s="69" t="s">
        <v>163</v>
      </c>
      <c r="C95" s="154">
        <f>SUM(D95+E95)</f>
        <v>297</v>
      </c>
      <c r="D95" s="155">
        <f>SUM(F95+H95+J95+L95+N95+P95+R95+T95+V95+X95+Z95+AB95+AD95+AF95+AH95+AJ95+AL95)</f>
        <v>69</v>
      </c>
      <c r="E95" s="156">
        <f>SUM(G95+I95+K95+M95+O95+Q95+S95+U95+W95+Y95+AA95+AC95+AE95+AG95+AI95+AK95+AM95)</f>
        <v>228</v>
      </c>
      <c r="F95" s="39">
        <v>0</v>
      </c>
      <c r="G95" s="40">
        <v>1</v>
      </c>
      <c r="H95" s="39">
        <v>0</v>
      </c>
      <c r="I95" s="40">
        <v>0</v>
      </c>
      <c r="J95" s="39">
        <v>0</v>
      </c>
      <c r="K95" s="40">
        <v>1</v>
      </c>
      <c r="L95" s="39">
        <v>1</v>
      </c>
      <c r="M95" s="40">
        <v>8</v>
      </c>
      <c r="N95" s="39">
        <v>8</v>
      </c>
      <c r="O95" s="40">
        <v>14</v>
      </c>
      <c r="P95" s="39">
        <v>8</v>
      </c>
      <c r="Q95" s="40">
        <v>24</v>
      </c>
      <c r="R95" s="39">
        <v>13</v>
      </c>
      <c r="S95" s="40">
        <v>30</v>
      </c>
      <c r="T95" s="39">
        <v>11</v>
      </c>
      <c r="U95" s="40">
        <v>35</v>
      </c>
      <c r="V95" s="39">
        <v>12</v>
      </c>
      <c r="W95" s="40">
        <v>28</v>
      </c>
      <c r="X95" s="39">
        <v>3</v>
      </c>
      <c r="Y95" s="40">
        <v>20</v>
      </c>
      <c r="Z95" s="39">
        <v>2</v>
      </c>
      <c r="AA95" s="40">
        <v>21</v>
      </c>
      <c r="AB95" s="39">
        <v>6</v>
      </c>
      <c r="AC95" s="40">
        <v>17</v>
      </c>
      <c r="AD95" s="39">
        <v>1</v>
      </c>
      <c r="AE95" s="40">
        <v>13</v>
      </c>
      <c r="AF95" s="39">
        <v>3</v>
      </c>
      <c r="AG95" s="40">
        <v>6</v>
      </c>
      <c r="AH95" s="39">
        <v>1</v>
      </c>
      <c r="AI95" s="40">
        <v>7</v>
      </c>
      <c r="AJ95" s="39">
        <v>0</v>
      </c>
      <c r="AK95" s="40">
        <v>0</v>
      </c>
      <c r="AL95" s="46">
        <v>0</v>
      </c>
      <c r="AM95" s="40">
        <v>3</v>
      </c>
      <c r="AN95" s="71">
        <v>297</v>
      </c>
      <c r="AO95" s="157">
        <v>238</v>
      </c>
      <c r="AP95" s="57">
        <v>0</v>
      </c>
      <c r="AQ95" s="67">
        <v>0</v>
      </c>
      <c r="AR95" s="145" t="str">
        <f t="shared" si="26"/>
        <v/>
      </c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13"/>
      <c r="BE95" s="13"/>
      <c r="BX95" s="3"/>
      <c r="BY95" s="3"/>
      <c r="BZ95" s="3"/>
      <c r="CA95" s="146" t="str">
        <f t="shared" si="27"/>
        <v/>
      </c>
      <c r="CB95" s="146" t="str">
        <f t="shared" si="28"/>
        <v/>
      </c>
      <c r="CC95" s="146" t="str">
        <f t="shared" si="29"/>
        <v/>
      </c>
      <c r="CD95" s="146" t="str">
        <f t="shared" si="30"/>
        <v/>
      </c>
      <c r="CE95" s="146"/>
      <c r="CF95" s="146"/>
      <c r="CG95" s="56">
        <f t="shared" ref="CG95:CG100" si="31">IF(C95&lt;AN95,1,0)</f>
        <v>0</v>
      </c>
      <c r="CH95" s="56">
        <f t="shared" ref="CH95:CH100" si="32">IF(AND(C95&lt;&gt;0,OR(AN95="",AP95="",AQ95="")),1,0)</f>
        <v>0</v>
      </c>
      <c r="CI95" s="56">
        <f t="shared" ref="CI95:CI100" si="33">IF(OR(C95&lt;AP95,C95&lt;AQ95),1,0)</f>
        <v>0</v>
      </c>
      <c r="CJ95" s="56">
        <f t="shared" ref="CJ95:CJ100" si="34">IF(C95&lt;AO95,1,0)</f>
        <v>0</v>
      </c>
      <c r="CK95" s="12"/>
    </row>
    <row r="96" spans="1:89" s="2" customFormat="1" x14ac:dyDescent="0.2">
      <c r="A96" s="391"/>
      <c r="B96" s="122" t="s">
        <v>143</v>
      </c>
      <c r="C96" s="158">
        <f t="shared" ref="C96:C101" si="35">SUM(D96+E96)</f>
        <v>0</v>
      </c>
      <c r="D96" s="159">
        <f>SUM(N96+P96+R96+T96+V96+X96+Z96)</f>
        <v>0</v>
      </c>
      <c r="E96" s="160">
        <f>SUM(O96+Q96+S96+U96+W96+Y96+AA96)</f>
        <v>0</v>
      </c>
      <c r="F96" s="161"/>
      <c r="G96" s="162"/>
      <c r="H96" s="161"/>
      <c r="I96" s="162"/>
      <c r="J96" s="161"/>
      <c r="K96" s="162"/>
      <c r="L96" s="161"/>
      <c r="M96" s="162"/>
      <c r="N96" s="124"/>
      <c r="O96" s="126"/>
      <c r="P96" s="124"/>
      <c r="Q96" s="126"/>
      <c r="R96" s="124"/>
      <c r="S96" s="126"/>
      <c r="T96" s="124"/>
      <c r="U96" s="126"/>
      <c r="V96" s="124"/>
      <c r="W96" s="126"/>
      <c r="X96" s="124"/>
      <c r="Y96" s="126"/>
      <c r="Z96" s="124"/>
      <c r="AA96" s="163"/>
      <c r="AB96" s="161"/>
      <c r="AC96" s="162"/>
      <c r="AD96" s="161"/>
      <c r="AE96" s="162"/>
      <c r="AF96" s="161"/>
      <c r="AG96" s="162"/>
      <c r="AH96" s="161"/>
      <c r="AI96" s="162"/>
      <c r="AJ96" s="161"/>
      <c r="AK96" s="162"/>
      <c r="AL96" s="161"/>
      <c r="AM96" s="162"/>
      <c r="AN96" s="164"/>
      <c r="AO96" s="165"/>
      <c r="AP96" s="166"/>
      <c r="AQ96" s="163"/>
      <c r="AR96" s="145" t="str">
        <f t="shared" si="26"/>
        <v/>
      </c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13"/>
      <c r="BE96" s="13"/>
      <c r="BX96" s="3"/>
      <c r="BY96" s="3"/>
      <c r="BZ96" s="3"/>
      <c r="CA96" s="146" t="str">
        <f t="shared" si="27"/>
        <v/>
      </c>
      <c r="CB96" s="146" t="str">
        <f t="shared" si="28"/>
        <v/>
      </c>
      <c r="CC96" s="146" t="str">
        <f t="shared" si="29"/>
        <v/>
      </c>
      <c r="CD96" s="146" t="str">
        <f t="shared" si="30"/>
        <v/>
      </c>
      <c r="CE96" s="146"/>
      <c r="CF96" s="146"/>
      <c r="CG96" s="56">
        <f t="shared" si="31"/>
        <v>0</v>
      </c>
      <c r="CH96" s="56">
        <f t="shared" si="32"/>
        <v>0</v>
      </c>
      <c r="CI96" s="56">
        <f t="shared" si="33"/>
        <v>0</v>
      </c>
      <c r="CJ96" s="56">
        <f t="shared" si="34"/>
        <v>0</v>
      </c>
      <c r="CK96" s="12"/>
    </row>
    <row r="97" spans="1:90" s="2" customFormat="1" x14ac:dyDescent="0.2">
      <c r="A97" s="422" t="s">
        <v>164</v>
      </c>
      <c r="B97" s="423"/>
      <c r="C97" s="167">
        <f t="shared" si="35"/>
        <v>648</v>
      </c>
      <c r="D97" s="168">
        <f t="shared" ref="D97:E101" si="36">SUM(F97+H97+J97+L97+N97+P97+R97+T97+V97+X97+Z97+AB97+AD97+AF97+AH97+AJ97+AL97)</f>
        <v>273</v>
      </c>
      <c r="E97" s="169">
        <f t="shared" si="36"/>
        <v>375</v>
      </c>
      <c r="F97" s="60">
        <v>54</v>
      </c>
      <c r="G97" s="52">
        <v>51</v>
      </c>
      <c r="H97" s="60">
        <v>30</v>
      </c>
      <c r="I97" s="52">
        <v>26</v>
      </c>
      <c r="J97" s="60">
        <v>24</v>
      </c>
      <c r="K97" s="49">
        <v>31</v>
      </c>
      <c r="L97" s="60">
        <v>13</v>
      </c>
      <c r="M97" s="49">
        <v>29</v>
      </c>
      <c r="N97" s="60">
        <v>3</v>
      </c>
      <c r="O97" s="49">
        <v>8</v>
      </c>
      <c r="P97" s="60">
        <v>3</v>
      </c>
      <c r="Q97" s="49">
        <v>4</v>
      </c>
      <c r="R97" s="60">
        <v>5</v>
      </c>
      <c r="S97" s="49">
        <v>16</v>
      </c>
      <c r="T97" s="60">
        <v>3</v>
      </c>
      <c r="U97" s="49">
        <v>14</v>
      </c>
      <c r="V97" s="60">
        <v>2</v>
      </c>
      <c r="W97" s="49">
        <v>14</v>
      </c>
      <c r="X97" s="60">
        <v>9</v>
      </c>
      <c r="Y97" s="49">
        <v>16</v>
      </c>
      <c r="Z97" s="60">
        <v>8</v>
      </c>
      <c r="AA97" s="49">
        <v>19</v>
      </c>
      <c r="AB97" s="60">
        <v>13</v>
      </c>
      <c r="AC97" s="49">
        <v>23</v>
      </c>
      <c r="AD97" s="60">
        <v>10</v>
      </c>
      <c r="AE97" s="49">
        <v>31</v>
      </c>
      <c r="AF97" s="60">
        <v>23</v>
      </c>
      <c r="AG97" s="49">
        <v>33</v>
      </c>
      <c r="AH97" s="60">
        <v>27</v>
      </c>
      <c r="AI97" s="52">
        <v>18</v>
      </c>
      <c r="AJ97" s="60">
        <v>20</v>
      </c>
      <c r="AK97" s="52">
        <v>18</v>
      </c>
      <c r="AL97" s="80">
        <v>26</v>
      </c>
      <c r="AM97" s="49">
        <v>24</v>
      </c>
      <c r="AN97" s="170">
        <v>648</v>
      </c>
      <c r="AO97" s="171">
        <v>587</v>
      </c>
      <c r="AP97" s="79">
        <v>0</v>
      </c>
      <c r="AQ97" s="52">
        <v>0</v>
      </c>
      <c r="AR97" s="145" t="str">
        <f t="shared" si="26"/>
        <v/>
      </c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13"/>
      <c r="BE97" s="13"/>
      <c r="BX97" s="3"/>
      <c r="BY97" s="3"/>
      <c r="BZ97" s="3"/>
      <c r="CA97" s="146" t="str">
        <f t="shared" si="27"/>
        <v/>
      </c>
      <c r="CB97" s="146" t="str">
        <f t="shared" si="28"/>
        <v/>
      </c>
      <c r="CC97" s="146" t="str">
        <f t="shared" si="29"/>
        <v/>
      </c>
      <c r="CD97" s="146" t="str">
        <f t="shared" si="30"/>
        <v/>
      </c>
      <c r="CE97" s="146"/>
      <c r="CF97" s="146"/>
      <c r="CG97" s="56">
        <f t="shared" si="31"/>
        <v>0</v>
      </c>
      <c r="CH97" s="56">
        <f t="shared" si="32"/>
        <v>0</v>
      </c>
      <c r="CI97" s="56">
        <f t="shared" si="33"/>
        <v>0</v>
      </c>
      <c r="CJ97" s="56">
        <f t="shared" si="34"/>
        <v>0</v>
      </c>
      <c r="CK97" s="12"/>
      <c r="CL97" s="4"/>
    </row>
    <row r="98" spans="1:90" s="2" customFormat="1" x14ac:dyDescent="0.2">
      <c r="A98" s="424" t="s">
        <v>165</v>
      </c>
      <c r="B98" s="425"/>
      <c r="C98" s="172">
        <f t="shared" si="35"/>
        <v>0</v>
      </c>
      <c r="D98" s="155">
        <f t="shared" si="36"/>
        <v>0</v>
      </c>
      <c r="E98" s="156">
        <f t="shared" si="36"/>
        <v>0</v>
      </c>
      <c r="F98" s="39">
        <v>0</v>
      </c>
      <c r="G98" s="67"/>
      <c r="H98" s="39"/>
      <c r="I98" s="67"/>
      <c r="J98" s="39"/>
      <c r="K98" s="40"/>
      <c r="L98" s="39"/>
      <c r="M98" s="40"/>
      <c r="N98" s="39"/>
      <c r="O98" s="40"/>
      <c r="P98" s="39"/>
      <c r="Q98" s="40">
        <v>0</v>
      </c>
      <c r="R98" s="39"/>
      <c r="S98" s="40"/>
      <c r="T98" s="39">
        <v>0</v>
      </c>
      <c r="U98" s="40">
        <v>0</v>
      </c>
      <c r="V98" s="39">
        <v>0</v>
      </c>
      <c r="W98" s="40">
        <v>0</v>
      </c>
      <c r="X98" s="39">
        <v>0</v>
      </c>
      <c r="Y98" s="40">
        <v>0</v>
      </c>
      <c r="Z98" s="39">
        <v>0</v>
      </c>
      <c r="AA98" s="40">
        <v>0</v>
      </c>
      <c r="AB98" s="39"/>
      <c r="AC98" s="67"/>
      <c r="AD98" s="39"/>
      <c r="AE98" s="67"/>
      <c r="AF98" s="39"/>
      <c r="AG98" s="67"/>
      <c r="AH98" s="39"/>
      <c r="AI98" s="67"/>
      <c r="AJ98" s="39"/>
      <c r="AK98" s="67"/>
      <c r="AL98" s="46"/>
      <c r="AM98" s="40"/>
      <c r="AN98" s="71">
        <v>0</v>
      </c>
      <c r="AO98" s="157">
        <v>0</v>
      </c>
      <c r="AP98" s="57"/>
      <c r="AQ98" s="67"/>
      <c r="AR98" s="145" t="str">
        <f t="shared" si="26"/>
        <v/>
      </c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13"/>
      <c r="BE98" s="13"/>
      <c r="BX98" s="3"/>
      <c r="BY98" s="3"/>
      <c r="BZ98" s="3"/>
      <c r="CA98" s="146" t="str">
        <f t="shared" si="27"/>
        <v/>
      </c>
      <c r="CB98" s="146" t="str">
        <f t="shared" si="28"/>
        <v/>
      </c>
      <c r="CC98" s="146" t="str">
        <f t="shared" si="29"/>
        <v/>
      </c>
      <c r="CD98" s="146" t="str">
        <f t="shared" si="30"/>
        <v/>
      </c>
      <c r="CE98" s="146"/>
      <c r="CF98" s="146"/>
      <c r="CG98" s="56">
        <f t="shared" si="31"/>
        <v>0</v>
      </c>
      <c r="CH98" s="56">
        <f t="shared" si="32"/>
        <v>0</v>
      </c>
      <c r="CI98" s="56">
        <f t="shared" si="33"/>
        <v>0</v>
      </c>
      <c r="CJ98" s="56">
        <f t="shared" si="34"/>
        <v>0</v>
      </c>
      <c r="CK98" s="12"/>
      <c r="CL98" s="4"/>
    </row>
    <row r="99" spans="1:90" s="2" customFormat="1" x14ac:dyDescent="0.2">
      <c r="A99" s="426" t="s">
        <v>166</v>
      </c>
      <c r="B99" s="427"/>
      <c r="C99" s="173">
        <f t="shared" si="35"/>
        <v>118</v>
      </c>
      <c r="D99" s="174">
        <f t="shared" si="36"/>
        <v>65</v>
      </c>
      <c r="E99" s="156">
        <f t="shared" si="36"/>
        <v>53</v>
      </c>
      <c r="F99" s="39">
        <v>24</v>
      </c>
      <c r="G99" s="67">
        <v>28</v>
      </c>
      <c r="H99" s="39">
        <v>5</v>
      </c>
      <c r="I99" s="67">
        <v>5</v>
      </c>
      <c r="J99" s="39">
        <v>3</v>
      </c>
      <c r="K99" s="40">
        <v>0</v>
      </c>
      <c r="L99" s="39">
        <v>0</v>
      </c>
      <c r="M99" s="40">
        <v>1</v>
      </c>
      <c r="N99" s="39">
        <v>0</v>
      </c>
      <c r="O99" s="40">
        <v>0</v>
      </c>
      <c r="P99" s="39">
        <v>0</v>
      </c>
      <c r="Q99" s="40">
        <v>0</v>
      </c>
      <c r="R99" s="39">
        <v>4</v>
      </c>
      <c r="S99" s="40">
        <v>0</v>
      </c>
      <c r="T99" s="39">
        <v>1</v>
      </c>
      <c r="U99" s="40">
        <v>2</v>
      </c>
      <c r="V99" s="39">
        <v>0</v>
      </c>
      <c r="W99" s="40">
        <v>0</v>
      </c>
      <c r="X99" s="39">
        <v>0</v>
      </c>
      <c r="Y99" s="40">
        <v>2</v>
      </c>
      <c r="Z99" s="39">
        <v>2</v>
      </c>
      <c r="AA99" s="40">
        <v>2</v>
      </c>
      <c r="AB99" s="39">
        <v>0</v>
      </c>
      <c r="AC99" s="67">
        <v>0</v>
      </c>
      <c r="AD99" s="39">
        <v>11</v>
      </c>
      <c r="AE99" s="67">
        <v>6</v>
      </c>
      <c r="AF99" s="39">
        <v>4</v>
      </c>
      <c r="AG99" s="67">
        <v>2</v>
      </c>
      <c r="AH99" s="39">
        <v>4</v>
      </c>
      <c r="AI99" s="67">
        <v>0</v>
      </c>
      <c r="AJ99" s="39">
        <v>5</v>
      </c>
      <c r="AK99" s="67">
        <v>4</v>
      </c>
      <c r="AL99" s="46">
        <v>2</v>
      </c>
      <c r="AM99" s="40">
        <v>1</v>
      </c>
      <c r="AN99" s="71">
        <v>118</v>
      </c>
      <c r="AO99" s="157">
        <v>77</v>
      </c>
      <c r="AP99" s="57">
        <v>0</v>
      </c>
      <c r="AQ99" s="67">
        <v>0</v>
      </c>
      <c r="AR99" s="145" t="str">
        <f t="shared" si="26"/>
        <v/>
      </c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13"/>
      <c r="BE99" s="13"/>
      <c r="BX99" s="3"/>
      <c r="BY99" s="3"/>
      <c r="BZ99" s="3"/>
      <c r="CA99" s="146" t="str">
        <f t="shared" si="27"/>
        <v/>
      </c>
      <c r="CB99" s="146" t="str">
        <f t="shared" si="28"/>
        <v/>
      </c>
      <c r="CC99" s="146" t="str">
        <f t="shared" si="29"/>
        <v/>
      </c>
      <c r="CD99" s="146" t="str">
        <f t="shared" si="30"/>
        <v/>
      </c>
      <c r="CE99" s="146"/>
      <c r="CF99" s="146"/>
      <c r="CG99" s="56">
        <f t="shared" si="31"/>
        <v>0</v>
      </c>
      <c r="CH99" s="56">
        <f t="shared" si="32"/>
        <v>0</v>
      </c>
      <c r="CI99" s="56">
        <f t="shared" si="33"/>
        <v>0</v>
      </c>
      <c r="CJ99" s="56">
        <f t="shared" si="34"/>
        <v>0</v>
      </c>
      <c r="CK99" s="12"/>
      <c r="CL99" s="4"/>
    </row>
    <row r="100" spans="1:90" s="2" customFormat="1" x14ac:dyDescent="0.2">
      <c r="A100" s="424" t="s">
        <v>167</v>
      </c>
      <c r="B100" s="425"/>
      <c r="C100" s="172">
        <f t="shared" si="35"/>
        <v>155</v>
      </c>
      <c r="D100" s="155">
        <f t="shared" si="36"/>
        <v>59</v>
      </c>
      <c r="E100" s="156">
        <f t="shared" si="36"/>
        <v>96</v>
      </c>
      <c r="F100" s="39">
        <v>0</v>
      </c>
      <c r="G100" s="67">
        <v>0</v>
      </c>
      <c r="H100" s="39">
        <v>0</v>
      </c>
      <c r="I100" s="67">
        <v>0</v>
      </c>
      <c r="J100" s="39">
        <v>0</v>
      </c>
      <c r="K100" s="40">
        <v>0</v>
      </c>
      <c r="L100" s="39">
        <v>0</v>
      </c>
      <c r="M100" s="40">
        <v>0</v>
      </c>
      <c r="N100" s="39">
        <v>0</v>
      </c>
      <c r="O100" s="40">
        <v>0</v>
      </c>
      <c r="P100" s="39">
        <v>0</v>
      </c>
      <c r="Q100" s="40">
        <v>0</v>
      </c>
      <c r="R100" s="39">
        <v>0</v>
      </c>
      <c r="S100" s="40">
        <v>0</v>
      </c>
      <c r="T100" s="39">
        <v>0</v>
      </c>
      <c r="U100" s="40">
        <v>0</v>
      </c>
      <c r="V100" s="39">
        <v>0</v>
      </c>
      <c r="W100" s="40">
        <v>0</v>
      </c>
      <c r="X100" s="39">
        <v>0</v>
      </c>
      <c r="Y100" s="40">
        <v>0</v>
      </c>
      <c r="Z100" s="39">
        <v>0</v>
      </c>
      <c r="AA100" s="40">
        <v>0</v>
      </c>
      <c r="AB100" s="39">
        <v>0</v>
      </c>
      <c r="AC100" s="40">
        <v>0</v>
      </c>
      <c r="AD100" s="39">
        <v>0</v>
      </c>
      <c r="AE100" s="40">
        <v>0</v>
      </c>
      <c r="AF100" s="39">
        <v>16</v>
      </c>
      <c r="AG100" s="40">
        <v>30</v>
      </c>
      <c r="AH100" s="39">
        <v>21</v>
      </c>
      <c r="AI100" s="67">
        <v>36</v>
      </c>
      <c r="AJ100" s="39">
        <v>11</v>
      </c>
      <c r="AK100" s="67">
        <v>18</v>
      </c>
      <c r="AL100" s="46">
        <v>11</v>
      </c>
      <c r="AM100" s="40">
        <v>12</v>
      </c>
      <c r="AN100" s="71">
        <v>155</v>
      </c>
      <c r="AO100" s="157">
        <v>0</v>
      </c>
      <c r="AP100" s="57">
        <v>0</v>
      </c>
      <c r="AQ100" s="67">
        <v>0</v>
      </c>
      <c r="AR100" s="145" t="str">
        <f t="shared" si="26"/>
        <v/>
      </c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13"/>
      <c r="BE100" s="13"/>
      <c r="BX100" s="3"/>
      <c r="BY100" s="3"/>
      <c r="BZ100" s="3"/>
      <c r="CA100" s="146" t="str">
        <f t="shared" si="27"/>
        <v/>
      </c>
      <c r="CB100" s="146" t="str">
        <f t="shared" si="28"/>
        <v/>
      </c>
      <c r="CC100" s="146" t="str">
        <f t="shared" si="29"/>
        <v/>
      </c>
      <c r="CD100" s="146" t="str">
        <f t="shared" si="30"/>
        <v/>
      </c>
      <c r="CE100" s="146"/>
      <c r="CF100" s="146"/>
      <c r="CG100" s="56">
        <f t="shared" si="31"/>
        <v>0</v>
      </c>
      <c r="CH100" s="56">
        <f t="shared" si="32"/>
        <v>0</v>
      </c>
      <c r="CI100" s="56">
        <f t="shared" si="33"/>
        <v>0</v>
      </c>
      <c r="CJ100" s="56">
        <f t="shared" si="34"/>
        <v>0</v>
      </c>
      <c r="CK100" s="12"/>
      <c r="CL100" s="4"/>
    </row>
    <row r="101" spans="1:90" s="2" customFormat="1" x14ac:dyDescent="0.2">
      <c r="A101" s="428" t="s">
        <v>168</v>
      </c>
      <c r="B101" s="429"/>
      <c r="C101" s="175">
        <f t="shared" si="35"/>
        <v>146</v>
      </c>
      <c r="D101" s="176">
        <f t="shared" si="36"/>
        <v>89</v>
      </c>
      <c r="E101" s="177">
        <f t="shared" si="36"/>
        <v>57</v>
      </c>
      <c r="F101" s="124">
        <v>2</v>
      </c>
      <c r="G101" s="163">
        <v>5</v>
      </c>
      <c r="H101" s="124">
        <v>3</v>
      </c>
      <c r="I101" s="163">
        <v>0</v>
      </c>
      <c r="J101" s="124"/>
      <c r="K101" s="126">
        <v>1</v>
      </c>
      <c r="L101" s="124">
        <v>1</v>
      </c>
      <c r="M101" s="126">
        <v>1</v>
      </c>
      <c r="N101" s="124">
        <v>3</v>
      </c>
      <c r="O101" s="126">
        <v>6</v>
      </c>
      <c r="P101" s="124">
        <v>1</v>
      </c>
      <c r="Q101" s="126">
        <v>3</v>
      </c>
      <c r="R101" s="124">
        <v>1</v>
      </c>
      <c r="S101" s="126">
        <v>3</v>
      </c>
      <c r="T101" s="124">
        <v>2</v>
      </c>
      <c r="U101" s="126"/>
      <c r="V101" s="124">
        <v>15</v>
      </c>
      <c r="W101" s="126">
        <v>9</v>
      </c>
      <c r="X101" s="124">
        <v>6</v>
      </c>
      <c r="Y101" s="126"/>
      <c r="Z101" s="124">
        <v>13</v>
      </c>
      <c r="AA101" s="126">
        <v>3</v>
      </c>
      <c r="AB101" s="124">
        <v>10</v>
      </c>
      <c r="AC101" s="126">
        <v>3</v>
      </c>
      <c r="AD101" s="124">
        <v>5</v>
      </c>
      <c r="AE101" s="126">
        <v>1</v>
      </c>
      <c r="AF101" s="124">
        <v>4</v>
      </c>
      <c r="AG101" s="126">
        <v>2</v>
      </c>
      <c r="AH101" s="124">
        <v>13</v>
      </c>
      <c r="AI101" s="126">
        <v>3</v>
      </c>
      <c r="AJ101" s="124">
        <v>4</v>
      </c>
      <c r="AK101" s="126">
        <v>3</v>
      </c>
      <c r="AL101" s="178">
        <v>6</v>
      </c>
      <c r="AM101" s="126">
        <v>14</v>
      </c>
      <c r="AN101" s="164">
        <v>134</v>
      </c>
      <c r="AO101" s="165">
        <v>37</v>
      </c>
      <c r="AP101" s="166">
        <v>1</v>
      </c>
      <c r="AQ101" s="163">
        <v>11</v>
      </c>
      <c r="AR101" s="145" t="str">
        <f t="shared" si="26"/>
        <v/>
      </c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13"/>
      <c r="BE101" s="13"/>
      <c r="BX101" s="3"/>
      <c r="BY101" s="3"/>
      <c r="BZ101" s="3"/>
      <c r="CA101" s="146" t="str">
        <f>IF(CG101=1,"* El número de Beneficiarios NO DEBE ser mayor que el Total. ","")</f>
        <v/>
      </c>
      <c r="CB101" s="146" t="str">
        <f>IF(CH101=1,"* No olvide digitar la columna Beneficiarios y/o Pueblos Originarios y/o Migrantes (Digite CEROS si no tiene.). ","")</f>
        <v/>
      </c>
      <c r="CC101" s="146" t="str">
        <f>IF(CI101=1,"* El número de Pueblos Originarios y/o Migrantes NO DEBE ser mayor que el Total. ","")</f>
        <v/>
      </c>
      <c r="CD101" s="146" t="str">
        <f>IF(CJ101=1,"* El número de Controles NO DEBE ser mayor que el Total. ","")</f>
        <v/>
      </c>
      <c r="CE101" s="146"/>
      <c r="CF101" s="146"/>
      <c r="CG101" s="56">
        <f>IF(C101&lt;AN101,1,0)</f>
        <v>0</v>
      </c>
      <c r="CH101" s="56">
        <f>IF(AND(C101&lt;&gt;0,OR(AN101="",AP101="",AQ101="")),1,0)</f>
        <v>0</v>
      </c>
      <c r="CI101" s="56">
        <f>IF(OR(C101&lt;AP101,C101&lt;AQ101),1,0)</f>
        <v>0</v>
      </c>
      <c r="CJ101" s="56">
        <f>IF(C101&lt;AO101,1,0)</f>
        <v>0</v>
      </c>
      <c r="CK101" s="12"/>
      <c r="CL101" s="4"/>
    </row>
    <row r="102" spans="1:90" s="2" customFormat="1" x14ac:dyDescent="0.2">
      <c r="A102" s="410" t="s">
        <v>42</v>
      </c>
      <c r="B102" s="411"/>
      <c r="C102" s="179">
        <f t="shared" ref="C102:AQ102" si="37">SUM(C93:C101)</f>
        <v>2854</v>
      </c>
      <c r="D102" s="180">
        <f t="shared" si="37"/>
        <v>1117</v>
      </c>
      <c r="E102" s="160">
        <f t="shared" si="37"/>
        <v>1737</v>
      </c>
      <c r="F102" s="128">
        <f t="shared" si="37"/>
        <v>81</v>
      </c>
      <c r="G102" s="181">
        <f t="shared" si="37"/>
        <v>95</v>
      </c>
      <c r="H102" s="128">
        <f t="shared" si="37"/>
        <v>47</v>
      </c>
      <c r="I102" s="181">
        <f t="shared" si="37"/>
        <v>38</v>
      </c>
      <c r="J102" s="98">
        <f t="shared" si="37"/>
        <v>36</v>
      </c>
      <c r="K102" s="101">
        <f t="shared" si="37"/>
        <v>45</v>
      </c>
      <c r="L102" s="98">
        <f t="shared" si="37"/>
        <v>27</v>
      </c>
      <c r="M102" s="101">
        <f t="shared" si="37"/>
        <v>69</v>
      </c>
      <c r="N102" s="98">
        <f t="shared" si="37"/>
        <v>23</v>
      </c>
      <c r="O102" s="101">
        <f t="shared" si="37"/>
        <v>70</v>
      </c>
      <c r="P102" s="98">
        <f t="shared" si="37"/>
        <v>24</v>
      </c>
      <c r="Q102" s="101">
        <f t="shared" si="37"/>
        <v>98</v>
      </c>
      <c r="R102" s="98">
        <f t="shared" si="37"/>
        <v>31</v>
      </c>
      <c r="S102" s="101">
        <f t="shared" si="37"/>
        <v>129</v>
      </c>
      <c r="T102" s="98">
        <f t="shared" si="37"/>
        <v>29</v>
      </c>
      <c r="U102" s="101">
        <f t="shared" si="37"/>
        <v>127</v>
      </c>
      <c r="V102" s="98">
        <f t="shared" si="37"/>
        <v>40</v>
      </c>
      <c r="W102" s="101">
        <f t="shared" si="37"/>
        <v>120</v>
      </c>
      <c r="X102" s="98">
        <f t="shared" si="37"/>
        <v>43</v>
      </c>
      <c r="Y102" s="101">
        <f t="shared" si="37"/>
        <v>97</v>
      </c>
      <c r="Z102" s="98">
        <f t="shared" si="37"/>
        <v>57</v>
      </c>
      <c r="AA102" s="101">
        <f t="shared" si="37"/>
        <v>97</v>
      </c>
      <c r="AB102" s="98">
        <f t="shared" si="37"/>
        <v>68</v>
      </c>
      <c r="AC102" s="101">
        <f t="shared" si="37"/>
        <v>91</v>
      </c>
      <c r="AD102" s="98">
        <f t="shared" si="37"/>
        <v>82</v>
      </c>
      <c r="AE102" s="101">
        <f t="shared" si="37"/>
        <v>118</v>
      </c>
      <c r="AF102" s="98">
        <f t="shared" si="37"/>
        <v>135</v>
      </c>
      <c r="AG102" s="101">
        <f t="shared" si="37"/>
        <v>156</v>
      </c>
      <c r="AH102" s="98">
        <f t="shared" si="37"/>
        <v>158</v>
      </c>
      <c r="AI102" s="101">
        <f t="shared" si="37"/>
        <v>159</v>
      </c>
      <c r="AJ102" s="98">
        <f t="shared" si="37"/>
        <v>101</v>
      </c>
      <c r="AK102" s="101">
        <f t="shared" si="37"/>
        <v>111</v>
      </c>
      <c r="AL102" s="102">
        <f t="shared" si="37"/>
        <v>135</v>
      </c>
      <c r="AM102" s="101">
        <f t="shared" si="37"/>
        <v>117</v>
      </c>
      <c r="AN102" s="182">
        <f t="shared" si="37"/>
        <v>2838</v>
      </c>
      <c r="AO102" s="183">
        <f t="shared" si="37"/>
        <v>2021</v>
      </c>
      <c r="AP102" s="184">
        <f t="shared" si="37"/>
        <v>1</v>
      </c>
      <c r="AQ102" s="181">
        <f t="shared" si="37"/>
        <v>11</v>
      </c>
      <c r="AR102" s="110" t="s">
        <v>169</v>
      </c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X102" s="3"/>
      <c r="BY102" s="3"/>
      <c r="BZ102" s="3"/>
      <c r="CA102" s="4"/>
      <c r="CB102" s="4"/>
      <c r="CC102" s="4"/>
      <c r="CD102" s="4"/>
      <c r="CE102" s="4"/>
      <c r="CF102" s="4"/>
      <c r="CG102" s="12"/>
      <c r="CH102" s="12"/>
      <c r="CI102" s="12"/>
      <c r="CJ102" s="12"/>
      <c r="CK102" s="12"/>
      <c r="CL102" s="4"/>
    </row>
    <row r="103" spans="1:90" s="2" customFormat="1" x14ac:dyDescent="0.2">
      <c r="A103" s="131" t="s">
        <v>170</v>
      </c>
      <c r="B103" s="185"/>
      <c r="C103" s="185"/>
      <c r="D103" s="185"/>
      <c r="E103" s="185"/>
      <c r="F103" s="185"/>
      <c r="G103" s="186"/>
      <c r="H103" s="186"/>
      <c r="I103" s="186"/>
      <c r="J103" s="5"/>
      <c r="K103" s="5"/>
      <c r="L103" s="5"/>
      <c r="M103" s="68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X103" s="3"/>
      <c r="BY103" s="3"/>
      <c r="BZ103" s="3"/>
      <c r="CA103" s="4"/>
      <c r="CB103" s="4"/>
      <c r="CC103" s="4"/>
      <c r="CD103" s="4"/>
      <c r="CE103" s="4"/>
      <c r="CF103" s="4"/>
      <c r="CG103" s="12"/>
      <c r="CH103" s="12"/>
      <c r="CI103" s="12"/>
      <c r="CJ103" s="12"/>
      <c r="CK103" s="12"/>
      <c r="CL103" s="4"/>
    </row>
    <row r="104" spans="1:90" s="2" customFormat="1" ht="14.25" customHeight="1" x14ac:dyDescent="0.2">
      <c r="A104" s="430" t="s">
        <v>171</v>
      </c>
      <c r="B104" s="389" t="s">
        <v>153</v>
      </c>
      <c r="C104" s="414" t="s">
        <v>151</v>
      </c>
      <c r="D104" s="420"/>
      <c r="E104" s="415"/>
      <c r="F104" s="394" t="s">
        <v>154</v>
      </c>
      <c r="G104" s="396"/>
      <c r="H104" s="396"/>
      <c r="I104" s="396"/>
      <c r="J104" s="396"/>
      <c r="K104" s="396"/>
      <c r="L104" s="396"/>
      <c r="M104" s="396"/>
      <c r="N104" s="396"/>
      <c r="O104" s="396"/>
      <c r="P104" s="396"/>
      <c r="Q104" s="396"/>
      <c r="R104" s="396"/>
      <c r="S104" s="396"/>
      <c r="T104" s="396"/>
      <c r="U104" s="396"/>
      <c r="V104" s="396"/>
      <c r="W104" s="396"/>
      <c r="X104" s="396"/>
      <c r="Y104" s="396"/>
      <c r="Z104" s="396"/>
      <c r="AA104" s="396"/>
      <c r="AB104" s="396"/>
      <c r="AC104" s="396"/>
      <c r="AD104" s="396"/>
      <c r="AE104" s="396"/>
      <c r="AF104" s="396"/>
      <c r="AG104" s="396"/>
      <c r="AH104" s="396"/>
      <c r="AI104" s="396"/>
      <c r="AJ104" s="396"/>
      <c r="AK104" s="396"/>
      <c r="AL104" s="396"/>
      <c r="AM104" s="395"/>
      <c r="AN104" s="433" t="s">
        <v>155</v>
      </c>
      <c r="AO104" s="436" t="s">
        <v>172</v>
      </c>
      <c r="AP104" s="437"/>
      <c r="AQ104" s="407" t="s">
        <v>157</v>
      </c>
      <c r="AR104" s="383" t="s">
        <v>158</v>
      </c>
      <c r="AS104" s="389" t="s">
        <v>173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Y104" s="3"/>
      <c r="BZ104" s="3"/>
      <c r="CA104" s="4"/>
      <c r="CB104" s="4"/>
      <c r="CC104" s="4"/>
      <c r="CD104" s="4"/>
      <c r="CE104" s="4"/>
      <c r="CF104" s="4"/>
      <c r="CG104" s="12"/>
      <c r="CH104" s="12"/>
      <c r="CI104" s="12"/>
      <c r="CJ104" s="12"/>
      <c r="CK104" s="12"/>
      <c r="CL104" s="4"/>
    </row>
    <row r="105" spans="1:90" s="2" customFormat="1" x14ac:dyDescent="0.2">
      <c r="A105" s="431"/>
      <c r="B105" s="390"/>
      <c r="C105" s="418"/>
      <c r="D105" s="421"/>
      <c r="E105" s="419"/>
      <c r="F105" s="402" t="s">
        <v>23</v>
      </c>
      <c r="G105" s="403"/>
      <c r="H105" s="402" t="s">
        <v>24</v>
      </c>
      <c r="I105" s="403"/>
      <c r="J105" s="402" t="s">
        <v>25</v>
      </c>
      <c r="K105" s="403"/>
      <c r="L105" s="402" t="s">
        <v>26</v>
      </c>
      <c r="M105" s="403"/>
      <c r="N105" s="402" t="s">
        <v>27</v>
      </c>
      <c r="O105" s="403"/>
      <c r="P105" s="394" t="s">
        <v>28</v>
      </c>
      <c r="Q105" s="395"/>
      <c r="R105" s="394" t="s">
        <v>29</v>
      </c>
      <c r="S105" s="395"/>
      <c r="T105" s="394" t="s">
        <v>30</v>
      </c>
      <c r="U105" s="395"/>
      <c r="V105" s="394" t="s">
        <v>31</v>
      </c>
      <c r="W105" s="395"/>
      <c r="X105" s="394" t="s">
        <v>32</v>
      </c>
      <c r="Y105" s="395"/>
      <c r="Z105" s="394" t="s">
        <v>33</v>
      </c>
      <c r="AA105" s="395"/>
      <c r="AB105" s="394" t="s">
        <v>34</v>
      </c>
      <c r="AC105" s="395"/>
      <c r="AD105" s="394" t="s">
        <v>35</v>
      </c>
      <c r="AE105" s="395"/>
      <c r="AF105" s="394" t="s">
        <v>36</v>
      </c>
      <c r="AG105" s="395"/>
      <c r="AH105" s="394" t="s">
        <v>37</v>
      </c>
      <c r="AI105" s="395"/>
      <c r="AJ105" s="394" t="s">
        <v>38</v>
      </c>
      <c r="AK105" s="395"/>
      <c r="AL105" s="394" t="s">
        <v>39</v>
      </c>
      <c r="AM105" s="395"/>
      <c r="AN105" s="434"/>
      <c r="AO105" s="438"/>
      <c r="AP105" s="439"/>
      <c r="AQ105" s="408"/>
      <c r="AR105" s="401"/>
      <c r="AS105" s="390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Y105" s="3"/>
      <c r="BZ105" s="3"/>
      <c r="CA105" s="4"/>
      <c r="CB105" s="4"/>
      <c r="CC105" s="4"/>
      <c r="CD105" s="4"/>
      <c r="CE105" s="4"/>
      <c r="CF105" s="4"/>
      <c r="CG105" s="12"/>
      <c r="CH105" s="12"/>
      <c r="CI105" s="12"/>
      <c r="CJ105" s="12"/>
      <c r="CK105" s="12"/>
      <c r="CL105" s="4"/>
    </row>
    <row r="106" spans="1:90" s="2" customFormat="1" x14ac:dyDescent="0.2">
      <c r="A106" s="432"/>
      <c r="B106" s="391"/>
      <c r="C106" s="187" t="s">
        <v>159</v>
      </c>
      <c r="D106" s="188" t="s">
        <v>174</v>
      </c>
      <c r="E106" s="189" t="s">
        <v>175</v>
      </c>
      <c r="F106" s="225" t="s">
        <v>174</v>
      </c>
      <c r="G106" s="20" t="s">
        <v>175</v>
      </c>
      <c r="H106" s="14" t="s">
        <v>174</v>
      </c>
      <c r="I106" s="219" t="s">
        <v>175</v>
      </c>
      <c r="J106" s="225" t="s">
        <v>174</v>
      </c>
      <c r="K106" s="20" t="s">
        <v>175</v>
      </c>
      <c r="L106" s="225" t="s">
        <v>174</v>
      </c>
      <c r="M106" s="20" t="s">
        <v>175</v>
      </c>
      <c r="N106" s="225" t="s">
        <v>174</v>
      </c>
      <c r="O106" s="20" t="s">
        <v>175</v>
      </c>
      <c r="P106" s="14" t="s">
        <v>174</v>
      </c>
      <c r="Q106" s="219" t="s">
        <v>175</v>
      </c>
      <c r="R106" s="14" t="s">
        <v>174</v>
      </c>
      <c r="S106" s="219" t="s">
        <v>175</v>
      </c>
      <c r="T106" s="225" t="s">
        <v>174</v>
      </c>
      <c r="U106" s="20" t="s">
        <v>175</v>
      </c>
      <c r="V106" s="14" t="s">
        <v>174</v>
      </c>
      <c r="W106" s="219" t="s">
        <v>175</v>
      </c>
      <c r="X106" s="14" t="s">
        <v>174</v>
      </c>
      <c r="Y106" s="219" t="s">
        <v>175</v>
      </c>
      <c r="Z106" s="225" t="s">
        <v>174</v>
      </c>
      <c r="AA106" s="20" t="s">
        <v>175</v>
      </c>
      <c r="AB106" s="225" t="s">
        <v>174</v>
      </c>
      <c r="AC106" s="20" t="s">
        <v>175</v>
      </c>
      <c r="AD106" s="14" t="s">
        <v>174</v>
      </c>
      <c r="AE106" s="219" t="s">
        <v>175</v>
      </c>
      <c r="AF106" s="14" t="s">
        <v>174</v>
      </c>
      <c r="AG106" s="219" t="s">
        <v>175</v>
      </c>
      <c r="AH106" s="225" t="s">
        <v>174</v>
      </c>
      <c r="AI106" s="20" t="s">
        <v>175</v>
      </c>
      <c r="AJ106" s="14" t="s">
        <v>174</v>
      </c>
      <c r="AK106" s="219" t="s">
        <v>175</v>
      </c>
      <c r="AL106" s="225" t="s">
        <v>174</v>
      </c>
      <c r="AM106" s="20" t="s">
        <v>175</v>
      </c>
      <c r="AN106" s="435"/>
      <c r="AO106" s="222" t="s">
        <v>176</v>
      </c>
      <c r="AP106" s="191" t="s">
        <v>177</v>
      </c>
      <c r="AQ106" s="409"/>
      <c r="AR106" s="388"/>
      <c r="AS106" s="391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Y106" s="3"/>
      <c r="BZ106" s="3"/>
      <c r="CA106" s="4"/>
      <c r="CB106" s="4"/>
      <c r="CC106" s="4"/>
      <c r="CD106" s="4"/>
      <c r="CE106" s="4"/>
      <c r="CF106" s="4"/>
      <c r="CG106" s="12"/>
      <c r="CH106" s="12"/>
      <c r="CI106" s="12"/>
      <c r="CJ106" s="12"/>
      <c r="CK106" s="12"/>
      <c r="CL106" s="4"/>
    </row>
    <row r="107" spans="1:90" s="2" customFormat="1" x14ac:dyDescent="0.2">
      <c r="A107" s="440" t="s">
        <v>178</v>
      </c>
      <c r="B107" s="192" t="s">
        <v>160</v>
      </c>
      <c r="C107" s="193">
        <f t="shared" ref="C107:C117" si="38">SUM(D107+E107)</f>
        <v>0</v>
      </c>
      <c r="D107" s="194">
        <f t="shared" ref="D107:D115" si="39">SUM(F107+H107+J107+L107+N107+P107+R107+T107+V107+X107+Z107+AB107+AD107+AF107+AH107+AJ107+AL107)</f>
        <v>0</v>
      </c>
      <c r="E107" s="195">
        <f t="shared" ref="E107:E115" si="40">SUM(G107+I107+K107+M107+O107+Q107+S107+U107+W107+Y107+AA107+AC107+AE107+AG107+AI107+AK107+AM107)</f>
        <v>0</v>
      </c>
      <c r="F107" s="35"/>
      <c r="G107" s="153"/>
      <c r="H107" s="35"/>
      <c r="I107" s="153"/>
      <c r="J107" s="35"/>
      <c r="K107" s="47"/>
      <c r="L107" s="35"/>
      <c r="M107" s="47"/>
      <c r="N107" s="35"/>
      <c r="O107" s="47"/>
      <c r="P107" s="35"/>
      <c r="Q107" s="47"/>
      <c r="R107" s="35"/>
      <c r="S107" s="47"/>
      <c r="T107" s="35"/>
      <c r="U107" s="47"/>
      <c r="V107" s="35"/>
      <c r="W107" s="47"/>
      <c r="X107" s="35"/>
      <c r="Y107" s="47"/>
      <c r="Z107" s="35"/>
      <c r="AA107" s="47"/>
      <c r="AB107" s="35"/>
      <c r="AC107" s="47"/>
      <c r="AD107" s="35"/>
      <c r="AE107" s="47"/>
      <c r="AF107" s="35"/>
      <c r="AG107" s="47"/>
      <c r="AH107" s="35"/>
      <c r="AI107" s="47"/>
      <c r="AJ107" s="35"/>
      <c r="AK107" s="47"/>
      <c r="AL107" s="196"/>
      <c r="AM107" s="47"/>
      <c r="AN107" s="152"/>
      <c r="AO107" s="197">
        <v>0</v>
      </c>
      <c r="AP107" s="198">
        <v>0</v>
      </c>
      <c r="AQ107" s="36">
        <v>0</v>
      </c>
      <c r="AR107" s="153">
        <v>0</v>
      </c>
      <c r="AS107" s="153">
        <v>0</v>
      </c>
      <c r="AT107" s="199" t="str">
        <f>CA107&amp;CB107&amp;CC107&amp;CD107&amp;CE107&amp;CF107</f>
        <v/>
      </c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13"/>
      <c r="BF107" s="13"/>
      <c r="BG107" s="13"/>
      <c r="BY107" s="3"/>
      <c r="BZ107" s="3"/>
      <c r="CA107" s="55" t="str">
        <f>IF(CG107=1,"* El número de Beneficiarios NO DEBE ser mayor que el Total ","")</f>
        <v/>
      </c>
      <c r="CB107" s="55" t="str">
        <f>IF(CH107=1,"* No olvide digitar las columnas Beneficiarios y/o Trans y/o Pueblos Originarios y/o Migrantes y/o Niños, Niñas, Adolescentes y Jóvenes Población SENAME (Digite CEROS si no tiene.). ","")</f>
        <v/>
      </c>
      <c r="CC107" s="55" t="str">
        <f>IF(CI107=1,"* El número de Trans NO DEBE ser mayor que el Total. ","")</f>
        <v/>
      </c>
      <c r="CD107" s="55" t="str">
        <f>IF(CJ107=1,"* El número de Pueblos Originarios NO DEBE ser mayor que el Total. ","")</f>
        <v/>
      </c>
      <c r="CE107" s="55" t="str">
        <f>IF(CK107=1,"* El número de Migrantes NO DEBE ser mayor que el Total. ","")</f>
        <v/>
      </c>
      <c r="CF107" s="55" t="str">
        <f>IF(CL107=1,"* El número de Niños, Niñas, Adolescentes y Jóvenes Población SENAME NO DEBE ser mayor que el Total. ","")</f>
        <v/>
      </c>
      <c r="CG107" s="56">
        <f>IF(C107&lt;AN107,1,0)</f>
        <v>0</v>
      </c>
      <c r="CH107" s="56">
        <f>IF(AND(C107&lt;&gt;0,OR(AN107="",AO107="",AP107="",AQ107="",AR107="",AS107="")),1,0)</f>
        <v>0</v>
      </c>
      <c r="CI107" s="56">
        <f>IF(C107&lt;(AO107+AP107),1,0)</f>
        <v>0</v>
      </c>
      <c r="CJ107" s="56">
        <f>IF(C107&lt;AQ107,1,0)</f>
        <v>0</v>
      </c>
      <c r="CK107" s="56">
        <f>IF(C107&lt;AR107,1,0)</f>
        <v>0</v>
      </c>
      <c r="CL107" s="146">
        <f>IF(C107&lt;AS107,1,0)</f>
        <v>0</v>
      </c>
    </row>
    <row r="108" spans="1:90" s="2" customFormat="1" x14ac:dyDescent="0.2">
      <c r="A108" s="441"/>
      <c r="B108" s="200" t="s">
        <v>161</v>
      </c>
      <c r="C108" s="175">
        <f t="shared" si="38"/>
        <v>19</v>
      </c>
      <c r="D108" s="176">
        <f t="shared" si="39"/>
        <v>6</v>
      </c>
      <c r="E108" s="177">
        <f t="shared" si="40"/>
        <v>13</v>
      </c>
      <c r="F108" s="124">
        <v>0</v>
      </c>
      <c r="G108" s="163">
        <v>0</v>
      </c>
      <c r="H108" s="124">
        <v>0</v>
      </c>
      <c r="I108" s="163">
        <v>0</v>
      </c>
      <c r="J108" s="124">
        <v>0</v>
      </c>
      <c r="K108" s="126">
        <v>0</v>
      </c>
      <c r="L108" s="124">
        <v>0</v>
      </c>
      <c r="M108" s="126">
        <v>4</v>
      </c>
      <c r="N108" s="124">
        <v>3</v>
      </c>
      <c r="O108" s="126">
        <v>2</v>
      </c>
      <c r="P108" s="124">
        <v>0</v>
      </c>
      <c r="Q108" s="126">
        <v>2</v>
      </c>
      <c r="R108" s="124">
        <v>0</v>
      </c>
      <c r="S108" s="126">
        <v>2</v>
      </c>
      <c r="T108" s="124">
        <v>0</v>
      </c>
      <c r="U108" s="126">
        <v>1</v>
      </c>
      <c r="V108" s="124">
        <v>3</v>
      </c>
      <c r="W108" s="126">
        <v>0</v>
      </c>
      <c r="X108" s="124">
        <v>0</v>
      </c>
      <c r="Y108" s="126">
        <v>0</v>
      </c>
      <c r="Z108" s="124">
        <v>0</v>
      </c>
      <c r="AA108" s="126">
        <v>1</v>
      </c>
      <c r="AB108" s="124">
        <v>0</v>
      </c>
      <c r="AC108" s="126">
        <v>0</v>
      </c>
      <c r="AD108" s="124">
        <v>0</v>
      </c>
      <c r="AE108" s="126">
        <v>1</v>
      </c>
      <c r="AF108" s="124">
        <v>0</v>
      </c>
      <c r="AG108" s="126">
        <v>0</v>
      </c>
      <c r="AH108" s="124">
        <v>0</v>
      </c>
      <c r="AI108" s="126">
        <v>0</v>
      </c>
      <c r="AJ108" s="124">
        <v>0</v>
      </c>
      <c r="AK108" s="126">
        <v>0</v>
      </c>
      <c r="AL108" s="178">
        <v>0</v>
      </c>
      <c r="AM108" s="126">
        <v>0</v>
      </c>
      <c r="AN108" s="165">
        <v>19</v>
      </c>
      <c r="AO108" s="201">
        <v>0</v>
      </c>
      <c r="AP108" s="202">
        <v>0</v>
      </c>
      <c r="AQ108" s="166">
        <v>0</v>
      </c>
      <c r="AR108" s="163">
        <v>0</v>
      </c>
      <c r="AS108" s="163">
        <v>0</v>
      </c>
      <c r="AT108" s="199" t="str">
        <f t="shared" ref="AT108:AT117" si="41">CA108&amp;CB108&amp;CC108&amp;CD108&amp;CE108&amp;CF108</f>
        <v/>
      </c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13"/>
      <c r="BF108" s="13"/>
      <c r="BG108" s="13"/>
      <c r="BY108" s="3"/>
      <c r="BZ108" s="3"/>
      <c r="CA108" s="55" t="str">
        <f t="shared" ref="CA108:CA117" si="42">IF(CG108=1,"* El número de Beneficiarios NO DEBE ser mayor que el Total ","")</f>
        <v/>
      </c>
      <c r="CB108" s="55" t="str">
        <f t="shared" ref="CB108:CB117" si="43">IF(CH108=1,"* No olvide digitar las columnas Beneficiarios y/o Trans y/o Pueblos Originarios y/o Migrantes y/o Niños, Niñas, Adolescentes y Jóvenes Población SENAME (Digite CEROS si no tiene.). ","")</f>
        <v/>
      </c>
      <c r="CC108" s="55" t="str">
        <f t="shared" ref="CC108:CC117" si="44">IF(CI108=1,"* El número de Trans NO DEBE ser mayor que el Total. ","")</f>
        <v/>
      </c>
      <c r="CD108" s="55" t="str">
        <f t="shared" ref="CD108:CD117" si="45">IF(CJ108=1,"* El número de Pueblos Originarios NO DEBE ser mayor que el Total. ","")</f>
        <v/>
      </c>
      <c r="CE108" s="55" t="str">
        <f t="shared" ref="CE108:CE117" si="46">IF(CK108=1,"* El número de Migrantes NO DEBE ser mayor que el Total. ","")</f>
        <v/>
      </c>
      <c r="CF108" s="55" t="str">
        <f t="shared" ref="CF108:CF117" si="47">IF(CL108=1,"* El número de Niños, Niñas, Adolescentes y Jóvenes Población SENAME NO DEBE ser mayor que el Total. ","")</f>
        <v/>
      </c>
      <c r="CG108" s="56">
        <f t="shared" ref="CG108:CG117" si="48">IF(C108&lt;AN108,1,0)</f>
        <v>0</v>
      </c>
      <c r="CH108" s="56">
        <f t="shared" ref="CH108:CH117" si="49">IF(AND(C108&lt;&gt;0,OR(AN108="",AO108="",AP108="",AQ108="",AR108="",AS108="")),1,0)</f>
        <v>0</v>
      </c>
      <c r="CI108" s="56">
        <f t="shared" ref="CI108:CI117" si="50">IF(C108&lt;(AO108+AP108),1,0)</f>
        <v>0</v>
      </c>
      <c r="CJ108" s="56">
        <f t="shared" ref="CJ108:CJ117" si="51">IF(C108&lt;AQ108,1,0)</f>
        <v>0</v>
      </c>
      <c r="CK108" s="56">
        <f t="shared" ref="CK108:CK117" si="52">IF(C108&lt;AR108,1,0)</f>
        <v>0</v>
      </c>
      <c r="CL108" s="146">
        <f t="shared" ref="CL108:CL117" si="53">IF(C108&lt;AS108,1,0)</f>
        <v>0</v>
      </c>
    </row>
    <row r="109" spans="1:90" s="2" customFormat="1" x14ac:dyDescent="0.2">
      <c r="A109" s="442" t="s">
        <v>179</v>
      </c>
      <c r="B109" s="192" t="s">
        <v>160</v>
      </c>
      <c r="C109" s="193">
        <f t="shared" si="38"/>
        <v>8</v>
      </c>
      <c r="D109" s="194">
        <f t="shared" si="39"/>
        <v>8</v>
      </c>
      <c r="E109" s="195">
        <f>SUM(G109+I109+K109+M109+O109+Q109+S109+U109+W109+Y109+AA109+AC109+AE109+AG109+AI109+AK109+AM109)</f>
        <v>0</v>
      </c>
      <c r="F109" s="35">
        <v>0</v>
      </c>
      <c r="G109" s="153">
        <v>0</v>
      </c>
      <c r="H109" s="35">
        <v>0</v>
      </c>
      <c r="I109" s="153">
        <v>0</v>
      </c>
      <c r="J109" s="35">
        <v>0</v>
      </c>
      <c r="K109" s="47">
        <v>0</v>
      </c>
      <c r="L109" s="35">
        <v>0</v>
      </c>
      <c r="M109" s="47">
        <v>0</v>
      </c>
      <c r="N109" s="35">
        <v>1</v>
      </c>
      <c r="O109" s="47">
        <v>0</v>
      </c>
      <c r="P109" s="35">
        <v>1</v>
      </c>
      <c r="Q109" s="47">
        <v>0</v>
      </c>
      <c r="R109" s="35">
        <v>0</v>
      </c>
      <c r="S109" s="47">
        <v>0</v>
      </c>
      <c r="T109" s="35">
        <v>0</v>
      </c>
      <c r="U109" s="47">
        <v>0</v>
      </c>
      <c r="V109" s="35">
        <v>1</v>
      </c>
      <c r="W109" s="47">
        <v>0</v>
      </c>
      <c r="X109" s="35">
        <v>0</v>
      </c>
      <c r="Y109" s="47">
        <v>0</v>
      </c>
      <c r="Z109" s="35">
        <v>2</v>
      </c>
      <c r="AA109" s="47">
        <v>0</v>
      </c>
      <c r="AB109" s="35">
        <v>1</v>
      </c>
      <c r="AC109" s="47">
        <v>0</v>
      </c>
      <c r="AD109" s="35">
        <v>1</v>
      </c>
      <c r="AE109" s="47">
        <v>0</v>
      </c>
      <c r="AF109" s="35">
        <v>0</v>
      </c>
      <c r="AG109" s="47">
        <v>0</v>
      </c>
      <c r="AH109" s="35">
        <v>1</v>
      </c>
      <c r="AI109" s="47">
        <v>0</v>
      </c>
      <c r="AJ109" s="35">
        <v>0</v>
      </c>
      <c r="AK109" s="47">
        <v>0</v>
      </c>
      <c r="AL109" s="196">
        <v>0</v>
      </c>
      <c r="AM109" s="47">
        <v>0</v>
      </c>
      <c r="AN109" s="152">
        <v>8</v>
      </c>
      <c r="AO109" s="197">
        <v>0</v>
      </c>
      <c r="AP109" s="198">
        <v>0</v>
      </c>
      <c r="AQ109" s="36">
        <v>0</v>
      </c>
      <c r="AR109" s="153">
        <v>0</v>
      </c>
      <c r="AS109" s="153">
        <v>0</v>
      </c>
      <c r="AT109" s="199" t="str">
        <f t="shared" si="41"/>
        <v/>
      </c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13"/>
      <c r="BF109" s="13"/>
      <c r="BG109" s="13"/>
      <c r="BY109" s="3"/>
      <c r="BZ109" s="3"/>
      <c r="CA109" s="55" t="str">
        <f t="shared" si="42"/>
        <v/>
      </c>
      <c r="CB109" s="55" t="str">
        <f t="shared" si="43"/>
        <v/>
      </c>
      <c r="CC109" s="55" t="str">
        <f t="shared" si="44"/>
        <v/>
      </c>
      <c r="CD109" s="55" t="str">
        <f t="shared" si="45"/>
        <v/>
      </c>
      <c r="CE109" s="55" t="str">
        <f t="shared" si="46"/>
        <v/>
      </c>
      <c r="CF109" s="55" t="str">
        <f t="shared" si="47"/>
        <v/>
      </c>
      <c r="CG109" s="56">
        <f t="shared" si="48"/>
        <v>0</v>
      </c>
      <c r="CH109" s="56">
        <f t="shared" si="49"/>
        <v>0</v>
      </c>
      <c r="CI109" s="56">
        <f t="shared" si="50"/>
        <v>0</v>
      </c>
      <c r="CJ109" s="56">
        <f t="shared" si="51"/>
        <v>0</v>
      </c>
      <c r="CK109" s="56">
        <f t="shared" si="52"/>
        <v>0</v>
      </c>
      <c r="CL109" s="146">
        <f t="shared" si="53"/>
        <v>0</v>
      </c>
    </row>
    <row r="110" spans="1:90" s="2" customFormat="1" x14ac:dyDescent="0.2">
      <c r="A110" s="443"/>
      <c r="B110" s="203" t="s">
        <v>161</v>
      </c>
      <c r="C110" s="172">
        <f t="shared" si="38"/>
        <v>23</v>
      </c>
      <c r="D110" s="155">
        <f t="shared" si="39"/>
        <v>8</v>
      </c>
      <c r="E110" s="156">
        <f t="shared" si="40"/>
        <v>15</v>
      </c>
      <c r="F110" s="39">
        <v>0</v>
      </c>
      <c r="G110" s="67">
        <v>0</v>
      </c>
      <c r="H110" s="39">
        <v>0</v>
      </c>
      <c r="I110" s="67">
        <v>0</v>
      </c>
      <c r="J110" s="39">
        <v>0</v>
      </c>
      <c r="K110" s="40">
        <v>0</v>
      </c>
      <c r="L110" s="39">
        <v>0</v>
      </c>
      <c r="M110" s="40">
        <v>3</v>
      </c>
      <c r="N110" s="39">
        <v>1</v>
      </c>
      <c r="O110" s="40">
        <v>0</v>
      </c>
      <c r="P110" s="39">
        <v>2</v>
      </c>
      <c r="Q110" s="40">
        <v>2</v>
      </c>
      <c r="R110" s="39">
        <v>3</v>
      </c>
      <c r="S110" s="40">
        <v>6</v>
      </c>
      <c r="T110" s="39">
        <v>0</v>
      </c>
      <c r="U110" s="40">
        <v>2</v>
      </c>
      <c r="V110" s="39">
        <v>0</v>
      </c>
      <c r="W110" s="40">
        <v>0</v>
      </c>
      <c r="X110" s="39">
        <v>0</v>
      </c>
      <c r="Y110" s="40">
        <v>1</v>
      </c>
      <c r="Z110" s="39">
        <v>0</v>
      </c>
      <c r="AA110" s="40">
        <v>0</v>
      </c>
      <c r="AB110" s="39">
        <v>1</v>
      </c>
      <c r="AC110" s="40">
        <v>1</v>
      </c>
      <c r="AD110" s="39">
        <v>0</v>
      </c>
      <c r="AE110" s="40">
        <v>0</v>
      </c>
      <c r="AF110" s="39">
        <v>1</v>
      </c>
      <c r="AG110" s="40">
        <v>0</v>
      </c>
      <c r="AH110" s="39">
        <v>0</v>
      </c>
      <c r="AI110" s="40">
        <v>0</v>
      </c>
      <c r="AJ110" s="39">
        <v>0</v>
      </c>
      <c r="AK110" s="40">
        <v>0</v>
      </c>
      <c r="AL110" s="46">
        <v>0</v>
      </c>
      <c r="AM110" s="40">
        <v>0</v>
      </c>
      <c r="AN110" s="157">
        <v>23</v>
      </c>
      <c r="AO110" s="204">
        <v>0</v>
      </c>
      <c r="AP110" s="205">
        <v>0</v>
      </c>
      <c r="AQ110" s="57">
        <v>0</v>
      </c>
      <c r="AR110" s="67">
        <v>0</v>
      </c>
      <c r="AS110" s="67">
        <v>0</v>
      </c>
      <c r="AT110" s="199" t="str">
        <f t="shared" si="41"/>
        <v/>
      </c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13"/>
      <c r="BF110" s="13"/>
      <c r="BG110" s="13"/>
      <c r="BY110" s="3"/>
      <c r="BZ110" s="3"/>
      <c r="CA110" s="55" t="str">
        <f t="shared" si="42"/>
        <v/>
      </c>
      <c r="CB110" s="55" t="str">
        <f t="shared" si="43"/>
        <v/>
      </c>
      <c r="CC110" s="55" t="str">
        <f t="shared" si="44"/>
        <v/>
      </c>
      <c r="CD110" s="55" t="str">
        <f t="shared" si="45"/>
        <v/>
      </c>
      <c r="CE110" s="55" t="str">
        <f t="shared" si="46"/>
        <v/>
      </c>
      <c r="CF110" s="55" t="str">
        <f t="shared" si="47"/>
        <v/>
      </c>
      <c r="CG110" s="56">
        <f t="shared" si="48"/>
        <v>0</v>
      </c>
      <c r="CH110" s="56">
        <f t="shared" si="49"/>
        <v>0</v>
      </c>
      <c r="CI110" s="56">
        <f t="shared" si="50"/>
        <v>0</v>
      </c>
      <c r="CJ110" s="56">
        <f t="shared" si="51"/>
        <v>0</v>
      </c>
      <c r="CK110" s="56">
        <f t="shared" si="52"/>
        <v>0</v>
      </c>
      <c r="CL110" s="146">
        <f t="shared" si="53"/>
        <v>0</v>
      </c>
    </row>
    <row r="111" spans="1:90" s="2" customFormat="1" x14ac:dyDescent="0.2">
      <c r="A111" s="444"/>
      <c r="B111" s="200" t="s">
        <v>180</v>
      </c>
      <c r="C111" s="175">
        <f t="shared" si="38"/>
        <v>0</v>
      </c>
      <c r="D111" s="176">
        <f t="shared" si="39"/>
        <v>0</v>
      </c>
      <c r="E111" s="177">
        <f t="shared" si="40"/>
        <v>0</v>
      </c>
      <c r="F111" s="124"/>
      <c r="G111" s="163"/>
      <c r="H111" s="124"/>
      <c r="I111" s="163"/>
      <c r="J111" s="124"/>
      <c r="K111" s="126"/>
      <c r="L111" s="124"/>
      <c r="M111" s="126"/>
      <c r="N111" s="124"/>
      <c r="O111" s="126"/>
      <c r="P111" s="124"/>
      <c r="Q111" s="126"/>
      <c r="R111" s="124"/>
      <c r="S111" s="126"/>
      <c r="T111" s="124"/>
      <c r="U111" s="126"/>
      <c r="V111" s="124"/>
      <c r="W111" s="126"/>
      <c r="X111" s="124"/>
      <c r="Y111" s="126"/>
      <c r="Z111" s="124"/>
      <c r="AA111" s="126"/>
      <c r="AB111" s="124"/>
      <c r="AC111" s="126"/>
      <c r="AD111" s="124"/>
      <c r="AE111" s="126"/>
      <c r="AF111" s="124"/>
      <c r="AG111" s="126"/>
      <c r="AH111" s="124"/>
      <c r="AI111" s="126"/>
      <c r="AJ111" s="124"/>
      <c r="AK111" s="126"/>
      <c r="AL111" s="178"/>
      <c r="AM111" s="126"/>
      <c r="AN111" s="165"/>
      <c r="AO111" s="201">
        <v>0</v>
      </c>
      <c r="AP111" s="202">
        <v>0</v>
      </c>
      <c r="AQ111" s="166">
        <v>0</v>
      </c>
      <c r="AR111" s="163">
        <v>0</v>
      </c>
      <c r="AS111" s="163">
        <v>0</v>
      </c>
      <c r="AT111" s="199" t="str">
        <f t="shared" si="41"/>
        <v/>
      </c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13"/>
      <c r="BF111" s="13"/>
      <c r="BG111" s="13"/>
      <c r="BY111" s="3"/>
      <c r="BZ111" s="3"/>
      <c r="CA111" s="55" t="str">
        <f t="shared" si="42"/>
        <v/>
      </c>
      <c r="CB111" s="55" t="str">
        <f t="shared" si="43"/>
        <v/>
      </c>
      <c r="CC111" s="55" t="str">
        <f t="shared" si="44"/>
        <v/>
      </c>
      <c r="CD111" s="55" t="str">
        <f t="shared" si="45"/>
        <v/>
      </c>
      <c r="CE111" s="55" t="str">
        <f t="shared" si="46"/>
        <v/>
      </c>
      <c r="CF111" s="55" t="str">
        <f t="shared" si="47"/>
        <v/>
      </c>
      <c r="CG111" s="56">
        <f t="shared" si="48"/>
        <v>0</v>
      </c>
      <c r="CH111" s="56">
        <f t="shared" si="49"/>
        <v>0</v>
      </c>
      <c r="CI111" s="56">
        <f t="shared" si="50"/>
        <v>0</v>
      </c>
      <c r="CJ111" s="56">
        <f t="shared" si="51"/>
        <v>0</v>
      </c>
      <c r="CK111" s="56">
        <f t="shared" si="52"/>
        <v>0</v>
      </c>
      <c r="CL111" s="146">
        <f t="shared" si="53"/>
        <v>0</v>
      </c>
    </row>
    <row r="112" spans="1:90" s="2" customFormat="1" x14ac:dyDescent="0.2">
      <c r="A112" s="415" t="s">
        <v>181</v>
      </c>
      <c r="B112" s="192" t="s">
        <v>160</v>
      </c>
      <c r="C112" s="193">
        <f t="shared" si="38"/>
        <v>0</v>
      </c>
      <c r="D112" s="194">
        <f t="shared" si="39"/>
        <v>0</v>
      </c>
      <c r="E112" s="195">
        <f t="shared" si="40"/>
        <v>0</v>
      </c>
      <c r="F112" s="35"/>
      <c r="G112" s="153"/>
      <c r="H112" s="35"/>
      <c r="I112" s="153"/>
      <c r="J112" s="35"/>
      <c r="K112" s="47"/>
      <c r="L112" s="35"/>
      <c r="M112" s="47"/>
      <c r="N112" s="35"/>
      <c r="O112" s="47"/>
      <c r="P112" s="35"/>
      <c r="Q112" s="47"/>
      <c r="R112" s="35"/>
      <c r="S112" s="47"/>
      <c r="T112" s="35"/>
      <c r="U112" s="47"/>
      <c r="V112" s="35"/>
      <c r="W112" s="153"/>
      <c r="X112" s="35"/>
      <c r="Y112" s="47"/>
      <c r="Z112" s="35"/>
      <c r="AA112" s="47"/>
      <c r="AB112" s="35"/>
      <c r="AC112" s="47"/>
      <c r="AD112" s="35"/>
      <c r="AE112" s="47"/>
      <c r="AF112" s="35"/>
      <c r="AG112" s="47"/>
      <c r="AH112" s="35"/>
      <c r="AI112" s="47"/>
      <c r="AJ112" s="35"/>
      <c r="AK112" s="47"/>
      <c r="AL112" s="196"/>
      <c r="AM112" s="47"/>
      <c r="AN112" s="152"/>
      <c r="AO112" s="197">
        <v>0</v>
      </c>
      <c r="AP112" s="198">
        <v>0</v>
      </c>
      <c r="AQ112" s="36">
        <v>0</v>
      </c>
      <c r="AR112" s="153">
        <v>0</v>
      </c>
      <c r="AS112" s="153">
        <v>0</v>
      </c>
      <c r="AT112" s="199" t="str">
        <f t="shared" si="41"/>
        <v/>
      </c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13"/>
      <c r="BF112" s="13"/>
      <c r="BG112" s="13"/>
      <c r="BY112" s="3"/>
      <c r="BZ112" s="3"/>
      <c r="CA112" s="55" t="str">
        <f t="shared" si="42"/>
        <v/>
      </c>
      <c r="CB112" s="55" t="str">
        <f t="shared" si="43"/>
        <v/>
      </c>
      <c r="CC112" s="55" t="str">
        <f t="shared" si="44"/>
        <v/>
      </c>
      <c r="CD112" s="55" t="str">
        <f t="shared" si="45"/>
        <v/>
      </c>
      <c r="CE112" s="55" t="str">
        <f t="shared" si="46"/>
        <v/>
      </c>
      <c r="CF112" s="55" t="str">
        <f t="shared" si="47"/>
        <v/>
      </c>
      <c r="CG112" s="56">
        <f t="shared" si="48"/>
        <v>0</v>
      </c>
      <c r="CH112" s="56">
        <f t="shared" si="49"/>
        <v>0</v>
      </c>
      <c r="CI112" s="56">
        <f t="shared" si="50"/>
        <v>0</v>
      </c>
      <c r="CJ112" s="56">
        <f t="shared" si="51"/>
        <v>0</v>
      </c>
      <c r="CK112" s="56">
        <f t="shared" si="52"/>
        <v>0</v>
      </c>
      <c r="CL112" s="146">
        <f t="shared" si="53"/>
        <v>0</v>
      </c>
    </row>
    <row r="113" spans="1:90" s="2" customFormat="1" x14ac:dyDescent="0.2">
      <c r="A113" s="417"/>
      <c r="B113" s="203" t="s">
        <v>161</v>
      </c>
      <c r="C113" s="172">
        <f t="shared" si="38"/>
        <v>49</v>
      </c>
      <c r="D113" s="155">
        <f t="shared" si="39"/>
        <v>39</v>
      </c>
      <c r="E113" s="156">
        <f t="shared" si="40"/>
        <v>10</v>
      </c>
      <c r="F113" s="124">
        <v>0</v>
      </c>
      <c r="G113" s="163">
        <v>0</v>
      </c>
      <c r="H113" s="124">
        <v>0</v>
      </c>
      <c r="I113" s="163">
        <v>0</v>
      </c>
      <c r="J113" s="124">
        <v>0</v>
      </c>
      <c r="K113" s="126">
        <v>0</v>
      </c>
      <c r="L113" s="124">
        <v>0</v>
      </c>
      <c r="M113" s="126">
        <v>0</v>
      </c>
      <c r="N113" s="124">
        <v>3</v>
      </c>
      <c r="O113" s="126">
        <v>1</v>
      </c>
      <c r="P113" s="124">
        <v>4</v>
      </c>
      <c r="Q113" s="126">
        <v>2</v>
      </c>
      <c r="R113" s="124">
        <v>7</v>
      </c>
      <c r="S113" s="126">
        <v>2</v>
      </c>
      <c r="T113" s="124">
        <v>7</v>
      </c>
      <c r="U113" s="126">
        <v>2</v>
      </c>
      <c r="V113" s="124">
        <v>7</v>
      </c>
      <c r="W113" s="126">
        <v>1</v>
      </c>
      <c r="X113" s="124">
        <v>3</v>
      </c>
      <c r="Y113" s="126">
        <v>0</v>
      </c>
      <c r="Z113" s="124">
        <v>1</v>
      </c>
      <c r="AA113" s="126">
        <v>2</v>
      </c>
      <c r="AB113" s="124">
        <v>3</v>
      </c>
      <c r="AC113" s="126">
        <v>0</v>
      </c>
      <c r="AD113" s="124">
        <v>1</v>
      </c>
      <c r="AE113" s="126">
        <v>0</v>
      </c>
      <c r="AF113" s="124">
        <v>2</v>
      </c>
      <c r="AG113" s="126">
        <v>0</v>
      </c>
      <c r="AH113" s="124">
        <v>1</v>
      </c>
      <c r="AI113" s="126">
        <v>0</v>
      </c>
      <c r="AJ113" s="124">
        <v>0</v>
      </c>
      <c r="AK113" s="126">
        <v>0</v>
      </c>
      <c r="AL113" s="178">
        <v>0</v>
      </c>
      <c r="AM113" s="126">
        <v>0</v>
      </c>
      <c r="AN113" s="165">
        <v>49</v>
      </c>
      <c r="AO113" s="201">
        <v>0</v>
      </c>
      <c r="AP113" s="202">
        <v>0</v>
      </c>
      <c r="AQ113" s="166">
        <v>0</v>
      </c>
      <c r="AR113" s="163">
        <v>0</v>
      </c>
      <c r="AS113" s="163">
        <v>0</v>
      </c>
      <c r="AT113" s="199" t="str">
        <f t="shared" si="41"/>
        <v/>
      </c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13"/>
      <c r="BF113" s="13"/>
      <c r="BG113" s="13"/>
      <c r="BY113" s="3"/>
      <c r="BZ113" s="3"/>
      <c r="CA113" s="55" t="str">
        <f t="shared" si="42"/>
        <v/>
      </c>
      <c r="CB113" s="55" t="str">
        <f t="shared" si="43"/>
        <v/>
      </c>
      <c r="CC113" s="55" t="str">
        <f t="shared" si="44"/>
        <v/>
      </c>
      <c r="CD113" s="55" t="str">
        <f t="shared" si="45"/>
        <v/>
      </c>
      <c r="CE113" s="55" t="str">
        <f t="shared" si="46"/>
        <v/>
      </c>
      <c r="CF113" s="55" t="str">
        <f t="shared" si="47"/>
        <v/>
      </c>
      <c r="CG113" s="56">
        <f t="shared" si="48"/>
        <v>0</v>
      </c>
      <c r="CH113" s="56">
        <f t="shared" si="49"/>
        <v>0</v>
      </c>
      <c r="CI113" s="56">
        <f t="shared" si="50"/>
        <v>0</v>
      </c>
      <c r="CJ113" s="56">
        <f t="shared" si="51"/>
        <v>0</v>
      </c>
      <c r="CK113" s="56">
        <f t="shared" si="52"/>
        <v>0</v>
      </c>
      <c r="CL113" s="146">
        <f t="shared" si="53"/>
        <v>0</v>
      </c>
    </row>
    <row r="114" spans="1:90" s="2" customFormat="1" x14ac:dyDescent="0.2">
      <c r="A114" s="415" t="s">
        <v>182</v>
      </c>
      <c r="B114" s="192" t="s">
        <v>160</v>
      </c>
      <c r="C114" s="193">
        <f t="shared" si="38"/>
        <v>0</v>
      </c>
      <c r="D114" s="194">
        <f t="shared" si="39"/>
        <v>0</v>
      </c>
      <c r="E114" s="195">
        <f t="shared" si="40"/>
        <v>0</v>
      </c>
      <c r="F114" s="35"/>
      <c r="G114" s="153"/>
      <c r="H114" s="35"/>
      <c r="I114" s="153"/>
      <c r="J114" s="35"/>
      <c r="K114" s="47"/>
      <c r="L114" s="35"/>
      <c r="M114" s="47"/>
      <c r="N114" s="35"/>
      <c r="O114" s="47"/>
      <c r="P114" s="35"/>
      <c r="Q114" s="47"/>
      <c r="R114" s="35"/>
      <c r="S114" s="47"/>
      <c r="T114" s="35"/>
      <c r="U114" s="47"/>
      <c r="V114" s="60"/>
      <c r="W114" s="49"/>
      <c r="X114" s="60"/>
      <c r="Y114" s="49"/>
      <c r="Z114" s="60"/>
      <c r="AA114" s="49"/>
      <c r="AB114" s="60"/>
      <c r="AC114" s="49"/>
      <c r="AD114" s="60"/>
      <c r="AE114" s="49"/>
      <c r="AF114" s="60"/>
      <c r="AG114" s="49"/>
      <c r="AH114" s="60"/>
      <c r="AI114" s="49"/>
      <c r="AJ114" s="60"/>
      <c r="AK114" s="49"/>
      <c r="AL114" s="80"/>
      <c r="AM114" s="49"/>
      <c r="AN114" s="152"/>
      <c r="AO114" s="197">
        <v>0</v>
      </c>
      <c r="AP114" s="198">
        <v>0</v>
      </c>
      <c r="AQ114" s="36">
        <v>0</v>
      </c>
      <c r="AR114" s="153">
        <v>0</v>
      </c>
      <c r="AS114" s="153">
        <v>0</v>
      </c>
      <c r="AT114" s="199" t="str">
        <f t="shared" si="41"/>
        <v/>
      </c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13"/>
      <c r="BF114" s="13"/>
      <c r="BG114" s="13"/>
      <c r="BY114" s="3"/>
      <c r="BZ114" s="3"/>
      <c r="CA114" s="55" t="str">
        <f t="shared" si="42"/>
        <v/>
      </c>
      <c r="CB114" s="55" t="str">
        <f t="shared" si="43"/>
        <v/>
      </c>
      <c r="CC114" s="55" t="str">
        <f t="shared" si="44"/>
        <v/>
      </c>
      <c r="CD114" s="55" t="str">
        <f t="shared" si="45"/>
        <v/>
      </c>
      <c r="CE114" s="55" t="str">
        <f t="shared" si="46"/>
        <v/>
      </c>
      <c r="CF114" s="55" t="str">
        <f t="shared" si="47"/>
        <v/>
      </c>
      <c r="CG114" s="56">
        <f t="shared" si="48"/>
        <v>0</v>
      </c>
      <c r="CH114" s="56">
        <f t="shared" si="49"/>
        <v>0</v>
      </c>
      <c r="CI114" s="56">
        <f t="shared" si="50"/>
        <v>0</v>
      </c>
      <c r="CJ114" s="56">
        <f t="shared" si="51"/>
        <v>0</v>
      </c>
      <c r="CK114" s="56">
        <f t="shared" si="52"/>
        <v>0</v>
      </c>
      <c r="CL114" s="146">
        <f t="shared" si="53"/>
        <v>0</v>
      </c>
    </row>
    <row r="115" spans="1:90" s="2" customFormat="1" x14ac:dyDescent="0.2">
      <c r="A115" s="417"/>
      <c r="B115" s="203" t="s">
        <v>161</v>
      </c>
      <c r="C115" s="172">
        <f t="shared" si="38"/>
        <v>28</v>
      </c>
      <c r="D115" s="155">
        <f t="shared" si="39"/>
        <v>16</v>
      </c>
      <c r="E115" s="156">
        <f t="shared" si="40"/>
        <v>12</v>
      </c>
      <c r="F115" s="124">
        <v>0</v>
      </c>
      <c r="G115" s="163">
        <v>1</v>
      </c>
      <c r="H115" s="124">
        <v>0</v>
      </c>
      <c r="I115" s="163">
        <v>0</v>
      </c>
      <c r="J115" s="124">
        <v>0</v>
      </c>
      <c r="K115" s="126">
        <v>0</v>
      </c>
      <c r="L115" s="124">
        <v>1</v>
      </c>
      <c r="M115" s="126">
        <v>0</v>
      </c>
      <c r="N115" s="124">
        <v>1</v>
      </c>
      <c r="O115" s="126">
        <v>3</v>
      </c>
      <c r="P115" s="124">
        <v>2</v>
      </c>
      <c r="Q115" s="126">
        <v>1</v>
      </c>
      <c r="R115" s="124">
        <v>3</v>
      </c>
      <c r="S115" s="126">
        <v>1</v>
      </c>
      <c r="T115" s="124">
        <v>4</v>
      </c>
      <c r="U115" s="126">
        <v>2</v>
      </c>
      <c r="V115" s="85">
        <v>2</v>
      </c>
      <c r="W115" s="52">
        <v>0</v>
      </c>
      <c r="X115" s="60">
        <v>0</v>
      </c>
      <c r="Y115" s="49">
        <v>4</v>
      </c>
      <c r="Z115" s="60">
        <v>1</v>
      </c>
      <c r="AA115" s="49">
        <v>0</v>
      </c>
      <c r="AB115" s="60">
        <v>2</v>
      </c>
      <c r="AC115" s="49">
        <v>0</v>
      </c>
      <c r="AD115" s="60">
        <v>0</v>
      </c>
      <c r="AE115" s="49">
        <v>0</v>
      </c>
      <c r="AF115" s="60">
        <v>0</v>
      </c>
      <c r="AG115" s="49">
        <v>0</v>
      </c>
      <c r="AH115" s="60">
        <v>0</v>
      </c>
      <c r="AI115" s="49">
        <v>0</v>
      </c>
      <c r="AJ115" s="60">
        <v>0</v>
      </c>
      <c r="AK115" s="49">
        <v>0</v>
      </c>
      <c r="AL115" s="80">
        <v>0</v>
      </c>
      <c r="AM115" s="49">
        <v>0</v>
      </c>
      <c r="AN115" s="171">
        <v>28</v>
      </c>
      <c r="AO115" s="206">
        <v>0</v>
      </c>
      <c r="AP115" s="207">
        <v>0</v>
      </c>
      <c r="AQ115" s="79">
        <v>0</v>
      </c>
      <c r="AR115" s="52">
        <v>0</v>
      </c>
      <c r="AS115" s="52">
        <v>0</v>
      </c>
      <c r="AT115" s="199" t="str">
        <f t="shared" si="41"/>
        <v/>
      </c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13"/>
      <c r="BF115" s="13"/>
      <c r="BG115" s="13"/>
      <c r="BY115" s="3"/>
      <c r="BZ115" s="3"/>
      <c r="CA115" s="55" t="str">
        <f t="shared" si="42"/>
        <v/>
      </c>
      <c r="CB115" s="55" t="str">
        <f t="shared" si="43"/>
        <v/>
      </c>
      <c r="CC115" s="55" t="str">
        <f t="shared" si="44"/>
        <v/>
      </c>
      <c r="CD115" s="55" t="str">
        <f t="shared" si="45"/>
        <v/>
      </c>
      <c r="CE115" s="55" t="str">
        <f t="shared" si="46"/>
        <v/>
      </c>
      <c r="CF115" s="55" t="str">
        <f t="shared" si="47"/>
        <v/>
      </c>
      <c r="CG115" s="56">
        <f t="shared" si="48"/>
        <v>0</v>
      </c>
      <c r="CH115" s="56">
        <f t="shared" si="49"/>
        <v>0</v>
      </c>
      <c r="CI115" s="56">
        <f t="shared" si="50"/>
        <v>0</v>
      </c>
      <c r="CJ115" s="56">
        <f t="shared" si="51"/>
        <v>0</v>
      </c>
      <c r="CK115" s="56">
        <f t="shared" si="52"/>
        <v>0</v>
      </c>
      <c r="CL115" s="146">
        <f t="shared" si="53"/>
        <v>0</v>
      </c>
    </row>
    <row r="116" spans="1:90" s="2" customFormat="1" x14ac:dyDescent="0.2">
      <c r="A116" s="389" t="s">
        <v>183</v>
      </c>
      <c r="B116" s="208" t="s">
        <v>160</v>
      </c>
      <c r="C116" s="209">
        <f t="shared" si="38"/>
        <v>0</v>
      </c>
      <c r="D116" s="137">
        <f>SUM(L116+N116+P116+R116+T116+V116+X116+Z116+AB116+AD116+AF116+AH116+AJ116+AL116)</f>
        <v>0</v>
      </c>
      <c r="E116" s="138">
        <f>SUM(M116+O116+Q116+S116+U116+W116+Y116+AA116+AC116+AE116+AG116+AI116+AK116+AM116)</f>
        <v>0</v>
      </c>
      <c r="F116" s="210"/>
      <c r="G116" s="211"/>
      <c r="H116" s="210"/>
      <c r="I116" s="211"/>
      <c r="J116" s="210"/>
      <c r="K116" s="211"/>
      <c r="L116" s="38"/>
      <c r="M116" s="45"/>
      <c r="N116" s="139"/>
      <c r="O116" s="45"/>
      <c r="P116" s="139"/>
      <c r="Q116" s="45"/>
      <c r="R116" s="139"/>
      <c r="S116" s="45"/>
      <c r="T116" s="139"/>
      <c r="U116" s="45"/>
      <c r="V116" s="139"/>
      <c r="W116" s="45"/>
      <c r="X116" s="139"/>
      <c r="Y116" s="45"/>
      <c r="Z116" s="139"/>
      <c r="AA116" s="45"/>
      <c r="AB116" s="139"/>
      <c r="AC116" s="45"/>
      <c r="AD116" s="139"/>
      <c r="AE116" s="45"/>
      <c r="AF116" s="139"/>
      <c r="AG116" s="45"/>
      <c r="AH116" s="139"/>
      <c r="AI116" s="45"/>
      <c r="AJ116" s="139"/>
      <c r="AK116" s="45"/>
      <c r="AL116" s="141"/>
      <c r="AM116" s="45"/>
      <c r="AN116" s="143"/>
      <c r="AO116" s="212">
        <v>0</v>
      </c>
      <c r="AP116" s="213">
        <v>0</v>
      </c>
      <c r="AQ116" s="144">
        <v>0</v>
      </c>
      <c r="AR116" s="140">
        <v>0</v>
      </c>
      <c r="AS116" s="140">
        <v>0</v>
      </c>
      <c r="AT116" s="199" t="str">
        <f t="shared" si="41"/>
        <v/>
      </c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13"/>
      <c r="BF116" s="13"/>
      <c r="BG116" s="13"/>
      <c r="BY116" s="3"/>
      <c r="BZ116" s="3"/>
      <c r="CA116" s="55" t="str">
        <f t="shared" si="42"/>
        <v/>
      </c>
      <c r="CB116" s="55" t="str">
        <f t="shared" si="43"/>
        <v/>
      </c>
      <c r="CC116" s="55" t="str">
        <f t="shared" si="44"/>
        <v/>
      </c>
      <c r="CD116" s="55" t="str">
        <f t="shared" si="45"/>
        <v/>
      </c>
      <c r="CE116" s="55" t="str">
        <f t="shared" si="46"/>
        <v/>
      </c>
      <c r="CF116" s="55" t="str">
        <f t="shared" si="47"/>
        <v/>
      </c>
      <c r="CG116" s="56">
        <f>IF(C116&lt;AN116,1,0)</f>
        <v>0</v>
      </c>
      <c r="CH116" s="56">
        <f t="shared" si="49"/>
        <v>0</v>
      </c>
      <c r="CI116" s="56">
        <f t="shared" si="50"/>
        <v>0</v>
      </c>
      <c r="CJ116" s="56">
        <f t="shared" si="51"/>
        <v>0</v>
      </c>
      <c r="CK116" s="56">
        <f t="shared" si="52"/>
        <v>0</v>
      </c>
      <c r="CL116" s="146">
        <f t="shared" si="53"/>
        <v>0</v>
      </c>
    </row>
    <row r="117" spans="1:90" s="2" customFormat="1" x14ac:dyDescent="0.2">
      <c r="A117" s="391"/>
      <c r="B117" s="200" t="s">
        <v>161</v>
      </c>
      <c r="C117" s="175">
        <f t="shared" si="38"/>
        <v>3</v>
      </c>
      <c r="D117" s="176">
        <f>SUM(L117+N117+P117+R117+T117+V117+X117+Z117+AB117+AD117+AF117+AH117+AJ117+AL117)</f>
        <v>0</v>
      </c>
      <c r="E117" s="177">
        <f>SUM(M117+O117+Q117+S117+U117+W117+Y117+AA117+AC117+AE117+AG117+AI117+AK117+AM117)</f>
        <v>3</v>
      </c>
      <c r="F117" s="161"/>
      <c r="G117" s="162"/>
      <c r="H117" s="161"/>
      <c r="I117" s="162"/>
      <c r="J117" s="161"/>
      <c r="K117" s="162"/>
      <c r="L117" s="214">
        <v>0</v>
      </c>
      <c r="M117" s="126">
        <v>0</v>
      </c>
      <c r="N117" s="124">
        <v>0</v>
      </c>
      <c r="O117" s="126">
        <v>0</v>
      </c>
      <c r="P117" s="124">
        <v>0</v>
      </c>
      <c r="Q117" s="126">
        <v>1</v>
      </c>
      <c r="R117" s="124">
        <v>0</v>
      </c>
      <c r="S117" s="126">
        <v>0</v>
      </c>
      <c r="T117" s="124">
        <v>0</v>
      </c>
      <c r="U117" s="126">
        <v>1</v>
      </c>
      <c r="V117" s="124">
        <v>0</v>
      </c>
      <c r="W117" s="126">
        <v>0</v>
      </c>
      <c r="X117" s="124">
        <v>0</v>
      </c>
      <c r="Y117" s="126">
        <v>1</v>
      </c>
      <c r="Z117" s="124">
        <v>0</v>
      </c>
      <c r="AA117" s="126">
        <v>0</v>
      </c>
      <c r="AB117" s="124">
        <v>0</v>
      </c>
      <c r="AC117" s="126">
        <v>0</v>
      </c>
      <c r="AD117" s="124">
        <v>0</v>
      </c>
      <c r="AE117" s="126">
        <v>0</v>
      </c>
      <c r="AF117" s="124">
        <v>0</v>
      </c>
      <c r="AG117" s="126">
        <v>0</v>
      </c>
      <c r="AH117" s="124">
        <v>0</v>
      </c>
      <c r="AI117" s="126">
        <v>0</v>
      </c>
      <c r="AJ117" s="124">
        <v>0</v>
      </c>
      <c r="AK117" s="126">
        <v>0</v>
      </c>
      <c r="AL117" s="178">
        <v>0</v>
      </c>
      <c r="AM117" s="126">
        <v>0</v>
      </c>
      <c r="AN117" s="165">
        <v>3</v>
      </c>
      <c r="AO117" s="201">
        <v>0</v>
      </c>
      <c r="AP117" s="202">
        <v>0</v>
      </c>
      <c r="AQ117" s="166">
        <v>2</v>
      </c>
      <c r="AR117" s="163">
        <v>0</v>
      </c>
      <c r="AS117" s="163">
        <v>0</v>
      </c>
      <c r="AT117" s="199" t="str">
        <f t="shared" si="41"/>
        <v/>
      </c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13"/>
      <c r="BF117" s="13"/>
      <c r="BG117" s="13"/>
      <c r="BY117" s="3"/>
      <c r="BZ117" s="3"/>
      <c r="CA117" s="55" t="str">
        <f t="shared" si="42"/>
        <v/>
      </c>
      <c r="CB117" s="55" t="str">
        <f t="shared" si="43"/>
        <v/>
      </c>
      <c r="CC117" s="55" t="str">
        <f t="shared" si="44"/>
        <v/>
      </c>
      <c r="CD117" s="55" t="str">
        <f t="shared" si="45"/>
        <v/>
      </c>
      <c r="CE117" s="55" t="str">
        <f t="shared" si="46"/>
        <v/>
      </c>
      <c r="CF117" s="55" t="str">
        <f t="shared" si="47"/>
        <v/>
      </c>
      <c r="CG117" s="56">
        <f t="shared" si="48"/>
        <v>0</v>
      </c>
      <c r="CH117" s="56">
        <f t="shared" si="49"/>
        <v>0</v>
      </c>
      <c r="CI117" s="56">
        <f t="shared" si="50"/>
        <v>0</v>
      </c>
      <c r="CJ117" s="56">
        <f t="shared" si="51"/>
        <v>0</v>
      </c>
      <c r="CK117" s="56">
        <f t="shared" si="52"/>
        <v>0</v>
      </c>
      <c r="CL117" s="146">
        <f t="shared" si="53"/>
        <v>0</v>
      </c>
    </row>
    <row r="118" spans="1:90" s="2" customFormat="1" x14ac:dyDescent="0.2">
      <c r="AA118" s="5"/>
      <c r="AB118" s="5"/>
      <c r="AC118" s="5"/>
      <c r="AD118" s="5"/>
      <c r="AE118" s="5"/>
      <c r="AR118" s="2" t="s">
        <v>169</v>
      </c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X118" s="3"/>
      <c r="BY118" s="3"/>
      <c r="BZ118" s="3"/>
      <c r="CA118" s="4"/>
      <c r="CB118" s="4"/>
      <c r="CC118" s="4"/>
      <c r="CD118" s="4"/>
      <c r="CE118" s="4"/>
      <c r="CF118" s="4"/>
      <c r="CG118" s="12"/>
      <c r="CH118" s="12"/>
      <c r="CI118" s="12"/>
      <c r="CJ118" s="12"/>
      <c r="CK118" s="12"/>
      <c r="CL118" s="4"/>
    </row>
    <row r="119" spans="1:90" s="2" customFormat="1" x14ac:dyDescent="0.2">
      <c r="AA119" s="5"/>
      <c r="AB119" s="5"/>
      <c r="AC119" s="5"/>
      <c r="AD119" s="5"/>
      <c r="AE119" s="5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X119" s="3"/>
      <c r="BY119" s="3"/>
      <c r="BZ119" s="3"/>
      <c r="CA119" s="4"/>
      <c r="CB119" s="4"/>
      <c r="CC119" s="4"/>
      <c r="CD119" s="4"/>
      <c r="CE119" s="4"/>
      <c r="CF119" s="4"/>
      <c r="CG119" s="12"/>
      <c r="CH119" s="12"/>
      <c r="CI119" s="12"/>
      <c r="CJ119" s="12"/>
      <c r="CK119" s="12"/>
      <c r="CL119" s="4"/>
    </row>
    <row r="120" spans="1:90" s="2" customFormat="1" x14ac:dyDescent="0.2">
      <c r="AA120" s="5"/>
      <c r="AB120" s="5"/>
      <c r="AC120" s="5"/>
      <c r="AD120" s="5"/>
      <c r="AE120" s="5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X120" s="3"/>
      <c r="BY120" s="3"/>
      <c r="BZ120" s="3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</row>
    <row r="121" spans="1:90" s="2" customFormat="1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X121" s="3"/>
      <c r="BY121" s="3"/>
      <c r="BZ121" s="3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</row>
    <row r="122" spans="1:90" s="2" customFormat="1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X122" s="3"/>
      <c r="BY122" s="3"/>
      <c r="BZ122" s="3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</row>
    <row r="123" spans="1:90" s="2" customFormat="1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X123" s="3"/>
      <c r="BY123" s="3"/>
      <c r="BZ123" s="3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</row>
    <row r="124" spans="1:90" s="2" customFormat="1" x14ac:dyDescent="0.2">
      <c r="AA124" s="5"/>
      <c r="AB124" s="5"/>
      <c r="AC124" s="5"/>
      <c r="AD124" s="5"/>
      <c r="AE124" s="5"/>
      <c r="BX124" s="3"/>
      <c r="BY124" s="3"/>
      <c r="BZ124" s="3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</row>
    <row r="125" spans="1:90" s="2" customFormat="1" x14ac:dyDescent="0.2">
      <c r="AA125" s="5"/>
      <c r="AB125" s="5"/>
      <c r="AC125" s="5"/>
      <c r="AD125" s="5"/>
      <c r="AE125" s="5"/>
      <c r="BX125" s="3"/>
      <c r="BY125" s="3"/>
      <c r="BZ125" s="3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</row>
    <row r="126" spans="1:90" s="2" customFormat="1" x14ac:dyDescent="0.2">
      <c r="AA126" s="5"/>
      <c r="AB126" s="5"/>
      <c r="AC126" s="5"/>
      <c r="AD126" s="5"/>
      <c r="AE126" s="5"/>
      <c r="BX126" s="3"/>
      <c r="BY126" s="3"/>
      <c r="BZ126" s="3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</row>
    <row r="127" spans="1:90" s="2" customFormat="1" x14ac:dyDescent="0.2">
      <c r="AA127" s="5"/>
      <c r="AB127" s="5"/>
      <c r="AC127" s="5"/>
      <c r="AD127" s="5"/>
      <c r="AE127" s="5"/>
      <c r="BX127" s="3"/>
      <c r="BY127" s="3"/>
      <c r="BZ127" s="3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</row>
    <row r="128" spans="1:90" s="2" customFormat="1" x14ac:dyDescent="0.2"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BX128" s="3"/>
      <c r="BY128" s="3"/>
      <c r="BZ128" s="3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</row>
    <row r="129" spans="1:104" x14ac:dyDescent="0.2"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1:104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1:104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1:104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1:104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1:104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1:104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1:104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215"/>
      <c r="AJ136" s="5"/>
      <c r="AK136" s="5"/>
      <c r="AL136" s="5"/>
      <c r="AM136" s="5"/>
      <c r="AN136" s="5"/>
      <c r="AO136" s="5"/>
      <c r="AP136" s="5"/>
      <c r="AQ136" s="215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92" spans="76:104" x14ac:dyDescent="0.2"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</row>
    <row r="193" spans="1:104" s="216" customFormat="1" x14ac:dyDescent="0.2">
      <c r="A193" s="216">
        <f>SUM(B71,B88,C102,C107:C117,AV71,AR71:AS71,W71:AV71)</f>
        <v>25272</v>
      </c>
      <c r="B193" s="216">
        <f>SUM(CG7:CK119)</f>
        <v>0</v>
      </c>
      <c r="BX193" s="217"/>
      <c r="BY193" s="217"/>
      <c r="BZ193" s="217"/>
      <c r="CA193" s="217"/>
      <c r="CB193" s="217"/>
      <c r="CC193" s="217"/>
      <c r="CD193" s="217"/>
      <c r="CE193" s="217"/>
      <c r="CF193" s="217"/>
      <c r="CG193" s="217"/>
      <c r="CH193" s="217"/>
      <c r="CI193" s="217"/>
      <c r="CJ193" s="217"/>
      <c r="CK193" s="217"/>
      <c r="CL193" s="217"/>
      <c r="CM193" s="217"/>
      <c r="CN193" s="217"/>
      <c r="CO193" s="217"/>
      <c r="CP193" s="217"/>
      <c r="CQ193" s="217"/>
      <c r="CR193" s="217"/>
      <c r="CS193" s="217"/>
      <c r="CT193" s="217"/>
      <c r="CU193" s="217"/>
      <c r="CV193" s="217"/>
      <c r="CW193" s="217"/>
      <c r="CX193" s="217"/>
      <c r="CY193" s="217"/>
      <c r="CZ193" s="217"/>
    </row>
  </sheetData>
  <mergeCells count="87">
    <mergeCell ref="A107:A108"/>
    <mergeCell ref="A109:A111"/>
    <mergeCell ref="A112:A113"/>
    <mergeCell ref="A114:A115"/>
    <mergeCell ref="A116:A117"/>
    <mergeCell ref="AQ104:AQ106"/>
    <mergeCell ref="AR104:AR106"/>
    <mergeCell ref="AS104:AS106"/>
    <mergeCell ref="F105:G105"/>
    <mergeCell ref="H105:I105"/>
    <mergeCell ref="J105:K105"/>
    <mergeCell ref="L105:M105"/>
    <mergeCell ref="N105:O105"/>
    <mergeCell ref="P105:Q105"/>
    <mergeCell ref="R105:S105"/>
    <mergeCell ref="AO104:AP105"/>
    <mergeCell ref="AB105:AC105"/>
    <mergeCell ref="AD105:AE105"/>
    <mergeCell ref="AF105:AG105"/>
    <mergeCell ref="AH105:AI105"/>
    <mergeCell ref="AJ105:AK105"/>
    <mergeCell ref="A104:A106"/>
    <mergeCell ref="B104:B106"/>
    <mergeCell ref="C104:E105"/>
    <mergeCell ref="F104:AM104"/>
    <mergeCell ref="AN104:AN106"/>
    <mergeCell ref="T105:U105"/>
    <mergeCell ref="V105:W105"/>
    <mergeCell ref="X105:Y105"/>
    <mergeCell ref="Z105:AA105"/>
    <mergeCell ref="AL105:AM105"/>
    <mergeCell ref="A102:B102"/>
    <mergeCell ref="AF91:AG91"/>
    <mergeCell ref="AH91:AI91"/>
    <mergeCell ref="AJ91:AK91"/>
    <mergeCell ref="AL91:AM91"/>
    <mergeCell ref="A93:B93"/>
    <mergeCell ref="A94:A96"/>
    <mergeCell ref="A90:B92"/>
    <mergeCell ref="C90:E91"/>
    <mergeCell ref="AB91:AC91"/>
    <mergeCell ref="AD91:AE91"/>
    <mergeCell ref="A97:B97"/>
    <mergeCell ref="A98:B98"/>
    <mergeCell ref="A99:B99"/>
    <mergeCell ref="A100:B100"/>
    <mergeCell ref="A101:B101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F90:AM90"/>
    <mergeCell ref="AN90:AN92"/>
    <mergeCell ref="AO90:AO92"/>
    <mergeCell ref="AP90:AP92"/>
    <mergeCell ref="X91:Y91"/>
    <mergeCell ref="Z91:AA91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3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37" width="11.42578125" style="2" customWidth="1"/>
    <col min="38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3" width="11.42578125" style="2"/>
    <col min="74" max="75" width="11.42578125" style="2" customWidth="1"/>
    <col min="76" max="77" width="11.42578125" style="3" customWidth="1"/>
    <col min="78" max="78" width="11.140625" style="3" customWidth="1"/>
    <col min="79" max="89" width="11.140625" style="4" hidden="1" customWidth="1"/>
    <col min="90" max="104" width="11.140625" style="4" customWidth="1"/>
    <col min="105" max="106" width="11.140625" style="2" customWidth="1"/>
    <col min="107" max="16384" width="11.42578125" style="2"/>
  </cols>
  <sheetData>
    <row r="1" spans="1:104" x14ac:dyDescent="0.2">
      <c r="A1" s="1" t="s">
        <v>0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x14ac:dyDescent="0.2">
      <c r="A2" s="1" t="str">
        <f>CONCATENATE("COMUNA: ",[4]NOMBRE!B2," - ","( ",[4]NOMBRE!C2,[4]NOMBRE!D2,[4]NOMBRE!E2,[4]NOMBRE!F2,[4]NOMBRE!G2,"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x14ac:dyDescent="0.2">
      <c r="A4" s="1" t="str">
        <f>CONCATENATE("MES: ",[4]NOMBRE!B6," - ","( ",[4]NOMBRE!C6,[4]NOMBRE!D6," )")</f>
        <v>MES: FEBRERO - ( 02 )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x14ac:dyDescent="0.2">
      <c r="A5" s="1" t="str">
        <f>CONCATENATE("AÑO: ",[4]NOMBRE!B7)</f>
        <v>AÑO: 2020</v>
      </c>
      <c r="AP5" s="369"/>
      <c r="AQ5" s="371"/>
      <c r="AR5" s="37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5" x14ac:dyDescent="0.2">
      <c r="A6" s="373" t="s">
        <v>1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5"/>
      <c r="AF6" s="5"/>
      <c r="AG6" s="5"/>
      <c r="AH6" s="6"/>
      <c r="AI6" s="5"/>
      <c r="AJ6" s="5"/>
      <c r="AK6" s="6"/>
      <c r="AL6" s="5"/>
      <c r="AM6" s="5"/>
      <c r="AN6" s="7"/>
      <c r="AP6" s="369"/>
      <c r="AQ6" s="371"/>
      <c r="AR6" s="37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x14ac:dyDescent="0.2">
      <c r="A7" s="8" t="s">
        <v>2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370"/>
      <c r="AQ7" s="372"/>
      <c r="AR7" s="372"/>
      <c r="AS7" s="374"/>
      <c r="AT7" s="375"/>
      <c r="AU7" s="37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4.25" customHeight="1" x14ac:dyDescent="0.2">
      <c r="A8" s="376" t="s">
        <v>3</v>
      </c>
      <c r="B8" s="379" t="s">
        <v>4</v>
      </c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1"/>
      <c r="W8" s="376" t="s">
        <v>5</v>
      </c>
      <c r="X8" s="382"/>
      <c r="Y8" s="382"/>
      <c r="Z8" s="382"/>
      <c r="AA8" s="382"/>
      <c r="AB8" s="382"/>
      <c r="AC8" s="382"/>
      <c r="AD8" s="383"/>
      <c r="AE8" s="384" t="s">
        <v>6</v>
      </c>
      <c r="AF8" s="385"/>
      <c r="AG8" s="376" t="s">
        <v>7</v>
      </c>
      <c r="AH8" s="383"/>
      <c r="AI8" s="389" t="s">
        <v>8</v>
      </c>
      <c r="AJ8" s="376" t="s">
        <v>9</v>
      </c>
      <c r="AK8" s="383"/>
      <c r="AL8" s="376" t="s">
        <v>10</v>
      </c>
      <c r="AM8" s="383"/>
      <c r="AN8" s="376" t="s">
        <v>11</v>
      </c>
      <c r="AO8" s="383"/>
      <c r="AP8" s="389" t="s">
        <v>12</v>
      </c>
      <c r="AQ8" s="389" t="s">
        <v>13</v>
      </c>
      <c r="AR8" s="397" t="s">
        <v>14</v>
      </c>
      <c r="AS8" s="398"/>
      <c r="AT8" s="392" t="s">
        <v>15</v>
      </c>
      <c r="AU8" s="392"/>
      <c r="AV8" s="392"/>
      <c r="AW8" s="393" t="s">
        <v>16</v>
      </c>
      <c r="AX8" s="39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14.25" customHeight="1" x14ac:dyDescent="0.2">
      <c r="A9" s="377"/>
      <c r="B9" s="389" t="s">
        <v>17</v>
      </c>
      <c r="C9" s="376" t="s">
        <v>18</v>
      </c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383"/>
      <c r="T9" s="389" t="s">
        <v>19</v>
      </c>
      <c r="U9" s="394" t="s">
        <v>20</v>
      </c>
      <c r="V9" s="395"/>
      <c r="W9" s="396" t="s">
        <v>21</v>
      </c>
      <c r="X9" s="396"/>
      <c r="Y9" s="396"/>
      <c r="Z9" s="395"/>
      <c r="AA9" s="394" t="s">
        <v>22</v>
      </c>
      <c r="AB9" s="396"/>
      <c r="AC9" s="396"/>
      <c r="AD9" s="395"/>
      <c r="AE9" s="386"/>
      <c r="AF9" s="387"/>
      <c r="AG9" s="378"/>
      <c r="AH9" s="388"/>
      <c r="AI9" s="390"/>
      <c r="AJ9" s="378"/>
      <c r="AK9" s="388"/>
      <c r="AL9" s="378"/>
      <c r="AM9" s="388"/>
      <c r="AN9" s="378"/>
      <c r="AO9" s="388"/>
      <c r="AP9" s="390"/>
      <c r="AQ9" s="390"/>
      <c r="AR9" s="399"/>
      <c r="AS9" s="400"/>
      <c r="AT9" s="392"/>
      <c r="AU9" s="392"/>
      <c r="AV9" s="392"/>
      <c r="AW9" s="393"/>
      <c r="AX9" s="39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54" x14ac:dyDescent="0.2">
      <c r="A10" s="378"/>
      <c r="B10" s="391"/>
      <c r="C10" s="14" t="s">
        <v>23</v>
      </c>
      <c r="D10" s="15" t="s">
        <v>24</v>
      </c>
      <c r="E10" s="16" t="s">
        <v>25</v>
      </c>
      <c r="F10" s="16" t="s">
        <v>26</v>
      </c>
      <c r="G10" s="16" t="s">
        <v>27</v>
      </c>
      <c r="H10" s="17" t="s">
        <v>28</v>
      </c>
      <c r="I10" s="17" t="s">
        <v>29</v>
      </c>
      <c r="J10" s="17" t="s">
        <v>30</v>
      </c>
      <c r="K10" s="17" t="s">
        <v>31</v>
      </c>
      <c r="L10" s="17" t="s">
        <v>32</v>
      </c>
      <c r="M10" s="17" t="s">
        <v>33</v>
      </c>
      <c r="N10" s="17" t="s">
        <v>34</v>
      </c>
      <c r="O10" s="17" t="s">
        <v>35</v>
      </c>
      <c r="P10" s="17" t="s">
        <v>36</v>
      </c>
      <c r="Q10" s="17" t="s">
        <v>37</v>
      </c>
      <c r="R10" s="17" t="s">
        <v>38</v>
      </c>
      <c r="S10" s="18" t="s">
        <v>39</v>
      </c>
      <c r="T10" s="391"/>
      <c r="U10" s="220" t="s">
        <v>40</v>
      </c>
      <c r="V10" s="20" t="s">
        <v>41</v>
      </c>
      <c r="W10" s="224" t="s">
        <v>42</v>
      </c>
      <c r="X10" s="22" t="s">
        <v>43</v>
      </c>
      <c r="Y10" s="16" t="s">
        <v>44</v>
      </c>
      <c r="Z10" s="20" t="s">
        <v>45</v>
      </c>
      <c r="AA10" s="22" t="s">
        <v>42</v>
      </c>
      <c r="AB10" s="22" t="s">
        <v>43</v>
      </c>
      <c r="AC10" s="16" t="s">
        <v>44</v>
      </c>
      <c r="AD10" s="20" t="s">
        <v>45</v>
      </c>
      <c r="AE10" s="23" t="s">
        <v>46</v>
      </c>
      <c r="AF10" s="24" t="s">
        <v>47</v>
      </c>
      <c r="AG10" s="25" t="s">
        <v>48</v>
      </c>
      <c r="AH10" s="26" t="s">
        <v>49</v>
      </c>
      <c r="AI10" s="391"/>
      <c r="AJ10" s="14" t="s">
        <v>50</v>
      </c>
      <c r="AK10" s="20" t="s">
        <v>51</v>
      </c>
      <c r="AL10" s="14" t="s">
        <v>50</v>
      </c>
      <c r="AM10" s="20" t="s">
        <v>51</v>
      </c>
      <c r="AN10" s="27" t="s">
        <v>52</v>
      </c>
      <c r="AO10" s="27" t="s">
        <v>53</v>
      </c>
      <c r="AP10" s="391"/>
      <c r="AQ10" s="391"/>
      <c r="AR10" s="28" t="s">
        <v>21</v>
      </c>
      <c r="AS10" s="29" t="s">
        <v>54</v>
      </c>
      <c r="AT10" s="30" t="s">
        <v>55</v>
      </c>
      <c r="AU10" s="31" t="s">
        <v>56</v>
      </c>
      <c r="AV10" s="32" t="s">
        <v>57</v>
      </c>
      <c r="AW10" s="14" t="s">
        <v>50</v>
      </c>
      <c r="AX10" s="20" t="s">
        <v>51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x14ac:dyDescent="0.2">
      <c r="A11" s="33" t="s">
        <v>58</v>
      </c>
      <c r="B11" s="34">
        <f>SUM(C11:S11)</f>
        <v>208</v>
      </c>
      <c r="C11" s="35">
        <v>86</v>
      </c>
      <c r="D11" s="36">
        <v>61</v>
      </c>
      <c r="E11" s="37">
        <v>57</v>
      </c>
      <c r="F11" s="37">
        <v>4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9">
        <v>208</v>
      </c>
      <c r="U11" s="39">
        <v>99</v>
      </c>
      <c r="V11" s="40">
        <v>109</v>
      </c>
      <c r="W11" s="41">
        <f t="shared" ref="W11:W36" si="0">SUM(X11+Y11+Z11)</f>
        <v>58</v>
      </c>
      <c r="X11" s="39">
        <v>18</v>
      </c>
      <c r="Y11" s="42">
        <v>40</v>
      </c>
      <c r="Z11" s="40">
        <v>0</v>
      </c>
      <c r="AA11" s="43">
        <f t="shared" ref="AA11:AA37" si="1">SUM(AB11+AC11+AD11)</f>
        <v>0</v>
      </c>
      <c r="AB11" s="39">
        <v>0</v>
      </c>
      <c r="AC11" s="42">
        <v>0</v>
      </c>
      <c r="AD11" s="40">
        <v>0</v>
      </c>
      <c r="AE11" s="44">
        <v>6</v>
      </c>
      <c r="AF11" s="45">
        <v>0</v>
      </c>
      <c r="AG11" s="46">
        <v>1</v>
      </c>
      <c r="AH11" s="47">
        <v>21</v>
      </c>
      <c r="AI11" s="48">
        <v>2</v>
      </c>
      <c r="AJ11" s="46">
        <v>0</v>
      </c>
      <c r="AK11" s="47">
        <v>0</v>
      </c>
      <c r="AL11" s="46">
        <v>8</v>
      </c>
      <c r="AM11" s="47">
        <v>0</v>
      </c>
      <c r="AN11" s="49"/>
      <c r="AO11" s="49"/>
      <c r="AP11" s="49">
        <v>0</v>
      </c>
      <c r="AQ11" s="49"/>
      <c r="AR11" s="50"/>
      <c r="AS11" s="51"/>
      <c r="AT11" s="35"/>
      <c r="AU11" s="37"/>
      <c r="AV11" s="52"/>
      <c r="AW11" s="46"/>
      <c r="AX11" s="47"/>
      <c r="AY11" s="53" t="str">
        <f>CA11&amp;CB11&amp;CC11&amp;CD11&amp;CE11</f>
        <v/>
      </c>
      <c r="AZ11" s="54"/>
      <c r="BA11" s="54"/>
      <c r="BB11" s="54"/>
      <c r="BC11" s="54"/>
      <c r="BD11" s="54"/>
      <c r="BE11" s="54"/>
      <c r="BF11" s="54"/>
      <c r="BG11" s="54"/>
      <c r="BH11" s="54"/>
      <c r="BI11" s="13"/>
      <c r="BJ11" s="13"/>
      <c r="BK11" s="13"/>
      <c r="BL11" s="13"/>
      <c r="BM11" s="13"/>
      <c r="BX11" s="2"/>
      <c r="CA11" s="55" t="str">
        <f>IF(CG11=1,"* El número de consultas según sexo NO DEBE ser diferente al Total. ","")</f>
        <v/>
      </c>
      <c r="CB11" s="55" t="str">
        <f>IF(CH11=1,"* No olvide digitar la columna Beneficiarios (Digite CEROS si no tiene). ","")</f>
        <v/>
      </c>
      <c r="CC11" s="55" t="str">
        <f>IF(CI11=1,"* El número de Beneficiarios NO DEBE ser mayor que el Total. ","")</f>
        <v/>
      </c>
      <c r="CD11" s="55" t="str">
        <f>IF(CJ11=1,"* El total de Consultas Nuevas NO DEBE ser MAYOR que el total de las Consultas Médicas. ","")</f>
        <v/>
      </c>
      <c r="CE11" s="55" t="str">
        <f>IF(CK11=1,"* No olvide registrar datos en Pertinencia (Digite CEROS si no tiene). ","")</f>
        <v/>
      </c>
      <c r="CF11" s="55"/>
      <c r="CG11" s="56">
        <f>IF(B11&lt;&gt;(U11+V11),1,0)</f>
        <v>0</v>
      </c>
      <c r="CH11" s="56">
        <f>IF(AND(B11&lt;&gt;0,T11=""),1,0)</f>
        <v>0</v>
      </c>
      <c r="CI11" s="56">
        <f t="shared" ref="CI11:CI70" si="2">IF(B11&lt;(T11),1,0)</f>
        <v>0</v>
      </c>
      <c r="CJ11" s="56">
        <f t="shared" ref="CJ11:CJ70" si="3">IF(B11&lt;(W11+AA11),1,0)</f>
        <v>0</v>
      </c>
      <c r="CK11" s="56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x14ac:dyDescent="0.2">
      <c r="A12" s="41" t="s">
        <v>59</v>
      </c>
      <c r="B12" s="34">
        <f>SUM(C12:S12)</f>
        <v>937</v>
      </c>
      <c r="C12" s="39">
        <v>0</v>
      </c>
      <c r="D12" s="57">
        <v>0</v>
      </c>
      <c r="E12" s="58">
        <v>1</v>
      </c>
      <c r="F12" s="58">
        <v>14</v>
      </c>
      <c r="G12" s="58">
        <v>45</v>
      </c>
      <c r="H12" s="58">
        <v>71</v>
      </c>
      <c r="I12" s="58">
        <v>63</v>
      </c>
      <c r="J12" s="58">
        <v>76</v>
      </c>
      <c r="K12" s="58">
        <v>30</v>
      </c>
      <c r="L12" s="58">
        <v>65</v>
      </c>
      <c r="M12" s="58">
        <v>84</v>
      </c>
      <c r="N12" s="58">
        <v>63</v>
      </c>
      <c r="O12" s="58">
        <v>96</v>
      </c>
      <c r="P12" s="58">
        <v>100</v>
      </c>
      <c r="Q12" s="58">
        <v>86</v>
      </c>
      <c r="R12" s="58">
        <v>68</v>
      </c>
      <c r="S12" s="40">
        <v>75</v>
      </c>
      <c r="T12" s="39">
        <v>937</v>
      </c>
      <c r="U12" s="39">
        <v>340</v>
      </c>
      <c r="V12" s="40">
        <v>597</v>
      </c>
      <c r="W12" s="41">
        <f t="shared" si="0"/>
        <v>0</v>
      </c>
      <c r="X12" s="39">
        <v>0</v>
      </c>
      <c r="Y12" s="42">
        <v>0</v>
      </c>
      <c r="Z12" s="40">
        <v>0</v>
      </c>
      <c r="AA12" s="43">
        <f t="shared" si="1"/>
        <v>378</v>
      </c>
      <c r="AB12" s="39">
        <v>27</v>
      </c>
      <c r="AC12" s="57">
        <v>351</v>
      </c>
      <c r="AD12" s="40">
        <v>0</v>
      </c>
      <c r="AE12" s="44">
        <v>13</v>
      </c>
      <c r="AF12" s="59">
        <v>0</v>
      </c>
      <c r="AG12" s="39">
        <v>9</v>
      </c>
      <c r="AH12" s="40">
        <v>101</v>
      </c>
      <c r="AI12" s="48">
        <v>647</v>
      </c>
      <c r="AJ12" s="46">
        <v>0</v>
      </c>
      <c r="AK12" s="40">
        <v>34</v>
      </c>
      <c r="AL12" s="46">
        <v>0</v>
      </c>
      <c r="AM12" s="40">
        <v>130</v>
      </c>
      <c r="AN12" s="49"/>
      <c r="AO12" s="49"/>
      <c r="AP12" s="49">
        <v>0</v>
      </c>
      <c r="AQ12" s="49"/>
      <c r="AR12" s="50"/>
      <c r="AS12" s="51"/>
      <c r="AT12" s="60"/>
      <c r="AU12" s="58"/>
      <c r="AV12" s="52"/>
      <c r="AW12" s="46"/>
      <c r="AX12" s="40"/>
      <c r="AY12" s="53" t="str">
        <f t="shared" ref="AY12:AY70" si="5">CA12&amp;CB12&amp;CC12&amp;CD12&amp;CE12</f>
        <v/>
      </c>
      <c r="AZ12" s="54"/>
      <c r="BA12" s="54"/>
      <c r="BB12" s="54"/>
      <c r="BC12" s="54"/>
      <c r="BD12" s="54"/>
      <c r="BE12" s="54"/>
      <c r="BF12" s="54"/>
      <c r="BG12" s="54"/>
      <c r="BH12" s="54"/>
      <c r="BI12" s="13"/>
      <c r="BJ12" s="13"/>
      <c r="BK12" s="13"/>
      <c r="BL12" s="13"/>
      <c r="BM12" s="13"/>
      <c r="BX12" s="2"/>
      <c r="CA12" s="55" t="str">
        <f t="shared" ref="CA12:CA70" si="6">IF(CG12=1,"* El número de consultas según sexo NO DEBE ser diferente al Total. ","")</f>
        <v/>
      </c>
      <c r="CB12" s="55" t="str">
        <f t="shared" ref="CB12:CB70" si="7">IF(CH12=1,"* No olvide digitar la columna Beneficiarios (Digite CEROS si no tiene). ","")</f>
        <v/>
      </c>
      <c r="CC12" s="55" t="str">
        <f t="shared" ref="CC12:CC70" si="8">IF(CI12=1,"* El número de Beneficiarios NO DEBE ser mayor que el Total. ","")</f>
        <v/>
      </c>
      <c r="CD12" s="55" t="str">
        <f t="shared" ref="CD12:CD70" si="9">IF(CJ12=1,"* El total de Consultas Nuevas NO DEBE ser MAYOR que el total de las Consultas Médicas. ","")</f>
        <v/>
      </c>
      <c r="CE12" s="55" t="str">
        <f t="shared" ref="CE12:CE70" si="10">IF(CK12=1,"* No olvide registrar datos en Pertinencia (Digite CEROS si no tiene). ","")</f>
        <v/>
      </c>
      <c r="CF12" s="55"/>
      <c r="CG12" s="56">
        <f t="shared" ref="CG12:CG70" si="11">IF(B12&lt;&gt;(U12+V12),1,0)</f>
        <v>0</v>
      </c>
      <c r="CH12" s="56">
        <f t="shared" ref="CH12:CH70" si="12">IF(AND(B12&lt;&gt;0,T12=""),1,0)</f>
        <v>0</v>
      </c>
      <c r="CI12" s="56">
        <f t="shared" si="2"/>
        <v>0</v>
      </c>
      <c r="CJ12" s="56">
        <f t="shared" si="3"/>
        <v>0</v>
      </c>
      <c r="CK12" s="56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x14ac:dyDescent="0.2">
      <c r="A13" s="41" t="s">
        <v>60</v>
      </c>
      <c r="B13" s="34">
        <f>SUM(C13)</f>
        <v>63</v>
      </c>
      <c r="C13" s="39">
        <v>63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39">
        <v>63</v>
      </c>
      <c r="U13" s="39">
        <v>33</v>
      </c>
      <c r="V13" s="40">
        <v>30</v>
      </c>
      <c r="W13" s="41">
        <f t="shared" si="0"/>
        <v>23</v>
      </c>
      <c r="X13" s="39">
        <v>0</v>
      </c>
      <c r="Y13" s="42">
        <v>23</v>
      </c>
      <c r="Z13" s="40">
        <v>0</v>
      </c>
      <c r="AA13" s="43">
        <f t="shared" si="1"/>
        <v>0</v>
      </c>
      <c r="AB13" s="39">
        <v>0</v>
      </c>
      <c r="AC13" s="57">
        <v>0</v>
      </c>
      <c r="AD13" s="40">
        <v>0</v>
      </c>
      <c r="AE13" s="44"/>
      <c r="AF13" s="44">
        <v>0</v>
      </c>
      <c r="AG13" s="39">
        <v>0</v>
      </c>
      <c r="AH13" s="40">
        <v>6</v>
      </c>
      <c r="AI13" s="48">
        <v>0</v>
      </c>
      <c r="AJ13" s="46">
        <v>0</v>
      </c>
      <c r="AK13" s="40">
        <v>0</v>
      </c>
      <c r="AL13" s="46">
        <v>8</v>
      </c>
      <c r="AM13" s="40">
        <v>0</v>
      </c>
      <c r="AN13" s="49"/>
      <c r="AO13" s="49"/>
      <c r="AP13" s="49">
        <v>0</v>
      </c>
      <c r="AQ13" s="49"/>
      <c r="AR13" s="50"/>
      <c r="AS13" s="51"/>
      <c r="AT13" s="60"/>
      <c r="AU13" s="58"/>
      <c r="AV13" s="52"/>
      <c r="AW13" s="46"/>
      <c r="AX13" s="40"/>
      <c r="AY13" s="53" t="str">
        <f t="shared" si="5"/>
        <v/>
      </c>
      <c r="AZ13" s="54"/>
      <c r="BA13" s="54"/>
      <c r="BB13" s="54"/>
      <c r="BC13" s="54"/>
      <c r="BD13" s="54"/>
      <c r="BE13" s="54"/>
      <c r="BF13" s="54"/>
      <c r="BG13" s="54"/>
      <c r="BH13" s="54"/>
      <c r="BI13" s="13"/>
      <c r="BJ13" s="13"/>
      <c r="BK13" s="13"/>
      <c r="BL13" s="13"/>
      <c r="BM13" s="13"/>
      <c r="BX13" s="2"/>
      <c r="CA13" s="55" t="str">
        <f t="shared" si="6"/>
        <v/>
      </c>
      <c r="CB13" s="55" t="str">
        <f t="shared" si="7"/>
        <v/>
      </c>
      <c r="CC13" s="55" t="str">
        <f t="shared" si="8"/>
        <v/>
      </c>
      <c r="CD13" s="55" t="str">
        <f t="shared" si="9"/>
        <v/>
      </c>
      <c r="CE13" s="55" t="str">
        <f t="shared" si="10"/>
        <v/>
      </c>
      <c r="CF13" s="55"/>
      <c r="CG13" s="56">
        <f t="shared" si="11"/>
        <v>0</v>
      </c>
      <c r="CH13" s="56">
        <f t="shared" si="12"/>
        <v>0</v>
      </c>
      <c r="CI13" s="56">
        <f t="shared" si="2"/>
        <v>0</v>
      </c>
      <c r="CJ13" s="56">
        <f t="shared" si="3"/>
        <v>0</v>
      </c>
      <c r="CK13" s="56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x14ac:dyDescent="0.2">
      <c r="A14" s="41" t="s">
        <v>61</v>
      </c>
      <c r="B14" s="34">
        <f t="shared" ref="B14:B34" si="13">SUM(C14:S14)</f>
        <v>15</v>
      </c>
      <c r="C14" s="39">
        <v>5</v>
      </c>
      <c r="D14" s="57">
        <v>5</v>
      </c>
      <c r="E14" s="58">
        <v>5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39">
        <v>15</v>
      </c>
      <c r="U14" s="39">
        <v>6</v>
      </c>
      <c r="V14" s="40">
        <v>9</v>
      </c>
      <c r="W14" s="41">
        <f t="shared" si="0"/>
        <v>4</v>
      </c>
      <c r="X14" s="39">
        <v>3</v>
      </c>
      <c r="Y14" s="42">
        <v>1</v>
      </c>
      <c r="Z14" s="40">
        <v>0</v>
      </c>
      <c r="AA14" s="43">
        <f t="shared" si="1"/>
        <v>0</v>
      </c>
      <c r="AB14" s="39">
        <v>0</v>
      </c>
      <c r="AC14" s="57">
        <v>0</v>
      </c>
      <c r="AD14" s="40">
        <v>0</v>
      </c>
      <c r="AE14" s="44">
        <v>3</v>
      </c>
      <c r="AF14" s="44">
        <v>0</v>
      </c>
      <c r="AG14" s="39">
        <v>2</v>
      </c>
      <c r="AH14" s="40">
        <v>4</v>
      </c>
      <c r="AI14" s="48">
        <v>0</v>
      </c>
      <c r="AJ14" s="46">
        <v>0</v>
      </c>
      <c r="AK14" s="40">
        <v>0</v>
      </c>
      <c r="AL14" s="46">
        <v>0</v>
      </c>
      <c r="AM14" s="40">
        <v>0</v>
      </c>
      <c r="AN14" s="49"/>
      <c r="AO14" s="49"/>
      <c r="AP14" s="49">
        <v>0</v>
      </c>
      <c r="AQ14" s="49"/>
      <c r="AR14" s="50"/>
      <c r="AS14" s="51"/>
      <c r="AT14" s="60"/>
      <c r="AU14" s="58"/>
      <c r="AV14" s="52"/>
      <c r="AW14" s="46"/>
      <c r="AX14" s="40"/>
      <c r="AY14" s="53" t="str">
        <f t="shared" si="5"/>
        <v/>
      </c>
      <c r="AZ14" s="54"/>
      <c r="BA14" s="54"/>
      <c r="BB14" s="54"/>
      <c r="BC14" s="54"/>
      <c r="BD14" s="54"/>
      <c r="BE14" s="54"/>
      <c r="BF14" s="54"/>
      <c r="BG14" s="54"/>
      <c r="BH14" s="54"/>
      <c r="BI14" s="13"/>
      <c r="BJ14" s="13"/>
      <c r="BK14" s="13"/>
      <c r="BL14" s="13"/>
      <c r="BM14" s="13"/>
      <c r="BX14" s="2"/>
      <c r="CA14" s="55" t="str">
        <f t="shared" si="6"/>
        <v/>
      </c>
      <c r="CB14" s="55" t="str">
        <f t="shared" si="7"/>
        <v/>
      </c>
      <c r="CC14" s="55" t="str">
        <f t="shared" si="8"/>
        <v/>
      </c>
      <c r="CD14" s="55" t="str">
        <f t="shared" si="9"/>
        <v/>
      </c>
      <c r="CE14" s="55" t="str">
        <f t="shared" si="10"/>
        <v/>
      </c>
      <c r="CF14" s="55"/>
      <c r="CG14" s="56">
        <f t="shared" si="11"/>
        <v>0</v>
      </c>
      <c r="CH14" s="56">
        <f t="shared" si="12"/>
        <v>0</v>
      </c>
      <c r="CI14" s="56">
        <f t="shared" si="2"/>
        <v>0</v>
      </c>
      <c r="CJ14" s="56">
        <f t="shared" si="3"/>
        <v>0</v>
      </c>
      <c r="CK14" s="56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x14ac:dyDescent="0.2">
      <c r="A15" s="41" t="s">
        <v>62</v>
      </c>
      <c r="B15" s="34">
        <f t="shared" si="13"/>
        <v>41</v>
      </c>
      <c r="C15" s="39">
        <v>0</v>
      </c>
      <c r="D15" s="57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2</v>
      </c>
      <c r="K15" s="42">
        <v>1</v>
      </c>
      <c r="L15" s="42">
        <v>0</v>
      </c>
      <c r="M15" s="42">
        <v>2</v>
      </c>
      <c r="N15" s="42">
        <v>1</v>
      </c>
      <c r="O15" s="42">
        <v>5</v>
      </c>
      <c r="P15" s="42">
        <v>4</v>
      </c>
      <c r="Q15" s="42">
        <v>4</v>
      </c>
      <c r="R15" s="42">
        <v>11</v>
      </c>
      <c r="S15" s="40">
        <v>11</v>
      </c>
      <c r="T15" s="39">
        <v>41</v>
      </c>
      <c r="U15" s="39">
        <v>21</v>
      </c>
      <c r="V15" s="40">
        <v>20</v>
      </c>
      <c r="W15" s="41">
        <f t="shared" si="0"/>
        <v>0</v>
      </c>
      <c r="X15" s="39">
        <v>0</v>
      </c>
      <c r="Y15" s="42">
        <v>0</v>
      </c>
      <c r="Z15" s="40">
        <v>0</v>
      </c>
      <c r="AA15" s="62">
        <f t="shared" si="1"/>
        <v>16</v>
      </c>
      <c r="AB15" s="39">
        <v>1</v>
      </c>
      <c r="AC15" s="42">
        <v>15</v>
      </c>
      <c r="AD15" s="40">
        <v>0</v>
      </c>
      <c r="AE15" s="44">
        <v>1</v>
      </c>
      <c r="AF15" s="44">
        <v>0</v>
      </c>
      <c r="AG15" s="39">
        <v>0</v>
      </c>
      <c r="AH15" s="40">
        <v>6</v>
      </c>
      <c r="AI15" s="48">
        <v>0</v>
      </c>
      <c r="AJ15" s="46">
        <v>0</v>
      </c>
      <c r="AK15" s="40">
        <v>2</v>
      </c>
      <c r="AL15" s="46">
        <v>0</v>
      </c>
      <c r="AM15" s="40">
        <v>3</v>
      </c>
      <c r="AN15" s="49"/>
      <c r="AO15" s="49"/>
      <c r="AP15" s="49">
        <v>0</v>
      </c>
      <c r="AQ15" s="49"/>
      <c r="AR15" s="50"/>
      <c r="AS15" s="51"/>
      <c r="AT15" s="60"/>
      <c r="AU15" s="58"/>
      <c r="AV15" s="52"/>
      <c r="AW15" s="46"/>
      <c r="AX15" s="40"/>
      <c r="AY15" s="53" t="str">
        <f t="shared" si="5"/>
        <v/>
      </c>
      <c r="AZ15" s="54"/>
      <c r="BA15" s="54"/>
      <c r="BB15" s="54"/>
      <c r="BC15" s="54"/>
      <c r="BD15" s="54"/>
      <c r="BE15" s="54"/>
      <c r="BF15" s="54"/>
      <c r="BG15" s="54"/>
      <c r="BH15" s="54"/>
      <c r="BI15" s="13"/>
      <c r="BJ15" s="13"/>
      <c r="BK15" s="13"/>
      <c r="BL15" s="13"/>
      <c r="BM15" s="13"/>
      <c r="BX15" s="2"/>
      <c r="CA15" s="55" t="str">
        <f t="shared" si="6"/>
        <v/>
      </c>
      <c r="CB15" s="55" t="str">
        <f t="shared" si="7"/>
        <v/>
      </c>
      <c r="CC15" s="55" t="str">
        <f t="shared" si="8"/>
        <v/>
      </c>
      <c r="CD15" s="55" t="str">
        <f t="shared" si="9"/>
        <v/>
      </c>
      <c r="CE15" s="55" t="str">
        <f t="shared" si="10"/>
        <v/>
      </c>
      <c r="CF15" s="55"/>
      <c r="CG15" s="56">
        <f t="shared" si="11"/>
        <v>0</v>
      </c>
      <c r="CH15" s="56">
        <f t="shared" si="12"/>
        <v>0</v>
      </c>
      <c r="CI15" s="56">
        <f t="shared" si="2"/>
        <v>0</v>
      </c>
      <c r="CJ15" s="56">
        <f t="shared" si="3"/>
        <v>0</v>
      </c>
      <c r="CK15" s="56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x14ac:dyDescent="0.2">
      <c r="A16" s="41" t="s">
        <v>63</v>
      </c>
      <c r="B16" s="34">
        <f t="shared" si="13"/>
        <v>82</v>
      </c>
      <c r="C16" s="39">
        <v>63</v>
      </c>
      <c r="D16" s="57">
        <v>9</v>
      </c>
      <c r="E16" s="42">
        <v>9</v>
      </c>
      <c r="F16" s="42">
        <v>1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39">
        <v>82</v>
      </c>
      <c r="U16" s="39">
        <v>42</v>
      </c>
      <c r="V16" s="40">
        <v>40</v>
      </c>
      <c r="W16" s="41">
        <f t="shared" si="0"/>
        <v>41</v>
      </c>
      <c r="X16" s="39">
        <v>12</v>
      </c>
      <c r="Y16" s="42">
        <v>29</v>
      </c>
      <c r="Z16" s="40">
        <v>0</v>
      </c>
      <c r="AA16" s="62">
        <f t="shared" si="1"/>
        <v>0</v>
      </c>
      <c r="AB16" s="39">
        <v>0</v>
      </c>
      <c r="AC16" s="42">
        <v>0</v>
      </c>
      <c r="AD16" s="40">
        <v>0</v>
      </c>
      <c r="AE16" s="44">
        <v>12</v>
      </c>
      <c r="AF16" s="44">
        <v>0</v>
      </c>
      <c r="AG16" s="39">
        <v>3</v>
      </c>
      <c r="AH16" s="40">
        <v>3</v>
      </c>
      <c r="AI16" s="48">
        <v>27</v>
      </c>
      <c r="AJ16" s="46">
        <v>8</v>
      </c>
      <c r="AK16" s="40">
        <v>0</v>
      </c>
      <c r="AL16" s="46">
        <v>1</v>
      </c>
      <c r="AM16" s="40">
        <v>0</v>
      </c>
      <c r="AN16" s="49"/>
      <c r="AO16" s="49"/>
      <c r="AP16" s="49">
        <v>0</v>
      </c>
      <c r="AQ16" s="49"/>
      <c r="AR16" s="50"/>
      <c r="AS16" s="51"/>
      <c r="AT16" s="60"/>
      <c r="AU16" s="58"/>
      <c r="AV16" s="52"/>
      <c r="AW16" s="46"/>
      <c r="AX16" s="40"/>
      <c r="AY16" s="53" t="str">
        <f t="shared" si="5"/>
        <v/>
      </c>
      <c r="AZ16" s="54"/>
      <c r="BA16" s="54"/>
      <c r="BB16" s="54"/>
      <c r="BC16" s="54"/>
      <c r="BD16" s="54"/>
      <c r="BE16" s="54"/>
      <c r="BF16" s="54"/>
      <c r="BG16" s="54"/>
      <c r="BH16" s="54"/>
      <c r="BI16" s="13"/>
      <c r="BJ16" s="13"/>
      <c r="BK16" s="13"/>
      <c r="BL16" s="13"/>
      <c r="BM16" s="13"/>
      <c r="BX16" s="2"/>
      <c r="CA16" s="55" t="str">
        <f t="shared" si="6"/>
        <v/>
      </c>
      <c r="CB16" s="55" t="str">
        <f t="shared" si="7"/>
        <v/>
      </c>
      <c r="CC16" s="55" t="str">
        <f t="shared" si="8"/>
        <v/>
      </c>
      <c r="CD16" s="55" t="str">
        <f t="shared" si="9"/>
        <v/>
      </c>
      <c r="CE16" s="55" t="str">
        <f t="shared" si="10"/>
        <v/>
      </c>
      <c r="CF16" s="55"/>
      <c r="CG16" s="56">
        <f t="shared" si="11"/>
        <v>0</v>
      </c>
      <c r="CH16" s="56">
        <f t="shared" si="12"/>
        <v>0</v>
      </c>
      <c r="CI16" s="56">
        <f t="shared" si="2"/>
        <v>0</v>
      </c>
      <c r="CJ16" s="56">
        <f t="shared" si="3"/>
        <v>0</v>
      </c>
      <c r="CK16" s="56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x14ac:dyDescent="0.2">
      <c r="A17" s="41" t="s">
        <v>64</v>
      </c>
      <c r="B17" s="34">
        <f t="shared" si="13"/>
        <v>359</v>
      </c>
      <c r="C17" s="39">
        <v>0</v>
      </c>
      <c r="D17" s="57">
        <v>0</v>
      </c>
      <c r="E17" s="42">
        <v>0</v>
      </c>
      <c r="F17" s="42">
        <v>5</v>
      </c>
      <c r="G17" s="42">
        <v>2</v>
      </c>
      <c r="H17" s="42">
        <v>2</v>
      </c>
      <c r="I17" s="42">
        <v>4</v>
      </c>
      <c r="J17" s="42">
        <v>3</v>
      </c>
      <c r="K17" s="42">
        <v>3</v>
      </c>
      <c r="L17" s="42">
        <v>9</v>
      </c>
      <c r="M17" s="42">
        <v>24</v>
      </c>
      <c r="N17" s="42">
        <v>34</v>
      </c>
      <c r="O17" s="42">
        <v>55</v>
      </c>
      <c r="P17" s="42">
        <v>52</v>
      </c>
      <c r="Q17" s="42">
        <v>61</v>
      </c>
      <c r="R17" s="42">
        <v>50</v>
      </c>
      <c r="S17" s="40">
        <v>55</v>
      </c>
      <c r="T17" s="39">
        <v>359</v>
      </c>
      <c r="U17" s="39">
        <v>188</v>
      </c>
      <c r="V17" s="40">
        <v>171</v>
      </c>
      <c r="W17" s="41">
        <f t="shared" si="0"/>
        <v>0</v>
      </c>
      <c r="X17" s="39">
        <v>0</v>
      </c>
      <c r="Y17" s="42">
        <v>0</v>
      </c>
      <c r="Z17" s="40">
        <v>0</v>
      </c>
      <c r="AA17" s="62">
        <f t="shared" si="1"/>
        <v>113</v>
      </c>
      <c r="AB17" s="39">
        <v>36</v>
      </c>
      <c r="AC17" s="42">
        <v>77</v>
      </c>
      <c r="AD17" s="40">
        <v>0</v>
      </c>
      <c r="AE17" s="44">
        <v>34</v>
      </c>
      <c r="AF17" s="44">
        <v>227</v>
      </c>
      <c r="AG17" s="39">
        <v>10</v>
      </c>
      <c r="AH17" s="40">
        <v>34</v>
      </c>
      <c r="AI17" s="48">
        <v>306</v>
      </c>
      <c r="AJ17" s="46">
        <v>0</v>
      </c>
      <c r="AK17" s="40">
        <v>17</v>
      </c>
      <c r="AL17" s="46">
        <v>0</v>
      </c>
      <c r="AM17" s="40">
        <v>15</v>
      </c>
      <c r="AN17" s="49"/>
      <c r="AO17" s="49"/>
      <c r="AP17" s="49">
        <v>5</v>
      </c>
      <c r="AQ17" s="49"/>
      <c r="AR17" s="50"/>
      <c r="AS17" s="51"/>
      <c r="AT17" s="60"/>
      <c r="AU17" s="58"/>
      <c r="AV17" s="52"/>
      <c r="AW17" s="46"/>
      <c r="AX17" s="40"/>
      <c r="AY17" s="53" t="str">
        <f t="shared" si="5"/>
        <v/>
      </c>
      <c r="AZ17" s="54"/>
      <c r="BA17" s="54"/>
      <c r="BB17" s="54"/>
      <c r="BC17" s="54"/>
      <c r="BD17" s="54"/>
      <c r="BE17" s="54"/>
      <c r="BF17" s="54"/>
      <c r="BG17" s="54"/>
      <c r="BH17" s="54"/>
      <c r="BI17" s="13"/>
      <c r="BJ17" s="13"/>
      <c r="BK17" s="13"/>
      <c r="BL17" s="13"/>
      <c r="BM17" s="13"/>
      <c r="BX17" s="2"/>
      <c r="CA17" s="55" t="str">
        <f t="shared" si="6"/>
        <v/>
      </c>
      <c r="CB17" s="55" t="str">
        <f t="shared" si="7"/>
        <v/>
      </c>
      <c r="CC17" s="55" t="str">
        <f t="shared" si="8"/>
        <v/>
      </c>
      <c r="CD17" s="55" t="str">
        <f t="shared" si="9"/>
        <v/>
      </c>
      <c r="CE17" s="55" t="str">
        <f t="shared" si="10"/>
        <v/>
      </c>
      <c r="CF17" s="55"/>
      <c r="CG17" s="56">
        <f t="shared" si="11"/>
        <v>0</v>
      </c>
      <c r="CH17" s="56">
        <f t="shared" si="12"/>
        <v>0</v>
      </c>
      <c r="CI17" s="56">
        <f t="shared" si="2"/>
        <v>0</v>
      </c>
      <c r="CJ17" s="56">
        <f t="shared" si="3"/>
        <v>0</v>
      </c>
      <c r="CK17" s="56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x14ac:dyDescent="0.2">
      <c r="A18" s="41" t="s">
        <v>65</v>
      </c>
      <c r="B18" s="34">
        <f t="shared" si="13"/>
        <v>0</v>
      </c>
      <c r="C18" s="39"/>
      <c r="D18" s="57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39"/>
      <c r="U18" s="39"/>
      <c r="V18" s="40"/>
      <c r="W18" s="41">
        <f t="shared" si="0"/>
        <v>0</v>
      </c>
      <c r="X18" s="39"/>
      <c r="Y18" s="42"/>
      <c r="Z18" s="40"/>
      <c r="AA18" s="62">
        <f t="shared" si="1"/>
        <v>0</v>
      </c>
      <c r="AB18" s="39"/>
      <c r="AC18" s="42"/>
      <c r="AD18" s="40"/>
      <c r="AE18" s="44"/>
      <c r="AF18" s="44">
        <v>0</v>
      </c>
      <c r="AG18" s="39"/>
      <c r="AH18" s="40"/>
      <c r="AI18" s="48"/>
      <c r="AJ18" s="46"/>
      <c r="AK18" s="40"/>
      <c r="AL18" s="46"/>
      <c r="AM18" s="40"/>
      <c r="AN18" s="49"/>
      <c r="AO18" s="49"/>
      <c r="AP18" s="49"/>
      <c r="AQ18" s="49"/>
      <c r="AR18" s="50"/>
      <c r="AS18" s="51"/>
      <c r="AT18" s="60"/>
      <c r="AU18" s="58"/>
      <c r="AV18" s="52"/>
      <c r="AW18" s="46"/>
      <c r="AX18" s="40"/>
      <c r="AY18" s="53" t="str">
        <f t="shared" si="5"/>
        <v/>
      </c>
      <c r="AZ18" s="54"/>
      <c r="BA18" s="54"/>
      <c r="BB18" s="54"/>
      <c r="BC18" s="54"/>
      <c r="BD18" s="54"/>
      <c r="BE18" s="54"/>
      <c r="BF18" s="54"/>
      <c r="BG18" s="54"/>
      <c r="BH18" s="54"/>
      <c r="BI18" s="13"/>
      <c r="BJ18" s="13"/>
      <c r="BK18" s="13"/>
      <c r="BL18" s="13"/>
      <c r="BM18" s="13"/>
      <c r="BX18" s="2"/>
      <c r="CA18" s="55" t="str">
        <f t="shared" si="6"/>
        <v/>
      </c>
      <c r="CB18" s="55" t="str">
        <f t="shared" si="7"/>
        <v/>
      </c>
      <c r="CC18" s="55" t="str">
        <f t="shared" si="8"/>
        <v/>
      </c>
      <c r="CD18" s="55" t="str">
        <f t="shared" si="9"/>
        <v/>
      </c>
      <c r="CE18" s="55" t="str">
        <f t="shared" si="10"/>
        <v/>
      </c>
      <c r="CF18" s="55"/>
      <c r="CG18" s="56">
        <f t="shared" si="11"/>
        <v>0</v>
      </c>
      <c r="CH18" s="56">
        <f t="shared" si="12"/>
        <v>0</v>
      </c>
      <c r="CI18" s="56">
        <f t="shared" si="2"/>
        <v>0</v>
      </c>
      <c r="CJ18" s="56">
        <f t="shared" si="3"/>
        <v>0</v>
      </c>
      <c r="CK18" s="56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x14ac:dyDescent="0.2">
      <c r="A19" s="41" t="s">
        <v>66</v>
      </c>
      <c r="B19" s="34">
        <f t="shared" si="13"/>
        <v>124</v>
      </c>
      <c r="C19" s="39">
        <v>0</v>
      </c>
      <c r="D19" s="57">
        <v>0</v>
      </c>
      <c r="E19" s="42">
        <v>0</v>
      </c>
      <c r="F19" s="42">
        <v>11</v>
      </c>
      <c r="G19" s="42">
        <v>8</v>
      </c>
      <c r="H19" s="42">
        <v>6</v>
      </c>
      <c r="I19" s="42">
        <v>11</v>
      </c>
      <c r="J19" s="42">
        <v>7</v>
      </c>
      <c r="K19" s="42">
        <v>6</v>
      </c>
      <c r="L19" s="42">
        <v>9</v>
      </c>
      <c r="M19" s="42">
        <v>11</v>
      </c>
      <c r="N19" s="42">
        <v>14</v>
      </c>
      <c r="O19" s="42">
        <v>12</v>
      </c>
      <c r="P19" s="42">
        <v>13</v>
      </c>
      <c r="Q19" s="42">
        <v>8</v>
      </c>
      <c r="R19" s="42">
        <v>3</v>
      </c>
      <c r="S19" s="40">
        <v>5</v>
      </c>
      <c r="T19" s="39">
        <v>124</v>
      </c>
      <c r="U19" s="39">
        <v>19</v>
      </c>
      <c r="V19" s="40">
        <v>105</v>
      </c>
      <c r="W19" s="41">
        <f t="shared" si="0"/>
        <v>0</v>
      </c>
      <c r="X19" s="39">
        <v>0</v>
      </c>
      <c r="Y19" s="42">
        <v>0</v>
      </c>
      <c r="Z19" s="40">
        <v>0</v>
      </c>
      <c r="AA19" s="62">
        <f t="shared" si="1"/>
        <v>69</v>
      </c>
      <c r="AB19" s="39">
        <v>29</v>
      </c>
      <c r="AC19" s="42">
        <v>40</v>
      </c>
      <c r="AD19" s="40">
        <v>0</v>
      </c>
      <c r="AE19" s="44">
        <v>29</v>
      </c>
      <c r="AF19" s="44">
        <v>0</v>
      </c>
      <c r="AG19" s="39">
        <v>10</v>
      </c>
      <c r="AH19" s="40">
        <v>6</v>
      </c>
      <c r="AI19" s="48">
        <v>3</v>
      </c>
      <c r="AJ19" s="46">
        <v>0</v>
      </c>
      <c r="AK19" s="40">
        <v>0</v>
      </c>
      <c r="AL19" s="46">
        <v>0</v>
      </c>
      <c r="AM19" s="40">
        <v>6</v>
      </c>
      <c r="AN19" s="49"/>
      <c r="AO19" s="49"/>
      <c r="AP19" s="49">
        <v>0</v>
      </c>
      <c r="AQ19" s="49"/>
      <c r="AR19" s="50"/>
      <c r="AS19" s="51"/>
      <c r="AT19" s="60"/>
      <c r="AU19" s="58"/>
      <c r="AV19" s="52"/>
      <c r="AW19" s="46"/>
      <c r="AX19" s="40"/>
      <c r="AY19" s="53" t="str">
        <f t="shared" si="5"/>
        <v/>
      </c>
      <c r="AZ19" s="54"/>
      <c r="BA19" s="54"/>
      <c r="BB19" s="54"/>
      <c r="BC19" s="54"/>
      <c r="BD19" s="54"/>
      <c r="BE19" s="54"/>
      <c r="BF19" s="54"/>
      <c r="BG19" s="54"/>
      <c r="BH19" s="54"/>
      <c r="BI19" s="13"/>
      <c r="BJ19" s="13"/>
      <c r="BK19" s="13"/>
      <c r="BL19" s="13"/>
      <c r="BM19" s="13"/>
      <c r="BX19" s="2"/>
      <c r="CA19" s="55" t="str">
        <f t="shared" si="6"/>
        <v/>
      </c>
      <c r="CB19" s="55" t="str">
        <f t="shared" si="7"/>
        <v/>
      </c>
      <c r="CC19" s="55" t="str">
        <f t="shared" si="8"/>
        <v/>
      </c>
      <c r="CD19" s="55" t="str">
        <f t="shared" si="9"/>
        <v/>
      </c>
      <c r="CE19" s="55" t="str">
        <f t="shared" si="10"/>
        <v/>
      </c>
      <c r="CF19" s="55"/>
      <c r="CG19" s="56">
        <f t="shared" si="11"/>
        <v>0</v>
      </c>
      <c r="CH19" s="56">
        <f t="shared" si="12"/>
        <v>0</v>
      </c>
      <c r="CI19" s="56">
        <f t="shared" si="2"/>
        <v>0</v>
      </c>
      <c r="CJ19" s="56">
        <f t="shared" si="3"/>
        <v>0</v>
      </c>
      <c r="CK19" s="56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x14ac:dyDescent="0.2">
      <c r="A20" s="41" t="s">
        <v>67</v>
      </c>
      <c r="B20" s="34">
        <f t="shared" si="13"/>
        <v>0</v>
      </c>
      <c r="C20" s="39"/>
      <c r="D20" s="57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39"/>
      <c r="U20" s="39"/>
      <c r="V20" s="40"/>
      <c r="W20" s="41">
        <f t="shared" si="0"/>
        <v>0</v>
      </c>
      <c r="X20" s="39"/>
      <c r="Y20" s="42"/>
      <c r="Z20" s="40"/>
      <c r="AA20" s="62">
        <f t="shared" si="1"/>
        <v>0</v>
      </c>
      <c r="AB20" s="39"/>
      <c r="AC20" s="42"/>
      <c r="AD20" s="40"/>
      <c r="AE20" s="44"/>
      <c r="AF20" s="44">
        <v>0</v>
      </c>
      <c r="AG20" s="39"/>
      <c r="AH20" s="40"/>
      <c r="AI20" s="48"/>
      <c r="AJ20" s="46"/>
      <c r="AK20" s="40"/>
      <c r="AL20" s="46"/>
      <c r="AM20" s="40"/>
      <c r="AN20" s="49"/>
      <c r="AO20" s="49"/>
      <c r="AP20" s="49"/>
      <c r="AQ20" s="49"/>
      <c r="AR20" s="50"/>
      <c r="AS20" s="51"/>
      <c r="AT20" s="60"/>
      <c r="AU20" s="58"/>
      <c r="AV20" s="52"/>
      <c r="AW20" s="46"/>
      <c r="AX20" s="40"/>
      <c r="AY20" s="53" t="str">
        <f t="shared" si="5"/>
        <v/>
      </c>
      <c r="AZ20" s="54"/>
      <c r="BA20" s="54"/>
      <c r="BB20" s="54"/>
      <c r="BC20" s="54"/>
      <c r="BD20" s="54"/>
      <c r="BE20" s="54"/>
      <c r="BF20" s="54"/>
      <c r="BG20" s="54"/>
      <c r="BH20" s="54"/>
      <c r="BI20" s="13"/>
      <c r="BJ20" s="13"/>
      <c r="BK20" s="13"/>
      <c r="BL20" s="13"/>
      <c r="BM20" s="13"/>
      <c r="BX20" s="2"/>
      <c r="CA20" s="55" t="str">
        <f t="shared" si="6"/>
        <v/>
      </c>
      <c r="CB20" s="55" t="str">
        <f t="shared" si="7"/>
        <v/>
      </c>
      <c r="CC20" s="55" t="str">
        <f t="shared" si="8"/>
        <v/>
      </c>
      <c r="CD20" s="55" t="str">
        <f t="shared" si="9"/>
        <v/>
      </c>
      <c r="CE20" s="55" t="str">
        <f t="shared" si="10"/>
        <v/>
      </c>
      <c r="CF20" s="55"/>
      <c r="CG20" s="56">
        <f t="shared" si="11"/>
        <v>0</v>
      </c>
      <c r="CH20" s="56">
        <f t="shared" si="12"/>
        <v>0</v>
      </c>
      <c r="CI20" s="56">
        <f t="shared" si="2"/>
        <v>0</v>
      </c>
      <c r="CJ20" s="56">
        <f t="shared" si="3"/>
        <v>0</v>
      </c>
      <c r="CK20" s="56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x14ac:dyDescent="0.2">
      <c r="A21" s="41" t="s">
        <v>68</v>
      </c>
      <c r="B21" s="34">
        <f t="shared" si="13"/>
        <v>133</v>
      </c>
      <c r="C21" s="39">
        <v>0</v>
      </c>
      <c r="D21" s="57">
        <v>0</v>
      </c>
      <c r="E21" s="42">
        <v>0</v>
      </c>
      <c r="F21" s="42">
        <v>3</v>
      </c>
      <c r="G21" s="42">
        <v>4</v>
      </c>
      <c r="H21" s="42">
        <v>4</v>
      </c>
      <c r="I21" s="42">
        <v>1</v>
      </c>
      <c r="J21" s="42">
        <v>1</v>
      </c>
      <c r="K21" s="42">
        <v>8</v>
      </c>
      <c r="L21" s="42">
        <v>8</v>
      </c>
      <c r="M21" s="42">
        <v>17</v>
      </c>
      <c r="N21" s="42">
        <v>20</v>
      </c>
      <c r="O21" s="42">
        <v>13</v>
      </c>
      <c r="P21" s="42">
        <v>14</v>
      </c>
      <c r="Q21" s="42">
        <v>22</v>
      </c>
      <c r="R21" s="42">
        <v>5</v>
      </c>
      <c r="S21" s="40">
        <v>13</v>
      </c>
      <c r="T21" s="39">
        <v>133</v>
      </c>
      <c r="U21" s="39">
        <v>53</v>
      </c>
      <c r="V21" s="40">
        <v>80</v>
      </c>
      <c r="W21" s="41">
        <f t="shared" si="0"/>
        <v>0</v>
      </c>
      <c r="X21" s="39">
        <v>0</v>
      </c>
      <c r="Y21" s="42">
        <v>0</v>
      </c>
      <c r="Z21" s="40">
        <v>0</v>
      </c>
      <c r="AA21" s="62">
        <f t="shared" si="1"/>
        <v>67</v>
      </c>
      <c r="AB21" s="39">
        <v>36</v>
      </c>
      <c r="AC21" s="42">
        <v>31</v>
      </c>
      <c r="AD21" s="40">
        <v>0</v>
      </c>
      <c r="AE21" s="44">
        <v>30</v>
      </c>
      <c r="AF21" s="44">
        <v>0</v>
      </c>
      <c r="AG21" s="39">
        <v>6</v>
      </c>
      <c r="AH21" s="40">
        <v>33</v>
      </c>
      <c r="AI21" s="48">
        <v>0</v>
      </c>
      <c r="AJ21" s="46">
        <v>0</v>
      </c>
      <c r="AK21" s="40">
        <v>25</v>
      </c>
      <c r="AL21" s="46">
        <v>0</v>
      </c>
      <c r="AM21" s="40">
        <v>12</v>
      </c>
      <c r="AN21" s="49"/>
      <c r="AO21" s="49"/>
      <c r="AP21" s="49">
        <v>0</v>
      </c>
      <c r="AQ21" s="49"/>
      <c r="AR21" s="50"/>
      <c r="AS21" s="51"/>
      <c r="AT21" s="60"/>
      <c r="AU21" s="58"/>
      <c r="AV21" s="52"/>
      <c r="AW21" s="46"/>
      <c r="AX21" s="40"/>
      <c r="AY21" s="53" t="str">
        <f t="shared" si="5"/>
        <v/>
      </c>
      <c r="AZ21" s="54"/>
      <c r="BA21" s="54"/>
      <c r="BB21" s="54"/>
      <c r="BC21" s="54"/>
      <c r="BD21" s="54"/>
      <c r="BE21" s="54"/>
      <c r="BF21" s="54"/>
      <c r="BG21" s="54"/>
      <c r="BH21" s="54"/>
      <c r="BI21" s="13"/>
      <c r="BJ21" s="13"/>
      <c r="BK21" s="13"/>
      <c r="BL21" s="13"/>
      <c r="BM21" s="13"/>
      <c r="BX21" s="2"/>
      <c r="CA21" s="55" t="str">
        <f t="shared" si="6"/>
        <v/>
      </c>
      <c r="CB21" s="55" t="str">
        <f t="shared" si="7"/>
        <v/>
      </c>
      <c r="CC21" s="55" t="str">
        <f t="shared" si="8"/>
        <v/>
      </c>
      <c r="CD21" s="55" t="str">
        <f t="shared" si="9"/>
        <v/>
      </c>
      <c r="CE21" s="55" t="str">
        <f t="shared" si="10"/>
        <v/>
      </c>
      <c r="CF21" s="55"/>
      <c r="CG21" s="56">
        <f t="shared" si="11"/>
        <v>0</v>
      </c>
      <c r="CH21" s="56">
        <f t="shared" si="12"/>
        <v>0</v>
      </c>
      <c r="CI21" s="56">
        <f t="shared" si="2"/>
        <v>0</v>
      </c>
      <c r="CJ21" s="56">
        <f t="shared" si="3"/>
        <v>0</v>
      </c>
      <c r="CK21" s="56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x14ac:dyDescent="0.2">
      <c r="A22" s="41" t="s">
        <v>69</v>
      </c>
      <c r="B22" s="34">
        <f t="shared" si="13"/>
        <v>0</v>
      </c>
      <c r="C22" s="39"/>
      <c r="D22" s="57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0"/>
      <c r="T22" s="39"/>
      <c r="U22" s="39"/>
      <c r="V22" s="40"/>
      <c r="W22" s="41">
        <f t="shared" si="0"/>
        <v>0</v>
      </c>
      <c r="X22" s="39"/>
      <c r="Y22" s="42"/>
      <c r="Z22" s="40"/>
      <c r="AA22" s="62">
        <f t="shared" si="1"/>
        <v>0</v>
      </c>
      <c r="AB22" s="39"/>
      <c r="AC22" s="42"/>
      <c r="AD22" s="40"/>
      <c r="AE22" s="44"/>
      <c r="AF22" s="44">
        <v>0</v>
      </c>
      <c r="AG22" s="39"/>
      <c r="AH22" s="40"/>
      <c r="AI22" s="48"/>
      <c r="AJ22" s="46"/>
      <c r="AK22" s="40"/>
      <c r="AL22" s="46"/>
      <c r="AM22" s="40"/>
      <c r="AN22" s="49"/>
      <c r="AO22" s="49"/>
      <c r="AP22" s="49"/>
      <c r="AQ22" s="49"/>
      <c r="AR22" s="50"/>
      <c r="AS22" s="51"/>
      <c r="AT22" s="60"/>
      <c r="AU22" s="58"/>
      <c r="AV22" s="52"/>
      <c r="AW22" s="46"/>
      <c r="AX22" s="40"/>
      <c r="AY22" s="53" t="str">
        <f t="shared" si="5"/>
        <v/>
      </c>
      <c r="AZ22" s="54"/>
      <c r="BA22" s="54"/>
      <c r="BB22" s="54"/>
      <c r="BC22" s="54"/>
      <c r="BD22" s="54"/>
      <c r="BE22" s="54"/>
      <c r="BF22" s="54"/>
      <c r="BG22" s="54"/>
      <c r="BH22" s="54"/>
      <c r="BI22" s="13"/>
      <c r="BJ22" s="13"/>
      <c r="BK22" s="13"/>
      <c r="BL22" s="13"/>
      <c r="BM22" s="13"/>
      <c r="BX22" s="2"/>
      <c r="CA22" s="55" t="str">
        <f t="shared" si="6"/>
        <v/>
      </c>
      <c r="CB22" s="55" t="str">
        <f t="shared" si="7"/>
        <v/>
      </c>
      <c r="CC22" s="55" t="str">
        <f t="shared" si="8"/>
        <v/>
      </c>
      <c r="CD22" s="55" t="str">
        <f t="shared" si="9"/>
        <v/>
      </c>
      <c r="CE22" s="55" t="str">
        <f t="shared" si="10"/>
        <v/>
      </c>
      <c r="CF22" s="55"/>
      <c r="CG22" s="56">
        <f t="shared" si="11"/>
        <v>0</v>
      </c>
      <c r="CH22" s="56">
        <f t="shared" si="12"/>
        <v>0</v>
      </c>
      <c r="CI22" s="56">
        <f t="shared" si="2"/>
        <v>0</v>
      </c>
      <c r="CJ22" s="56">
        <f t="shared" si="3"/>
        <v>0</v>
      </c>
      <c r="CK22" s="56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x14ac:dyDescent="0.2">
      <c r="A23" s="41" t="s">
        <v>70</v>
      </c>
      <c r="B23" s="34">
        <f t="shared" si="13"/>
        <v>0</v>
      </c>
      <c r="C23" s="39"/>
      <c r="D23" s="57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39"/>
      <c r="U23" s="39"/>
      <c r="V23" s="40"/>
      <c r="W23" s="41">
        <f t="shared" si="0"/>
        <v>0</v>
      </c>
      <c r="X23" s="39"/>
      <c r="Y23" s="42"/>
      <c r="Z23" s="40"/>
      <c r="AA23" s="62">
        <f t="shared" si="1"/>
        <v>0</v>
      </c>
      <c r="AB23" s="39"/>
      <c r="AC23" s="42"/>
      <c r="AD23" s="40"/>
      <c r="AE23" s="44"/>
      <c r="AF23" s="44">
        <v>0</v>
      </c>
      <c r="AG23" s="39"/>
      <c r="AH23" s="40"/>
      <c r="AI23" s="48"/>
      <c r="AJ23" s="46"/>
      <c r="AK23" s="40"/>
      <c r="AL23" s="46"/>
      <c r="AM23" s="40"/>
      <c r="AN23" s="49"/>
      <c r="AO23" s="49"/>
      <c r="AP23" s="49"/>
      <c r="AQ23" s="49"/>
      <c r="AR23" s="50"/>
      <c r="AS23" s="51"/>
      <c r="AT23" s="60"/>
      <c r="AU23" s="58"/>
      <c r="AV23" s="52"/>
      <c r="AW23" s="46"/>
      <c r="AX23" s="40"/>
      <c r="AY23" s="53" t="str">
        <f t="shared" si="5"/>
        <v/>
      </c>
      <c r="AZ23" s="54"/>
      <c r="BA23" s="54"/>
      <c r="BB23" s="54"/>
      <c r="BC23" s="54"/>
      <c r="BD23" s="54"/>
      <c r="BE23" s="54"/>
      <c r="BF23" s="54"/>
      <c r="BG23" s="54"/>
      <c r="BH23" s="54"/>
      <c r="BI23" s="13"/>
      <c r="BJ23" s="13"/>
      <c r="BK23" s="13"/>
      <c r="BL23" s="13"/>
      <c r="BM23" s="13"/>
      <c r="BX23" s="2"/>
      <c r="CA23" s="55" t="str">
        <f t="shared" si="6"/>
        <v/>
      </c>
      <c r="CB23" s="55" t="str">
        <f t="shared" si="7"/>
        <v/>
      </c>
      <c r="CC23" s="55" t="str">
        <f t="shared" si="8"/>
        <v/>
      </c>
      <c r="CD23" s="55" t="str">
        <f t="shared" si="9"/>
        <v/>
      </c>
      <c r="CE23" s="55" t="str">
        <f t="shared" si="10"/>
        <v/>
      </c>
      <c r="CF23" s="55"/>
      <c r="CG23" s="56">
        <f t="shared" si="11"/>
        <v>0</v>
      </c>
      <c r="CH23" s="56">
        <f t="shared" si="12"/>
        <v>0</v>
      </c>
      <c r="CI23" s="56">
        <f t="shared" si="2"/>
        <v>0</v>
      </c>
      <c r="CJ23" s="56">
        <f t="shared" si="3"/>
        <v>0</v>
      </c>
      <c r="CK23" s="56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x14ac:dyDescent="0.2">
      <c r="A24" s="41" t="s">
        <v>71</v>
      </c>
      <c r="B24" s="34">
        <f t="shared" si="13"/>
        <v>0</v>
      </c>
      <c r="C24" s="39"/>
      <c r="D24" s="57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0"/>
      <c r="T24" s="39"/>
      <c r="U24" s="39"/>
      <c r="V24" s="40"/>
      <c r="W24" s="41">
        <f t="shared" si="0"/>
        <v>0</v>
      </c>
      <c r="X24" s="39"/>
      <c r="Y24" s="42"/>
      <c r="Z24" s="40"/>
      <c r="AA24" s="62">
        <f t="shared" si="1"/>
        <v>0</v>
      </c>
      <c r="AB24" s="39"/>
      <c r="AC24" s="42"/>
      <c r="AD24" s="40"/>
      <c r="AE24" s="44"/>
      <c r="AF24" s="44">
        <v>0</v>
      </c>
      <c r="AG24" s="39"/>
      <c r="AH24" s="40"/>
      <c r="AI24" s="48"/>
      <c r="AJ24" s="46"/>
      <c r="AK24" s="40"/>
      <c r="AL24" s="46"/>
      <c r="AM24" s="40"/>
      <c r="AN24" s="49"/>
      <c r="AO24" s="49"/>
      <c r="AP24" s="49"/>
      <c r="AQ24" s="49"/>
      <c r="AR24" s="50"/>
      <c r="AS24" s="51"/>
      <c r="AT24" s="60"/>
      <c r="AU24" s="58"/>
      <c r="AV24" s="52"/>
      <c r="AW24" s="46"/>
      <c r="AX24" s="40"/>
      <c r="AY24" s="53" t="str">
        <f t="shared" si="5"/>
        <v/>
      </c>
      <c r="AZ24" s="54"/>
      <c r="BA24" s="54"/>
      <c r="BB24" s="54"/>
      <c r="BC24" s="54"/>
      <c r="BD24" s="54"/>
      <c r="BE24" s="54"/>
      <c r="BF24" s="54"/>
      <c r="BG24" s="54"/>
      <c r="BH24" s="54"/>
      <c r="BI24" s="13"/>
      <c r="BJ24" s="13"/>
      <c r="BK24" s="13"/>
      <c r="BL24" s="13"/>
      <c r="BM24" s="13"/>
      <c r="BX24" s="2"/>
      <c r="CA24" s="55" t="str">
        <f t="shared" si="6"/>
        <v/>
      </c>
      <c r="CB24" s="55" t="str">
        <f t="shared" si="7"/>
        <v/>
      </c>
      <c r="CC24" s="55" t="str">
        <f t="shared" si="8"/>
        <v/>
      </c>
      <c r="CD24" s="55" t="str">
        <f t="shared" si="9"/>
        <v/>
      </c>
      <c r="CE24" s="55" t="str">
        <f t="shared" si="10"/>
        <v/>
      </c>
      <c r="CF24" s="55"/>
      <c r="CG24" s="56">
        <f t="shared" si="11"/>
        <v>0</v>
      </c>
      <c r="CH24" s="56">
        <f t="shared" si="12"/>
        <v>0</v>
      </c>
      <c r="CI24" s="56">
        <f t="shared" si="2"/>
        <v>0</v>
      </c>
      <c r="CJ24" s="56">
        <f t="shared" si="3"/>
        <v>0</v>
      </c>
      <c r="CK24" s="56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x14ac:dyDescent="0.2">
      <c r="A25" s="41" t="s">
        <v>72</v>
      </c>
      <c r="B25" s="34">
        <f t="shared" si="13"/>
        <v>0</v>
      </c>
      <c r="C25" s="39"/>
      <c r="D25" s="57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39"/>
      <c r="U25" s="39"/>
      <c r="V25" s="40"/>
      <c r="W25" s="41">
        <f t="shared" si="0"/>
        <v>0</v>
      </c>
      <c r="X25" s="39"/>
      <c r="Y25" s="42"/>
      <c r="Z25" s="40"/>
      <c r="AA25" s="62">
        <f t="shared" si="1"/>
        <v>0</v>
      </c>
      <c r="AB25" s="39"/>
      <c r="AC25" s="42"/>
      <c r="AD25" s="40"/>
      <c r="AE25" s="44"/>
      <c r="AF25" s="44">
        <v>0</v>
      </c>
      <c r="AG25" s="39"/>
      <c r="AH25" s="40"/>
      <c r="AI25" s="48"/>
      <c r="AJ25" s="46"/>
      <c r="AK25" s="40"/>
      <c r="AL25" s="46"/>
      <c r="AM25" s="40"/>
      <c r="AN25" s="49"/>
      <c r="AO25" s="49"/>
      <c r="AP25" s="49"/>
      <c r="AQ25" s="49"/>
      <c r="AR25" s="50"/>
      <c r="AS25" s="51"/>
      <c r="AT25" s="60"/>
      <c r="AU25" s="58"/>
      <c r="AV25" s="52"/>
      <c r="AW25" s="46"/>
      <c r="AX25" s="40"/>
      <c r="AY25" s="53" t="str">
        <f t="shared" si="5"/>
        <v/>
      </c>
      <c r="AZ25" s="54"/>
      <c r="BA25" s="54"/>
      <c r="BB25" s="54"/>
      <c r="BC25" s="54"/>
      <c r="BD25" s="54"/>
      <c r="BE25" s="54"/>
      <c r="BF25" s="54"/>
      <c r="BG25" s="54"/>
      <c r="BH25" s="54"/>
      <c r="BI25" s="13"/>
      <c r="BJ25" s="13"/>
      <c r="BK25" s="13"/>
      <c r="BL25" s="13"/>
      <c r="BM25" s="13"/>
      <c r="BX25" s="2"/>
      <c r="CA25" s="55" t="str">
        <f t="shared" si="6"/>
        <v/>
      </c>
      <c r="CB25" s="55" t="str">
        <f t="shared" si="7"/>
        <v/>
      </c>
      <c r="CC25" s="55" t="str">
        <f t="shared" si="8"/>
        <v/>
      </c>
      <c r="CD25" s="55" t="str">
        <f t="shared" si="9"/>
        <v/>
      </c>
      <c r="CE25" s="55" t="str">
        <f t="shared" si="10"/>
        <v/>
      </c>
      <c r="CF25" s="55"/>
      <c r="CG25" s="56">
        <f t="shared" si="11"/>
        <v>0</v>
      </c>
      <c r="CH25" s="56">
        <f t="shared" si="12"/>
        <v>0</v>
      </c>
      <c r="CI25" s="56">
        <f t="shared" si="2"/>
        <v>0</v>
      </c>
      <c r="CJ25" s="56">
        <f t="shared" si="3"/>
        <v>0</v>
      </c>
      <c r="CK25" s="56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x14ac:dyDescent="0.2">
      <c r="A26" s="41" t="s">
        <v>73</v>
      </c>
      <c r="B26" s="34">
        <f t="shared" si="13"/>
        <v>0</v>
      </c>
      <c r="C26" s="39">
        <v>0</v>
      </c>
      <c r="D26" s="57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0">
        <v>0</v>
      </c>
      <c r="T26" s="39">
        <v>0</v>
      </c>
      <c r="U26" s="39">
        <v>0</v>
      </c>
      <c r="V26" s="40">
        <v>0</v>
      </c>
      <c r="W26" s="41">
        <f t="shared" si="0"/>
        <v>0</v>
      </c>
      <c r="X26" s="39">
        <v>0</v>
      </c>
      <c r="Y26" s="42">
        <v>0</v>
      </c>
      <c r="Z26" s="40">
        <v>0</v>
      </c>
      <c r="AA26" s="62">
        <f t="shared" si="1"/>
        <v>0</v>
      </c>
      <c r="AB26" s="39">
        <v>0</v>
      </c>
      <c r="AC26" s="42">
        <v>0</v>
      </c>
      <c r="AD26" s="40">
        <v>0</v>
      </c>
      <c r="AE26" s="44"/>
      <c r="AF26" s="44">
        <v>0</v>
      </c>
      <c r="AG26" s="39">
        <v>0</v>
      </c>
      <c r="AH26" s="40">
        <v>0</v>
      </c>
      <c r="AI26" s="48">
        <v>0</v>
      </c>
      <c r="AJ26" s="46">
        <v>0</v>
      </c>
      <c r="AK26" s="40">
        <v>0</v>
      </c>
      <c r="AL26" s="46">
        <v>0</v>
      </c>
      <c r="AM26" s="40">
        <v>0</v>
      </c>
      <c r="AN26" s="49"/>
      <c r="AO26" s="49"/>
      <c r="AP26" s="49">
        <v>0</v>
      </c>
      <c r="AQ26" s="49"/>
      <c r="AR26" s="50"/>
      <c r="AS26" s="51"/>
      <c r="AT26" s="60"/>
      <c r="AU26" s="58"/>
      <c r="AV26" s="52"/>
      <c r="AW26" s="46"/>
      <c r="AX26" s="40"/>
      <c r="AY26" s="53" t="str">
        <f t="shared" si="5"/>
        <v/>
      </c>
      <c r="AZ26" s="54"/>
      <c r="BA26" s="54"/>
      <c r="BB26" s="54"/>
      <c r="BC26" s="54"/>
      <c r="BD26" s="54"/>
      <c r="BE26" s="54"/>
      <c r="BF26" s="54"/>
      <c r="BG26" s="54"/>
      <c r="BH26" s="54"/>
      <c r="BI26" s="13"/>
      <c r="BJ26" s="13"/>
      <c r="BK26" s="13"/>
      <c r="BL26" s="13"/>
      <c r="BM26" s="13"/>
      <c r="BX26" s="2"/>
      <c r="CA26" s="55" t="str">
        <f t="shared" si="6"/>
        <v/>
      </c>
      <c r="CB26" s="55" t="str">
        <f t="shared" si="7"/>
        <v/>
      </c>
      <c r="CC26" s="55" t="str">
        <f t="shared" si="8"/>
        <v/>
      </c>
      <c r="CD26" s="55" t="str">
        <f t="shared" si="9"/>
        <v/>
      </c>
      <c r="CE26" s="55" t="str">
        <f t="shared" si="10"/>
        <v/>
      </c>
      <c r="CF26" s="55"/>
      <c r="CG26" s="56">
        <f t="shared" si="11"/>
        <v>0</v>
      </c>
      <c r="CH26" s="56">
        <f t="shared" si="12"/>
        <v>0</v>
      </c>
      <c r="CI26" s="56">
        <f t="shared" si="2"/>
        <v>0</v>
      </c>
      <c r="CJ26" s="56">
        <f t="shared" si="3"/>
        <v>0</v>
      </c>
      <c r="CK26" s="56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x14ac:dyDescent="0.2">
      <c r="A27" s="41" t="s">
        <v>74</v>
      </c>
      <c r="B27" s="34">
        <f t="shared" si="13"/>
        <v>0</v>
      </c>
      <c r="C27" s="39"/>
      <c r="D27" s="57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39"/>
      <c r="U27" s="39"/>
      <c r="V27" s="40"/>
      <c r="W27" s="41">
        <f t="shared" si="0"/>
        <v>0</v>
      </c>
      <c r="X27" s="39"/>
      <c r="Y27" s="42"/>
      <c r="Z27" s="40"/>
      <c r="AA27" s="62">
        <f t="shared" si="1"/>
        <v>0</v>
      </c>
      <c r="AB27" s="39"/>
      <c r="AC27" s="42"/>
      <c r="AD27" s="40"/>
      <c r="AE27" s="44"/>
      <c r="AF27" s="44">
        <v>0</v>
      </c>
      <c r="AG27" s="39"/>
      <c r="AH27" s="40"/>
      <c r="AI27" s="48"/>
      <c r="AJ27" s="46"/>
      <c r="AK27" s="40"/>
      <c r="AL27" s="46"/>
      <c r="AM27" s="40"/>
      <c r="AN27" s="49"/>
      <c r="AO27" s="49"/>
      <c r="AP27" s="49"/>
      <c r="AQ27" s="49"/>
      <c r="AR27" s="50"/>
      <c r="AS27" s="51"/>
      <c r="AT27" s="60"/>
      <c r="AU27" s="58"/>
      <c r="AV27" s="52"/>
      <c r="AW27" s="46"/>
      <c r="AX27" s="40"/>
      <c r="AY27" s="53" t="str">
        <f t="shared" si="5"/>
        <v/>
      </c>
      <c r="AZ27" s="54"/>
      <c r="BA27" s="54"/>
      <c r="BB27" s="54"/>
      <c r="BC27" s="54"/>
      <c r="BD27" s="54"/>
      <c r="BE27" s="54"/>
      <c r="BF27" s="54"/>
      <c r="BG27" s="54"/>
      <c r="BH27" s="54"/>
      <c r="BI27" s="13"/>
      <c r="BJ27" s="13"/>
      <c r="BK27" s="13"/>
      <c r="BL27" s="13"/>
      <c r="BM27" s="13"/>
      <c r="BX27" s="2"/>
      <c r="CA27" s="55" t="str">
        <f t="shared" si="6"/>
        <v/>
      </c>
      <c r="CB27" s="55" t="str">
        <f t="shared" si="7"/>
        <v/>
      </c>
      <c r="CC27" s="55" t="str">
        <f t="shared" si="8"/>
        <v/>
      </c>
      <c r="CD27" s="55" t="str">
        <f t="shared" si="9"/>
        <v/>
      </c>
      <c r="CE27" s="55" t="str">
        <f t="shared" si="10"/>
        <v/>
      </c>
      <c r="CF27" s="55"/>
      <c r="CG27" s="56">
        <f t="shared" si="11"/>
        <v>0</v>
      </c>
      <c r="CH27" s="56">
        <f t="shared" si="12"/>
        <v>0</v>
      </c>
      <c r="CI27" s="56">
        <f t="shared" si="2"/>
        <v>0</v>
      </c>
      <c r="CJ27" s="56">
        <f t="shared" si="3"/>
        <v>0</v>
      </c>
      <c r="CK27" s="56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x14ac:dyDescent="0.2">
      <c r="A28" s="41" t="s">
        <v>75</v>
      </c>
      <c r="B28" s="34">
        <f t="shared" si="13"/>
        <v>0</v>
      </c>
      <c r="C28" s="39"/>
      <c r="D28" s="57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0"/>
      <c r="T28" s="39"/>
      <c r="U28" s="39"/>
      <c r="V28" s="40"/>
      <c r="W28" s="41">
        <f t="shared" si="0"/>
        <v>0</v>
      </c>
      <c r="X28" s="39"/>
      <c r="Y28" s="42"/>
      <c r="Z28" s="40"/>
      <c r="AA28" s="62">
        <f t="shared" si="1"/>
        <v>0</v>
      </c>
      <c r="AB28" s="39"/>
      <c r="AC28" s="42"/>
      <c r="AD28" s="40"/>
      <c r="AE28" s="44"/>
      <c r="AF28" s="44">
        <v>0</v>
      </c>
      <c r="AG28" s="39"/>
      <c r="AH28" s="40"/>
      <c r="AI28" s="48"/>
      <c r="AJ28" s="46"/>
      <c r="AK28" s="40"/>
      <c r="AL28" s="46"/>
      <c r="AM28" s="40"/>
      <c r="AN28" s="49"/>
      <c r="AO28" s="49"/>
      <c r="AP28" s="49"/>
      <c r="AQ28" s="49"/>
      <c r="AR28" s="50"/>
      <c r="AS28" s="51"/>
      <c r="AT28" s="60"/>
      <c r="AU28" s="58"/>
      <c r="AV28" s="52"/>
      <c r="AW28" s="46"/>
      <c r="AX28" s="40"/>
      <c r="AY28" s="53" t="str">
        <f t="shared" si="5"/>
        <v/>
      </c>
      <c r="AZ28" s="54"/>
      <c r="BA28" s="54"/>
      <c r="BB28" s="54"/>
      <c r="BC28" s="54"/>
      <c r="BD28" s="54"/>
      <c r="BE28" s="54"/>
      <c r="BF28" s="54"/>
      <c r="BG28" s="54"/>
      <c r="BH28" s="54"/>
      <c r="BI28" s="13"/>
      <c r="BJ28" s="13"/>
      <c r="BK28" s="13"/>
      <c r="BL28" s="13"/>
      <c r="BM28" s="13"/>
      <c r="BX28" s="2"/>
      <c r="CA28" s="55" t="str">
        <f t="shared" si="6"/>
        <v/>
      </c>
      <c r="CB28" s="55" t="str">
        <f t="shared" si="7"/>
        <v/>
      </c>
      <c r="CC28" s="55" t="str">
        <f t="shared" si="8"/>
        <v/>
      </c>
      <c r="CD28" s="55" t="str">
        <f t="shared" si="9"/>
        <v/>
      </c>
      <c r="CE28" s="55" t="str">
        <f t="shared" si="10"/>
        <v/>
      </c>
      <c r="CF28" s="55"/>
      <c r="CG28" s="56">
        <f t="shared" si="11"/>
        <v>0</v>
      </c>
      <c r="CH28" s="56">
        <f t="shared" si="12"/>
        <v>0</v>
      </c>
      <c r="CI28" s="56">
        <f t="shared" si="2"/>
        <v>0</v>
      </c>
      <c r="CJ28" s="56">
        <f t="shared" si="3"/>
        <v>0</v>
      </c>
      <c r="CK28" s="56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x14ac:dyDescent="0.2">
      <c r="A29" s="41" t="s">
        <v>76</v>
      </c>
      <c r="B29" s="34">
        <f t="shared" si="13"/>
        <v>0</v>
      </c>
      <c r="C29" s="39"/>
      <c r="D29" s="57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39"/>
      <c r="U29" s="39"/>
      <c r="V29" s="40"/>
      <c r="W29" s="41">
        <f t="shared" si="0"/>
        <v>0</v>
      </c>
      <c r="X29" s="39"/>
      <c r="Y29" s="42"/>
      <c r="Z29" s="40"/>
      <c r="AA29" s="62">
        <f t="shared" si="1"/>
        <v>0</v>
      </c>
      <c r="AB29" s="39"/>
      <c r="AC29" s="42"/>
      <c r="AD29" s="40"/>
      <c r="AE29" s="44"/>
      <c r="AF29" s="44">
        <v>0</v>
      </c>
      <c r="AG29" s="39"/>
      <c r="AH29" s="40"/>
      <c r="AI29" s="48"/>
      <c r="AJ29" s="46"/>
      <c r="AK29" s="40"/>
      <c r="AL29" s="46"/>
      <c r="AM29" s="40"/>
      <c r="AN29" s="49"/>
      <c r="AO29" s="49"/>
      <c r="AP29" s="49"/>
      <c r="AQ29" s="49"/>
      <c r="AR29" s="50"/>
      <c r="AS29" s="51"/>
      <c r="AT29" s="60"/>
      <c r="AU29" s="58"/>
      <c r="AV29" s="52"/>
      <c r="AW29" s="46"/>
      <c r="AX29" s="40"/>
      <c r="AY29" s="53" t="str">
        <f t="shared" si="5"/>
        <v/>
      </c>
      <c r="AZ29" s="54"/>
      <c r="BA29" s="54"/>
      <c r="BB29" s="54"/>
      <c r="BC29" s="54"/>
      <c r="BD29" s="54"/>
      <c r="BE29" s="54"/>
      <c r="BF29" s="54"/>
      <c r="BG29" s="54"/>
      <c r="BH29" s="54"/>
      <c r="BI29" s="13"/>
      <c r="BJ29" s="13"/>
      <c r="BK29" s="13"/>
      <c r="BL29" s="13"/>
      <c r="BM29" s="13"/>
      <c r="BX29" s="2"/>
      <c r="CA29" s="55" t="str">
        <f t="shared" si="6"/>
        <v/>
      </c>
      <c r="CB29" s="55" t="str">
        <f t="shared" si="7"/>
        <v/>
      </c>
      <c r="CC29" s="55" t="str">
        <f t="shared" si="8"/>
        <v/>
      </c>
      <c r="CD29" s="55" t="str">
        <f t="shared" si="9"/>
        <v/>
      </c>
      <c r="CE29" s="55" t="str">
        <f t="shared" si="10"/>
        <v/>
      </c>
      <c r="CF29" s="55"/>
      <c r="CG29" s="56">
        <f t="shared" si="11"/>
        <v>0</v>
      </c>
      <c r="CH29" s="56">
        <f t="shared" si="12"/>
        <v>0</v>
      </c>
      <c r="CI29" s="56">
        <f t="shared" si="2"/>
        <v>0</v>
      </c>
      <c r="CJ29" s="56">
        <f t="shared" si="3"/>
        <v>0</v>
      </c>
      <c r="CK29" s="56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x14ac:dyDescent="0.2">
      <c r="A30" s="41" t="s">
        <v>77</v>
      </c>
      <c r="B30" s="34">
        <f t="shared" si="13"/>
        <v>12</v>
      </c>
      <c r="C30" s="39"/>
      <c r="D30" s="57"/>
      <c r="E30" s="42"/>
      <c r="F30" s="42"/>
      <c r="G30" s="42"/>
      <c r="H30" s="42"/>
      <c r="I30" s="42"/>
      <c r="J30" s="42">
        <v>1</v>
      </c>
      <c r="K30" s="42"/>
      <c r="L30" s="42">
        <v>4</v>
      </c>
      <c r="M30" s="42">
        <v>3</v>
      </c>
      <c r="N30" s="42">
        <v>1</v>
      </c>
      <c r="O30" s="42">
        <v>2</v>
      </c>
      <c r="P30" s="42"/>
      <c r="Q30" s="42"/>
      <c r="R30" s="42">
        <v>1</v>
      </c>
      <c r="S30" s="40"/>
      <c r="T30" s="39">
        <v>12</v>
      </c>
      <c r="U30" s="39">
        <v>1</v>
      </c>
      <c r="V30" s="40">
        <v>11</v>
      </c>
      <c r="W30" s="41">
        <f t="shared" si="0"/>
        <v>0</v>
      </c>
      <c r="X30" s="39"/>
      <c r="Y30" s="42"/>
      <c r="Z30" s="40"/>
      <c r="AA30" s="62">
        <f t="shared" si="1"/>
        <v>10</v>
      </c>
      <c r="AB30" s="39">
        <v>8</v>
      </c>
      <c r="AC30" s="42">
        <v>2</v>
      </c>
      <c r="AD30" s="40"/>
      <c r="AE30" s="44">
        <v>10</v>
      </c>
      <c r="AF30" s="44">
        <v>0</v>
      </c>
      <c r="AG30" s="39">
        <v>3</v>
      </c>
      <c r="AH30" s="40">
        <v>2</v>
      </c>
      <c r="AI30" s="48"/>
      <c r="AJ30" s="46"/>
      <c r="AK30" s="40"/>
      <c r="AL30" s="46"/>
      <c r="AM30" s="40"/>
      <c r="AN30" s="49"/>
      <c r="AO30" s="49"/>
      <c r="AP30" s="49"/>
      <c r="AQ30" s="49"/>
      <c r="AR30" s="50"/>
      <c r="AS30" s="51"/>
      <c r="AT30" s="60"/>
      <c r="AU30" s="58"/>
      <c r="AV30" s="52"/>
      <c r="AW30" s="46"/>
      <c r="AX30" s="40"/>
      <c r="AY30" s="53" t="str">
        <f t="shared" si="5"/>
        <v/>
      </c>
      <c r="AZ30" s="54"/>
      <c r="BA30" s="54"/>
      <c r="BB30" s="54"/>
      <c r="BC30" s="54"/>
      <c r="BD30" s="54"/>
      <c r="BE30" s="54"/>
      <c r="BF30" s="54"/>
      <c r="BG30" s="54"/>
      <c r="BH30" s="54"/>
      <c r="BI30" s="13"/>
      <c r="BJ30" s="13"/>
      <c r="BK30" s="13"/>
      <c r="BL30" s="13"/>
      <c r="BM30" s="13"/>
      <c r="BX30" s="2"/>
      <c r="CA30" s="55" t="str">
        <f t="shared" si="6"/>
        <v/>
      </c>
      <c r="CB30" s="55" t="str">
        <f t="shared" si="7"/>
        <v/>
      </c>
      <c r="CC30" s="55" t="str">
        <f t="shared" si="8"/>
        <v/>
      </c>
      <c r="CD30" s="55" t="str">
        <f t="shared" si="9"/>
        <v/>
      </c>
      <c r="CE30" s="55" t="str">
        <f t="shared" si="10"/>
        <v/>
      </c>
      <c r="CF30" s="55"/>
      <c r="CG30" s="56">
        <f t="shared" si="11"/>
        <v>0</v>
      </c>
      <c r="CH30" s="56">
        <f t="shared" si="12"/>
        <v>0</v>
      </c>
      <c r="CI30" s="56">
        <f t="shared" si="2"/>
        <v>0</v>
      </c>
      <c r="CJ30" s="56">
        <f t="shared" si="3"/>
        <v>0</v>
      </c>
      <c r="CK30" s="56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x14ac:dyDescent="0.2">
      <c r="A31" s="41" t="s">
        <v>78</v>
      </c>
      <c r="B31" s="34">
        <f t="shared" si="13"/>
        <v>210</v>
      </c>
      <c r="C31" s="39">
        <v>15</v>
      </c>
      <c r="D31" s="57">
        <v>9</v>
      </c>
      <c r="E31" s="42">
        <v>9</v>
      </c>
      <c r="F31" s="42">
        <v>12</v>
      </c>
      <c r="G31" s="42">
        <v>5</v>
      </c>
      <c r="H31" s="42">
        <v>3</v>
      </c>
      <c r="I31" s="42">
        <v>7</v>
      </c>
      <c r="J31" s="42">
        <v>10</v>
      </c>
      <c r="K31" s="42">
        <v>6</v>
      </c>
      <c r="L31" s="42">
        <v>11</v>
      </c>
      <c r="M31" s="42">
        <v>11</v>
      </c>
      <c r="N31" s="42">
        <v>10</v>
      </c>
      <c r="O31" s="42">
        <v>13</v>
      </c>
      <c r="P31" s="42">
        <v>21</v>
      </c>
      <c r="Q31" s="42">
        <v>21</v>
      </c>
      <c r="R31" s="42">
        <v>14</v>
      </c>
      <c r="S31" s="40">
        <v>33</v>
      </c>
      <c r="T31" s="39">
        <v>210</v>
      </c>
      <c r="U31" s="39">
        <v>90</v>
      </c>
      <c r="V31" s="40">
        <v>120</v>
      </c>
      <c r="W31" s="41">
        <f t="shared" si="0"/>
        <v>15</v>
      </c>
      <c r="X31" s="39">
        <v>5</v>
      </c>
      <c r="Y31" s="42">
        <v>10</v>
      </c>
      <c r="Z31" s="40">
        <v>0</v>
      </c>
      <c r="AA31" s="62">
        <f t="shared" si="1"/>
        <v>52</v>
      </c>
      <c r="AB31" s="39">
        <v>30</v>
      </c>
      <c r="AC31" s="42">
        <v>22</v>
      </c>
      <c r="AD31" s="40">
        <v>0</v>
      </c>
      <c r="AE31" s="44">
        <v>35</v>
      </c>
      <c r="AF31" s="44">
        <v>0</v>
      </c>
      <c r="AG31" s="39">
        <v>15</v>
      </c>
      <c r="AH31" s="40">
        <v>18</v>
      </c>
      <c r="AI31" s="48">
        <v>0</v>
      </c>
      <c r="AJ31" s="46">
        <v>0</v>
      </c>
      <c r="AK31" s="40">
        <v>2</v>
      </c>
      <c r="AL31" s="46">
        <v>5</v>
      </c>
      <c r="AM31" s="40">
        <v>16</v>
      </c>
      <c r="AN31" s="49"/>
      <c r="AO31" s="49"/>
      <c r="AP31" s="49">
        <v>0</v>
      </c>
      <c r="AQ31" s="49"/>
      <c r="AR31" s="50"/>
      <c r="AS31" s="51"/>
      <c r="AT31" s="60"/>
      <c r="AU31" s="58"/>
      <c r="AV31" s="52"/>
      <c r="AW31" s="46"/>
      <c r="AX31" s="40"/>
      <c r="AY31" s="53" t="str">
        <f t="shared" si="5"/>
        <v/>
      </c>
      <c r="AZ31" s="54"/>
      <c r="BA31" s="54"/>
      <c r="BB31" s="54"/>
      <c r="BC31" s="54"/>
      <c r="BD31" s="54"/>
      <c r="BE31" s="54"/>
      <c r="BF31" s="54"/>
      <c r="BG31" s="54"/>
      <c r="BH31" s="54"/>
      <c r="BI31" s="13"/>
      <c r="BJ31" s="13"/>
      <c r="BK31" s="13"/>
      <c r="BL31" s="13"/>
      <c r="BM31" s="13"/>
      <c r="BX31" s="2"/>
      <c r="CA31" s="55" t="str">
        <f t="shared" si="6"/>
        <v/>
      </c>
      <c r="CB31" s="55" t="str">
        <f t="shared" si="7"/>
        <v/>
      </c>
      <c r="CC31" s="55" t="str">
        <f t="shared" si="8"/>
        <v/>
      </c>
      <c r="CD31" s="55" t="str">
        <f t="shared" si="9"/>
        <v/>
      </c>
      <c r="CE31" s="55" t="str">
        <f t="shared" si="10"/>
        <v/>
      </c>
      <c r="CF31" s="55"/>
      <c r="CG31" s="56">
        <f t="shared" si="11"/>
        <v>0</v>
      </c>
      <c r="CH31" s="56">
        <f t="shared" si="12"/>
        <v>0</v>
      </c>
      <c r="CI31" s="56">
        <f t="shared" si="2"/>
        <v>0</v>
      </c>
      <c r="CJ31" s="56">
        <f t="shared" si="3"/>
        <v>0</v>
      </c>
      <c r="CK31" s="56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x14ac:dyDescent="0.2">
      <c r="A32" s="41" t="s">
        <v>79</v>
      </c>
      <c r="B32" s="34">
        <f t="shared" si="13"/>
        <v>0</v>
      </c>
      <c r="C32" s="39"/>
      <c r="D32" s="57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39"/>
      <c r="U32" s="39"/>
      <c r="V32" s="40"/>
      <c r="W32" s="41">
        <f t="shared" si="0"/>
        <v>0</v>
      </c>
      <c r="X32" s="39"/>
      <c r="Y32" s="42"/>
      <c r="Z32" s="40"/>
      <c r="AA32" s="62">
        <f t="shared" si="1"/>
        <v>0</v>
      </c>
      <c r="AB32" s="39"/>
      <c r="AC32" s="42"/>
      <c r="AD32" s="40"/>
      <c r="AE32" s="44"/>
      <c r="AF32" s="44">
        <v>0</v>
      </c>
      <c r="AG32" s="39"/>
      <c r="AH32" s="40"/>
      <c r="AI32" s="48"/>
      <c r="AJ32" s="46"/>
      <c r="AK32" s="40"/>
      <c r="AL32" s="46"/>
      <c r="AM32" s="40"/>
      <c r="AN32" s="49"/>
      <c r="AO32" s="49"/>
      <c r="AP32" s="49"/>
      <c r="AQ32" s="49"/>
      <c r="AR32" s="50"/>
      <c r="AS32" s="51"/>
      <c r="AT32" s="60"/>
      <c r="AU32" s="58"/>
      <c r="AV32" s="52"/>
      <c r="AW32" s="46"/>
      <c r="AX32" s="40"/>
      <c r="AY32" s="53" t="str">
        <f t="shared" si="5"/>
        <v/>
      </c>
      <c r="AZ32" s="54"/>
      <c r="BA32" s="54"/>
      <c r="BB32" s="54"/>
      <c r="BC32" s="54"/>
      <c r="BD32" s="54"/>
      <c r="BE32" s="54"/>
      <c r="BF32" s="54"/>
      <c r="BG32" s="54"/>
      <c r="BH32" s="54"/>
      <c r="BI32" s="13"/>
      <c r="BJ32" s="13"/>
      <c r="BK32" s="13"/>
      <c r="BL32" s="13"/>
      <c r="BM32" s="13"/>
      <c r="BX32" s="2"/>
      <c r="CA32" s="55" t="str">
        <f t="shared" si="6"/>
        <v/>
      </c>
      <c r="CB32" s="55" t="str">
        <f t="shared" si="7"/>
        <v/>
      </c>
      <c r="CC32" s="55" t="str">
        <f t="shared" si="8"/>
        <v/>
      </c>
      <c r="CD32" s="55" t="str">
        <f t="shared" si="9"/>
        <v/>
      </c>
      <c r="CE32" s="55" t="str">
        <f t="shared" si="10"/>
        <v/>
      </c>
      <c r="CF32" s="55"/>
      <c r="CG32" s="56">
        <f t="shared" si="11"/>
        <v>0</v>
      </c>
      <c r="CH32" s="56">
        <f t="shared" si="12"/>
        <v>0</v>
      </c>
      <c r="CI32" s="56">
        <f t="shared" si="2"/>
        <v>0</v>
      </c>
      <c r="CJ32" s="56">
        <f t="shared" si="3"/>
        <v>0</v>
      </c>
      <c r="CK32" s="56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x14ac:dyDescent="0.2">
      <c r="A33" s="41" t="s">
        <v>80</v>
      </c>
      <c r="B33" s="34">
        <f t="shared" si="13"/>
        <v>0</v>
      </c>
      <c r="C33" s="39"/>
      <c r="D33" s="57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0"/>
      <c r="T33" s="39"/>
      <c r="U33" s="39"/>
      <c r="V33" s="40"/>
      <c r="W33" s="41">
        <f t="shared" si="0"/>
        <v>0</v>
      </c>
      <c r="X33" s="39"/>
      <c r="Y33" s="42"/>
      <c r="Z33" s="40"/>
      <c r="AA33" s="62">
        <f t="shared" si="1"/>
        <v>0</v>
      </c>
      <c r="AB33" s="39"/>
      <c r="AC33" s="42"/>
      <c r="AD33" s="40"/>
      <c r="AE33" s="44"/>
      <c r="AF33" s="44">
        <v>0</v>
      </c>
      <c r="AG33" s="39"/>
      <c r="AH33" s="40"/>
      <c r="AI33" s="48"/>
      <c r="AJ33" s="46"/>
      <c r="AK33" s="40"/>
      <c r="AL33" s="46"/>
      <c r="AM33" s="40"/>
      <c r="AN33" s="49"/>
      <c r="AO33" s="49"/>
      <c r="AP33" s="49"/>
      <c r="AQ33" s="49"/>
      <c r="AR33" s="50"/>
      <c r="AS33" s="51"/>
      <c r="AT33" s="60"/>
      <c r="AU33" s="58"/>
      <c r="AV33" s="52"/>
      <c r="AW33" s="46"/>
      <c r="AX33" s="40"/>
      <c r="AY33" s="53" t="str">
        <f t="shared" si="5"/>
        <v/>
      </c>
      <c r="AZ33" s="54"/>
      <c r="BA33" s="54"/>
      <c r="BB33" s="54"/>
      <c r="BC33" s="54"/>
      <c r="BD33" s="54"/>
      <c r="BE33" s="54"/>
      <c r="BF33" s="54"/>
      <c r="BG33" s="54"/>
      <c r="BH33" s="54"/>
      <c r="BI33" s="13"/>
      <c r="BJ33" s="13"/>
      <c r="BK33" s="13"/>
      <c r="BL33" s="13"/>
      <c r="BM33" s="13"/>
      <c r="BX33" s="2"/>
      <c r="CA33" s="55" t="str">
        <f t="shared" si="6"/>
        <v/>
      </c>
      <c r="CB33" s="55" t="str">
        <f t="shared" si="7"/>
        <v/>
      </c>
      <c r="CC33" s="55" t="str">
        <f t="shared" si="8"/>
        <v/>
      </c>
      <c r="CD33" s="55" t="str">
        <f t="shared" si="9"/>
        <v/>
      </c>
      <c r="CE33" s="55" t="str">
        <f t="shared" si="10"/>
        <v/>
      </c>
      <c r="CF33" s="55"/>
      <c r="CG33" s="56">
        <f t="shared" si="11"/>
        <v>0</v>
      </c>
      <c r="CH33" s="56">
        <f t="shared" si="12"/>
        <v>0</v>
      </c>
      <c r="CI33" s="56">
        <f t="shared" si="2"/>
        <v>0</v>
      </c>
      <c r="CJ33" s="56">
        <f t="shared" si="3"/>
        <v>0</v>
      </c>
      <c r="CK33" s="56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x14ac:dyDescent="0.2">
      <c r="A34" s="41" t="s">
        <v>81</v>
      </c>
      <c r="B34" s="34">
        <f t="shared" si="13"/>
        <v>0</v>
      </c>
      <c r="C34" s="39"/>
      <c r="D34" s="57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0"/>
      <c r="T34" s="39"/>
      <c r="U34" s="39"/>
      <c r="V34" s="40"/>
      <c r="W34" s="41">
        <f t="shared" si="0"/>
        <v>0</v>
      </c>
      <c r="X34" s="39"/>
      <c r="Y34" s="42"/>
      <c r="Z34" s="40"/>
      <c r="AA34" s="62">
        <f t="shared" si="1"/>
        <v>0</v>
      </c>
      <c r="AB34" s="39"/>
      <c r="AC34" s="42"/>
      <c r="AD34" s="40"/>
      <c r="AE34" s="44"/>
      <c r="AF34" s="44">
        <v>0</v>
      </c>
      <c r="AG34" s="39"/>
      <c r="AH34" s="40"/>
      <c r="AI34" s="48"/>
      <c r="AJ34" s="46"/>
      <c r="AK34" s="40"/>
      <c r="AL34" s="46"/>
      <c r="AM34" s="40"/>
      <c r="AN34" s="49"/>
      <c r="AO34" s="49"/>
      <c r="AP34" s="49"/>
      <c r="AQ34" s="49"/>
      <c r="AR34" s="50"/>
      <c r="AS34" s="51"/>
      <c r="AT34" s="60"/>
      <c r="AU34" s="58"/>
      <c r="AV34" s="52"/>
      <c r="AW34" s="46"/>
      <c r="AX34" s="40"/>
      <c r="AY34" s="53" t="str">
        <f t="shared" si="5"/>
        <v/>
      </c>
      <c r="AZ34" s="54"/>
      <c r="BA34" s="54"/>
      <c r="BB34" s="54"/>
      <c r="BC34" s="54"/>
      <c r="BD34" s="54"/>
      <c r="BE34" s="54"/>
      <c r="BF34" s="54"/>
      <c r="BG34" s="54"/>
      <c r="BH34" s="54"/>
      <c r="BI34" s="13"/>
      <c r="BJ34" s="13"/>
      <c r="BK34" s="13"/>
      <c r="BL34" s="13"/>
      <c r="BM34" s="13"/>
      <c r="BX34" s="2"/>
      <c r="CA34" s="55" t="str">
        <f t="shared" si="6"/>
        <v/>
      </c>
      <c r="CB34" s="55" t="str">
        <f t="shared" si="7"/>
        <v/>
      </c>
      <c r="CC34" s="55" t="str">
        <f t="shared" si="8"/>
        <v/>
      </c>
      <c r="CD34" s="55" t="str">
        <f t="shared" si="9"/>
        <v/>
      </c>
      <c r="CE34" s="55" t="str">
        <f t="shared" si="10"/>
        <v/>
      </c>
      <c r="CF34" s="55"/>
      <c r="CG34" s="56">
        <f t="shared" si="11"/>
        <v>0</v>
      </c>
      <c r="CH34" s="56">
        <f t="shared" si="12"/>
        <v>0</v>
      </c>
      <c r="CI34" s="56">
        <f t="shared" si="2"/>
        <v>0</v>
      </c>
      <c r="CJ34" s="56">
        <f t="shared" si="3"/>
        <v>0</v>
      </c>
      <c r="CK34" s="56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x14ac:dyDescent="0.2">
      <c r="A35" s="41" t="s">
        <v>82</v>
      </c>
      <c r="B35" s="34">
        <f>SUM(O35+P35+Q35+R35+S35)</f>
        <v>0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42"/>
      <c r="P35" s="42"/>
      <c r="Q35" s="42"/>
      <c r="R35" s="42"/>
      <c r="S35" s="40"/>
      <c r="T35" s="39"/>
      <c r="U35" s="39"/>
      <c r="V35" s="40"/>
      <c r="W35" s="41">
        <f>SUM(X35+Y35+Z35)</f>
        <v>0</v>
      </c>
      <c r="X35" s="63"/>
      <c r="Y35" s="64"/>
      <c r="Z35" s="65"/>
      <c r="AA35" s="62">
        <f t="shared" si="1"/>
        <v>0</v>
      </c>
      <c r="AB35" s="39"/>
      <c r="AC35" s="42"/>
      <c r="AD35" s="40"/>
      <c r="AE35" s="44"/>
      <c r="AF35" s="44">
        <v>0</v>
      </c>
      <c r="AG35" s="39"/>
      <c r="AH35" s="40"/>
      <c r="AI35" s="48"/>
      <c r="AJ35" s="46"/>
      <c r="AK35" s="40"/>
      <c r="AL35" s="46"/>
      <c r="AM35" s="40"/>
      <c r="AN35" s="49"/>
      <c r="AO35" s="49"/>
      <c r="AP35" s="49"/>
      <c r="AQ35" s="49"/>
      <c r="AR35" s="50"/>
      <c r="AS35" s="51"/>
      <c r="AT35" s="60"/>
      <c r="AU35" s="58"/>
      <c r="AV35" s="52"/>
      <c r="AW35" s="46"/>
      <c r="AX35" s="40"/>
      <c r="AY35" s="53" t="str">
        <f t="shared" si="5"/>
        <v/>
      </c>
      <c r="AZ35" s="54"/>
      <c r="BA35" s="54"/>
      <c r="BB35" s="54"/>
      <c r="BC35" s="54"/>
      <c r="BD35" s="54"/>
      <c r="BE35" s="54"/>
      <c r="BF35" s="54"/>
      <c r="BG35" s="54"/>
      <c r="BH35" s="54"/>
      <c r="BI35" s="13"/>
      <c r="BJ35" s="13"/>
      <c r="BK35" s="13"/>
      <c r="BL35" s="13"/>
      <c r="BM35" s="13"/>
      <c r="BX35" s="2"/>
      <c r="CA35" s="55" t="str">
        <f t="shared" si="6"/>
        <v/>
      </c>
      <c r="CB35" s="55" t="str">
        <f t="shared" si="7"/>
        <v/>
      </c>
      <c r="CC35" s="55" t="str">
        <f t="shared" si="8"/>
        <v/>
      </c>
      <c r="CD35" s="55" t="str">
        <f t="shared" si="9"/>
        <v/>
      </c>
      <c r="CE35" s="55" t="str">
        <f t="shared" si="10"/>
        <v/>
      </c>
      <c r="CF35" s="55"/>
      <c r="CG35" s="56">
        <f t="shared" si="11"/>
        <v>0</v>
      </c>
      <c r="CH35" s="56">
        <f t="shared" si="12"/>
        <v>0</v>
      </c>
      <c r="CI35" s="56">
        <f t="shared" si="2"/>
        <v>0</v>
      </c>
      <c r="CJ35" s="56">
        <f t="shared" si="3"/>
        <v>0</v>
      </c>
      <c r="CK35" s="56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x14ac:dyDescent="0.2">
      <c r="A36" s="41" t="s">
        <v>83</v>
      </c>
      <c r="B36" s="34">
        <f t="shared" ref="B36:B65" si="14">SUM(C36:S36)</f>
        <v>0</v>
      </c>
      <c r="C36" s="39"/>
      <c r="D36" s="57"/>
      <c r="E36" s="42"/>
      <c r="F36" s="38"/>
      <c r="G36" s="38"/>
      <c r="H36" s="38"/>
      <c r="I36" s="38"/>
      <c r="J36" s="38"/>
      <c r="K36" s="38"/>
      <c r="L36" s="42"/>
      <c r="M36" s="42"/>
      <c r="N36" s="42"/>
      <c r="O36" s="42"/>
      <c r="P36" s="42"/>
      <c r="Q36" s="42"/>
      <c r="R36" s="42"/>
      <c r="S36" s="42"/>
      <c r="T36" s="39"/>
      <c r="U36" s="39"/>
      <c r="V36" s="40"/>
      <c r="W36" s="41">
        <f t="shared" si="0"/>
        <v>0</v>
      </c>
      <c r="X36" s="39"/>
      <c r="Y36" s="42"/>
      <c r="Z36" s="40"/>
      <c r="AA36" s="62">
        <f t="shared" si="1"/>
        <v>0</v>
      </c>
      <c r="AB36" s="39"/>
      <c r="AC36" s="42"/>
      <c r="AD36" s="40"/>
      <c r="AE36" s="44"/>
      <c r="AF36" s="44">
        <v>0</v>
      </c>
      <c r="AG36" s="39"/>
      <c r="AH36" s="40"/>
      <c r="AI36" s="48"/>
      <c r="AJ36" s="46"/>
      <c r="AK36" s="40"/>
      <c r="AL36" s="46"/>
      <c r="AM36" s="40"/>
      <c r="AN36" s="49"/>
      <c r="AO36" s="49"/>
      <c r="AP36" s="49"/>
      <c r="AQ36" s="49"/>
      <c r="AR36" s="50"/>
      <c r="AS36" s="51"/>
      <c r="AT36" s="60"/>
      <c r="AU36" s="58"/>
      <c r="AV36" s="52"/>
      <c r="AW36" s="46"/>
      <c r="AX36" s="40"/>
      <c r="AY36" s="53" t="str">
        <f t="shared" si="5"/>
        <v/>
      </c>
      <c r="AZ36" s="54"/>
      <c r="BA36" s="54"/>
      <c r="BB36" s="54"/>
      <c r="BC36" s="54"/>
      <c r="BD36" s="54"/>
      <c r="BE36" s="54"/>
      <c r="BF36" s="54"/>
      <c r="BG36" s="54"/>
      <c r="BH36" s="54"/>
      <c r="BI36" s="13"/>
      <c r="BJ36" s="13"/>
      <c r="BK36" s="13"/>
      <c r="BL36" s="13"/>
      <c r="BM36" s="13"/>
      <c r="BX36" s="2"/>
      <c r="CA36" s="55" t="str">
        <f t="shared" si="6"/>
        <v/>
      </c>
      <c r="CB36" s="55" t="str">
        <f t="shared" si="7"/>
        <v/>
      </c>
      <c r="CC36" s="55" t="str">
        <f t="shared" si="8"/>
        <v/>
      </c>
      <c r="CD36" s="55" t="str">
        <f t="shared" si="9"/>
        <v/>
      </c>
      <c r="CE36" s="55" t="str">
        <f t="shared" si="10"/>
        <v/>
      </c>
      <c r="CF36" s="55"/>
      <c r="CG36" s="56">
        <f t="shared" si="11"/>
        <v>0</v>
      </c>
      <c r="CH36" s="56">
        <f t="shared" si="12"/>
        <v>0</v>
      </c>
      <c r="CI36" s="56">
        <f t="shared" si="2"/>
        <v>0</v>
      </c>
      <c r="CJ36" s="56">
        <f t="shared" si="3"/>
        <v>0</v>
      </c>
      <c r="CK36" s="56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x14ac:dyDescent="0.2">
      <c r="A37" s="41" t="s">
        <v>84</v>
      </c>
      <c r="B37" s="34">
        <f t="shared" si="14"/>
        <v>0</v>
      </c>
      <c r="C37" s="38"/>
      <c r="D37" s="38"/>
      <c r="E37" s="38"/>
      <c r="F37" s="38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0"/>
      <c r="T37" s="39"/>
      <c r="U37" s="39"/>
      <c r="V37" s="40"/>
      <c r="W37" s="41">
        <f>SUM(X37+Y37+Z37)</f>
        <v>0</v>
      </c>
      <c r="X37" s="39"/>
      <c r="Y37" s="42"/>
      <c r="Z37" s="40"/>
      <c r="AA37" s="62">
        <f t="shared" si="1"/>
        <v>0</v>
      </c>
      <c r="AB37" s="39"/>
      <c r="AC37" s="42"/>
      <c r="AD37" s="40"/>
      <c r="AE37" s="44"/>
      <c r="AF37" s="44">
        <v>0</v>
      </c>
      <c r="AG37" s="39"/>
      <c r="AH37" s="40"/>
      <c r="AI37" s="48"/>
      <c r="AJ37" s="46"/>
      <c r="AK37" s="40"/>
      <c r="AL37" s="46"/>
      <c r="AM37" s="40"/>
      <c r="AN37" s="49"/>
      <c r="AO37" s="49"/>
      <c r="AP37" s="49"/>
      <c r="AQ37" s="49"/>
      <c r="AR37" s="50"/>
      <c r="AS37" s="51"/>
      <c r="AT37" s="60"/>
      <c r="AU37" s="58"/>
      <c r="AV37" s="52"/>
      <c r="AW37" s="46"/>
      <c r="AX37" s="40"/>
      <c r="AY37" s="53" t="str">
        <f t="shared" si="5"/>
        <v/>
      </c>
      <c r="AZ37" s="54"/>
      <c r="BA37" s="54"/>
      <c r="BB37" s="54"/>
      <c r="BC37" s="54"/>
      <c r="BD37" s="54"/>
      <c r="BE37" s="54"/>
      <c r="BF37" s="54"/>
      <c r="BG37" s="54"/>
      <c r="BH37" s="54"/>
      <c r="BI37" s="13"/>
      <c r="BJ37" s="13"/>
      <c r="BK37" s="13"/>
      <c r="BL37" s="13"/>
      <c r="BM37" s="13"/>
      <c r="BX37" s="2"/>
      <c r="CA37" s="55" t="str">
        <f t="shared" si="6"/>
        <v/>
      </c>
      <c r="CB37" s="55" t="str">
        <f t="shared" si="7"/>
        <v/>
      </c>
      <c r="CC37" s="55" t="str">
        <f t="shared" si="8"/>
        <v/>
      </c>
      <c r="CD37" s="55" t="str">
        <f t="shared" si="9"/>
        <v/>
      </c>
      <c r="CE37" s="55" t="str">
        <f t="shared" si="10"/>
        <v/>
      </c>
      <c r="CF37" s="55"/>
      <c r="CG37" s="56">
        <f t="shared" si="11"/>
        <v>0</v>
      </c>
      <c r="CH37" s="56">
        <f t="shared" si="12"/>
        <v>0</v>
      </c>
      <c r="CI37" s="56">
        <f t="shared" si="2"/>
        <v>0</v>
      </c>
      <c r="CJ37" s="56">
        <f t="shared" si="3"/>
        <v>0</v>
      </c>
      <c r="CK37" s="56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x14ac:dyDescent="0.2">
      <c r="A38" s="41" t="s">
        <v>85</v>
      </c>
      <c r="B38" s="34">
        <f t="shared" si="14"/>
        <v>117</v>
      </c>
      <c r="C38" s="38">
        <v>42</v>
      </c>
      <c r="D38" s="38">
        <v>35</v>
      </c>
      <c r="E38" s="38">
        <v>30</v>
      </c>
      <c r="F38" s="38">
        <v>10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39">
        <v>117</v>
      </c>
      <c r="U38" s="39">
        <v>72</v>
      </c>
      <c r="V38" s="40">
        <v>45</v>
      </c>
      <c r="W38" s="41">
        <f>SUM(X38+Y38+Z38)</f>
        <v>51</v>
      </c>
      <c r="X38" s="39">
        <v>9</v>
      </c>
      <c r="Y38" s="42">
        <v>42</v>
      </c>
      <c r="Z38" s="40">
        <v>0</v>
      </c>
      <c r="AA38" s="62">
        <f>SUM(AB38+AC38+AD38)</f>
        <v>0</v>
      </c>
      <c r="AB38" s="39">
        <v>0</v>
      </c>
      <c r="AC38" s="42">
        <v>0</v>
      </c>
      <c r="AD38" s="40">
        <v>0</v>
      </c>
      <c r="AE38" s="44">
        <v>9</v>
      </c>
      <c r="AF38" s="40">
        <v>0</v>
      </c>
      <c r="AG38" s="39">
        <v>0</v>
      </c>
      <c r="AH38" s="40">
        <v>7</v>
      </c>
      <c r="AI38" s="48">
        <v>0</v>
      </c>
      <c r="AJ38" s="46">
        <v>12</v>
      </c>
      <c r="AK38" s="40">
        <v>0</v>
      </c>
      <c r="AL38" s="46">
        <v>0</v>
      </c>
      <c r="AM38" s="40">
        <v>0</v>
      </c>
      <c r="AN38" s="49"/>
      <c r="AO38" s="49"/>
      <c r="AP38" s="49">
        <v>0</v>
      </c>
      <c r="AQ38" s="49"/>
      <c r="AR38" s="50"/>
      <c r="AS38" s="51"/>
      <c r="AT38" s="60"/>
      <c r="AU38" s="58"/>
      <c r="AV38" s="52"/>
      <c r="AW38" s="46"/>
      <c r="AX38" s="40"/>
      <c r="AY38" s="53" t="str">
        <f t="shared" si="5"/>
        <v/>
      </c>
      <c r="AZ38" s="54"/>
      <c r="BA38" s="54"/>
      <c r="BB38" s="54"/>
      <c r="BC38" s="54"/>
      <c r="BD38" s="54"/>
      <c r="BE38" s="54"/>
      <c r="BF38" s="54"/>
      <c r="BG38" s="54"/>
      <c r="BH38" s="54"/>
      <c r="BI38" s="13"/>
      <c r="BJ38" s="13"/>
      <c r="BK38" s="13"/>
      <c r="BL38" s="13"/>
      <c r="BM38" s="13"/>
      <c r="BX38" s="2"/>
      <c r="CA38" s="55" t="str">
        <f t="shared" si="6"/>
        <v/>
      </c>
      <c r="CB38" s="55" t="str">
        <f t="shared" si="7"/>
        <v/>
      </c>
      <c r="CC38" s="55" t="str">
        <f t="shared" si="8"/>
        <v/>
      </c>
      <c r="CD38" s="55" t="str">
        <f t="shared" si="9"/>
        <v/>
      </c>
      <c r="CE38" s="55" t="str">
        <f t="shared" si="10"/>
        <v/>
      </c>
      <c r="CF38" s="55"/>
      <c r="CG38" s="56">
        <f t="shared" si="11"/>
        <v>0</v>
      </c>
      <c r="CH38" s="56">
        <f t="shared" si="12"/>
        <v>0</v>
      </c>
      <c r="CI38" s="56">
        <f t="shared" si="2"/>
        <v>0</v>
      </c>
      <c r="CJ38" s="56">
        <f t="shared" si="3"/>
        <v>0</v>
      </c>
      <c r="CK38" s="56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x14ac:dyDescent="0.2">
      <c r="A39" s="41" t="s">
        <v>86</v>
      </c>
      <c r="B39" s="34">
        <f t="shared" si="14"/>
        <v>163</v>
      </c>
      <c r="C39" s="38">
        <v>0</v>
      </c>
      <c r="D39" s="38">
        <v>1</v>
      </c>
      <c r="E39" s="38">
        <v>0</v>
      </c>
      <c r="F39" s="42">
        <v>12</v>
      </c>
      <c r="G39" s="42">
        <v>7</v>
      </c>
      <c r="H39" s="42">
        <v>6</v>
      </c>
      <c r="I39" s="42">
        <v>7</v>
      </c>
      <c r="J39" s="42">
        <v>8</v>
      </c>
      <c r="K39" s="42">
        <v>7</v>
      </c>
      <c r="L39" s="42">
        <v>8</v>
      </c>
      <c r="M39" s="42">
        <v>11</v>
      </c>
      <c r="N39" s="42">
        <v>16</v>
      </c>
      <c r="O39" s="42">
        <v>11</v>
      </c>
      <c r="P39" s="42">
        <v>10</v>
      </c>
      <c r="Q39" s="42">
        <v>22</v>
      </c>
      <c r="R39" s="42">
        <v>16</v>
      </c>
      <c r="S39" s="40">
        <v>21</v>
      </c>
      <c r="T39" s="39">
        <v>163</v>
      </c>
      <c r="U39" s="39">
        <v>77</v>
      </c>
      <c r="V39" s="40">
        <v>86</v>
      </c>
      <c r="W39" s="41">
        <f>SUM(X39+Y39+Z39)</f>
        <v>0</v>
      </c>
      <c r="X39" s="39">
        <v>0</v>
      </c>
      <c r="Y39" s="42">
        <v>0</v>
      </c>
      <c r="Z39" s="40">
        <v>0</v>
      </c>
      <c r="AA39" s="62">
        <f>SUM(AB39+AC39+AD39)</f>
        <v>81</v>
      </c>
      <c r="AB39" s="39">
        <v>33</v>
      </c>
      <c r="AC39" s="42">
        <v>48</v>
      </c>
      <c r="AD39" s="40">
        <v>0</v>
      </c>
      <c r="AE39" s="44">
        <v>31</v>
      </c>
      <c r="AF39" s="66">
        <v>0</v>
      </c>
      <c r="AG39" s="39">
        <v>4</v>
      </c>
      <c r="AH39" s="40">
        <v>11</v>
      </c>
      <c r="AI39" s="48">
        <v>3</v>
      </c>
      <c r="AJ39" s="46">
        <v>0</v>
      </c>
      <c r="AK39" s="40">
        <v>37</v>
      </c>
      <c r="AL39" s="46">
        <v>0</v>
      </c>
      <c r="AM39" s="40">
        <v>2</v>
      </c>
      <c r="AN39" s="49"/>
      <c r="AO39" s="49"/>
      <c r="AP39" s="49">
        <v>0</v>
      </c>
      <c r="AQ39" s="49"/>
      <c r="AR39" s="50"/>
      <c r="AS39" s="51"/>
      <c r="AT39" s="60"/>
      <c r="AU39" s="58"/>
      <c r="AV39" s="52"/>
      <c r="AW39" s="46"/>
      <c r="AX39" s="40"/>
      <c r="AY39" s="53" t="str">
        <f t="shared" si="5"/>
        <v/>
      </c>
      <c r="AZ39" s="54"/>
      <c r="BA39" s="54"/>
      <c r="BB39" s="54"/>
      <c r="BC39" s="54"/>
      <c r="BD39" s="54"/>
      <c r="BE39" s="54"/>
      <c r="BF39" s="54"/>
      <c r="BG39" s="54"/>
      <c r="BH39" s="54"/>
      <c r="BI39" s="13"/>
      <c r="BJ39" s="13"/>
      <c r="BK39" s="13"/>
      <c r="BL39" s="13"/>
      <c r="BM39" s="13"/>
      <c r="BX39" s="2"/>
      <c r="CA39" s="55" t="str">
        <f t="shared" si="6"/>
        <v/>
      </c>
      <c r="CB39" s="55" t="str">
        <f t="shared" si="7"/>
        <v/>
      </c>
      <c r="CC39" s="55" t="str">
        <f t="shared" si="8"/>
        <v/>
      </c>
      <c r="CD39" s="55" t="str">
        <f t="shared" si="9"/>
        <v/>
      </c>
      <c r="CE39" s="55" t="str">
        <f t="shared" si="10"/>
        <v/>
      </c>
      <c r="CF39" s="55"/>
      <c r="CG39" s="56">
        <f t="shared" si="11"/>
        <v>0</v>
      </c>
      <c r="CH39" s="56">
        <f t="shared" si="12"/>
        <v>0</v>
      </c>
      <c r="CI39" s="56">
        <f t="shared" si="2"/>
        <v>0</v>
      </c>
      <c r="CJ39" s="56">
        <f t="shared" si="3"/>
        <v>0</v>
      </c>
      <c r="CK39" s="56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x14ac:dyDescent="0.2">
      <c r="A40" s="41" t="s">
        <v>87</v>
      </c>
      <c r="B40" s="34">
        <f t="shared" si="14"/>
        <v>0</v>
      </c>
      <c r="C40" s="38"/>
      <c r="D40" s="38"/>
      <c r="E40" s="38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0"/>
      <c r="T40" s="39"/>
      <c r="U40" s="39"/>
      <c r="V40" s="40"/>
      <c r="W40" s="41">
        <f>SUM(X40+Y40+Z40)</f>
        <v>0</v>
      </c>
      <c r="X40" s="39"/>
      <c r="Y40" s="42"/>
      <c r="Z40" s="40"/>
      <c r="AA40" s="62">
        <f>SUM(AB40+AC40+AD40)</f>
        <v>0</v>
      </c>
      <c r="AB40" s="39"/>
      <c r="AC40" s="42"/>
      <c r="AD40" s="40"/>
      <c r="AE40" s="44"/>
      <c r="AF40" s="40">
        <v>0</v>
      </c>
      <c r="AG40" s="39"/>
      <c r="AH40" s="40"/>
      <c r="AI40" s="48"/>
      <c r="AJ40" s="46"/>
      <c r="AK40" s="40"/>
      <c r="AL40" s="46"/>
      <c r="AM40" s="40"/>
      <c r="AN40" s="49"/>
      <c r="AO40" s="49"/>
      <c r="AP40" s="49"/>
      <c r="AQ40" s="49"/>
      <c r="AR40" s="50"/>
      <c r="AS40" s="51"/>
      <c r="AT40" s="60"/>
      <c r="AU40" s="58"/>
      <c r="AV40" s="52"/>
      <c r="AW40" s="46"/>
      <c r="AX40" s="40"/>
      <c r="AY40" s="53" t="str">
        <f t="shared" si="5"/>
        <v/>
      </c>
      <c r="AZ40" s="54"/>
      <c r="BA40" s="54"/>
      <c r="BB40" s="54"/>
      <c r="BC40" s="54"/>
      <c r="BD40" s="54"/>
      <c r="BE40" s="54"/>
      <c r="BF40" s="54"/>
      <c r="BG40" s="54"/>
      <c r="BH40" s="54"/>
      <c r="BI40" s="13"/>
      <c r="BJ40" s="13"/>
      <c r="BK40" s="13"/>
      <c r="BL40" s="13"/>
      <c r="BM40" s="13"/>
      <c r="BX40" s="2"/>
      <c r="CA40" s="55" t="str">
        <f t="shared" si="6"/>
        <v/>
      </c>
      <c r="CB40" s="55" t="str">
        <f t="shared" si="7"/>
        <v/>
      </c>
      <c r="CC40" s="55" t="str">
        <f t="shared" si="8"/>
        <v/>
      </c>
      <c r="CD40" s="55" t="str">
        <f t="shared" si="9"/>
        <v/>
      </c>
      <c r="CE40" s="55" t="str">
        <f t="shared" si="10"/>
        <v/>
      </c>
      <c r="CF40" s="55"/>
      <c r="CG40" s="56">
        <f t="shared" si="11"/>
        <v>0</v>
      </c>
      <c r="CH40" s="56">
        <f t="shared" si="12"/>
        <v>0</v>
      </c>
      <c r="CI40" s="56">
        <f t="shared" si="2"/>
        <v>0</v>
      </c>
      <c r="CJ40" s="56">
        <f t="shared" si="3"/>
        <v>0</v>
      </c>
      <c r="CK40" s="56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x14ac:dyDescent="0.2">
      <c r="A41" s="41" t="s">
        <v>88</v>
      </c>
      <c r="B41" s="34">
        <f t="shared" si="14"/>
        <v>0</v>
      </c>
      <c r="C41" s="38">
        <v>0</v>
      </c>
      <c r="D41" s="38">
        <v>0</v>
      </c>
      <c r="E41" s="38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39">
        <v>0</v>
      </c>
      <c r="U41" s="39">
        <v>0</v>
      </c>
      <c r="V41" s="40">
        <v>0</v>
      </c>
      <c r="W41" s="41">
        <f>SUM(X41+Y41+Z41)</f>
        <v>0</v>
      </c>
      <c r="X41" s="39">
        <v>0</v>
      </c>
      <c r="Y41" s="42">
        <v>0</v>
      </c>
      <c r="Z41" s="40">
        <v>0</v>
      </c>
      <c r="AA41" s="62">
        <f>SUM(AB41+AC41+AD41)</f>
        <v>0</v>
      </c>
      <c r="AB41" s="39">
        <v>0</v>
      </c>
      <c r="AC41" s="42">
        <v>0</v>
      </c>
      <c r="AD41" s="40">
        <v>0</v>
      </c>
      <c r="AE41" s="44"/>
      <c r="AF41" s="40">
        <v>0</v>
      </c>
      <c r="AG41" s="39">
        <v>0</v>
      </c>
      <c r="AH41" s="40">
        <v>0</v>
      </c>
      <c r="AI41" s="48">
        <v>0</v>
      </c>
      <c r="AJ41" s="46">
        <v>0</v>
      </c>
      <c r="AK41" s="40">
        <v>0</v>
      </c>
      <c r="AL41" s="46">
        <v>0</v>
      </c>
      <c r="AM41" s="40">
        <v>0</v>
      </c>
      <c r="AN41" s="49"/>
      <c r="AO41" s="49"/>
      <c r="AP41" s="49">
        <v>0</v>
      </c>
      <c r="AQ41" s="49"/>
      <c r="AR41" s="50"/>
      <c r="AS41" s="51"/>
      <c r="AT41" s="60"/>
      <c r="AU41" s="58"/>
      <c r="AV41" s="52"/>
      <c r="AW41" s="46"/>
      <c r="AX41" s="40"/>
      <c r="AY41" s="53" t="str">
        <f t="shared" si="5"/>
        <v/>
      </c>
      <c r="AZ41" s="54"/>
      <c r="BA41" s="54"/>
      <c r="BB41" s="54"/>
      <c r="BC41" s="54"/>
      <c r="BD41" s="54"/>
      <c r="BE41" s="54"/>
      <c r="BF41" s="54"/>
      <c r="BG41" s="54"/>
      <c r="BH41" s="54"/>
      <c r="BI41" s="13"/>
      <c r="BJ41" s="13"/>
      <c r="BK41" s="13"/>
      <c r="BL41" s="13"/>
      <c r="BM41" s="13"/>
      <c r="BX41" s="2"/>
      <c r="CA41" s="55" t="str">
        <f t="shared" si="6"/>
        <v/>
      </c>
      <c r="CB41" s="55" t="str">
        <f t="shared" si="7"/>
        <v/>
      </c>
      <c r="CC41" s="55" t="str">
        <f t="shared" si="8"/>
        <v/>
      </c>
      <c r="CD41" s="55" t="str">
        <f t="shared" si="9"/>
        <v/>
      </c>
      <c r="CE41" s="55" t="str">
        <f t="shared" si="10"/>
        <v/>
      </c>
      <c r="CF41" s="55"/>
      <c r="CG41" s="56">
        <f t="shared" si="11"/>
        <v>0</v>
      </c>
      <c r="CH41" s="56">
        <f t="shared" si="12"/>
        <v>0</v>
      </c>
      <c r="CI41" s="56">
        <f t="shared" si="2"/>
        <v>0</v>
      </c>
      <c r="CJ41" s="56">
        <f t="shared" si="3"/>
        <v>0</v>
      </c>
      <c r="CK41" s="56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x14ac:dyDescent="0.2">
      <c r="A42" s="41" t="s">
        <v>89</v>
      </c>
      <c r="B42" s="34">
        <f t="shared" si="14"/>
        <v>338</v>
      </c>
      <c r="C42" s="39">
        <v>0</v>
      </c>
      <c r="D42" s="57">
        <v>0</v>
      </c>
      <c r="E42" s="42">
        <v>0</v>
      </c>
      <c r="F42" s="42">
        <v>10</v>
      </c>
      <c r="G42" s="42">
        <v>30</v>
      </c>
      <c r="H42" s="42">
        <v>28</v>
      </c>
      <c r="I42" s="42">
        <v>35</v>
      </c>
      <c r="J42" s="42">
        <v>28</v>
      </c>
      <c r="K42" s="42">
        <v>25</v>
      </c>
      <c r="L42" s="42">
        <v>40</v>
      </c>
      <c r="M42" s="42">
        <v>33</v>
      </c>
      <c r="N42" s="42">
        <v>33</v>
      </c>
      <c r="O42" s="42">
        <v>23</v>
      </c>
      <c r="P42" s="42">
        <v>29</v>
      </c>
      <c r="Q42" s="42">
        <v>13</v>
      </c>
      <c r="R42" s="42">
        <v>6</v>
      </c>
      <c r="S42" s="40">
        <v>5</v>
      </c>
      <c r="T42" s="39">
        <v>338</v>
      </c>
      <c r="U42" s="39">
        <v>136</v>
      </c>
      <c r="V42" s="40">
        <v>202</v>
      </c>
      <c r="W42" s="41">
        <f t="shared" ref="W42:W67" si="15">SUM(X42+Y42+Z42)</f>
        <v>0</v>
      </c>
      <c r="X42" s="39">
        <v>0</v>
      </c>
      <c r="Y42" s="42">
        <v>0</v>
      </c>
      <c r="Z42" s="40">
        <v>0</v>
      </c>
      <c r="AA42" s="62">
        <f>SUM(AB42+AC42+AD42)</f>
        <v>24</v>
      </c>
      <c r="AB42" s="39">
        <v>7</v>
      </c>
      <c r="AC42" s="42">
        <v>17</v>
      </c>
      <c r="AD42" s="40">
        <v>0</v>
      </c>
      <c r="AE42" s="44">
        <v>5</v>
      </c>
      <c r="AF42" s="40">
        <v>0</v>
      </c>
      <c r="AG42" s="39">
        <v>2</v>
      </c>
      <c r="AH42" s="67">
        <v>23</v>
      </c>
      <c r="AI42" s="48">
        <v>110</v>
      </c>
      <c r="AJ42" s="46">
        <v>0</v>
      </c>
      <c r="AK42" s="40">
        <v>4</v>
      </c>
      <c r="AL42" s="46">
        <v>0</v>
      </c>
      <c r="AM42" s="40">
        <v>7</v>
      </c>
      <c r="AN42" s="49"/>
      <c r="AO42" s="49"/>
      <c r="AP42" s="49">
        <v>0</v>
      </c>
      <c r="AQ42" s="49"/>
      <c r="AR42" s="50"/>
      <c r="AS42" s="51"/>
      <c r="AT42" s="60">
        <v>2</v>
      </c>
      <c r="AU42" s="58">
        <v>7</v>
      </c>
      <c r="AV42" s="52">
        <v>8</v>
      </c>
      <c r="AW42" s="46"/>
      <c r="AX42" s="40"/>
      <c r="AY42" s="53" t="str">
        <f t="shared" si="5"/>
        <v/>
      </c>
      <c r="AZ42" s="54"/>
      <c r="BA42" s="54"/>
      <c r="BB42" s="54"/>
      <c r="BC42" s="54"/>
      <c r="BD42" s="54"/>
      <c r="BE42" s="54"/>
      <c r="BF42" s="54"/>
      <c r="BG42" s="54"/>
      <c r="BH42" s="54"/>
      <c r="BI42" s="13"/>
      <c r="BJ42" s="13"/>
      <c r="BK42" s="13"/>
      <c r="BL42" s="13"/>
      <c r="BM42" s="13"/>
      <c r="BX42" s="2"/>
      <c r="CA42" s="55" t="str">
        <f t="shared" si="6"/>
        <v/>
      </c>
      <c r="CB42" s="55" t="str">
        <f t="shared" si="7"/>
        <v/>
      </c>
      <c r="CC42" s="55" t="str">
        <f t="shared" si="8"/>
        <v/>
      </c>
      <c r="CD42" s="55" t="str">
        <f t="shared" si="9"/>
        <v/>
      </c>
      <c r="CE42" s="55" t="str">
        <f t="shared" si="10"/>
        <v/>
      </c>
      <c r="CF42" s="55"/>
      <c r="CG42" s="56">
        <f t="shared" si="11"/>
        <v>0</v>
      </c>
      <c r="CH42" s="56">
        <f t="shared" si="12"/>
        <v>0</v>
      </c>
      <c r="CI42" s="56">
        <f t="shared" si="2"/>
        <v>0</v>
      </c>
      <c r="CJ42" s="56">
        <f t="shared" si="3"/>
        <v>0</v>
      </c>
      <c r="CK42" s="56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x14ac:dyDescent="0.2">
      <c r="A43" s="41" t="s">
        <v>90</v>
      </c>
      <c r="B43" s="34">
        <f t="shared" si="14"/>
        <v>126</v>
      </c>
      <c r="C43" s="39">
        <v>46</v>
      </c>
      <c r="D43" s="57">
        <v>63</v>
      </c>
      <c r="E43" s="42">
        <v>16</v>
      </c>
      <c r="F43" s="42">
        <v>1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39">
        <v>126</v>
      </c>
      <c r="U43" s="39">
        <v>108</v>
      </c>
      <c r="V43" s="40">
        <v>18</v>
      </c>
      <c r="W43" s="41">
        <f t="shared" si="15"/>
        <v>61</v>
      </c>
      <c r="X43" s="39">
        <v>26</v>
      </c>
      <c r="Y43" s="42">
        <v>35</v>
      </c>
      <c r="Z43" s="40">
        <v>0</v>
      </c>
      <c r="AA43" s="62">
        <f t="shared" ref="AA43:AA70" si="16">SUM(AB43+AC43+AD43)</f>
        <v>0</v>
      </c>
      <c r="AB43" s="39">
        <v>0</v>
      </c>
      <c r="AC43" s="42">
        <v>0</v>
      </c>
      <c r="AD43" s="40">
        <v>0</v>
      </c>
      <c r="AE43" s="44">
        <v>26</v>
      </c>
      <c r="AF43" s="49">
        <v>0</v>
      </c>
      <c r="AG43" s="39">
        <v>9</v>
      </c>
      <c r="AH43" s="67">
        <v>13</v>
      </c>
      <c r="AI43" s="48">
        <v>0</v>
      </c>
      <c r="AJ43" s="46">
        <v>2</v>
      </c>
      <c r="AK43" s="40">
        <v>0</v>
      </c>
      <c r="AL43" s="46">
        <v>40</v>
      </c>
      <c r="AM43" s="40">
        <v>0</v>
      </c>
      <c r="AN43" s="49"/>
      <c r="AO43" s="49"/>
      <c r="AP43" s="49">
        <v>28</v>
      </c>
      <c r="AQ43" s="49"/>
      <c r="AR43" s="50"/>
      <c r="AS43" s="51"/>
      <c r="AT43" s="60"/>
      <c r="AU43" s="58"/>
      <c r="AV43" s="52"/>
      <c r="AW43" s="46"/>
      <c r="AX43" s="40"/>
      <c r="AY43" s="53" t="str">
        <f t="shared" si="5"/>
        <v/>
      </c>
      <c r="AZ43" s="54"/>
      <c r="BA43" s="54"/>
      <c r="BB43" s="54"/>
      <c r="BC43" s="54"/>
      <c r="BD43" s="54"/>
      <c r="BE43" s="54"/>
      <c r="BF43" s="54"/>
      <c r="BG43" s="54"/>
      <c r="BH43" s="54"/>
      <c r="BI43" s="13"/>
      <c r="BJ43" s="13"/>
      <c r="BK43" s="13"/>
      <c r="BL43" s="13"/>
      <c r="BM43" s="13"/>
      <c r="BX43" s="2"/>
      <c r="CA43" s="55" t="str">
        <f t="shared" si="6"/>
        <v/>
      </c>
      <c r="CB43" s="55" t="str">
        <f t="shared" si="7"/>
        <v/>
      </c>
      <c r="CC43" s="55" t="str">
        <f t="shared" si="8"/>
        <v/>
      </c>
      <c r="CD43" s="55" t="str">
        <f t="shared" si="9"/>
        <v/>
      </c>
      <c r="CE43" s="55" t="str">
        <f t="shared" si="10"/>
        <v/>
      </c>
      <c r="CF43" s="55"/>
      <c r="CG43" s="56">
        <f t="shared" si="11"/>
        <v>0</v>
      </c>
      <c r="CH43" s="56">
        <f t="shared" si="12"/>
        <v>0</v>
      </c>
      <c r="CI43" s="56">
        <f t="shared" si="2"/>
        <v>0</v>
      </c>
      <c r="CJ43" s="56">
        <f t="shared" si="3"/>
        <v>0</v>
      </c>
      <c r="CK43" s="56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x14ac:dyDescent="0.2">
      <c r="A44" s="41" t="s">
        <v>91</v>
      </c>
      <c r="B44" s="34">
        <f t="shared" si="14"/>
        <v>756</v>
      </c>
      <c r="C44" s="39">
        <v>0</v>
      </c>
      <c r="D44" s="57">
        <v>0</v>
      </c>
      <c r="E44" s="42">
        <v>0</v>
      </c>
      <c r="F44" s="42">
        <v>11</v>
      </c>
      <c r="G44" s="42">
        <v>13</v>
      </c>
      <c r="H44" s="42">
        <v>31</v>
      </c>
      <c r="I44" s="42">
        <v>21</v>
      </c>
      <c r="J44" s="42">
        <v>30</v>
      </c>
      <c r="K44" s="42">
        <v>49</v>
      </c>
      <c r="L44" s="42">
        <v>78</v>
      </c>
      <c r="M44" s="42">
        <v>82</v>
      </c>
      <c r="N44" s="42">
        <v>96</v>
      </c>
      <c r="O44" s="42">
        <v>79</v>
      </c>
      <c r="P44" s="42">
        <v>91</v>
      </c>
      <c r="Q44" s="42">
        <v>77</v>
      </c>
      <c r="R44" s="42">
        <v>55</v>
      </c>
      <c r="S44" s="40">
        <v>43</v>
      </c>
      <c r="T44" s="39">
        <v>756</v>
      </c>
      <c r="U44" s="39">
        <v>208</v>
      </c>
      <c r="V44" s="40">
        <v>548</v>
      </c>
      <c r="W44" s="41">
        <f t="shared" si="15"/>
        <v>0</v>
      </c>
      <c r="X44" s="39">
        <v>0</v>
      </c>
      <c r="Y44" s="42">
        <v>0</v>
      </c>
      <c r="Z44" s="40">
        <v>0</v>
      </c>
      <c r="AA44" s="62">
        <f t="shared" si="16"/>
        <v>319</v>
      </c>
      <c r="AB44" s="39">
        <v>115</v>
      </c>
      <c r="AC44" s="42">
        <v>204</v>
      </c>
      <c r="AD44" s="40">
        <v>0</v>
      </c>
      <c r="AE44" s="44">
        <v>76</v>
      </c>
      <c r="AF44" s="66">
        <v>38</v>
      </c>
      <c r="AG44" s="39">
        <v>25</v>
      </c>
      <c r="AH44" s="67">
        <v>82</v>
      </c>
      <c r="AI44" s="67">
        <v>104</v>
      </c>
      <c r="AJ44" s="46">
        <v>0</v>
      </c>
      <c r="AK44" s="40">
        <v>11</v>
      </c>
      <c r="AL44" s="46">
        <v>0</v>
      </c>
      <c r="AM44" s="40">
        <v>85</v>
      </c>
      <c r="AN44" s="49"/>
      <c r="AO44" s="49"/>
      <c r="AP44" s="49">
        <v>0</v>
      </c>
      <c r="AQ44" s="49"/>
      <c r="AR44" s="50"/>
      <c r="AS44" s="51"/>
      <c r="AT44" s="60"/>
      <c r="AU44" s="58"/>
      <c r="AV44" s="52"/>
      <c r="AW44" s="46"/>
      <c r="AX44" s="40"/>
      <c r="AY44" s="53" t="str">
        <f t="shared" si="5"/>
        <v/>
      </c>
      <c r="AZ44" s="54"/>
      <c r="BA44" s="54"/>
      <c r="BB44" s="54"/>
      <c r="BC44" s="54"/>
      <c r="BD44" s="54"/>
      <c r="BE44" s="54"/>
      <c r="BF44" s="54"/>
      <c r="BG44" s="54"/>
      <c r="BH44" s="54"/>
      <c r="BI44" s="13"/>
      <c r="BJ44" s="13"/>
      <c r="BK44" s="13"/>
      <c r="BL44" s="13"/>
      <c r="BM44" s="13"/>
      <c r="BX44" s="2"/>
      <c r="CA44" s="55" t="str">
        <f t="shared" si="6"/>
        <v/>
      </c>
      <c r="CB44" s="55" t="str">
        <f t="shared" si="7"/>
        <v/>
      </c>
      <c r="CC44" s="55" t="str">
        <f t="shared" si="8"/>
        <v/>
      </c>
      <c r="CD44" s="55" t="str">
        <f t="shared" si="9"/>
        <v/>
      </c>
      <c r="CE44" s="55" t="str">
        <f t="shared" si="10"/>
        <v/>
      </c>
      <c r="CF44" s="55"/>
      <c r="CG44" s="56">
        <f t="shared" si="11"/>
        <v>0</v>
      </c>
      <c r="CH44" s="56">
        <f t="shared" si="12"/>
        <v>0</v>
      </c>
      <c r="CI44" s="56">
        <f t="shared" si="2"/>
        <v>0</v>
      </c>
      <c r="CJ44" s="56">
        <f t="shared" si="3"/>
        <v>0</v>
      </c>
      <c r="CK44" s="56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x14ac:dyDescent="0.2">
      <c r="A45" s="68" t="s">
        <v>92</v>
      </c>
      <c r="B45" s="34">
        <f t="shared" si="14"/>
        <v>0</v>
      </c>
      <c r="C45" s="38"/>
      <c r="D45" s="38"/>
      <c r="E45" s="38"/>
      <c r="F45" s="38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0"/>
      <c r="T45" s="39"/>
      <c r="U45" s="39"/>
      <c r="V45" s="40"/>
      <c r="W45" s="41">
        <f t="shared" si="15"/>
        <v>0</v>
      </c>
      <c r="X45" s="39"/>
      <c r="Y45" s="42"/>
      <c r="Z45" s="40"/>
      <c r="AA45" s="62">
        <f t="shared" si="16"/>
        <v>0</v>
      </c>
      <c r="AB45" s="39"/>
      <c r="AC45" s="42"/>
      <c r="AD45" s="40"/>
      <c r="AE45" s="44"/>
      <c r="AF45" s="40">
        <v>0</v>
      </c>
      <c r="AG45" s="39"/>
      <c r="AH45" s="40"/>
      <c r="AI45" s="48"/>
      <c r="AJ45" s="46"/>
      <c r="AK45" s="40"/>
      <c r="AL45" s="46"/>
      <c r="AM45" s="40"/>
      <c r="AN45" s="49"/>
      <c r="AO45" s="49"/>
      <c r="AP45" s="49"/>
      <c r="AQ45" s="49"/>
      <c r="AR45" s="50"/>
      <c r="AS45" s="51"/>
      <c r="AT45" s="60"/>
      <c r="AU45" s="58"/>
      <c r="AV45" s="52"/>
      <c r="AW45" s="46"/>
      <c r="AX45" s="40"/>
      <c r="AY45" s="53" t="str">
        <f t="shared" si="5"/>
        <v/>
      </c>
      <c r="AZ45" s="54"/>
      <c r="BA45" s="54"/>
      <c r="BB45" s="54"/>
      <c r="BC45" s="54"/>
      <c r="BD45" s="54"/>
      <c r="BE45" s="54"/>
      <c r="BF45" s="54"/>
      <c r="BG45" s="54"/>
      <c r="BH45" s="54"/>
      <c r="BI45" s="13"/>
      <c r="BJ45" s="13"/>
      <c r="BK45" s="13"/>
      <c r="BL45" s="13"/>
      <c r="BM45" s="13"/>
      <c r="BX45" s="2"/>
      <c r="CA45" s="55" t="str">
        <f t="shared" si="6"/>
        <v/>
      </c>
      <c r="CB45" s="55" t="str">
        <f t="shared" si="7"/>
        <v/>
      </c>
      <c r="CC45" s="55" t="str">
        <f t="shared" si="8"/>
        <v/>
      </c>
      <c r="CD45" s="55" t="str">
        <f t="shared" si="9"/>
        <v/>
      </c>
      <c r="CE45" s="55" t="str">
        <f t="shared" si="10"/>
        <v/>
      </c>
      <c r="CF45" s="55"/>
      <c r="CG45" s="56">
        <f t="shared" si="11"/>
        <v>0</v>
      </c>
      <c r="CH45" s="56">
        <f t="shared" si="12"/>
        <v>0</v>
      </c>
      <c r="CI45" s="56">
        <f t="shared" si="2"/>
        <v>0</v>
      </c>
      <c r="CJ45" s="56">
        <f t="shared" si="3"/>
        <v>0</v>
      </c>
      <c r="CK45" s="56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x14ac:dyDescent="0.2">
      <c r="A46" s="69" t="s">
        <v>93</v>
      </c>
      <c r="B46" s="34">
        <f t="shared" si="14"/>
        <v>0</v>
      </c>
      <c r="C46" s="38"/>
      <c r="D46" s="38"/>
      <c r="E46" s="38"/>
      <c r="F46" s="38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0"/>
      <c r="T46" s="39"/>
      <c r="U46" s="39"/>
      <c r="V46" s="40"/>
      <c r="W46" s="41">
        <f t="shared" si="15"/>
        <v>0</v>
      </c>
      <c r="X46" s="39"/>
      <c r="Y46" s="42"/>
      <c r="Z46" s="40"/>
      <c r="AA46" s="62">
        <f t="shared" si="16"/>
        <v>0</v>
      </c>
      <c r="AB46" s="39"/>
      <c r="AC46" s="42"/>
      <c r="AD46" s="40"/>
      <c r="AE46" s="44"/>
      <c r="AF46" s="66">
        <v>0</v>
      </c>
      <c r="AG46" s="39"/>
      <c r="AH46" s="40"/>
      <c r="AI46" s="48"/>
      <c r="AJ46" s="46"/>
      <c r="AK46" s="40"/>
      <c r="AL46" s="39"/>
      <c r="AM46" s="67"/>
      <c r="AN46" s="49"/>
      <c r="AO46" s="49"/>
      <c r="AP46" s="49"/>
      <c r="AQ46" s="49"/>
      <c r="AR46" s="50"/>
      <c r="AS46" s="51"/>
      <c r="AT46" s="60"/>
      <c r="AU46" s="58"/>
      <c r="AV46" s="52"/>
      <c r="AW46" s="39"/>
      <c r="AX46" s="67"/>
      <c r="AY46" s="53" t="str">
        <f t="shared" si="5"/>
        <v/>
      </c>
      <c r="AZ46" s="54"/>
      <c r="BA46" s="54"/>
      <c r="BB46" s="54"/>
      <c r="BC46" s="54"/>
      <c r="BD46" s="54"/>
      <c r="BE46" s="54"/>
      <c r="BF46" s="54"/>
      <c r="BG46" s="54"/>
      <c r="BH46" s="54"/>
      <c r="BI46" s="13"/>
      <c r="BJ46" s="13"/>
      <c r="BK46" s="13"/>
      <c r="BL46" s="13"/>
      <c r="BM46" s="13"/>
      <c r="BX46" s="2"/>
      <c r="CA46" s="55" t="str">
        <f t="shared" si="6"/>
        <v/>
      </c>
      <c r="CB46" s="55" t="str">
        <f t="shared" si="7"/>
        <v/>
      </c>
      <c r="CC46" s="55" t="str">
        <f t="shared" si="8"/>
        <v/>
      </c>
      <c r="CD46" s="55" t="str">
        <f t="shared" si="9"/>
        <v/>
      </c>
      <c r="CE46" s="55" t="str">
        <f t="shared" si="10"/>
        <v/>
      </c>
      <c r="CF46" s="55"/>
      <c r="CG46" s="56">
        <f t="shared" si="11"/>
        <v>0</v>
      </c>
      <c r="CH46" s="56">
        <f t="shared" si="12"/>
        <v>0</v>
      </c>
      <c r="CI46" s="56">
        <f t="shared" si="2"/>
        <v>0</v>
      </c>
      <c r="CJ46" s="56">
        <f t="shared" si="3"/>
        <v>0</v>
      </c>
      <c r="CK46" s="56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x14ac:dyDescent="0.2">
      <c r="A47" s="41" t="s">
        <v>94</v>
      </c>
      <c r="B47" s="34">
        <f t="shared" si="14"/>
        <v>0</v>
      </c>
      <c r="C47" s="38"/>
      <c r="D47" s="38"/>
      <c r="E47" s="38"/>
      <c r="F47" s="38"/>
      <c r="G47" s="38"/>
      <c r="H47" s="38"/>
      <c r="I47" s="38"/>
      <c r="J47" s="38"/>
      <c r="K47" s="38"/>
      <c r="L47" s="42"/>
      <c r="M47" s="42"/>
      <c r="N47" s="42"/>
      <c r="O47" s="42"/>
      <c r="P47" s="42"/>
      <c r="Q47" s="42"/>
      <c r="R47" s="42"/>
      <c r="S47" s="42"/>
      <c r="T47" s="39"/>
      <c r="U47" s="39"/>
      <c r="V47" s="40"/>
      <c r="W47" s="41">
        <f t="shared" si="15"/>
        <v>0</v>
      </c>
      <c r="X47" s="39"/>
      <c r="Y47" s="42"/>
      <c r="Z47" s="40"/>
      <c r="AA47" s="62">
        <f t="shared" si="16"/>
        <v>0</v>
      </c>
      <c r="AB47" s="39"/>
      <c r="AC47" s="42"/>
      <c r="AD47" s="40"/>
      <c r="AE47" s="44"/>
      <c r="AF47" s="40">
        <v>0</v>
      </c>
      <c r="AG47" s="39"/>
      <c r="AH47" s="40"/>
      <c r="AI47" s="48"/>
      <c r="AJ47" s="46"/>
      <c r="AK47" s="40"/>
      <c r="AL47" s="39"/>
      <c r="AM47" s="67"/>
      <c r="AN47" s="49"/>
      <c r="AO47" s="49"/>
      <c r="AP47" s="49"/>
      <c r="AQ47" s="49"/>
      <c r="AR47" s="50"/>
      <c r="AS47" s="51"/>
      <c r="AT47" s="60"/>
      <c r="AU47" s="58"/>
      <c r="AV47" s="52"/>
      <c r="AW47" s="39"/>
      <c r="AX47" s="67"/>
      <c r="AY47" s="53" t="str">
        <f t="shared" si="5"/>
        <v/>
      </c>
      <c r="AZ47" s="54"/>
      <c r="BA47" s="54"/>
      <c r="BB47" s="54"/>
      <c r="BC47" s="54"/>
      <c r="BD47" s="54"/>
      <c r="BE47" s="54"/>
      <c r="BF47" s="54"/>
      <c r="BG47" s="54"/>
      <c r="BH47" s="54"/>
      <c r="BI47" s="13"/>
      <c r="BJ47" s="13"/>
      <c r="BK47" s="13"/>
      <c r="BL47" s="13"/>
      <c r="BM47" s="13"/>
      <c r="BX47" s="2"/>
      <c r="CA47" s="55" t="str">
        <f t="shared" si="6"/>
        <v/>
      </c>
      <c r="CB47" s="55" t="str">
        <f t="shared" si="7"/>
        <v/>
      </c>
      <c r="CC47" s="55" t="str">
        <f t="shared" si="8"/>
        <v/>
      </c>
      <c r="CD47" s="55" t="str">
        <f t="shared" si="9"/>
        <v/>
      </c>
      <c r="CE47" s="55" t="str">
        <f t="shared" si="10"/>
        <v/>
      </c>
      <c r="CF47" s="55"/>
      <c r="CG47" s="56">
        <f t="shared" si="11"/>
        <v>0</v>
      </c>
      <c r="CH47" s="56">
        <f t="shared" si="12"/>
        <v>0</v>
      </c>
      <c r="CI47" s="56">
        <f t="shared" si="2"/>
        <v>0</v>
      </c>
      <c r="CJ47" s="56">
        <f t="shared" si="3"/>
        <v>0</v>
      </c>
      <c r="CK47" s="56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x14ac:dyDescent="0.2">
      <c r="A48" s="41" t="s">
        <v>95</v>
      </c>
      <c r="B48" s="34">
        <f t="shared" si="14"/>
        <v>0</v>
      </c>
      <c r="C48" s="38"/>
      <c r="D48" s="38"/>
      <c r="E48" s="38"/>
      <c r="F48" s="38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0"/>
      <c r="T48" s="39"/>
      <c r="U48" s="39"/>
      <c r="V48" s="40"/>
      <c r="W48" s="41">
        <f t="shared" si="15"/>
        <v>0</v>
      </c>
      <c r="X48" s="39"/>
      <c r="Y48" s="42"/>
      <c r="Z48" s="40"/>
      <c r="AA48" s="62">
        <f t="shared" si="16"/>
        <v>0</v>
      </c>
      <c r="AB48" s="39"/>
      <c r="AC48" s="42"/>
      <c r="AD48" s="40"/>
      <c r="AE48" s="44"/>
      <c r="AF48" s="40">
        <v>0</v>
      </c>
      <c r="AG48" s="39"/>
      <c r="AH48" s="40"/>
      <c r="AI48" s="48"/>
      <c r="AJ48" s="46"/>
      <c r="AK48" s="40"/>
      <c r="AL48" s="39"/>
      <c r="AM48" s="67"/>
      <c r="AN48" s="49"/>
      <c r="AO48" s="49"/>
      <c r="AP48" s="49"/>
      <c r="AQ48" s="49"/>
      <c r="AR48" s="50"/>
      <c r="AS48" s="51"/>
      <c r="AT48" s="60"/>
      <c r="AU48" s="58"/>
      <c r="AV48" s="52"/>
      <c r="AW48" s="39"/>
      <c r="AX48" s="67"/>
      <c r="AY48" s="53" t="str">
        <f t="shared" si="5"/>
        <v/>
      </c>
      <c r="AZ48" s="54"/>
      <c r="BA48" s="54"/>
      <c r="BB48" s="54"/>
      <c r="BC48" s="54"/>
      <c r="BD48" s="54"/>
      <c r="BE48" s="54"/>
      <c r="BF48" s="54"/>
      <c r="BG48" s="54"/>
      <c r="BH48" s="54"/>
      <c r="BI48" s="13"/>
      <c r="BJ48" s="13"/>
      <c r="BK48" s="13"/>
      <c r="BL48" s="13"/>
      <c r="BM48" s="13"/>
      <c r="BX48" s="2"/>
      <c r="CA48" s="55" t="str">
        <f t="shared" si="6"/>
        <v/>
      </c>
      <c r="CB48" s="55" t="str">
        <f t="shared" si="7"/>
        <v/>
      </c>
      <c r="CC48" s="55" t="str">
        <f t="shared" si="8"/>
        <v/>
      </c>
      <c r="CD48" s="55" t="str">
        <f t="shared" si="9"/>
        <v/>
      </c>
      <c r="CE48" s="55" t="str">
        <f t="shared" si="10"/>
        <v/>
      </c>
      <c r="CF48" s="55"/>
      <c r="CG48" s="56">
        <f t="shared" si="11"/>
        <v>0</v>
      </c>
      <c r="CH48" s="56">
        <f t="shared" si="12"/>
        <v>0</v>
      </c>
      <c r="CI48" s="56">
        <f t="shared" si="2"/>
        <v>0</v>
      </c>
      <c r="CJ48" s="56">
        <f t="shared" si="3"/>
        <v>0</v>
      </c>
      <c r="CK48" s="56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x14ac:dyDescent="0.2">
      <c r="A49" s="41" t="s">
        <v>96</v>
      </c>
      <c r="B49" s="34">
        <f t="shared" si="14"/>
        <v>0</v>
      </c>
      <c r="C49" s="39"/>
      <c r="D49" s="57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0"/>
      <c r="T49" s="39"/>
      <c r="U49" s="39"/>
      <c r="V49" s="40"/>
      <c r="W49" s="41">
        <f t="shared" si="15"/>
        <v>0</v>
      </c>
      <c r="X49" s="39"/>
      <c r="Y49" s="42"/>
      <c r="Z49" s="40"/>
      <c r="AA49" s="62">
        <f t="shared" si="16"/>
        <v>0</v>
      </c>
      <c r="AB49" s="39"/>
      <c r="AC49" s="42"/>
      <c r="AD49" s="40"/>
      <c r="AE49" s="44"/>
      <c r="AF49" s="66">
        <v>0</v>
      </c>
      <c r="AG49" s="39"/>
      <c r="AH49" s="40"/>
      <c r="AI49" s="48"/>
      <c r="AJ49" s="46"/>
      <c r="AK49" s="40"/>
      <c r="AL49" s="46"/>
      <c r="AM49" s="40"/>
      <c r="AN49" s="49"/>
      <c r="AO49" s="49"/>
      <c r="AP49" s="49"/>
      <c r="AQ49" s="49"/>
      <c r="AR49" s="50"/>
      <c r="AS49" s="51"/>
      <c r="AT49" s="60"/>
      <c r="AU49" s="58"/>
      <c r="AV49" s="52"/>
      <c r="AW49" s="46"/>
      <c r="AX49" s="40"/>
      <c r="AY49" s="53" t="str">
        <f t="shared" si="5"/>
        <v/>
      </c>
      <c r="AZ49" s="54"/>
      <c r="BA49" s="54"/>
      <c r="BB49" s="54"/>
      <c r="BC49" s="54"/>
      <c r="BD49" s="54"/>
      <c r="BE49" s="54"/>
      <c r="BF49" s="54"/>
      <c r="BG49" s="54"/>
      <c r="BH49" s="54"/>
      <c r="BI49" s="13"/>
      <c r="BJ49" s="13"/>
      <c r="BK49" s="13"/>
      <c r="BL49" s="13"/>
      <c r="BM49" s="13"/>
      <c r="BX49" s="2"/>
      <c r="CA49" s="55" t="str">
        <f t="shared" si="6"/>
        <v/>
      </c>
      <c r="CB49" s="55" t="str">
        <f t="shared" si="7"/>
        <v/>
      </c>
      <c r="CC49" s="55" t="str">
        <f t="shared" si="8"/>
        <v/>
      </c>
      <c r="CD49" s="55" t="str">
        <f t="shared" si="9"/>
        <v/>
      </c>
      <c r="CE49" s="55" t="str">
        <f t="shared" si="10"/>
        <v/>
      </c>
      <c r="CF49" s="55"/>
      <c r="CG49" s="56">
        <f t="shared" si="11"/>
        <v>0</v>
      </c>
      <c r="CH49" s="56">
        <f t="shared" si="12"/>
        <v>0</v>
      </c>
      <c r="CI49" s="56">
        <f t="shared" si="2"/>
        <v>0</v>
      </c>
      <c r="CJ49" s="56">
        <f t="shared" si="3"/>
        <v>0</v>
      </c>
      <c r="CK49" s="56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x14ac:dyDescent="0.2">
      <c r="A50" s="41" t="s">
        <v>97</v>
      </c>
      <c r="B50" s="34">
        <f t="shared" si="14"/>
        <v>23</v>
      </c>
      <c r="C50" s="39">
        <v>0</v>
      </c>
      <c r="D50" s="57">
        <v>0</v>
      </c>
      <c r="E50" s="42">
        <v>0</v>
      </c>
      <c r="F50" s="42">
        <v>0</v>
      </c>
      <c r="G50" s="42">
        <v>1</v>
      </c>
      <c r="H50" s="42">
        <v>1</v>
      </c>
      <c r="I50" s="42">
        <v>1</v>
      </c>
      <c r="J50" s="42">
        <v>1</v>
      </c>
      <c r="K50" s="42">
        <v>2</v>
      </c>
      <c r="L50" s="42">
        <v>1</v>
      </c>
      <c r="M50" s="42">
        <v>3</v>
      </c>
      <c r="N50" s="42">
        <v>2</v>
      </c>
      <c r="O50" s="42">
        <v>3</v>
      </c>
      <c r="P50" s="42">
        <v>2</v>
      </c>
      <c r="Q50" s="42">
        <v>3</v>
      </c>
      <c r="R50" s="42">
        <v>1</v>
      </c>
      <c r="S50" s="40">
        <v>2</v>
      </c>
      <c r="T50" s="39">
        <v>23</v>
      </c>
      <c r="U50" s="39">
        <v>15</v>
      </c>
      <c r="V50" s="40">
        <v>8</v>
      </c>
      <c r="W50" s="41">
        <f t="shared" si="15"/>
        <v>0</v>
      </c>
      <c r="X50" s="39">
        <v>0</v>
      </c>
      <c r="Y50" s="42">
        <v>0</v>
      </c>
      <c r="Z50" s="40">
        <v>0</v>
      </c>
      <c r="AA50" s="62">
        <f t="shared" si="16"/>
        <v>4</v>
      </c>
      <c r="AB50" s="39">
        <v>2</v>
      </c>
      <c r="AC50" s="42">
        <v>2</v>
      </c>
      <c r="AD50" s="40">
        <v>0</v>
      </c>
      <c r="AE50" s="44">
        <v>1</v>
      </c>
      <c r="AF50" s="40">
        <v>0</v>
      </c>
      <c r="AG50" s="39">
        <v>1</v>
      </c>
      <c r="AH50" s="40">
        <v>1</v>
      </c>
      <c r="AI50" s="48">
        <v>0</v>
      </c>
      <c r="AJ50" s="46">
        <v>0</v>
      </c>
      <c r="AK50" s="40">
        <v>10</v>
      </c>
      <c r="AL50" s="46">
        <v>0</v>
      </c>
      <c r="AM50" s="40">
        <v>2</v>
      </c>
      <c r="AN50" s="49"/>
      <c r="AO50" s="49"/>
      <c r="AP50" s="49">
        <v>0</v>
      </c>
      <c r="AQ50" s="49"/>
      <c r="AR50" s="50"/>
      <c r="AS50" s="51"/>
      <c r="AT50" s="60"/>
      <c r="AU50" s="58"/>
      <c r="AV50" s="52"/>
      <c r="AW50" s="46"/>
      <c r="AX50" s="40"/>
      <c r="AY50" s="53" t="str">
        <f t="shared" si="5"/>
        <v/>
      </c>
      <c r="AZ50" s="54"/>
      <c r="BA50" s="54"/>
      <c r="BB50" s="54"/>
      <c r="BC50" s="54"/>
      <c r="BD50" s="54"/>
      <c r="BE50" s="54"/>
      <c r="BF50" s="54"/>
      <c r="BG50" s="54"/>
      <c r="BH50" s="54"/>
      <c r="BI50" s="13"/>
      <c r="BJ50" s="13"/>
      <c r="BK50" s="13"/>
      <c r="BL50" s="13"/>
      <c r="BM50" s="13"/>
      <c r="BX50" s="2"/>
      <c r="CA50" s="55" t="str">
        <f t="shared" si="6"/>
        <v/>
      </c>
      <c r="CB50" s="55" t="str">
        <f t="shared" si="7"/>
        <v/>
      </c>
      <c r="CC50" s="55" t="str">
        <f t="shared" si="8"/>
        <v/>
      </c>
      <c r="CD50" s="55" t="str">
        <f t="shared" si="9"/>
        <v/>
      </c>
      <c r="CE50" s="55" t="str">
        <f t="shared" si="10"/>
        <v/>
      </c>
      <c r="CF50" s="55"/>
      <c r="CG50" s="56">
        <f t="shared" si="11"/>
        <v>0</v>
      </c>
      <c r="CH50" s="56">
        <f t="shared" si="12"/>
        <v>0</v>
      </c>
      <c r="CI50" s="56">
        <f t="shared" si="2"/>
        <v>0</v>
      </c>
      <c r="CJ50" s="56">
        <f t="shared" si="3"/>
        <v>0</v>
      </c>
      <c r="CK50" s="56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x14ac:dyDescent="0.2">
      <c r="A51" s="41" t="s">
        <v>98</v>
      </c>
      <c r="B51" s="34">
        <f t="shared" si="14"/>
        <v>0</v>
      </c>
      <c r="C51" s="39"/>
      <c r="D51" s="57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0"/>
      <c r="T51" s="39"/>
      <c r="U51" s="39"/>
      <c r="V51" s="40"/>
      <c r="W51" s="41">
        <f t="shared" si="15"/>
        <v>0</v>
      </c>
      <c r="X51" s="39"/>
      <c r="Y51" s="42"/>
      <c r="Z51" s="40"/>
      <c r="AA51" s="62">
        <f t="shared" si="16"/>
        <v>0</v>
      </c>
      <c r="AB51" s="39"/>
      <c r="AC51" s="42"/>
      <c r="AD51" s="40"/>
      <c r="AE51" s="44"/>
      <c r="AF51" s="59">
        <v>0</v>
      </c>
      <c r="AG51" s="39"/>
      <c r="AH51" s="40"/>
      <c r="AI51" s="48"/>
      <c r="AJ51" s="46"/>
      <c r="AK51" s="40"/>
      <c r="AL51" s="70"/>
      <c r="AM51" s="59"/>
      <c r="AN51" s="71"/>
      <c r="AO51" s="40"/>
      <c r="AP51" s="49"/>
      <c r="AQ51" s="49"/>
      <c r="AR51" s="50"/>
      <c r="AS51" s="51"/>
      <c r="AT51" s="60"/>
      <c r="AU51" s="58"/>
      <c r="AV51" s="52"/>
      <c r="AW51" s="70"/>
      <c r="AX51" s="59"/>
      <c r="AY51" s="53" t="str">
        <f t="shared" si="5"/>
        <v/>
      </c>
      <c r="AZ51" s="54"/>
      <c r="BA51" s="54"/>
      <c r="BB51" s="54"/>
      <c r="BC51" s="54"/>
      <c r="BD51" s="54"/>
      <c r="BE51" s="54"/>
      <c r="BF51" s="54"/>
      <c r="BG51" s="54"/>
      <c r="BH51" s="54"/>
      <c r="BI51" s="13"/>
      <c r="BJ51" s="13"/>
      <c r="BK51" s="13"/>
      <c r="BL51" s="13"/>
      <c r="BM51" s="13"/>
      <c r="BX51" s="2"/>
      <c r="CA51" s="55" t="str">
        <f t="shared" si="6"/>
        <v/>
      </c>
      <c r="CB51" s="55" t="str">
        <f t="shared" si="7"/>
        <v/>
      </c>
      <c r="CC51" s="55" t="str">
        <f t="shared" si="8"/>
        <v/>
      </c>
      <c r="CD51" s="55" t="str">
        <f t="shared" si="9"/>
        <v/>
      </c>
      <c r="CE51" s="55" t="str">
        <f t="shared" si="10"/>
        <v/>
      </c>
      <c r="CF51" s="55"/>
      <c r="CG51" s="56">
        <f t="shared" si="11"/>
        <v>0</v>
      </c>
      <c r="CH51" s="56">
        <f t="shared" si="12"/>
        <v>0</v>
      </c>
      <c r="CI51" s="56">
        <f t="shared" si="2"/>
        <v>0</v>
      </c>
      <c r="CJ51" s="56">
        <f t="shared" si="3"/>
        <v>0</v>
      </c>
      <c r="CK51" s="56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x14ac:dyDescent="0.2">
      <c r="A52" s="41" t="s">
        <v>99</v>
      </c>
      <c r="B52" s="34">
        <f t="shared" si="14"/>
        <v>0</v>
      </c>
      <c r="C52" s="39"/>
      <c r="D52" s="57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0"/>
      <c r="T52" s="39"/>
      <c r="U52" s="39"/>
      <c r="V52" s="40"/>
      <c r="W52" s="41">
        <f t="shared" si="15"/>
        <v>0</v>
      </c>
      <c r="X52" s="39"/>
      <c r="Y52" s="42"/>
      <c r="Z52" s="40"/>
      <c r="AA52" s="62">
        <f t="shared" si="16"/>
        <v>0</v>
      </c>
      <c r="AB52" s="39"/>
      <c r="AC52" s="42"/>
      <c r="AD52" s="40"/>
      <c r="AE52" s="44"/>
      <c r="AF52" s="59">
        <v>0</v>
      </c>
      <c r="AG52" s="39"/>
      <c r="AH52" s="40"/>
      <c r="AI52" s="48"/>
      <c r="AJ52" s="46"/>
      <c r="AK52" s="40"/>
      <c r="AL52" s="70"/>
      <c r="AM52" s="59"/>
      <c r="AN52" s="71"/>
      <c r="AO52" s="40"/>
      <c r="AP52" s="49"/>
      <c r="AQ52" s="49"/>
      <c r="AR52" s="50"/>
      <c r="AS52" s="51"/>
      <c r="AT52" s="60"/>
      <c r="AU52" s="58"/>
      <c r="AV52" s="52"/>
      <c r="AW52" s="70"/>
      <c r="AX52" s="59"/>
      <c r="AY52" s="53" t="str">
        <f t="shared" si="5"/>
        <v/>
      </c>
      <c r="AZ52" s="54"/>
      <c r="BA52" s="54"/>
      <c r="BB52" s="54"/>
      <c r="BC52" s="54"/>
      <c r="BD52" s="54"/>
      <c r="BE52" s="54"/>
      <c r="BF52" s="54"/>
      <c r="BG52" s="54"/>
      <c r="BH52" s="54"/>
      <c r="BI52" s="13"/>
      <c r="BJ52" s="13"/>
      <c r="BK52" s="13"/>
      <c r="BL52" s="13"/>
      <c r="BM52" s="13"/>
      <c r="BX52" s="2"/>
      <c r="CA52" s="55" t="str">
        <f t="shared" si="6"/>
        <v/>
      </c>
      <c r="CB52" s="55" t="str">
        <f t="shared" si="7"/>
        <v/>
      </c>
      <c r="CC52" s="55" t="str">
        <f t="shared" si="8"/>
        <v/>
      </c>
      <c r="CD52" s="55" t="str">
        <f t="shared" si="9"/>
        <v/>
      </c>
      <c r="CE52" s="55" t="str">
        <f t="shared" si="10"/>
        <v/>
      </c>
      <c r="CF52" s="55"/>
      <c r="CG52" s="56">
        <f t="shared" si="11"/>
        <v>0</v>
      </c>
      <c r="CH52" s="56">
        <f t="shared" si="12"/>
        <v>0</v>
      </c>
      <c r="CI52" s="56">
        <f t="shared" si="2"/>
        <v>0</v>
      </c>
      <c r="CJ52" s="56">
        <f t="shared" si="3"/>
        <v>0</v>
      </c>
      <c r="CK52" s="56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x14ac:dyDescent="0.2">
      <c r="A53" s="41" t="s">
        <v>100</v>
      </c>
      <c r="B53" s="34">
        <f t="shared" si="14"/>
        <v>0</v>
      </c>
      <c r="C53" s="39"/>
      <c r="D53" s="57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0"/>
      <c r="T53" s="39"/>
      <c r="U53" s="39"/>
      <c r="V53" s="40"/>
      <c r="W53" s="41">
        <f t="shared" si="15"/>
        <v>0</v>
      </c>
      <c r="X53" s="39"/>
      <c r="Y53" s="42"/>
      <c r="Z53" s="40"/>
      <c r="AA53" s="62">
        <f t="shared" si="16"/>
        <v>0</v>
      </c>
      <c r="AB53" s="39"/>
      <c r="AC53" s="42"/>
      <c r="AD53" s="40"/>
      <c r="AE53" s="44"/>
      <c r="AF53" s="59">
        <v>0</v>
      </c>
      <c r="AG53" s="39"/>
      <c r="AH53" s="40"/>
      <c r="AI53" s="48"/>
      <c r="AJ53" s="46"/>
      <c r="AK53" s="40"/>
      <c r="AL53" s="70"/>
      <c r="AM53" s="59"/>
      <c r="AN53" s="71"/>
      <c r="AO53" s="40"/>
      <c r="AP53" s="49"/>
      <c r="AQ53" s="49"/>
      <c r="AR53" s="50"/>
      <c r="AS53" s="51"/>
      <c r="AT53" s="60"/>
      <c r="AU53" s="58"/>
      <c r="AV53" s="52"/>
      <c r="AW53" s="70"/>
      <c r="AX53" s="59"/>
      <c r="AY53" s="53" t="str">
        <f t="shared" si="5"/>
        <v/>
      </c>
      <c r="AZ53" s="54"/>
      <c r="BA53" s="54"/>
      <c r="BB53" s="54"/>
      <c r="BC53" s="54"/>
      <c r="BD53" s="54"/>
      <c r="BE53" s="54"/>
      <c r="BF53" s="54"/>
      <c r="BG53" s="54"/>
      <c r="BH53" s="54"/>
      <c r="BI53" s="13"/>
      <c r="BJ53" s="13"/>
      <c r="BK53" s="13"/>
      <c r="BL53" s="13"/>
      <c r="BM53" s="13"/>
      <c r="BX53" s="2"/>
      <c r="CA53" s="55" t="str">
        <f t="shared" si="6"/>
        <v/>
      </c>
      <c r="CB53" s="55" t="str">
        <f t="shared" si="7"/>
        <v/>
      </c>
      <c r="CC53" s="55" t="str">
        <f t="shared" si="8"/>
        <v/>
      </c>
      <c r="CD53" s="55" t="str">
        <f t="shared" si="9"/>
        <v/>
      </c>
      <c r="CE53" s="55" t="str">
        <f t="shared" si="10"/>
        <v/>
      </c>
      <c r="CF53" s="55"/>
      <c r="CG53" s="56">
        <f t="shared" si="11"/>
        <v>0</v>
      </c>
      <c r="CH53" s="56">
        <f t="shared" si="12"/>
        <v>0</v>
      </c>
      <c r="CI53" s="56">
        <f t="shared" si="2"/>
        <v>0</v>
      </c>
      <c r="CJ53" s="56">
        <f t="shared" si="3"/>
        <v>0</v>
      </c>
      <c r="CK53" s="56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x14ac:dyDescent="0.2">
      <c r="A54" s="33" t="s">
        <v>101</v>
      </c>
      <c r="B54" s="34">
        <f t="shared" si="14"/>
        <v>235</v>
      </c>
      <c r="C54" s="39">
        <v>0</v>
      </c>
      <c r="D54" s="57">
        <v>1</v>
      </c>
      <c r="E54" s="42">
        <v>1</v>
      </c>
      <c r="F54" s="42">
        <v>0</v>
      </c>
      <c r="G54" s="42">
        <v>0</v>
      </c>
      <c r="H54" s="42">
        <v>0</v>
      </c>
      <c r="I54" s="42">
        <v>5</v>
      </c>
      <c r="J54" s="42">
        <v>6</v>
      </c>
      <c r="K54" s="42">
        <v>6</v>
      </c>
      <c r="L54" s="42">
        <v>9</v>
      </c>
      <c r="M54" s="42">
        <v>17</v>
      </c>
      <c r="N54" s="42">
        <v>15</v>
      </c>
      <c r="O54" s="42">
        <v>25</v>
      </c>
      <c r="P54" s="42">
        <v>23</v>
      </c>
      <c r="Q54" s="42">
        <v>35</v>
      </c>
      <c r="R54" s="42">
        <v>32</v>
      </c>
      <c r="S54" s="40">
        <v>60</v>
      </c>
      <c r="T54" s="39">
        <v>235</v>
      </c>
      <c r="U54" s="39">
        <v>121</v>
      </c>
      <c r="V54" s="40">
        <v>114</v>
      </c>
      <c r="W54" s="41">
        <f t="shared" si="15"/>
        <v>0</v>
      </c>
      <c r="X54" s="39">
        <v>0</v>
      </c>
      <c r="Y54" s="42">
        <v>0</v>
      </c>
      <c r="Z54" s="40">
        <v>0</v>
      </c>
      <c r="AA54" s="62">
        <f t="shared" si="16"/>
        <v>64</v>
      </c>
      <c r="AB54" s="39">
        <v>3</v>
      </c>
      <c r="AC54" s="42">
        <v>50</v>
      </c>
      <c r="AD54" s="40">
        <v>11</v>
      </c>
      <c r="AE54" s="44">
        <v>0</v>
      </c>
      <c r="AF54" s="59">
        <v>0</v>
      </c>
      <c r="AG54" s="39">
        <v>1</v>
      </c>
      <c r="AH54" s="40">
        <v>28</v>
      </c>
      <c r="AI54" s="48">
        <v>0</v>
      </c>
      <c r="AJ54" s="46">
        <v>0</v>
      </c>
      <c r="AK54" s="40">
        <v>0</v>
      </c>
      <c r="AL54" s="70">
        <v>0</v>
      </c>
      <c r="AM54" s="59">
        <v>5</v>
      </c>
      <c r="AN54" s="71"/>
      <c r="AO54" s="40"/>
      <c r="AP54" s="49">
        <v>0</v>
      </c>
      <c r="AQ54" s="49"/>
      <c r="AR54" s="50"/>
      <c r="AS54" s="51"/>
      <c r="AT54" s="60"/>
      <c r="AU54" s="58"/>
      <c r="AV54" s="52"/>
      <c r="AW54" s="70"/>
      <c r="AX54" s="59"/>
      <c r="AY54" s="53" t="str">
        <f t="shared" si="5"/>
        <v/>
      </c>
      <c r="AZ54" s="54"/>
      <c r="BA54" s="54"/>
      <c r="BB54" s="54"/>
      <c r="BC54" s="54"/>
      <c r="BD54" s="54"/>
      <c r="BE54" s="54"/>
      <c r="BF54" s="54"/>
      <c r="BG54" s="54"/>
      <c r="BH54" s="54"/>
      <c r="BI54" s="13"/>
      <c r="BJ54" s="13"/>
      <c r="BK54" s="13"/>
      <c r="BL54" s="13"/>
      <c r="BM54" s="13"/>
      <c r="BX54" s="2"/>
      <c r="CA54" s="55" t="str">
        <f t="shared" si="6"/>
        <v/>
      </c>
      <c r="CB54" s="55" t="str">
        <f t="shared" si="7"/>
        <v/>
      </c>
      <c r="CC54" s="55" t="str">
        <f t="shared" si="8"/>
        <v/>
      </c>
      <c r="CD54" s="55" t="str">
        <f t="shared" si="9"/>
        <v/>
      </c>
      <c r="CE54" s="55" t="str">
        <f t="shared" si="10"/>
        <v/>
      </c>
      <c r="CF54" s="55"/>
      <c r="CG54" s="56">
        <f t="shared" si="11"/>
        <v>0</v>
      </c>
      <c r="CH54" s="56">
        <f t="shared" si="12"/>
        <v>0</v>
      </c>
      <c r="CI54" s="56">
        <f t="shared" si="2"/>
        <v>0</v>
      </c>
      <c r="CJ54" s="56">
        <f t="shared" si="3"/>
        <v>0</v>
      </c>
      <c r="CK54" s="56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x14ac:dyDescent="0.2">
      <c r="A55" s="69" t="s">
        <v>102</v>
      </c>
      <c r="B55" s="34">
        <f t="shared" si="14"/>
        <v>256</v>
      </c>
      <c r="C55" s="39">
        <v>0</v>
      </c>
      <c r="D55" s="57">
        <v>0</v>
      </c>
      <c r="E55" s="42">
        <v>2</v>
      </c>
      <c r="F55" s="42">
        <v>10</v>
      </c>
      <c r="G55" s="42">
        <v>39</v>
      </c>
      <c r="H55" s="42">
        <v>69</v>
      </c>
      <c r="I55" s="42">
        <v>70</v>
      </c>
      <c r="J55" s="42">
        <v>40</v>
      </c>
      <c r="K55" s="42">
        <v>26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0">
        <v>0</v>
      </c>
      <c r="T55" s="39">
        <v>256</v>
      </c>
      <c r="U55" s="39">
        <v>0</v>
      </c>
      <c r="V55" s="40">
        <v>256</v>
      </c>
      <c r="W55" s="41">
        <f t="shared" si="15"/>
        <v>0</v>
      </c>
      <c r="X55" s="39">
        <v>0</v>
      </c>
      <c r="Y55" s="42">
        <v>0</v>
      </c>
      <c r="Z55" s="40">
        <v>0</v>
      </c>
      <c r="AA55" s="62">
        <f t="shared" si="16"/>
        <v>108</v>
      </c>
      <c r="AB55" s="39">
        <v>51</v>
      </c>
      <c r="AC55" s="42">
        <v>57</v>
      </c>
      <c r="AD55" s="40">
        <v>0</v>
      </c>
      <c r="AE55" s="44">
        <v>29</v>
      </c>
      <c r="AF55" s="59">
        <v>0</v>
      </c>
      <c r="AG55" s="39">
        <v>8</v>
      </c>
      <c r="AH55" s="40">
        <v>59</v>
      </c>
      <c r="AI55" s="48">
        <v>0</v>
      </c>
      <c r="AJ55" s="46">
        <v>0</v>
      </c>
      <c r="AK55" s="40">
        <v>0</v>
      </c>
      <c r="AL55" s="70">
        <v>0</v>
      </c>
      <c r="AM55" s="59">
        <v>29</v>
      </c>
      <c r="AN55" s="71"/>
      <c r="AO55" s="40"/>
      <c r="AP55" s="49">
        <v>0</v>
      </c>
      <c r="AQ55" s="49"/>
      <c r="AR55" s="50"/>
      <c r="AS55" s="51"/>
      <c r="AT55" s="60"/>
      <c r="AU55" s="58"/>
      <c r="AV55" s="52"/>
      <c r="AW55" s="70"/>
      <c r="AX55" s="59"/>
      <c r="AY55" s="53" t="str">
        <f t="shared" si="5"/>
        <v/>
      </c>
      <c r="AZ55" s="54"/>
      <c r="BA55" s="54"/>
      <c r="BB55" s="54"/>
      <c r="BC55" s="54"/>
      <c r="BD55" s="54"/>
      <c r="BE55" s="54"/>
      <c r="BF55" s="54"/>
      <c r="BG55" s="54"/>
      <c r="BH55" s="54"/>
      <c r="BI55" s="13"/>
      <c r="BJ55" s="13"/>
      <c r="BK55" s="13"/>
      <c r="BL55" s="13"/>
      <c r="BM55" s="13"/>
      <c r="BX55" s="2"/>
      <c r="CA55" s="55" t="str">
        <f t="shared" si="6"/>
        <v/>
      </c>
      <c r="CB55" s="55" t="str">
        <f t="shared" si="7"/>
        <v/>
      </c>
      <c r="CC55" s="55" t="str">
        <f t="shared" si="8"/>
        <v/>
      </c>
      <c r="CD55" s="55" t="str">
        <f t="shared" si="9"/>
        <v/>
      </c>
      <c r="CE55" s="55" t="str">
        <f t="shared" si="10"/>
        <v/>
      </c>
      <c r="CF55" s="55"/>
      <c r="CG55" s="56">
        <f t="shared" si="11"/>
        <v>0</v>
      </c>
      <c r="CH55" s="56">
        <f t="shared" si="12"/>
        <v>0</v>
      </c>
      <c r="CI55" s="56">
        <f t="shared" si="2"/>
        <v>0</v>
      </c>
      <c r="CJ55" s="56">
        <f t="shared" si="3"/>
        <v>0</v>
      </c>
      <c r="CK55" s="56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x14ac:dyDescent="0.2">
      <c r="A56" s="69" t="s">
        <v>103</v>
      </c>
      <c r="B56" s="34">
        <f t="shared" si="14"/>
        <v>37</v>
      </c>
      <c r="C56" s="39">
        <v>3</v>
      </c>
      <c r="D56" s="57">
        <v>20</v>
      </c>
      <c r="E56" s="42">
        <v>14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39">
        <v>37</v>
      </c>
      <c r="U56" s="39">
        <v>0</v>
      </c>
      <c r="V56" s="40">
        <v>37</v>
      </c>
      <c r="W56" s="41">
        <f t="shared" si="15"/>
        <v>12</v>
      </c>
      <c r="X56" s="39">
        <v>2</v>
      </c>
      <c r="Y56" s="42">
        <v>10</v>
      </c>
      <c r="Z56" s="40">
        <v>0</v>
      </c>
      <c r="AA56" s="62">
        <f t="shared" si="16"/>
        <v>0</v>
      </c>
      <c r="AB56" s="39">
        <v>0</v>
      </c>
      <c r="AC56" s="42">
        <v>0</v>
      </c>
      <c r="AD56" s="40">
        <v>0</v>
      </c>
      <c r="AE56" s="44">
        <v>2</v>
      </c>
      <c r="AF56" s="59">
        <v>0</v>
      </c>
      <c r="AG56" s="39">
        <v>2</v>
      </c>
      <c r="AH56" s="40">
        <v>1</v>
      </c>
      <c r="AI56" s="48">
        <v>0</v>
      </c>
      <c r="AJ56" s="46">
        <v>0</v>
      </c>
      <c r="AK56" s="40">
        <v>0</v>
      </c>
      <c r="AL56" s="70">
        <v>0</v>
      </c>
      <c r="AM56" s="59">
        <v>0</v>
      </c>
      <c r="AN56" s="71"/>
      <c r="AO56" s="40"/>
      <c r="AP56" s="49">
        <v>0</v>
      </c>
      <c r="AQ56" s="49"/>
      <c r="AR56" s="50"/>
      <c r="AS56" s="51"/>
      <c r="AT56" s="60"/>
      <c r="AU56" s="58"/>
      <c r="AV56" s="52"/>
      <c r="AW56" s="70"/>
      <c r="AX56" s="59"/>
      <c r="AY56" s="53" t="str">
        <f t="shared" si="5"/>
        <v/>
      </c>
      <c r="AZ56" s="54"/>
      <c r="BA56" s="54"/>
      <c r="BB56" s="54"/>
      <c r="BC56" s="54"/>
      <c r="BD56" s="54"/>
      <c r="BE56" s="54"/>
      <c r="BF56" s="54"/>
      <c r="BG56" s="54"/>
      <c r="BH56" s="54"/>
      <c r="BI56" s="13"/>
      <c r="BJ56" s="13"/>
      <c r="BK56" s="13"/>
      <c r="BL56" s="13"/>
      <c r="BM56" s="13"/>
      <c r="BX56" s="2"/>
      <c r="CA56" s="55" t="str">
        <f t="shared" si="6"/>
        <v/>
      </c>
      <c r="CB56" s="55" t="str">
        <f t="shared" si="7"/>
        <v/>
      </c>
      <c r="CC56" s="55" t="str">
        <f t="shared" si="8"/>
        <v/>
      </c>
      <c r="CD56" s="55" t="str">
        <f t="shared" si="9"/>
        <v/>
      </c>
      <c r="CE56" s="55" t="str">
        <f t="shared" si="10"/>
        <v/>
      </c>
      <c r="CF56" s="55"/>
      <c r="CG56" s="56">
        <f t="shared" si="11"/>
        <v>0</v>
      </c>
      <c r="CH56" s="56">
        <f t="shared" si="12"/>
        <v>0</v>
      </c>
      <c r="CI56" s="56">
        <f t="shared" si="2"/>
        <v>0</v>
      </c>
      <c r="CJ56" s="56">
        <f t="shared" si="3"/>
        <v>0</v>
      </c>
      <c r="CK56" s="56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x14ac:dyDescent="0.2">
      <c r="A57" s="69" t="s">
        <v>104</v>
      </c>
      <c r="B57" s="34">
        <f t="shared" si="14"/>
        <v>483</v>
      </c>
      <c r="C57" s="39">
        <v>0</v>
      </c>
      <c r="D57" s="57">
        <v>1</v>
      </c>
      <c r="E57" s="42">
        <v>10</v>
      </c>
      <c r="F57" s="42">
        <v>38</v>
      </c>
      <c r="G57" s="42">
        <v>23</v>
      </c>
      <c r="H57" s="42">
        <v>27</v>
      </c>
      <c r="I57" s="42">
        <v>52</v>
      </c>
      <c r="J57" s="42">
        <v>62</v>
      </c>
      <c r="K57" s="42">
        <v>62</v>
      </c>
      <c r="L57" s="42">
        <v>66</v>
      </c>
      <c r="M57" s="42">
        <v>55</v>
      </c>
      <c r="N57" s="42">
        <v>43</v>
      </c>
      <c r="O57" s="42">
        <v>16</v>
      </c>
      <c r="P57" s="42">
        <v>11</v>
      </c>
      <c r="Q57" s="42">
        <v>8</v>
      </c>
      <c r="R57" s="42">
        <v>3</v>
      </c>
      <c r="S57" s="40">
        <v>6</v>
      </c>
      <c r="T57" s="39">
        <v>483</v>
      </c>
      <c r="U57" s="39">
        <v>1</v>
      </c>
      <c r="V57" s="40">
        <v>482</v>
      </c>
      <c r="W57" s="41">
        <f t="shared" si="15"/>
        <v>6</v>
      </c>
      <c r="X57" s="39">
        <v>2</v>
      </c>
      <c r="Y57" s="42">
        <v>4</v>
      </c>
      <c r="Z57" s="40">
        <v>0</v>
      </c>
      <c r="AA57" s="62">
        <f t="shared" si="16"/>
        <v>286</v>
      </c>
      <c r="AB57" s="39">
        <v>120</v>
      </c>
      <c r="AC57" s="42">
        <v>166</v>
      </c>
      <c r="AD57" s="40">
        <v>0</v>
      </c>
      <c r="AE57" s="44">
        <v>122</v>
      </c>
      <c r="AF57" s="59">
        <v>0</v>
      </c>
      <c r="AG57" s="39">
        <v>37</v>
      </c>
      <c r="AH57" s="40">
        <v>82</v>
      </c>
      <c r="AI57" s="48">
        <v>0</v>
      </c>
      <c r="AJ57" s="46">
        <v>0</v>
      </c>
      <c r="AK57" s="40">
        <v>4</v>
      </c>
      <c r="AL57" s="70">
        <v>0</v>
      </c>
      <c r="AM57" s="59">
        <v>59</v>
      </c>
      <c r="AN57" s="71"/>
      <c r="AO57" s="40"/>
      <c r="AP57" s="49">
        <v>0</v>
      </c>
      <c r="AQ57" s="49"/>
      <c r="AR57" s="50"/>
      <c r="AS57" s="51"/>
      <c r="AT57" s="60"/>
      <c r="AU57" s="58"/>
      <c r="AV57" s="52"/>
      <c r="AW57" s="70"/>
      <c r="AX57" s="59"/>
      <c r="AY57" s="53" t="str">
        <f t="shared" si="5"/>
        <v/>
      </c>
      <c r="AZ57" s="54"/>
      <c r="BA57" s="54"/>
      <c r="BB57" s="54"/>
      <c r="BC57" s="54"/>
      <c r="BD57" s="54"/>
      <c r="BE57" s="54"/>
      <c r="BF57" s="54"/>
      <c r="BG57" s="54"/>
      <c r="BH57" s="54"/>
      <c r="BI57" s="13"/>
      <c r="BJ57" s="13"/>
      <c r="BK57" s="13"/>
      <c r="BL57" s="13"/>
      <c r="BM57" s="13"/>
      <c r="BX57" s="2"/>
      <c r="CA57" s="55" t="str">
        <f t="shared" si="6"/>
        <v/>
      </c>
      <c r="CB57" s="55" t="str">
        <f t="shared" si="7"/>
        <v/>
      </c>
      <c r="CC57" s="55" t="str">
        <f t="shared" si="8"/>
        <v/>
      </c>
      <c r="CD57" s="55" t="str">
        <f t="shared" si="9"/>
        <v/>
      </c>
      <c r="CE57" s="55" t="str">
        <f t="shared" si="10"/>
        <v/>
      </c>
      <c r="CF57" s="55"/>
      <c r="CG57" s="56">
        <f t="shared" si="11"/>
        <v>0</v>
      </c>
      <c r="CH57" s="56">
        <f t="shared" si="12"/>
        <v>0</v>
      </c>
      <c r="CI57" s="56">
        <f t="shared" si="2"/>
        <v>0</v>
      </c>
      <c r="CJ57" s="56">
        <f t="shared" si="3"/>
        <v>0</v>
      </c>
      <c r="CK57" s="56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x14ac:dyDescent="0.2">
      <c r="A58" s="41" t="s">
        <v>105</v>
      </c>
      <c r="B58" s="34">
        <f t="shared" si="14"/>
        <v>840</v>
      </c>
      <c r="C58" s="39">
        <v>29</v>
      </c>
      <c r="D58" s="57">
        <v>10</v>
      </c>
      <c r="E58" s="42">
        <v>8</v>
      </c>
      <c r="F58" s="42">
        <v>8</v>
      </c>
      <c r="G58" s="42">
        <v>7</v>
      </c>
      <c r="H58" s="42">
        <v>8</v>
      </c>
      <c r="I58" s="42">
        <v>17</v>
      </c>
      <c r="J58" s="42">
        <v>19</v>
      </c>
      <c r="K58" s="42">
        <v>32</v>
      </c>
      <c r="L58" s="42">
        <v>32</v>
      </c>
      <c r="M58" s="42">
        <v>56</v>
      </c>
      <c r="N58" s="42">
        <v>78</v>
      </c>
      <c r="O58" s="42">
        <v>90</v>
      </c>
      <c r="P58" s="42">
        <v>96</v>
      </c>
      <c r="Q58" s="42">
        <v>121</v>
      </c>
      <c r="R58" s="42">
        <v>121</v>
      </c>
      <c r="S58" s="40">
        <v>108</v>
      </c>
      <c r="T58" s="39">
        <v>840</v>
      </c>
      <c r="U58" s="39">
        <v>400</v>
      </c>
      <c r="V58" s="40">
        <v>440</v>
      </c>
      <c r="W58" s="41">
        <f t="shared" si="15"/>
        <v>24</v>
      </c>
      <c r="X58" s="39">
        <v>16</v>
      </c>
      <c r="Y58" s="42">
        <v>8</v>
      </c>
      <c r="Z58" s="40">
        <v>0</v>
      </c>
      <c r="AA58" s="62">
        <f t="shared" si="16"/>
        <v>261</v>
      </c>
      <c r="AB58" s="39">
        <v>137</v>
      </c>
      <c r="AC58" s="42">
        <v>124</v>
      </c>
      <c r="AD58" s="40">
        <v>0</v>
      </c>
      <c r="AE58" s="44">
        <v>146</v>
      </c>
      <c r="AF58" s="59">
        <v>7</v>
      </c>
      <c r="AG58" s="39">
        <v>20</v>
      </c>
      <c r="AH58" s="40">
        <v>74</v>
      </c>
      <c r="AI58" s="48">
        <v>137</v>
      </c>
      <c r="AJ58" s="46">
        <v>0</v>
      </c>
      <c r="AK58" s="40">
        <v>0</v>
      </c>
      <c r="AL58" s="70">
        <v>8</v>
      </c>
      <c r="AM58" s="59">
        <v>48</v>
      </c>
      <c r="AN58" s="71"/>
      <c r="AO58" s="40"/>
      <c r="AP58" s="49">
        <v>26</v>
      </c>
      <c r="AQ58" s="49"/>
      <c r="AR58" s="50"/>
      <c r="AS58" s="51"/>
      <c r="AT58" s="60"/>
      <c r="AU58" s="58"/>
      <c r="AV58" s="52"/>
      <c r="AW58" s="70"/>
      <c r="AX58" s="59"/>
      <c r="AY58" s="53" t="str">
        <f t="shared" si="5"/>
        <v/>
      </c>
      <c r="AZ58" s="54"/>
      <c r="BA58" s="54"/>
      <c r="BB58" s="54"/>
      <c r="BC58" s="54"/>
      <c r="BD58" s="54"/>
      <c r="BE58" s="54"/>
      <c r="BF58" s="54"/>
      <c r="BG58" s="54"/>
      <c r="BH58" s="54"/>
      <c r="BI58" s="13"/>
      <c r="BJ58" s="13"/>
      <c r="BK58" s="13"/>
      <c r="BL58" s="13"/>
      <c r="BM58" s="13"/>
      <c r="BX58" s="2"/>
      <c r="CA58" s="55" t="str">
        <f t="shared" si="6"/>
        <v/>
      </c>
      <c r="CB58" s="55" t="str">
        <f t="shared" si="7"/>
        <v/>
      </c>
      <c r="CC58" s="55" t="str">
        <f t="shared" si="8"/>
        <v/>
      </c>
      <c r="CD58" s="55" t="str">
        <f t="shared" si="9"/>
        <v/>
      </c>
      <c r="CE58" s="55" t="str">
        <f t="shared" si="10"/>
        <v/>
      </c>
      <c r="CF58" s="55"/>
      <c r="CG58" s="56">
        <f t="shared" si="11"/>
        <v>0</v>
      </c>
      <c r="CH58" s="56">
        <f t="shared" si="12"/>
        <v>0</v>
      </c>
      <c r="CI58" s="56">
        <f t="shared" si="2"/>
        <v>0</v>
      </c>
      <c r="CJ58" s="56">
        <f t="shared" si="3"/>
        <v>0</v>
      </c>
      <c r="CK58" s="56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x14ac:dyDescent="0.2">
      <c r="A59" s="41" t="s">
        <v>106</v>
      </c>
      <c r="B59" s="34">
        <f t="shared" si="14"/>
        <v>537</v>
      </c>
      <c r="C59" s="39">
        <v>27</v>
      </c>
      <c r="D59" s="57">
        <v>158</v>
      </c>
      <c r="E59" s="42">
        <v>51</v>
      </c>
      <c r="F59" s="42">
        <v>25</v>
      </c>
      <c r="G59" s="42">
        <v>18</v>
      </c>
      <c r="H59" s="42">
        <v>8</v>
      </c>
      <c r="I59" s="42">
        <v>13</v>
      </c>
      <c r="J59" s="42">
        <v>7</v>
      </c>
      <c r="K59" s="42">
        <v>12</v>
      </c>
      <c r="L59" s="42">
        <v>20</v>
      </c>
      <c r="M59" s="42">
        <v>23</v>
      </c>
      <c r="N59" s="42">
        <v>34</v>
      </c>
      <c r="O59" s="42">
        <v>26</v>
      </c>
      <c r="P59" s="42">
        <v>35</v>
      </c>
      <c r="Q59" s="42">
        <v>23</v>
      </c>
      <c r="R59" s="42">
        <v>24</v>
      </c>
      <c r="S59" s="40">
        <v>33</v>
      </c>
      <c r="T59" s="39">
        <v>537</v>
      </c>
      <c r="U59" s="39">
        <v>251</v>
      </c>
      <c r="V59" s="40">
        <v>286</v>
      </c>
      <c r="W59" s="41">
        <f t="shared" si="15"/>
        <v>127</v>
      </c>
      <c r="X59" s="39">
        <v>37</v>
      </c>
      <c r="Y59" s="42">
        <v>90</v>
      </c>
      <c r="Z59" s="40">
        <v>0</v>
      </c>
      <c r="AA59" s="62">
        <f t="shared" si="16"/>
        <v>188</v>
      </c>
      <c r="AB59" s="39">
        <v>54</v>
      </c>
      <c r="AC59" s="42">
        <v>134</v>
      </c>
      <c r="AD59" s="40">
        <v>0</v>
      </c>
      <c r="AE59" s="44">
        <v>91</v>
      </c>
      <c r="AF59" s="40">
        <v>0</v>
      </c>
      <c r="AG59" s="39">
        <v>40</v>
      </c>
      <c r="AH59" s="40">
        <v>38</v>
      </c>
      <c r="AI59" s="48">
        <v>8</v>
      </c>
      <c r="AJ59" s="46">
        <v>0</v>
      </c>
      <c r="AK59" s="40">
        <v>25</v>
      </c>
      <c r="AL59" s="70">
        <v>54</v>
      </c>
      <c r="AM59" s="59">
        <v>28</v>
      </c>
      <c r="AN59" s="71"/>
      <c r="AO59" s="40"/>
      <c r="AP59" s="49">
        <v>16</v>
      </c>
      <c r="AQ59" s="49"/>
      <c r="AR59" s="50"/>
      <c r="AS59" s="51"/>
      <c r="AT59" s="60"/>
      <c r="AU59" s="58"/>
      <c r="AV59" s="52"/>
      <c r="AW59" s="70"/>
      <c r="AX59" s="59"/>
      <c r="AY59" s="53" t="str">
        <f t="shared" si="5"/>
        <v/>
      </c>
      <c r="AZ59" s="54"/>
      <c r="BA59" s="54"/>
      <c r="BB59" s="54"/>
      <c r="BC59" s="54"/>
      <c r="BD59" s="54"/>
      <c r="BE59" s="54"/>
      <c r="BF59" s="54"/>
      <c r="BG59" s="54"/>
      <c r="BH59" s="54"/>
      <c r="BI59" s="13"/>
      <c r="BJ59" s="13"/>
      <c r="BK59" s="13"/>
      <c r="BL59" s="13"/>
      <c r="BM59" s="13"/>
      <c r="BX59" s="2"/>
      <c r="CA59" s="55" t="str">
        <f t="shared" si="6"/>
        <v/>
      </c>
      <c r="CB59" s="55" t="str">
        <f t="shared" si="7"/>
        <v/>
      </c>
      <c r="CC59" s="55" t="str">
        <f t="shared" si="8"/>
        <v/>
      </c>
      <c r="CD59" s="55" t="str">
        <f t="shared" si="9"/>
        <v/>
      </c>
      <c r="CE59" s="55" t="str">
        <f t="shared" si="10"/>
        <v/>
      </c>
      <c r="CF59" s="55"/>
      <c r="CG59" s="56">
        <f t="shared" si="11"/>
        <v>0</v>
      </c>
      <c r="CH59" s="56">
        <f t="shared" si="12"/>
        <v>0</v>
      </c>
      <c r="CI59" s="56">
        <f t="shared" si="2"/>
        <v>0</v>
      </c>
      <c r="CJ59" s="56">
        <f t="shared" si="3"/>
        <v>0</v>
      </c>
      <c r="CK59" s="56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x14ac:dyDescent="0.2">
      <c r="A60" s="41" t="s">
        <v>107</v>
      </c>
      <c r="B60" s="34">
        <f t="shared" si="14"/>
        <v>250</v>
      </c>
      <c r="C60" s="39">
        <v>107</v>
      </c>
      <c r="D60" s="57">
        <v>74</v>
      </c>
      <c r="E60" s="42">
        <v>64</v>
      </c>
      <c r="F60" s="42">
        <v>5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39">
        <v>250</v>
      </c>
      <c r="U60" s="39">
        <v>113</v>
      </c>
      <c r="V60" s="40">
        <v>137</v>
      </c>
      <c r="W60" s="41">
        <f t="shared" si="15"/>
        <v>111</v>
      </c>
      <c r="X60" s="39">
        <v>16</v>
      </c>
      <c r="Y60" s="42">
        <v>95</v>
      </c>
      <c r="Z60" s="40">
        <v>0</v>
      </c>
      <c r="AA60" s="62">
        <f t="shared" si="16"/>
        <v>0</v>
      </c>
      <c r="AB60" s="39">
        <v>0</v>
      </c>
      <c r="AC60" s="42">
        <v>0</v>
      </c>
      <c r="AD60" s="40">
        <v>0</v>
      </c>
      <c r="AE60" s="44">
        <v>10</v>
      </c>
      <c r="AF60" s="40">
        <v>0</v>
      </c>
      <c r="AG60" s="39">
        <v>2</v>
      </c>
      <c r="AH60" s="40">
        <v>41</v>
      </c>
      <c r="AI60" s="48">
        <v>0</v>
      </c>
      <c r="AJ60" s="46">
        <v>0</v>
      </c>
      <c r="AK60" s="40">
        <v>0</v>
      </c>
      <c r="AL60" s="70">
        <v>65</v>
      </c>
      <c r="AM60" s="59">
        <v>0</v>
      </c>
      <c r="AN60" s="71"/>
      <c r="AO60" s="40"/>
      <c r="AP60" s="49">
        <v>0</v>
      </c>
      <c r="AQ60" s="49"/>
      <c r="AR60" s="50"/>
      <c r="AS60" s="51"/>
      <c r="AT60" s="60"/>
      <c r="AU60" s="58"/>
      <c r="AV60" s="52"/>
      <c r="AW60" s="70"/>
      <c r="AX60" s="59"/>
      <c r="AY60" s="53" t="str">
        <f t="shared" si="5"/>
        <v/>
      </c>
      <c r="AZ60" s="54"/>
      <c r="BA60" s="54"/>
      <c r="BB60" s="54"/>
      <c r="BC60" s="54"/>
      <c r="BD60" s="54"/>
      <c r="BE60" s="54"/>
      <c r="BF60" s="54"/>
      <c r="BG60" s="54"/>
      <c r="BH60" s="54"/>
      <c r="BI60" s="13"/>
      <c r="BJ60" s="13"/>
      <c r="BK60" s="13"/>
      <c r="BL60" s="13"/>
      <c r="BM60" s="13"/>
      <c r="BX60" s="2"/>
      <c r="CA60" s="55" t="str">
        <f t="shared" si="6"/>
        <v/>
      </c>
      <c r="CB60" s="55" t="str">
        <f t="shared" si="7"/>
        <v/>
      </c>
      <c r="CC60" s="55" t="str">
        <f t="shared" si="8"/>
        <v/>
      </c>
      <c r="CD60" s="55" t="str">
        <f t="shared" si="9"/>
        <v/>
      </c>
      <c r="CE60" s="55" t="str">
        <f t="shared" si="10"/>
        <v/>
      </c>
      <c r="CF60" s="55"/>
      <c r="CG60" s="56">
        <f t="shared" si="11"/>
        <v>0</v>
      </c>
      <c r="CH60" s="56">
        <f t="shared" si="12"/>
        <v>0</v>
      </c>
      <c r="CI60" s="56">
        <f t="shared" si="2"/>
        <v>0</v>
      </c>
      <c r="CJ60" s="56">
        <f t="shared" si="3"/>
        <v>0</v>
      </c>
      <c r="CK60" s="56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x14ac:dyDescent="0.2">
      <c r="A61" s="41" t="s">
        <v>108</v>
      </c>
      <c r="B61" s="34">
        <f t="shared" si="14"/>
        <v>431</v>
      </c>
      <c r="C61" s="39">
        <v>0</v>
      </c>
      <c r="D61" s="57">
        <v>0</v>
      </c>
      <c r="E61" s="42">
        <v>0</v>
      </c>
      <c r="F61" s="42">
        <v>22</v>
      </c>
      <c r="G61" s="42">
        <v>19</v>
      </c>
      <c r="H61" s="42">
        <v>11</v>
      </c>
      <c r="I61" s="42">
        <v>16</v>
      </c>
      <c r="J61" s="42">
        <v>18</v>
      </c>
      <c r="K61" s="42">
        <v>21</v>
      </c>
      <c r="L61" s="42">
        <v>40</v>
      </c>
      <c r="M61" s="42">
        <v>40</v>
      </c>
      <c r="N61" s="42">
        <v>51</v>
      </c>
      <c r="O61" s="42">
        <v>49</v>
      </c>
      <c r="P61" s="42">
        <v>40</v>
      </c>
      <c r="Q61" s="42">
        <v>45</v>
      </c>
      <c r="R61" s="42">
        <v>33</v>
      </c>
      <c r="S61" s="40">
        <v>26</v>
      </c>
      <c r="T61" s="39">
        <v>431</v>
      </c>
      <c r="U61" s="39">
        <v>179</v>
      </c>
      <c r="V61" s="40">
        <v>252</v>
      </c>
      <c r="W61" s="41">
        <f t="shared" si="15"/>
        <v>0</v>
      </c>
      <c r="X61" s="39">
        <v>0</v>
      </c>
      <c r="Y61" s="42">
        <v>0</v>
      </c>
      <c r="Z61" s="40">
        <v>0</v>
      </c>
      <c r="AA61" s="62">
        <f t="shared" si="16"/>
        <v>148</v>
      </c>
      <c r="AB61" s="39">
        <v>55</v>
      </c>
      <c r="AC61" s="42">
        <v>93</v>
      </c>
      <c r="AD61" s="40">
        <v>0</v>
      </c>
      <c r="AE61" s="44">
        <v>42</v>
      </c>
      <c r="AF61" s="66">
        <v>24</v>
      </c>
      <c r="AG61" s="39">
        <v>3</v>
      </c>
      <c r="AH61" s="40">
        <v>29</v>
      </c>
      <c r="AI61" s="48">
        <v>0</v>
      </c>
      <c r="AJ61" s="46">
        <v>0</v>
      </c>
      <c r="AK61" s="40">
        <v>30</v>
      </c>
      <c r="AL61" s="70">
        <v>0</v>
      </c>
      <c r="AM61" s="59">
        <v>22</v>
      </c>
      <c r="AN61" s="71"/>
      <c r="AO61" s="40"/>
      <c r="AP61" s="49">
        <v>0</v>
      </c>
      <c r="AQ61" s="49"/>
      <c r="AR61" s="50"/>
      <c r="AS61" s="51"/>
      <c r="AT61" s="60"/>
      <c r="AU61" s="58"/>
      <c r="AV61" s="52"/>
      <c r="AW61" s="70"/>
      <c r="AX61" s="59"/>
      <c r="AY61" s="53" t="str">
        <f t="shared" si="5"/>
        <v/>
      </c>
      <c r="AZ61" s="54"/>
      <c r="BA61" s="54"/>
      <c r="BB61" s="54"/>
      <c r="BC61" s="54"/>
      <c r="BD61" s="54"/>
      <c r="BE61" s="54"/>
      <c r="BF61" s="54"/>
      <c r="BG61" s="54"/>
      <c r="BH61" s="54"/>
      <c r="BI61" s="13"/>
      <c r="BJ61" s="13"/>
      <c r="BK61" s="13"/>
      <c r="BL61" s="13"/>
      <c r="BM61" s="13"/>
      <c r="BX61" s="2"/>
      <c r="CA61" s="55" t="str">
        <f t="shared" si="6"/>
        <v/>
      </c>
      <c r="CB61" s="55" t="str">
        <f t="shared" si="7"/>
        <v/>
      </c>
      <c r="CC61" s="55" t="str">
        <f t="shared" si="8"/>
        <v/>
      </c>
      <c r="CD61" s="55" t="str">
        <f t="shared" si="9"/>
        <v/>
      </c>
      <c r="CE61" s="55" t="str">
        <f t="shared" si="10"/>
        <v/>
      </c>
      <c r="CF61" s="55"/>
      <c r="CG61" s="56">
        <f t="shared" si="11"/>
        <v>0</v>
      </c>
      <c r="CH61" s="56">
        <f t="shared" si="12"/>
        <v>0</v>
      </c>
      <c r="CI61" s="56">
        <f t="shared" si="2"/>
        <v>0</v>
      </c>
      <c r="CJ61" s="56">
        <f t="shared" si="3"/>
        <v>0</v>
      </c>
      <c r="CK61" s="56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x14ac:dyDescent="0.2">
      <c r="A62" s="41" t="s">
        <v>109</v>
      </c>
      <c r="B62" s="34">
        <f t="shared" si="14"/>
        <v>0</v>
      </c>
      <c r="C62" s="39"/>
      <c r="D62" s="57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39"/>
      <c r="U62" s="39"/>
      <c r="V62" s="40"/>
      <c r="W62" s="41">
        <f t="shared" si="15"/>
        <v>0</v>
      </c>
      <c r="X62" s="39"/>
      <c r="Y62" s="42"/>
      <c r="Z62" s="40"/>
      <c r="AA62" s="62">
        <f t="shared" si="16"/>
        <v>0</v>
      </c>
      <c r="AB62" s="39"/>
      <c r="AC62" s="42"/>
      <c r="AD62" s="40"/>
      <c r="AE62" s="44"/>
      <c r="AF62" s="59">
        <v>0</v>
      </c>
      <c r="AG62" s="39"/>
      <c r="AH62" s="40"/>
      <c r="AI62" s="48"/>
      <c r="AJ62" s="46"/>
      <c r="AK62" s="40"/>
      <c r="AL62" s="70"/>
      <c r="AM62" s="59"/>
      <c r="AN62" s="71"/>
      <c r="AO62" s="40"/>
      <c r="AP62" s="49"/>
      <c r="AQ62" s="49"/>
      <c r="AR62" s="50"/>
      <c r="AS62" s="51"/>
      <c r="AT62" s="60"/>
      <c r="AU62" s="58"/>
      <c r="AV62" s="52"/>
      <c r="AW62" s="70"/>
      <c r="AX62" s="59"/>
      <c r="AY62" s="53" t="str">
        <f t="shared" si="5"/>
        <v/>
      </c>
      <c r="AZ62" s="54"/>
      <c r="BA62" s="54"/>
      <c r="BB62" s="54"/>
      <c r="BC62" s="54"/>
      <c r="BD62" s="54"/>
      <c r="BE62" s="54"/>
      <c r="BF62" s="54"/>
      <c r="BG62" s="54"/>
      <c r="BH62" s="54"/>
      <c r="BI62" s="13"/>
      <c r="BJ62" s="13"/>
      <c r="BK62" s="13"/>
      <c r="BL62" s="13"/>
      <c r="BM62" s="13"/>
      <c r="BX62" s="2"/>
      <c r="CA62" s="55" t="str">
        <f t="shared" si="6"/>
        <v/>
      </c>
      <c r="CB62" s="55" t="str">
        <f t="shared" si="7"/>
        <v/>
      </c>
      <c r="CC62" s="55" t="str">
        <f t="shared" si="8"/>
        <v/>
      </c>
      <c r="CD62" s="55" t="str">
        <f t="shared" si="9"/>
        <v/>
      </c>
      <c r="CE62" s="55" t="str">
        <f t="shared" si="10"/>
        <v/>
      </c>
      <c r="CF62" s="55"/>
      <c r="CG62" s="56">
        <f t="shared" si="11"/>
        <v>0</v>
      </c>
      <c r="CH62" s="56">
        <f t="shared" si="12"/>
        <v>0</v>
      </c>
      <c r="CI62" s="56">
        <f t="shared" si="2"/>
        <v>0</v>
      </c>
      <c r="CJ62" s="56">
        <f t="shared" si="3"/>
        <v>0</v>
      </c>
      <c r="CK62" s="56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x14ac:dyDescent="0.2">
      <c r="A63" s="41" t="s">
        <v>110</v>
      </c>
      <c r="B63" s="34">
        <f t="shared" si="14"/>
        <v>274</v>
      </c>
      <c r="C63" s="39">
        <v>0</v>
      </c>
      <c r="D63" s="57">
        <v>0</v>
      </c>
      <c r="E63" s="42">
        <v>0</v>
      </c>
      <c r="F63" s="42">
        <v>6</v>
      </c>
      <c r="G63" s="42">
        <v>6</v>
      </c>
      <c r="H63" s="42">
        <v>1</v>
      </c>
      <c r="I63" s="42">
        <v>8</v>
      </c>
      <c r="J63" s="42">
        <v>10</v>
      </c>
      <c r="K63" s="42">
        <v>6</v>
      </c>
      <c r="L63" s="42">
        <v>7</v>
      </c>
      <c r="M63" s="42">
        <v>16</v>
      </c>
      <c r="N63" s="42">
        <v>15</v>
      </c>
      <c r="O63" s="42">
        <v>21</v>
      </c>
      <c r="P63" s="42">
        <v>28</v>
      </c>
      <c r="Q63" s="42">
        <v>52</v>
      </c>
      <c r="R63" s="42">
        <v>46</v>
      </c>
      <c r="S63" s="40">
        <v>52</v>
      </c>
      <c r="T63" s="39">
        <v>274</v>
      </c>
      <c r="U63" s="39">
        <v>238</v>
      </c>
      <c r="V63" s="40">
        <v>36</v>
      </c>
      <c r="W63" s="41">
        <f t="shared" si="15"/>
        <v>0</v>
      </c>
      <c r="X63" s="39">
        <v>0</v>
      </c>
      <c r="Y63" s="42">
        <v>0</v>
      </c>
      <c r="Z63" s="40">
        <v>0</v>
      </c>
      <c r="AA63" s="62">
        <f t="shared" si="16"/>
        <v>81</v>
      </c>
      <c r="AB63" s="39">
        <v>45</v>
      </c>
      <c r="AC63" s="42">
        <v>36</v>
      </c>
      <c r="AD63" s="40">
        <v>0</v>
      </c>
      <c r="AE63" s="44">
        <v>43</v>
      </c>
      <c r="AF63" s="59">
        <v>11</v>
      </c>
      <c r="AG63" s="39">
        <v>13</v>
      </c>
      <c r="AH63" s="40">
        <v>19</v>
      </c>
      <c r="AI63" s="48">
        <v>0</v>
      </c>
      <c r="AJ63" s="46">
        <v>0</v>
      </c>
      <c r="AK63" s="40">
        <v>13</v>
      </c>
      <c r="AL63" s="70">
        <v>0</v>
      </c>
      <c r="AM63" s="59">
        <v>5</v>
      </c>
      <c r="AN63" s="71"/>
      <c r="AO63" s="40"/>
      <c r="AP63" s="49">
        <v>0</v>
      </c>
      <c r="AQ63" s="49"/>
      <c r="AR63" s="50"/>
      <c r="AS63" s="51"/>
      <c r="AT63" s="60"/>
      <c r="AU63" s="58"/>
      <c r="AV63" s="52"/>
      <c r="AW63" s="70"/>
      <c r="AX63" s="59"/>
      <c r="AY63" s="53" t="str">
        <f t="shared" si="5"/>
        <v/>
      </c>
      <c r="AZ63" s="54"/>
      <c r="BA63" s="54"/>
      <c r="BB63" s="54"/>
      <c r="BC63" s="54"/>
      <c r="BD63" s="54"/>
      <c r="BE63" s="54"/>
      <c r="BF63" s="54"/>
      <c r="BG63" s="54"/>
      <c r="BH63" s="54"/>
      <c r="BI63" s="13"/>
      <c r="BJ63" s="13"/>
      <c r="BK63" s="13"/>
      <c r="BL63" s="13"/>
      <c r="BM63" s="13"/>
      <c r="BX63" s="2"/>
      <c r="CA63" s="55" t="str">
        <f t="shared" si="6"/>
        <v/>
      </c>
      <c r="CB63" s="55" t="str">
        <f t="shared" si="7"/>
        <v/>
      </c>
      <c r="CC63" s="55" t="str">
        <f t="shared" si="8"/>
        <v/>
      </c>
      <c r="CD63" s="55" t="str">
        <f t="shared" si="9"/>
        <v/>
      </c>
      <c r="CE63" s="55" t="str">
        <f t="shared" si="10"/>
        <v/>
      </c>
      <c r="CF63" s="55"/>
      <c r="CG63" s="56">
        <f t="shared" si="11"/>
        <v>0</v>
      </c>
      <c r="CH63" s="56">
        <f t="shared" si="12"/>
        <v>0</v>
      </c>
      <c r="CI63" s="56">
        <f t="shared" si="2"/>
        <v>0</v>
      </c>
      <c r="CJ63" s="56">
        <f t="shared" si="3"/>
        <v>0</v>
      </c>
      <c r="CK63" s="56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x14ac:dyDescent="0.2">
      <c r="A64" s="41" t="s">
        <v>111</v>
      </c>
      <c r="B64" s="34">
        <f t="shared" si="14"/>
        <v>0</v>
      </c>
      <c r="C64" s="39"/>
      <c r="D64" s="57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39"/>
      <c r="U64" s="39"/>
      <c r="V64" s="40"/>
      <c r="W64" s="41">
        <f t="shared" si="15"/>
        <v>0</v>
      </c>
      <c r="X64" s="39"/>
      <c r="Y64" s="42"/>
      <c r="Z64" s="40"/>
      <c r="AA64" s="62">
        <f t="shared" si="16"/>
        <v>0</v>
      </c>
      <c r="AB64" s="39"/>
      <c r="AC64" s="42"/>
      <c r="AD64" s="40"/>
      <c r="AE64" s="44"/>
      <c r="AF64" s="59">
        <v>0</v>
      </c>
      <c r="AG64" s="39"/>
      <c r="AH64" s="40"/>
      <c r="AI64" s="48"/>
      <c r="AJ64" s="46"/>
      <c r="AK64" s="40"/>
      <c r="AL64" s="72"/>
      <c r="AM64" s="73"/>
      <c r="AN64" s="71"/>
      <c r="AO64" s="40"/>
      <c r="AP64" s="49"/>
      <c r="AQ64" s="49"/>
      <c r="AR64" s="50"/>
      <c r="AS64" s="51"/>
      <c r="AT64" s="60"/>
      <c r="AU64" s="58"/>
      <c r="AV64" s="52"/>
      <c r="AW64" s="72"/>
      <c r="AX64" s="73"/>
      <c r="AY64" s="53" t="str">
        <f t="shared" si="5"/>
        <v/>
      </c>
      <c r="AZ64" s="54"/>
      <c r="BA64" s="54"/>
      <c r="BB64" s="54"/>
      <c r="BC64" s="54"/>
      <c r="BD64" s="54"/>
      <c r="BE64" s="54"/>
      <c r="BF64" s="54"/>
      <c r="BG64" s="54"/>
      <c r="BH64" s="54"/>
      <c r="BI64" s="13"/>
      <c r="BJ64" s="13"/>
      <c r="BK64" s="13"/>
      <c r="BL64" s="13"/>
      <c r="BM64" s="13"/>
      <c r="BX64" s="2"/>
      <c r="CA64" s="55" t="str">
        <f t="shared" si="6"/>
        <v/>
      </c>
      <c r="CB64" s="55" t="str">
        <f t="shared" si="7"/>
        <v/>
      </c>
      <c r="CC64" s="55" t="str">
        <f t="shared" si="8"/>
        <v/>
      </c>
      <c r="CD64" s="55" t="str">
        <f t="shared" si="9"/>
        <v/>
      </c>
      <c r="CE64" s="55" t="str">
        <f t="shared" si="10"/>
        <v/>
      </c>
      <c r="CF64" s="55"/>
      <c r="CG64" s="56">
        <f t="shared" si="11"/>
        <v>0</v>
      </c>
      <c r="CH64" s="56">
        <f t="shared" si="12"/>
        <v>0</v>
      </c>
      <c r="CI64" s="56">
        <f t="shared" si="2"/>
        <v>0</v>
      </c>
      <c r="CJ64" s="56">
        <f t="shared" si="3"/>
        <v>0</v>
      </c>
      <c r="CK64" s="56">
        <f t="shared" si="4"/>
        <v>0</v>
      </c>
    </row>
    <row r="65" spans="1:104" x14ac:dyDescent="0.2">
      <c r="A65" s="41" t="s">
        <v>112</v>
      </c>
      <c r="B65" s="34">
        <f t="shared" si="14"/>
        <v>0</v>
      </c>
      <c r="C65" s="39"/>
      <c r="D65" s="57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0"/>
      <c r="T65" s="39"/>
      <c r="U65" s="39"/>
      <c r="V65" s="40"/>
      <c r="W65" s="41">
        <f t="shared" si="15"/>
        <v>0</v>
      </c>
      <c r="X65" s="39"/>
      <c r="Y65" s="42"/>
      <c r="Z65" s="40"/>
      <c r="AA65" s="62">
        <f t="shared" si="16"/>
        <v>0</v>
      </c>
      <c r="AB65" s="39"/>
      <c r="AC65" s="42"/>
      <c r="AD65" s="40"/>
      <c r="AE65" s="44"/>
      <c r="AF65" s="40">
        <v>0</v>
      </c>
      <c r="AG65" s="39"/>
      <c r="AH65" s="40"/>
      <c r="AI65" s="48"/>
      <c r="AJ65" s="46"/>
      <c r="AK65" s="40"/>
      <c r="AL65" s="72"/>
      <c r="AM65" s="73"/>
      <c r="AN65" s="71"/>
      <c r="AO65" s="40"/>
      <c r="AP65" s="49"/>
      <c r="AQ65" s="49"/>
      <c r="AR65" s="50"/>
      <c r="AS65" s="51"/>
      <c r="AT65" s="60"/>
      <c r="AU65" s="58"/>
      <c r="AV65" s="52"/>
      <c r="AW65" s="72"/>
      <c r="AX65" s="73"/>
      <c r="AY65" s="53" t="str">
        <f t="shared" si="5"/>
        <v/>
      </c>
      <c r="AZ65" s="54"/>
      <c r="BA65" s="54"/>
      <c r="BB65" s="54"/>
      <c r="BC65" s="54"/>
      <c r="BD65" s="54"/>
      <c r="BE65" s="54"/>
      <c r="BF65" s="54"/>
      <c r="BG65" s="54"/>
      <c r="BH65" s="54"/>
      <c r="BI65" s="13"/>
      <c r="BJ65" s="13"/>
      <c r="BK65" s="13"/>
      <c r="BL65" s="13"/>
      <c r="BM65" s="13"/>
      <c r="BX65" s="2"/>
      <c r="CA65" s="55" t="str">
        <f t="shared" si="6"/>
        <v/>
      </c>
      <c r="CB65" s="55" t="str">
        <f t="shared" si="7"/>
        <v/>
      </c>
      <c r="CC65" s="55" t="str">
        <f t="shared" si="8"/>
        <v/>
      </c>
      <c r="CD65" s="55" t="str">
        <f t="shared" si="9"/>
        <v/>
      </c>
      <c r="CE65" s="55" t="str">
        <f t="shared" si="10"/>
        <v/>
      </c>
      <c r="CF65" s="55"/>
      <c r="CG65" s="56">
        <f t="shared" si="11"/>
        <v>0</v>
      </c>
      <c r="CH65" s="56">
        <f t="shared" si="12"/>
        <v>0</v>
      </c>
      <c r="CI65" s="56">
        <f t="shared" si="2"/>
        <v>0</v>
      </c>
      <c r="CJ65" s="56">
        <f t="shared" si="3"/>
        <v>0</v>
      </c>
      <c r="CK65" s="56">
        <f t="shared" si="4"/>
        <v>0</v>
      </c>
    </row>
    <row r="66" spans="1:104" x14ac:dyDescent="0.2">
      <c r="A66" s="41" t="s">
        <v>113</v>
      </c>
      <c r="B66" s="34">
        <f>SUM(L66+M66+N66+O66+P66+Q66+R66+S66)</f>
        <v>0</v>
      </c>
      <c r="C66" s="74"/>
      <c r="D66" s="75"/>
      <c r="E66" s="76"/>
      <c r="F66" s="76"/>
      <c r="G66" s="76"/>
      <c r="H66" s="76"/>
      <c r="I66" s="76"/>
      <c r="J66" s="76"/>
      <c r="K66" s="76"/>
      <c r="L66" s="42"/>
      <c r="M66" s="42"/>
      <c r="N66" s="42"/>
      <c r="O66" s="42"/>
      <c r="P66" s="42"/>
      <c r="Q66" s="42"/>
      <c r="R66" s="42"/>
      <c r="S66" s="40"/>
      <c r="T66" s="39"/>
      <c r="U66" s="39"/>
      <c r="V66" s="40"/>
      <c r="W66" s="41">
        <f t="shared" si="15"/>
        <v>0</v>
      </c>
      <c r="X66" s="39"/>
      <c r="Y66" s="42"/>
      <c r="Z66" s="40"/>
      <c r="AA66" s="62">
        <f t="shared" si="16"/>
        <v>0</v>
      </c>
      <c r="AB66" s="39"/>
      <c r="AC66" s="42"/>
      <c r="AD66" s="40"/>
      <c r="AE66" s="44"/>
      <c r="AF66" s="40">
        <v>0</v>
      </c>
      <c r="AG66" s="39"/>
      <c r="AH66" s="40"/>
      <c r="AI66" s="48"/>
      <c r="AJ66" s="46"/>
      <c r="AK66" s="40"/>
      <c r="AL66" s="72"/>
      <c r="AM66" s="73"/>
      <c r="AN66" s="71"/>
      <c r="AO66" s="40"/>
      <c r="AP66" s="49"/>
      <c r="AQ66" s="49"/>
      <c r="AR66" s="50"/>
      <c r="AS66" s="51"/>
      <c r="AT66" s="60"/>
      <c r="AU66" s="58"/>
      <c r="AV66" s="52"/>
      <c r="AW66" s="72"/>
      <c r="AX66" s="73"/>
      <c r="AY66" s="53" t="str">
        <f t="shared" si="5"/>
        <v/>
      </c>
      <c r="AZ66" s="54"/>
      <c r="BA66" s="54"/>
      <c r="BB66" s="54"/>
      <c r="BC66" s="54"/>
      <c r="BD66" s="54"/>
      <c r="BE66" s="54"/>
      <c r="BF66" s="54"/>
      <c r="BG66" s="54"/>
      <c r="BH66" s="54"/>
      <c r="BI66" s="13"/>
      <c r="BJ66" s="13"/>
      <c r="BK66" s="13"/>
      <c r="BL66" s="13"/>
      <c r="BM66" s="13"/>
      <c r="BX66" s="2"/>
      <c r="CA66" s="55" t="str">
        <f t="shared" si="6"/>
        <v/>
      </c>
      <c r="CB66" s="55" t="str">
        <f t="shared" si="7"/>
        <v/>
      </c>
      <c r="CC66" s="55" t="str">
        <f t="shared" si="8"/>
        <v/>
      </c>
      <c r="CD66" s="55" t="str">
        <f t="shared" si="9"/>
        <v/>
      </c>
      <c r="CE66" s="55" t="str">
        <f t="shared" si="10"/>
        <v/>
      </c>
      <c r="CF66" s="55"/>
      <c r="CG66" s="56">
        <f t="shared" si="11"/>
        <v>0</v>
      </c>
      <c r="CH66" s="56">
        <f t="shared" si="12"/>
        <v>0</v>
      </c>
      <c r="CI66" s="56">
        <f t="shared" si="2"/>
        <v>0</v>
      </c>
      <c r="CJ66" s="56">
        <f t="shared" si="3"/>
        <v>0</v>
      </c>
      <c r="CK66" s="56">
        <f t="shared" si="4"/>
        <v>0</v>
      </c>
    </row>
    <row r="67" spans="1:104" x14ac:dyDescent="0.2">
      <c r="A67" s="41" t="s">
        <v>114</v>
      </c>
      <c r="B67" s="34">
        <f t="shared" ref="B67:B69" si="17">SUM(C67:S67)</f>
        <v>0</v>
      </c>
      <c r="C67" s="39"/>
      <c r="D67" s="57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0"/>
      <c r="T67" s="39"/>
      <c r="U67" s="39"/>
      <c r="V67" s="40"/>
      <c r="W67" s="41">
        <f t="shared" si="15"/>
        <v>0</v>
      </c>
      <c r="X67" s="39"/>
      <c r="Y67" s="42"/>
      <c r="Z67" s="40"/>
      <c r="AA67" s="62">
        <f t="shared" si="16"/>
        <v>0</v>
      </c>
      <c r="AB67" s="39"/>
      <c r="AC67" s="42"/>
      <c r="AD67" s="40"/>
      <c r="AE67" s="44"/>
      <c r="AF67" s="40">
        <v>0</v>
      </c>
      <c r="AG67" s="39"/>
      <c r="AH67" s="40"/>
      <c r="AI67" s="48"/>
      <c r="AJ67" s="46"/>
      <c r="AK67" s="40"/>
      <c r="AL67" s="39"/>
      <c r="AM67" s="73"/>
      <c r="AN67" s="71"/>
      <c r="AO67" s="40"/>
      <c r="AP67" s="49"/>
      <c r="AQ67" s="49"/>
      <c r="AR67" s="77"/>
      <c r="AS67" s="51"/>
      <c r="AT67" s="60"/>
      <c r="AU67" s="58"/>
      <c r="AV67" s="52"/>
      <c r="AW67" s="39"/>
      <c r="AX67" s="73"/>
      <c r="AY67" s="53" t="str">
        <f t="shared" si="5"/>
        <v/>
      </c>
      <c r="AZ67" s="54"/>
      <c r="BA67" s="54"/>
      <c r="BB67" s="54"/>
      <c r="BC67" s="54"/>
      <c r="BD67" s="54"/>
      <c r="BE67" s="54"/>
      <c r="BF67" s="54"/>
      <c r="BG67" s="54"/>
      <c r="BH67" s="54"/>
      <c r="BI67" s="13"/>
      <c r="BJ67" s="13"/>
      <c r="BK67" s="13"/>
      <c r="BL67" s="13"/>
      <c r="BM67" s="13"/>
      <c r="BX67" s="2"/>
      <c r="CA67" s="55" t="str">
        <f t="shared" si="6"/>
        <v/>
      </c>
      <c r="CB67" s="55" t="str">
        <f t="shared" si="7"/>
        <v/>
      </c>
      <c r="CC67" s="55" t="str">
        <f t="shared" si="8"/>
        <v/>
      </c>
      <c r="CD67" s="55" t="str">
        <f t="shared" si="9"/>
        <v/>
      </c>
      <c r="CE67" s="55" t="str">
        <f t="shared" si="10"/>
        <v/>
      </c>
      <c r="CF67" s="55"/>
      <c r="CG67" s="56">
        <f t="shared" si="11"/>
        <v>0</v>
      </c>
      <c r="CH67" s="56">
        <f t="shared" si="12"/>
        <v>0</v>
      </c>
      <c r="CI67" s="56">
        <f t="shared" si="2"/>
        <v>0</v>
      </c>
      <c r="CJ67" s="56">
        <f t="shared" si="3"/>
        <v>0</v>
      </c>
      <c r="CK67" s="56">
        <f t="shared" si="4"/>
        <v>0</v>
      </c>
    </row>
    <row r="68" spans="1:104" x14ac:dyDescent="0.2">
      <c r="A68" s="41" t="s">
        <v>115</v>
      </c>
      <c r="B68" s="34">
        <f t="shared" si="17"/>
        <v>0</v>
      </c>
      <c r="C68" s="39"/>
      <c r="D68" s="57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0"/>
      <c r="T68" s="39"/>
      <c r="U68" s="39"/>
      <c r="V68" s="40"/>
      <c r="W68" s="41">
        <f>SUM(X68+Y68+Z68)</f>
        <v>0</v>
      </c>
      <c r="X68" s="39"/>
      <c r="Y68" s="42"/>
      <c r="Z68" s="40"/>
      <c r="AA68" s="62">
        <f t="shared" si="16"/>
        <v>0</v>
      </c>
      <c r="AB68" s="39"/>
      <c r="AC68" s="42"/>
      <c r="AD68" s="40"/>
      <c r="AE68" s="44"/>
      <c r="AF68" s="40">
        <v>0</v>
      </c>
      <c r="AG68" s="39"/>
      <c r="AH68" s="67"/>
      <c r="AI68" s="48"/>
      <c r="AJ68" s="46"/>
      <c r="AK68" s="40"/>
      <c r="AL68" s="39"/>
      <c r="AM68" s="67"/>
      <c r="AN68" s="71"/>
      <c r="AO68" s="40"/>
      <c r="AP68" s="71"/>
      <c r="AQ68" s="40"/>
      <c r="AR68" s="77"/>
      <c r="AS68" s="78"/>
      <c r="AT68" s="39"/>
      <c r="AU68" s="42"/>
      <c r="AV68" s="67"/>
      <c r="AW68" s="39"/>
      <c r="AX68" s="67"/>
      <c r="AY68" s="53" t="str">
        <f t="shared" si="5"/>
        <v/>
      </c>
      <c r="AZ68" s="54"/>
      <c r="BA68" s="54"/>
      <c r="BB68" s="54"/>
      <c r="BC68" s="54"/>
      <c r="BD68" s="54"/>
      <c r="BE68" s="54"/>
      <c r="BF68" s="54"/>
      <c r="BG68" s="54"/>
      <c r="BH68" s="54"/>
      <c r="BI68" s="13"/>
      <c r="BJ68" s="13"/>
      <c r="BK68" s="13"/>
      <c r="BL68" s="13"/>
      <c r="BM68" s="13"/>
      <c r="BX68" s="2"/>
      <c r="CA68" s="55" t="str">
        <f t="shared" si="6"/>
        <v/>
      </c>
      <c r="CB68" s="55" t="str">
        <f t="shared" si="7"/>
        <v/>
      </c>
      <c r="CC68" s="55" t="str">
        <f t="shared" si="8"/>
        <v/>
      </c>
      <c r="CD68" s="55" t="str">
        <f t="shared" si="9"/>
        <v/>
      </c>
      <c r="CE68" s="55" t="str">
        <f t="shared" si="10"/>
        <v/>
      </c>
      <c r="CF68" s="55"/>
      <c r="CG68" s="56">
        <f t="shared" si="11"/>
        <v>0</v>
      </c>
      <c r="CH68" s="56">
        <f t="shared" si="12"/>
        <v>0</v>
      </c>
      <c r="CI68" s="56">
        <f t="shared" si="2"/>
        <v>0</v>
      </c>
      <c r="CJ68" s="56">
        <f t="shared" si="3"/>
        <v>0</v>
      </c>
      <c r="CK68" s="56">
        <f t="shared" si="4"/>
        <v>0</v>
      </c>
    </row>
    <row r="69" spans="1:104" x14ac:dyDescent="0.2">
      <c r="A69" s="33" t="s">
        <v>116</v>
      </c>
      <c r="B69" s="34">
        <f t="shared" si="17"/>
        <v>0</v>
      </c>
      <c r="C69" s="60"/>
      <c r="D69" s="79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49"/>
      <c r="T69" s="80"/>
      <c r="U69" s="80"/>
      <c r="V69" s="49"/>
      <c r="W69" s="33">
        <f t="shared" ref="W69:W70" si="18">SUM(X69+Y69+Z69)</f>
        <v>0</v>
      </c>
      <c r="X69" s="80"/>
      <c r="Y69" s="58"/>
      <c r="Z69" s="81"/>
      <c r="AA69" s="82">
        <f t="shared" si="16"/>
        <v>0</v>
      </c>
      <c r="AB69" s="80"/>
      <c r="AC69" s="58"/>
      <c r="AD69" s="49"/>
      <c r="AE69" s="81"/>
      <c r="AF69" s="49">
        <v>0</v>
      </c>
      <c r="AG69" s="60"/>
      <c r="AH69" s="52"/>
      <c r="AI69" s="81"/>
      <c r="AJ69" s="80"/>
      <c r="AK69" s="49"/>
      <c r="AL69" s="60"/>
      <c r="AM69" s="52"/>
      <c r="AN69" s="52"/>
      <c r="AO69" s="52"/>
      <c r="AP69" s="52"/>
      <c r="AQ69" s="52"/>
      <c r="AR69" s="50"/>
      <c r="AS69" s="83"/>
      <c r="AT69" s="60"/>
      <c r="AU69" s="58"/>
      <c r="AV69" s="52"/>
      <c r="AW69" s="60"/>
      <c r="AX69" s="52"/>
      <c r="AY69" s="53" t="str">
        <f t="shared" si="5"/>
        <v/>
      </c>
      <c r="AZ69" s="54"/>
      <c r="BA69" s="54"/>
      <c r="BB69" s="54"/>
      <c r="BC69" s="54"/>
      <c r="BD69" s="54"/>
      <c r="BE69" s="54"/>
      <c r="BF69" s="54"/>
      <c r="BG69" s="54"/>
      <c r="BH69" s="54"/>
      <c r="BI69" s="13"/>
      <c r="BJ69" s="13"/>
      <c r="BK69" s="13"/>
      <c r="BL69" s="13"/>
      <c r="BM69" s="13"/>
      <c r="BX69" s="2"/>
      <c r="CA69" s="55" t="str">
        <f t="shared" si="6"/>
        <v/>
      </c>
      <c r="CB69" s="55" t="str">
        <f t="shared" si="7"/>
        <v/>
      </c>
      <c r="CC69" s="55" t="str">
        <f t="shared" si="8"/>
        <v/>
      </c>
      <c r="CD69" s="55" t="str">
        <f t="shared" si="9"/>
        <v/>
      </c>
      <c r="CE69" s="55" t="str">
        <f t="shared" si="10"/>
        <v/>
      </c>
      <c r="CF69" s="55"/>
      <c r="CG69" s="56">
        <f t="shared" si="11"/>
        <v>0</v>
      </c>
      <c r="CH69" s="56">
        <f t="shared" si="12"/>
        <v>0</v>
      </c>
      <c r="CI69" s="56">
        <f t="shared" si="2"/>
        <v>0</v>
      </c>
      <c r="CJ69" s="56">
        <f t="shared" si="3"/>
        <v>0</v>
      </c>
      <c r="CK69" s="56">
        <f t="shared" si="4"/>
        <v>0</v>
      </c>
    </row>
    <row r="70" spans="1:104" x14ac:dyDescent="0.2">
      <c r="A70" s="43" t="s">
        <v>117</v>
      </c>
      <c r="B70" s="84">
        <f>SUM(C70:S70)</f>
        <v>0</v>
      </c>
      <c r="C70" s="85"/>
      <c r="D70" s="86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66"/>
      <c r="T70" s="88"/>
      <c r="U70" s="88"/>
      <c r="V70" s="66"/>
      <c r="W70" s="43">
        <f t="shared" si="18"/>
        <v>0</v>
      </c>
      <c r="X70" s="88"/>
      <c r="Y70" s="87"/>
      <c r="Z70" s="89"/>
      <c r="AA70" s="90">
        <f t="shared" si="16"/>
        <v>0</v>
      </c>
      <c r="AB70" s="88"/>
      <c r="AC70" s="87"/>
      <c r="AD70" s="66"/>
      <c r="AE70" s="89"/>
      <c r="AF70" s="91">
        <v>0</v>
      </c>
      <c r="AG70" s="85"/>
      <c r="AH70" s="92"/>
      <c r="AI70" s="89"/>
      <c r="AJ70" s="88"/>
      <c r="AK70" s="66"/>
      <c r="AL70" s="85"/>
      <c r="AM70" s="92"/>
      <c r="AN70" s="93"/>
      <c r="AO70" s="93"/>
      <c r="AP70" s="92"/>
      <c r="AQ70" s="92"/>
      <c r="AR70" s="94"/>
      <c r="AS70" s="95"/>
      <c r="AT70" s="85"/>
      <c r="AU70" s="87"/>
      <c r="AV70" s="92"/>
      <c r="AW70" s="85"/>
      <c r="AX70" s="92"/>
      <c r="AY70" s="53" t="str">
        <f t="shared" si="5"/>
        <v/>
      </c>
      <c r="AZ70" s="54"/>
      <c r="BA70" s="54"/>
      <c r="BB70" s="54"/>
      <c r="BC70" s="54"/>
      <c r="BD70" s="54"/>
      <c r="BE70" s="54"/>
      <c r="BF70" s="54"/>
      <c r="BG70" s="54"/>
      <c r="BH70" s="54"/>
      <c r="BI70" s="13"/>
      <c r="BJ70" s="13"/>
      <c r="BK70" s="13"/>
      <c r="BL70" s="13"/>
      <c r="BM70" s="13"/>
      <c r="BX70" s="2"/>
      <c r="CA70" s="55" t="str">
        <f t="shared" si="6"/>
        <v/>
      </c>
      <c r="CB70" s="55" t="str">
        <f t="shared" si="7"/>
        <v/>
      </c>
      <c r="CC70" s="55" t="str">
        <f t="shared" si="8"/>
        <v/>
      </c>
      <c r="CD70" s="55" t="str">
        <f t="shared" si="9"/>
        <v/>
      </c>
      <c r="CE70" s="55" t="str">
        <f t="shared" si="10"/>
        <v/>
      </c>
      <c r="CF70" s="55"/>
      <c r="CG70" s="56">
        <f t="shared" si="11"/>
        <v>0</v>
      </c>
      <c r="CH70" s="56">
        <f t="shared" si="12"/>
        <v>0</v>
      </c>
      <c r="CI70" s="56">
        <f t="shared" si="2"/>
        <v>0</v>
      </c>
      <c r="CJ70" s="56">
        <f t="shared" si="3"/>
        <v>0</v>
      </c>
      <c r="CK70" s="56">
        <f t="shared" si="4"/>
        <v>0</v>
      </c>
    </row>
    <row r="71" spans="1:104" s="5" customFormat="1" ht="10.5" x14ac:dyDescent="0.15">
      <c r="A71" s="226" t="s">
        <v>42</v>
      </c>
      <c r="B71" s="97">
        <f>SUM(B11:B70)</f>
        <v>7050</v>
      </c>
      <c r="C71" s="98">
        <f>SUM(C11:C70)</f>
        <v>486</v>
      </c>
      <c r="D71" s="99">
        <f>SUM(D11:D70)</f>
        <v>447</v>
      </c>
      <c r="E71" s="100">
        <f t="shared" ref="E71:F71" si="19">SUM(E11:E70)</f>
        <v>277</v>
      </c>
      <c r="F71" s="100">
        <f t="shared" si="19"/>
        <v>208</v>
      </c>
      <c r="G71" s="100">
        <f>SUM(G11:G70)</f>
        <v>227</v>
      </c>
      <c r="H71" s="100">
        <f t="shared" ref="H71:V71" si="20">SUM(H11:H70)</f>
        <v>276</v>
      </c>
      <c r="I71" s="100">
        <f t="shared" si="20"/>
        <v>331</v>
      </c>
      <c r="J71" s="100">
        <f t="shared" si="20"/>
        <v>329</v>
      </c>
      <c r="K71" s="100">
        <f t="shared" si="20"/>
        <v>302</v>
      </c>
      <c r="L71" s="100">
        <f t="shared" si="20"/>
        <v>407</v>
      </c>
      <c r="M71" s="100">
        <f t="shared" si="20"/>
        <v>488</v>
      </c>
      <c r="N71" s="100">
        <f t="shared" si="20"/>
        <v>526</v>
      </c>
      <c r="O71" s="100">
        <f t="shared" si="20"/>
        <v>539</v>
      </c>
      <c r="P71" s="100">
        <f t="shared" si="20"/>
        <v>569</v>
      </c>
      <c r="Q71" s="100">
        <f t="shared" si="20"/>
        <v>601</v>
      </c>
      <c r="R71" s="100">
        <f t="shared" si="20"/>
        <v>489</v>
      </c>
      <c r="S71" s="101">
        <f t="shared" si="20"/>
        <v>548</v>
      </c>
      <c r="T71" s="102">
        <f t="shared" si="20"/>
        <v>7050</v>
      </c>
      <c r="U71" s="102">
        <f t="shared" si="20"/>
        <v>2811</v>
      </c>
      <c r="V71" s="101">
        <f t="shared" si="20"/>
        <v>4239</v>
      </c>
      <c r="W71" s="102">
        <f>SUM(W11:W70)</f>
        <v>533</v>
      </c>
      <c r="X71" s="102">
        <f t="shared" ref="X71:Z71" si="21">SUM(X11:X70)</f>
        <v>146</v>
      </c>
      <c r="Y71" s="100">
        <f t="shared" si="21"/>
        <v>387</v>
      </c>
      <c r="Z71" s="103">
        <f t="shared" si="21"/>
        <v>0</v>
      </c>
      <c r="AA71" s="98">
        <f>SUM(AA11:AA70)</f>
        <v>2269</v>
      </c>
      <c r="AB71" s="102">
        <f t="shared" ref="AB71:AQ71" si="22">SUM(AB11:AB70)</f>
        <v>789</v>
      </c>
      <c r="AC71" s="100">
        <f t="shared" si="22"/>
        <v>1469</v>
      </c>
      <c r="AD71" s="101">
        <f t="shared" si="22"/>
        <v>11</v>
      </c>
      <c r="AE71" s="102">
        <f t="shared" si="22"/>
        <v>806</v>
      </c>
      <c r="AF71" s="101">
        <f t="shared" si="22"/>
        <v>307</v>
      </c>
      <c r="AG71" s="98">
        <f t="shared" si="22"/>
        <v>226</v>
      </c>
      <c r="AH71" s="104">
        <f t="shared" si="22"/>
        <v>742</v>
      </c>
      <c r="AI71" s="104">
        <f t="shared" si="22"/>
        <v>1347</v>
      </c>
      <c r="AJ71" s="102">
        <f t="shared" si="22"/>
        <v>22</v>
      </c>
      <c r="AK71" s="101">
        <f t="shared" si="22"/>
        <v>214</v>
      </c>
      <c r="AL71" s="98">
        <f t="shared" si="22"/>
        <v>189</v>
      </c>
      <c r="AM71" s="104">
        <f t="shared" si="22"/>
        <v>474</v>
      </c>
      <c r="AN71" s="104">
        <f t="shared" si="22"/>
        <v>0</v>
      </c>
      <c r="AO71" s="104">
        <f t="shared" si="22"/>
        <v>0</v>
      </c>
      <c r="AP71" s="104">
        <f t="shared" si="22"/>
        <v>75</v>
      </c>
      <c r="AQ71" s="105">
        <f t="shared" si="22"/>
        <v>0</v>
      </c>
      <c r="AR71" s="106">
        <f>SUM(AR11:AR70)</f>
        <v>0</v>
      </c>
      <c r="AS71" s="107">
        <f>SUM(AS11:AS70)</f>
        <v>0</v>
      </c>
      <c r="AT71" s="106">
        <f t="shared" ref="AT71:AU71" si="23">SUM(AT11:AT70)</f>
        <v>2</v>
      </c>
      <c r="AU71" s="108">
        <f t="shared" si="23"/>
        <v>7</v>
      </c>
      <c r="AV71" s="109">
        <f>SUM(AV11:AV70)</f>
        <v>8</v>
      </c>
      <c r="AW71" s="106">
        <f>SUM(AW11:AW70)</f>
        <v>0</v>
      </c>
      <c r="AX71" s="109">
        <f>SUM(AX11:AX70)</f>
        <v>0</v>
      </c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Y71" s="111"/>
      <c r="CA71" s="112"/>
      <c r="CB71" s="112"/>
      <c r="CC71" s="112"/>
      <c r="CD71" s="112"/>
      <c r="CE71" s="112"/>
      <c r="CF71" s="112"/>
      <c r="CG71" s="113"/>
      <c r="CH71" s="113"/>
      <c r="CI71" s="113"/>
      <c r="CJ71" s="113"/>
      <c r="CK71" s="113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</row>
    <row r="72" spans="1:104" x14ac:dyDescent="0.2">
      <c r="A72" s="114" t="s">
        <v>118</v>
      </c>
      <c r="B72" s="115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x14ac:dyDescent="0.2">
      <c r="A73" s="116" t="s">
        <v>119</v>
      </c>
      <c r="B73" s="223" t="s">
        <v>42</v>
      </c>
      <c r="C73" s="14" t="s">
        <v>120</v>
      </c>
      <c r="D73" s="15" t="s">
        <v>121</v>
      </c>
      <c r="E73" s="16" t="s">
        <v>122</v>
      </c>
      <c r="F73" s="16" t="s">
        <v>123</v>
      </c>
      <c r="G73" s="16" t="s">
        <v>124</v>
      </c>
      <c r="H73" s="17" t="s">
        <v>125</v>
      </c>
      <c r="I73" s="17" t="s">
        <v>126</v>
      </c>
      <c r="J73" s="17" t="s">
        <v>127</v>
      </c>
      <c r="K73" s="17" t="s">
        <v>128</v>
      </c>
      <c r="L73" s="17" t="s">
        <v>129</v>
      </c>
      <c r="M73" s="17" t="s">
        <v>130</v>
      </c>
      <c r="N73" s="17" t="s">
        <v>131</v>
      </c>
      <c r="O73" s="17" t="s">
        <v>132</v>
      </c>
      <c r="P73" s="17" t="s">
        <v>133</v>
      </c>
      <c r="Q73" s="17" t="s">
        <v>134</v>
      </c>
      <c r="R73" s="17" t="s">
        <v>135</v>
      </c>
      <c r="S73" s="18" t="s">
        <v>136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x14ac:dyDescent="0.2">
      <c r="A74" s="118" t="s">
        <v>137</v>
      </c>
      <c r="B74" s="119">
        <f t="shared" ref="B74:B87" si="24">SUM(C74:S74)</f>
        <v>0</v>
      </c>
      <c r="C74" s="35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47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x14ac:dyDescent="0.2">
      <c r="A75" s="120" t="s">
        <v>138</v>
      </c>
      <c r="B75" s="121">
        <f t="shared" si="24"/>
        <v>168</v>
      </c>
      <c r="C75" s="39">
        <v>0</v>
      </c>
      <c r="D75" s="42">
        <v>0</v>
      </c>
      <c r="E75" s="42">
        <v>0</v>
      </c>
      <c r="F75" s="42">
        <v>3</v>
      </c>
      <c r="G75" s="42">
        <v>3</v>
      </c>
      <c r="H75" s="42">
        <v>2</v>
      </c>
      <c r="I75" s="42">
        <v>5</v>
      </c>
      <c r="J75" s="42">
        <v>11</v>
      </c>
      <c r="K75" s="42">
        <v>6</v>
      </c>
      <c r="L75" s="42">
        <v>7</v>
      </c>
      <c r="M75" s="42">
        <v>14</v>
      </c>
      <c r="N75" s="42">
        <v>22</v>
      </c>
      <c r="O75" s="42">
        <v>26</v>
      </c>
      <c r="P75" s="42">
        <v>27</v>
      </c>
      <c r="Q75" s="42">
        <v>22</v>
      </c>
      <c r="R75" s="42">
        <v>14</v>
      </c>
      <c r="S75" s="40">
        <v>6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x14ac:dyDescent="0.2">
      <c r="A76" s="120" t="s">
        <v>139</v>
      </c>
      <c r="B76" s="121">
        <f t="shared" si="24"/>
        <v>106</v>
      </c>
      <c r="C76" s="39">
        <v>0</v>
      </c>
      <c r="D76" s="42">
        <v>0</v>
      </c>
      <c r="E76" s="42">
        <v>0</v>
      </c>
      <c r="F76" s="42">
        <v>3</v>
      </c>
      <c r="G76" s="42">
        <v>3</v>
      </c>
      <c r="H76" s="42">
        <v>4</v>
      </c>
      <c r="I76" s="42">
        <v>5</v>
      </c>
      <c r="J76" s="42">
        <v>6</v>
      </c>
      <c r="K76" s="42">
        <v>6</v>
      </c>
      <c r="L76" s="42">
        <v>19</v>
      </c>
      <c r="M76" s="42">
        <v>18</v>
      </c>
      <c r="N76" s="42">
        <v>16</v>
      </c>
      <c r="O76" s="42">
        <v>10</v>
      </c>
      <c r="P76" s="42">
        <v>6</v>
      </c>
      <c r="Q76" s="42">
        <v>3</v>
      </c>
      <c r="R76" s="42">
        <v>6</v>
      </c>
      <c r="S76" s="40">
        <v>1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x14ac:dyDescent="0.2">
      <c r="A77" s="120" t="s">
        <v>140</v>
      </c>
      <c r="B77" s="121">
        <f t="shared" si="24"/>
        <v>256</v>
      </c>
      <c r="C77" s="39">
        <v>0</v>
      </c>
      <c r="D77" s="42">
        <v>0</v>
      </c>
      <c r="E77" s="42">
        <v>2</v>
      </c>
      <c r="F77" s="42">
        <v>10</v>
      </c>
      <c r="G77" s="42">
        <v>39</v>
      </c>
      <c r="H77" s="42">
        <v>69</v>
      </c>
      <c r="I77" s="42">
        <v>70</v>
      </c>
      <c r="J77" s="42">
        <v>40</v>
      </c>
      <c r="K77" s="42">
        <v>26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0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x14ac:dyDescent="0.2">
      <c r="A78" s="120" t="s">
        <v>141</v>
      </c>
      <c r="B78" s="121">
        <f t="shared" si="24"/>
        <v>158</v>
      </c>
      <c r="C78" s="39">
        <v>0</v>
      </c>
      <c r="D78" s="42">
        <v>0</v>
      </c>
      <c r="E78" s="42">
        <v>0</v>
      </c>
      <c r="F78" s="42">
        <v>1</v>
      </c>
      <c r="G78" s="42">
        <v>0</v>
      </c>
      <c r="H78" s="42">
        <v>0</v>
      </c>
      <c r="I78" s="42">
        <v>3</v>
      </c>
      <c r="J78" s="42">
        <v>4</v>
      </c>
      <c r="K78" s="42">
        <v>0</v>
      </c>
      <c r="L78" s="42">
        <v>3</v>
      </c>
      <c r="M78" s="42">
        <v>8</v>
      </c>
      <c r="N78" s="42">
        <v>6</v>
      </c>
      <c r="O78" s="42">
        <v>24</v>
      </c>
      <c r="P78" s="42">
        <v>21</v>
      </c>
      <c r="Q78" s="42">
        <v>29</v>
      </c>
      <c r="R78" s="42">
        <v>24</v>
      </c>
      <c r="S78" s="40">
        <v>35</v>
      </c>
      <c r="T78" s="3"/>
      <c r="CG78" s="12"/>
      <c r="CH78" s="12"/>
      <c r="CI78" s="12"/>
      <c r="CJ78" s="12"/>
      <c r="CK78" s="12"/>
    </row>
    <row r="79" spans="1:104" x14ac:dyDescent="0.2">
      <c r="A79" s="120" t="s">
        <v>142</v>
      </c>
      <c r="B79" s="121">
        <f t="shared" si="24"/>
        <v>191</v>
      </c>
      <c r="C79" s="39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5</v>
      </c>
      <c r="J79" s="42">
        <v>6</v>
      </c>
      <c r="K79" s="42">
        <v>4</v>
      </c>
      <c r="L79" s="42">
        <v>6</v>
      </c>
      <c r="M79" s="42">
        <v>13</v>
      </c>
      <c r="N79" s="42">
        <v>11</v>
      </c>
      <c r="O79" s="42">
        <v>22</v>
      </c>
      <c r="P79" s="42">
        <v>17</v>
      </c>
      <c r="Q79" s="42">
        <v>28</v>
      </c>
      <c r="R79" s="42">
        <v>25</v>
      </c>
      <c r="S79" s="40">
        <v>54</v>
      </c>
      <c r="T79" s="3"/>
      <c r="CG79" s="12"/>
      <c r="CH79" s="12"/>
      <c r="CI79" s="12"/>
      <c r="CJ79" s="12"/>
      <c r="CK79" s="12"/>
    </row>
    <row r="80" spans="1:104" x14ac:dyDescent="0.2">
      <c r="A80" s="120" t="s">
        <v>143</v>
      </c>
      <c r="B80" s="121">
        <f t="shared" si="24"/>
        <v>0</v>
      </c>
      <c r="C80" s="39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0"/>
      <c r="T80" s="3"/>
      <c r="CG80" s="12"/>
      <c r="CH80" s="12"/>
      <c r="CI80" s="12"/>
      <c r="CJ80" s="12"/>
      <c r="CK80" s="12"/>
    </row>
    <row r="81" spans="1:89" s="2" customFormat="1" x14ac:dyDescent="0.2">
      <c r="A81" s="120" t="s">
        <v>144</v>
      </c>
      <c r="B81" s="121">
        <f t="shared" si="24"/>
        <v>162</v>
      </c>
      <c r="C81" s="39">
        <v>0</v>
      </c>
      <c r="D81" s="42">
        <v>0</v>
      </c>
      <c r="E81" s="42">
        <v>0</v>
      </c>
      <c r="F81" s="42">
        <v>1</v>
      </c>
      <c r="G81" s="42">
        <v>6</v>
      </c>
      <c r="H81" s="42">
        <v>15</v>
      </c>
      <c r="I81" s="42">
        <v>26</v>
      </c>
      <c r="J81" s="42">
        <v>31</v>
      </c>
      <c r="K81" s="42">
        <v>17</v>
      </c>
      <c r="L81" s="42">
        <v>22</v>
      </c>
      <c r="M81" s="42">
        <v>14</v>
      </c>
      <c r="N81" s="42">
        <v>19</v>
      </c>
      <c r="O81" s="42">
        <v>5</v>
      </c>
      <c r="P81" s="42">
        <v>3</v>
      </c>
      <c r="Q81" s="42">
        <v>2</v>
      </c>
      <c r="R81" s="42">
        <v>0</v>
      </c>
      <c r="S81" s="40">
        <v>1</v>
      </c>
      <c r="T81" s="111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BX81" s="3"/>
      <c r="BY81" s="3"/>
      <c r="BZ81" s="3"/>
      <c r="CA81" s="4"/>
      <c r="CB81" s="4"/>
      <c r="CC81" s="4"/>
      <c r="CD81" s="4"/>
      <c r="CE81" s="4"/>
      <c r="CF81" s="4"/>
      <c r="CG81" s="12"/>
      <c r="CH81" s="12"/>
      <c r="CI81" s="12"/>
      <c r="CJ81" s="12"/>
      <c r="CK81" s="12"/>
    </row>
    <row r="82" spans="1:89" s="2" customFormat="1" x14ac:dyDescent="0.2">
      <c r="A82" s="120" t="s">
        <v>145</v>
      </c>
      <c r="B82" s="121">
        <f t="shared" si="24"/>
        <v>134</v>
      </c>
      <c r="C82" s="39">
        <v>0</v>
      </c>
      <c r="D82" s="42">
        <v>0</v>
      </c>
      <c r="E82" s="42">
        <v>0</v>
      </c>
      <c r="F82" s="42">
        <v>0</v>
      </c>
      <c r="G82" s="42">
        <v>3</v>
      </c>
      <c r="H82" s="42">
        <v>3</v>
      </c>
      <c r="I82" s="42">
        <v>2</v>
      </c>
      <c r="J82" s="42">
        <v>2</v>
      </c>
      <c r="K82" s="42">
        <v>10</v>
      </c>
      <c r="L82" s="42">
        <v>12</v>
      </c>
      <c r="M82" s="42">
        <v>22</v>
      </c>
      <c r="N82" s="42">
        <v>15</v>
      </c>
      <c r="O82" s="42">
        <v>13</v>
      </c>
      <c r="P82" s="42">
        <v>25</v>
      </c>
      <c r="Q82" s="42">
        <v>13</v>
      </c>
      <c r="R82" s="42">
        <v>7</v>
      </c>
      <c r="S82" s="40">
        <v>7</v>
      </c>
      <c r="T82" s="3"/>
      <c r="BX82" s="3"/>
      <c r="BY82" s="3"/>
      <c r="BZ82" s="3"/>
      <c r="CA82" s="4"/>
      <c r="CB82" s="4"/>
      <c r="CC82" s="4"/>
      <c r="CD82" s="4"/>
      <c r="CE82" s="4"/>
      <c r="CF82" s="4"/>
      <c r="CG82" s="12"/>
      <c r="CH82" s="12"/>
      <c r="CI82" s="12"/>
      <c r="CJ82" s="12"/>
      <c r="CK82" s="12"/>
    </row>
    <row r="83" spans="1:89" s="2" customFormat="1" x14ac:dyDescent="0.2">
      <c r="A83" s="120" t="s">
        <v>146</v>
      </c>
      <c r="B83" s="121">
        <f t="shared" si="24"/>
        <v>0</v>
      </c>
      <c r="C83" s="39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0"/>
      <c r="T83" s="3"/>
      <c r="BX83" s="3"/>
      <c r="BY83" s="3"/>
      <c r="BZ83" s="3"/>
      <c r="CA83" s="4"/>
      <c r="CB83" s="4"/>
      <c r="CC83" s="4"/>
      <c r="CD83" s="4"/>
      <c r="CE83" s="4"/>
      <c r="CF83" s="4"/>
      <c r="CG83" s="12"/>
      <c r="CH83" s="12"/>
      <c r="CI83" s="12"/>
      <c r="CJ83" s="12"/>
      <c r="CK83" s="12"/>
    </row>
    <row r="84" spans="1:89" s="2" customFormat="1" x14ac:dyDescent="0.2">
      <c r="A84" s="120" t="s">
        <v>147</v>
      </c>
      <c r="B84" s="121">
        <f t="shared" si="24"/>
        <v>31</v>
      </c>
      <c r="C84" s="39">
        <v>14</v>
      </c>
      <c r="D84" s="42">
        <v>11</v>
      </c>
      <c r="E84" s="42">
        <v>6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0">
        <v>0</v>
      </c>
      <c r="T84" s="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X84" s="3"/>
      <c r="BY84" s="3"/>
      <c r="BZ84" s="3"/>
      <c r="CA84" s="4"/>
      <c r="CB84" s="4"/>
      <c r="CC84" s="4"/>
      <c r="CD84" s="4"/>
      <c r="CE84" s="4"/>
      <c r="CF84" s="4"/>
      <c r="CG84" s="12"/>
      <c r="CH84" s="12"/>
      <c r="CI84" s="12"/>
      <c r="CJ84" s="12"/>
      <c r="CK84" s="12"/>
    </row>
    <row r="85" spans="1:89" s="2" customFormat="1" x14ac:dyDescent="0.2">
      <c r="A85" s="120" t="s">
        <v>148</v>
      </c>
      <c r="B85" s="121">
        <f t="shared" si="24"/>
        <v>19</v>
      </c>
      <c r="C85" s="39">
        <v>0</v>
      </c>
      <c r="D85" s="42">
        <v>0</v>
      </c>
      <c r="E85" s="42">
        <v>0</v>
      </c>
      <c r="F85" s="42">
        <v>1</v>
      </c>
      <c r="G85" s="42">
        <v>4</v>
      </c>
      <c r="H85" s="42">
        <v>1</v>
      </c>
      <c r="I85" s="42">
        <v>4</v>
      </c>
      <c r="J85" s="42">
        <v>3</v>
      </c>
      <c r="K85" s="42">
        <v>3</v>
      </c>
      <c r="L85" s="42">
        <v>0</v>
      </c>
      <c r="M85" s="42">
        <v>2</v>
      </c>
      <c r="N85" s="42">
        <v>1</v>
      </c>
      <c r="O85" s="42">
        <v>0</v>
      </c>
      <c r="P85" s="42">
        <v>0</v>
      </c>
      <c r="Q85" s="42">
        <v>0</v>
      </c>
      <c r="R85" s="42">
        <v>0</v>
      </c>
      <c r="S85" s="40">
        <v>0</v>
      </c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X85" s="3"/>
      <c r="BY85" s="3"/>
      <c r="BZ85" s="3"/>
      <c r="CA85" s="4"/>
      <c r="CB85" s="4"/>
      <c r="CC85" s="4"/>
      <c r="CD85" s="4"/>
      <c r="CE85" s="4"/>
      <c r="CF85" s="4"/>
      <c r="CG85" s="12"/>
      <c r="CH85" s="12"/>
      <c r="CI85" s="12"/>
      <c r="CJ85" s="12"/>
      <c r="CK85" s="12"/>
    </row>
    <row r="86" spans="1:89" s="2" customFormat="1" x14ac:dyDescent="0.2">
      <c r="A86" s="120" t="s">
        <v>149</v>
      </c>
      <c r="B86" s="121">
        <f t="shared" si="24"/>
        <v>46</v>
      </c>
      <c r="C86" s="39">
        <v>0</v>
      </c>
      <c r="D86" s="42">
        <v>0</v>
      </c>
      <c r="E86" s="42">
        <v>1</v>
      </c>
      <c r="F86" s="42">
        <v>0</v>
      </c>
      <c r="G86" s="42">
        <v>0</v>
      </c>
      <c r="H86" s="42">
        <v>4</v>
      </c>
      <c r="I86" s="42">
        <v>7</v>
      </c>
      <c r="J86" s="42">
        <v>10</v>
      </c>
      <c r="K86" s="42">
        <v>6</v>
      </c>
      <c r="L86" s="42">
        <v>3</v>
      </c>
      <c r="M86" s="42">
        <v>7</v>
      </c>
      <c r="N86" s="42">
        <v>1</v>
      </c>
      <c r="O86" s="42">
        <v>3</v>
      </c>
      <c r="P86" s="42">
        <v>3</v>
      </c>
      <c r="Q86" s="42">
        <v>1</v>
      </c>
      <c r="R86" s="42">
        <v>0</v>
      </c>
      <c r="S86" s="40">
        <v>0</v>
      </c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X86" s="3"/>
      <c r="BY86" s="3"/>
      <c r="BZ86" s="3"/>
      <c r="CA86" s="4"/>
      <c r="CB86" s="4"/>
      <c r="CC86" s="4"/>
      <c r="CD86" s="4"/>
      <c r="CE86" s="4"/>
      <c r="CF86" s="4"/>
      <c r="CG86" s="12"/>
      <c r="CH86" s="12"/>
      <c r="CI86" s="12"/>
      <c r="CJ86" s="12"/>
      <c r="CK86" s="12"/>
    </row>
    <row r="87" spans="1:89" s="2" customFormat="1" x14ac:dyDescent="0.2">
      <c r="A87" s="122" t="s">
        <v>150</v>
      </c>
      <c r="B87" s="123">
        <f t="shared" si="24"/>
        <v>220</v>
      </c>
      <c r="C87" s="124">
        <v>0</v>
      </c>
      <c r="D87" s="125">
        <v>0</v>
      </c>
      <c r="E87" s="125">
        <v>0</v>
      </c>
      <c r="F87" s="125">
        <v>1</v>
      </c>
      <c r="G87" s="125">
        <v>13</v>
      </c>
      <c r="H87" s="125">
        <v>17</v>
      </c>
      <c r="I87" s="125">
        <v>16</v>
      </c>
      <c r="J87" s="125">
        <v>25</v>
      </c>
      <c r="K87" s="125">
        <v>4</v>
      </c>
      <c r="L87" s="125">
        <v>28</v>
      </c>
      <c r="M87" s="125">
        <v>30</v>
      </c>
      <c r="N87" s="125">
        <v>18</v>
      </c>
      <c r="O87" s="125">
        <v>19</v>
      </c>
      <c r="P87" s="125">
        <v>15</v>
      </c>
      <c r="Q87" s="125">
        <v>12</v>
      </c>
      <c r="R87" s="125">
        <v>11</v>
      </c>
      <c r="S87" s="126">
        <v>11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X87" s="3"/>
      <c r="BY87" s="3"/>
      <c r="BZ87" s="3"/>
      <c r="CA87" s="4"/>
      <c r="CB87" s="4"/>
      <c r="CC87" s="4"/>
      <c r="CD87" s="4"/>
      <c r="CE87" s="4"/>
      <c r="CF87" s="4"/>
      <c r="CG87" s="12"/>
      <c r="CH87" s="12"/>
      <c r="CI87" s="12"/>
      <c r="CJ87" s="12"/>
      <c r="CK87" s="12"/>
    </row>
    <row r="88" spans="1:89" s="2" customFormat="1" x14ac:dyDescent="0.2">
      <c r="A88" s="127" t="s">
        <v>151</v>
      </c>
      <c r="B88" s="97">
        <f t="shared" ref="B88:S88" si="25">SUM(B74:B87)</f>
        <v>1491</v>
      </c>
      <c r="C88" s="128">
        <f t="shared" si="25"/>
        <v>14</v>
      </c>
      <c r="D88" s="129">
        <f t="shared" si="25"/>
        <v>11</v>
      </c>
      <c r="E88" s="129">
        <f t="shared" si="25"/>
        <v>9</v>
      </c>
      <c r="F88" s="129">
        <f t="shared" si="25"/>
        <v>20</v>
      </c>
      <c r="G88" s="129">
        <f t="shared" si="25"/>
        <v>71</v>
      </c>
      <c r="H88" s="129">
        <f t="shared" si="25"/>
        <v>115</v>
      </c>
      <c r="I88" s="129">
        <f t="shared" si="25"/>
        <v>143</v>
      </c>
      <c r="J88" s="129">
        <f t="shared" si="25"/>
        <v>138</v>
      </c>
      <c r="K88" s="129">
        <f t="shared" si="25"/>
        <v>82</v>
      </c>
      <c r="L88" s="129">
        <f t="shared" si="25"/>
        <v>100</v>
      </c>
      <c r="M88" s="129">
        <f t="shared" si="25"/>
        <v>128</v>
      </c>
      <c r="N88" s="129">
        <f t="shared" si="25"/>
        <v>109</v>
      </c>
      <c r="O88" s="129">
        <f t="shared" si="25"/>
        <v>122</v>
      </c>
      <c r="P88" s="129">
        <f t="shared" si="25"/>
        <v>117</v>
      </c>
      <c r="Q88" s="129">
        <f t="shared" si="25"/>
        <v>110</v>
      </c>
      <c r="R88" s="129">
        <f t="shared" si="25"/>
        <v>87</v>
      </c>
      <c r="S88" s="130">
        <f t="shared" si="25"/>
        <v>115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X88" s="3"/>
      <c r="BY88" s="3"/>
      <c r="BZ88" s="3"/>
      <c r="CA88" s="4"/>
      <c r="CB88" s="4"/>
      <c r="CC88" s="4"/>
      <c r="CD88" s="4"/>
      <c r="CE88" s="4"/>
      <c r="CF88" s="4"/>
      <c r="CG88" s="12"/>
      <c r="CH88" s="12"/>
      <c r="CI88" s="12"/>
      <c r="CJ88" s="12"/>
      <c r="CK88" s="12"/>
    </row>
    <row r="89" spans="1:89" s="2" customFormat="1" x14ac:dyDescent="0.2">
      <c r="A89" s="114" t="s">
        <v>152</v>
      </c>
      <c r="B89" s="131"/>
      <c r="C89" s="131"/>
      <c r="D89" s="131"/>
      <c r="E89" s="131"/>
      <c r="F89" s="13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132"/>
      <c r="AC89" s="132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X89" s="3"/>
      <c r="BY89" s="3"/>
      <c r="BZ89" s="3"/>
      <c r="CA89" s="4"/>
      <c r="CB89" s="4"/>
      <c r="CC89" s="4"/>
      <c r="CD89" s="4"/>
      <c r="CE89" s="4"/>
      <c r="CF89" s="4"/>
      <c r="CG89" s="12"/>
      <c r="CH89" s="12"/>
      <c r="CI89" s="12"/>
      <c r="CJ89" s="12"/>
      <c r="CK89" s="12"/>
    </row>
    <row r="90" spans="1:89" s="2" customFormat="1" ht="14.25" customHeight="1" x14ac:dyDescent="0.2">
      <c r="A90" s="414" t="s">
        <v>153</v>
      </c>
      <c r="B90" s="415"/>
      <c r="C90" s="414" t="s">
        <v>151</v>
      </c>
      <c r="D90" s="420"/>
      <c r="E90" s="415"/>
      <c r="F90" s="394" t="s">
        <v>154</v>
      </c>
      <c r="G90" s="396"/>
      <c r="H90" s="396"/>
      <c r="I90" s="396"/>
      <c r="J90" s="396"/>
      <c r="K90" s="396"/>
      <c r="L90" s="396"/>
      <c r="M90" s="396"/>
      <c r="N90" s="396"/>
      <c r="O90" s="396"/>
      <c r="P90" s="396"/>
      <c r="Q90" s="396"/>
      <c r="R90" s="396"/>
      <c r="S90" s="396"/>
      <c r="T90" s="396"/>
      <c r="U90" s="396"/>
      <c r="V90" s="396"/>
      <c r="W90" s="396"/>
      <c r="X90" s="396"/>
      <c r="Y90" s="396"/>
      <c r="Z90" s="396"/>
      <c r="AA90" s="396"/>
      <c r="AB90" s="396"/>
      <c r="AC90" s="396"/>
      <c r="AD90" s="396"/>
      <c r="AE90" s="396"/>
      <c r="AF90" s="396"/>
      <c r="AG90" s="396"/>
      <c r="AH90" s="396"/>
      <c r="AI90" s="396"/>
      <c r="AJ90" s="396"/>
      <c r="AK90" s="396"/>
      <c r="AL90" s="396"/>
      <c r="AM90" s="395"/>
      <c r="AN90" s="389" t="s">
        <v>155</v>
      </c>
      <c r="AO90" s="404" t="s">
        <v>156</v>
      </c>
      <c r="AP90" s="407" t="s">
        <v>157</v>
      </c>
      <c r="AQ90" s="383" t="s">
        <v>158</v>
      </c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X90" s="3"/>
      <c r="BY90" s="3"/>
      <c r="BZ90" s="3"/>
      <c r="CA90" s="4"/>
      <c r="CB90" s="4"/>
      <c r="CC90" s="4"/>
      <c r="CD90" s="4"/>
      <c r="CE90" s="4"/>
      <c r="CF90" s="4"/>
      <c r="CG90" s="12"/>
      <c r="CH90" s="12"/>
      <c r="CI90" s="12"/>
      <c r="CJ90" s="12"/>
      <c r="CK90" s="12"/>
    </row>
    <row r="91" spans="1:89" s="2" customFormat="1" x14ac:dyDescent="0.2">
      <c r="A91" s="416"/>
      <c r="B91" s="417"/>
      <c r="C91" s="418"/>
      <c r="D91" s="421"/>
      <c r="E91" s="419"/>
      <c r="F91" s="402" t="s">
        <v>23</v>
      </c>
      <c r="G91" s="403"/>
      <c r="H91" s="402" t="s">
        <v>24</v>
      </c>
      <c r="I91" s="403"/>
      <c r="J91" s="402" t="s">
        <v>25</v>
      </c>
      <c r="K91" s="403"/>
      <c r="L91" s="402" t="s">
        <v>26</v>
      </c>
      <c r="M91" s="403"/>
      <c r="N91" s="402" t="s">
        <v>27</v>
      </c>
      <c r="O91" s="403"/>
      <c r="P91" s="394" t="s">
        <v>28</v>
      </c>
      <c r="Q91" s="395"/>
      <c r="R91" s="394" t="s">
        <v>29</v>
      </c>
      <c r="S91" s="395"/>
      <c r="T91" s="394" t="s">
        <v>30</v>
      </c>
      <c r="U91" s="395"/>
      <c r="V91" s="394" t="s">
        <v>31</v>
      </c>
      <c r="W91" s="395"/>
      <c r="X91" s="394" t="s">
        <v>32</v>
      </c>
      <c r="Y91" s="395"/>
      <c r="Z91" s="394" t="s">
        <v>33</v>
      </c>
      <c r="AA91" s="395"/>
      <c r="AB91" s="394" t="s">
        <v>34</v>
      </c>
      <c r="AC91" s="395"/>
      <c r="AD91" s="394" t="s">
        <v>35</v>
      </c>
      <c r="AE91" s="395"/>
      <c r="AF91" s="394" t="s">
        <v>36</v>
      </c>
      <c r="AG91" s="395"/>
      <c r="AH91" s="394" t="s">
        <v>37</v>
      </c>
      <c r="AI91" s="395"/>
      <c r="AJ91" s="394" t="s">
        <v>38</v>
      </c>
      <c r="AK91" s="395"/>
      <c r="AL91" s="394" t="s">
        <v>39</v>
      </c>
      <c r="AM91" s="395"/>
      <c r="AN91" s="390"/>
      <c r="AO91" s="405"/>
      <c r="AP91" s="408"/>
      <c r="AQ91" s="401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X91" s="3"/>
      <c r="BY91" s="3"/>
      <c r="BZ91" s="3"/>
      <c r="CA91" s="4"/>
      <c r="CB91" s="4"/>
      <c r="CC91" s="4"/>
      <c r="CD91" s="4"/>
      <c r="CE91" s="4"/>
      <c r="CF91" s="4"/>
      <c r="CG91" s="12"/>
      <c r="CH91" s="12"/>
      <c r="CI91" s="12"/>
      <c r="CJ91" s="12"/>
      <c r="CK91" s="12"/>
    </row>
    <row r="92" spans="1:89" s="2" customFormat="1" x14ac:dyDescent="0.2">
      <c r="A92" s="418"/>
      <c r="B92" s="419"/>
      <c r="C92" s="22" t="s">
        <v>159</v>
      </c>
      <c r="D92" s="17" t="s">
        <v>40</v>
      </c>
      <c r="E92" s="221" t="s">
        <v>41</v>
      </c>
      <c r="F92" s="225" t="s">
        <v>40</v>
      </c>
      <c r="G92" s="219" t="s">
        <v>41</v>
      </c>
      <c r="H92" s="225" t="s">
        <v>40</v>
      </c>
      <c r="I92" s="219" t="s">
        <v>41</v>
      </c>
      <c r="J92" s="225" t="s">
        <v>40</v>
      </c>
      <c r="K92" s="219" t="s">
        <v>41</v>
      </c>
      <c r="L92" s="225" t="s">
        <v>40</v>
      </c>
      <c r="M92" s="219" t="s">
        <v>41</v>
      </c>
      <c r="N92" s="225" t="s">
        <v>40</v>
      </c>
      <c r="O92" s="219" t="s">
        <v>41</v>
      </c>
      <c r="P92" s="225" t="s">
        <v>40</v>
      </c>
      <c r="Q92" s="219" t="s">
        <v>41</v>
      </c>
      <c r="R92" s="225" t="s">
        <v>40</v>
      </c>
      <c r="S92" s="219" t="s">
        <v>41</v>
      </c>
      <c r="T92" s="225" t="s">
        <v>40</v>
      </c>
      <c r="U92" s="219" t="s">
        <v>41</v>
      </c>
      <c r="V92" s="225" t="s">
        <v>40</v>
      </c>
      <c r="W92" s="219" t="s">
        <v>41</v>
      </c>
      <c r="X92" s="225" t="s">
        <v>40</v>
      </c>
      <c r="Y92" s="219" t="s">
        <v>41</v>
      </c>
      <c r="Z92" s="225" t="s">
        <v>40</v>
      </c>
      <c r="AA92" s="219" t="s">
        <v>41</v>
      </c>
      <c r="AB92" s="225" t="s">
        <v>40</v>
      </c>
      <c r="AC92" s="219" t="s">
        <v>41</v>
      </c>
      <c r="AD92" s="225" t="s">
        <v>40</v>
      </c>
      <c r="AE92" s="219" t="s">
        <v>41</v>
      </c>
      <c r="AF92" s="225" t="s">
        <v>40</v>
      </c>
      <c r="AG92" s="219" t="s">
        <v>41</v>
      </c>
      <c r="AH92" s="225" t="s">
        <v>40</v>
      </c>
      <c r="AI92" s="219" t="s">
        <v>41</v>
      </c>
      <c r="AJ92" s="225" t="s">
        <v>40</v>
      </c>
      <c r="AK92" s="219" t="s">
        <v>41</v>
      </c>
      <c r="AL92" s="225" t="s">
        <v>40</v>
      </c>
      <c r="AM92" s="219" t="s">
        <v>41</v>
      </c>
      <c r="AN92" s="391"/>
      <c r="AO92" s="406"/>
      <c r="AP92" s="409"/>
      <c r="AQ92" s="388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X92" s="3"/>
      <c r="BY92" s="3"/>
      <c r="BZ92" s="3"/>
      <c r="CA92" s="4"/>
      <c r="CB92" s="4"/>
      <c r="CC92" s="4"/>
      <c r="CD92" s="4"/>
      <c r="CE92" s="4"/>
      <c r="CF92" s="4"/>
      <c r="CG92" s="12"/>
      <c r="CH92" s="12"/>
      <c r="CI92" s="12"/>
      <c r="CJ92" s="12"/>
      <c r="CK92" s="12"/>
    </row>
    <row r="93" spans="1:89" s="2" customFormat="1" x14ac:dyDescent="0.2">
      <c r="A93" s="412" t="s">
        <v>160</v>
      </c>
      <c r="B93" s="413"/>
      <c r="C93" s="136">
        <f>SUM(D93+E93)</f>
        <v>1029</v>
      </c>
      <c r="D93" s="137">
        <f>SUM(F93+H93+J93+L93+N93+P93+R93+T93+V93+X93+Z93+AB93+AD93+AF93+AH93+AJ93+AL93)</f>
        <v>504</v>
      </c>
      <c r="E93" s="138">
        <f>SUM(G93+I93+K93+M93+O93+Q93+S93+U93+W93+Y93+AA93+AC93+AE93+AG93+AI93+AK93+AM93)</f>
        <v>525</v>
      </c>
      <c r="F93" s="139">
        <v>7</v>
      </c>
      <c r="G93" s="140">
        <v>9</v>
      </c>
      <c r="H93" s="139">
        <v>6</v>
      </c>
      <c r="I93" s="140">
        <v>7</v>
      </c>
      <c r="J93" s="139">
        <v>4</v>
      </c>
      <c r="K93" s="45">
        <v>3</v>
      </c>
      <c r="L93" s="139">
        <v>3</v>
      </c>
      <c r="M93" s="45">
        <v>7</v>
      </c>
      <c r="N93" s="139">
        <v>3</v>
      </c>
      <c r="O93" s="45">
        <v>6</v>
      </c>
      <c r="P93" s="139">
        <v>7</v>
      </c>
      <c r="Q93" s="45">
        <v>15</v>
      </c>
      <c r="R93" s="139">
        <v>8</v>
      </c>
      <c r="S93" s="45">
        <v>14</v>
      </c>
      <c r="T93" s="139">
        <v>7</v>
      </c>
      <c r="U93" s="45">
        <v>20</v>
      </c>
      <c r="V93" s="139">
        <v>12</v>
      </c>
      <c r="W93" s="45">
        <v>16</v>
      </c>
      <c r="X93" s="139">
        <v>16</v>
      </c>
      <c r="Y93" s="45">
        <v>35</v>
      </c>
      <c r="Z93" s="139">
        <v>23</v>
      </c>
      <c r="AA93" s="45">
        <v>39</v>
      </c>
      <c r="AB93" s="139">
        <v>46</v>
      </c>
      <c r="AC93" s="45">
        <v>34</v>
      </c>
      <c r="AD93" s="139">
        <v>67</v>
      </c>
      <c r="AE93" s="45">
        <v>62</v>
      </c>
      <c r="AF93" s="139">
        <v>58</v>
      </c>
      <c r="AG93" s="45">
        <v>74</v>
      </c>
      <c r="AH93" s="139">
        <v>89</v>
      </c>
      <c r="AI93" s="45">
        <v>72</v>
      </c>
      <c r="AJ93" s="139">
        <v>68</v>
      </c>
      <c r="AK93" s="45">
        <v>45</v>
      </c>
      <c r="AL93" s="141">
        <v>80</v>
      </c>
      <c r="AM93" s="45">
        <v>67</v>
      </c>
      <c r="AN93" s="142">
        <v>1003</v>
      </c>
      <c r="AO93" s="143">
        <v>696</v>
      </c>
      <c r="AP93" s="144">
        <v>0</v>
      </c>
      <c r="AQ93" s="140">
        <v>0</v>
      </c>
      <c r="AR93" s="145" t="str">
        <f>CA93&amp;CB93&amp;CC93&amp;CD93</f>
        <v/>
      </c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13"/>
      <c r="BE93" s="13"/>
      <c r="BX93" s="3"/>
      <c r="BY93" s="3"/>
      <c r="BZ93" s="3"/>
      <c r="CA93" s="146" t="str">
        <f>IF(CG93=1,"* El número de Beneficiarios NO DEBE ser mayor que el Total. ","")</f>
        <v/>
      </c>
      <c r="CB93" s="146" t="str">
        <f>IF(CH93=1,"* No olvide digitar la columna Beneficiarios y/o Pueblos Originarios y/o Migrantes (Digite CEROS si no tiene.). ","")</f>
        <v/>
      </c>
      <c r="CC93" s="146" t="str">
        <f>IF(CI93=1,"* El número de Pueblos Originarios y/o Migrantes NO DEBE ser mayor que el Total. ","")</f>
        <v/>
      </c>
      <c r="CD93" s="146" t="str">
        <f>IF(CJ93=1,"* El número de Controles NO DEBE ser mayor que el Total. ","")</f>
        <v/>
      </c>
      <c r="CE93" s="146"/>
      <c r="CF93" s="146"/>
      <c r="CG93" s="56">
        <f>IF(C93&lt;AN93,1,0)</f>
        <v>0</v>
      </c>
      <c r="CH93" s="56">
        <f>IF(AND(C93&lt;&gt;0,OR(AN93="",AP93="",AQ93="")),1,0)</f>
        <v>0</v>
      </c>
      <c r="CI93" s="56">
        <f>IF(OR(C93&lt;AP93,C93&lt;AQ93),1,0)</f>
        <v>0</v>
      </c>
      <c r="CJ93" s="56">
        <f>IF(C93&lt;AO93,1,0)</f>
        <v>0</v>
      </c>
      <c r="CK93" s="12"/>
    </row>
    <row r="94" spans="1:89" s="2" customFormat="1" x14ac:dyDescent="0.2">
      <c r="A94" s="389" t="s">
        <v>161</v>
      </c>
      <c r="B94" s="118" t="s">
        <v>162</v>
      </c>
      <c r="C94" s="147">
        <f>SUM(D94:E94)</f>
        <v>259</v>
      </c>
      <c r="D94" s="148"/>
      <c r="E94" s="138">
        <f>SUM(K94+M94+O94+Q94+S94+U94+W94+Y94+AA94+AC94+AE94+AG94+AI94+AK94+AM94)</f>
        <v>259</v>
      </c>
      <c r="F94" s="149"/>
      <c r="G94" s="150"/>
      <c r="H94" s="149"/>
      <c r="I94" s="150"/>
      <c r="J94" s="149"/>
      <c r="K94" s="47">
        <v>1</v>
      </c>
      <c r="L94" s="149"/>
      <c r="M94" s="47">
        <v>14</v>
      </c>
      <c r="N94" s="149"/>
      <c r="O94" s="47">
        <v>36</v>
      </c>
      <c r="P94" s="149"/>
      <c r="Q94" s="47">
        <v>68</v>
      </c>
      <c r="R94" s="149"/>
      <c r="S94" s="47">
        <v>75</v>
      </c>
      <c r="T94" s="149"/>
      <c r="U94" s="47">
        <v>35</v>
      </c>
      <c r="V94" s="149"/>
      <c r="W94" s="47">
        <v>30</v>
      </c>
      <c r="X94" s="149"/>
      <c r="Y94" s="47"/>
      <c r="Z94" s="149"/>
      <c r="AA94" s="47"/>
      <c r="AB94" s="149"/>
      <c r="AC94" s="47"/>
      <c r="AD94" s="149"/>
      <c r="AE94" s="47"/>
      <c r="AF94" s="149"/>
      <c r="AG94" s="47"/>
      <c r="AH94" s="149"/>
      <c r="AI94" s="47"/>
      <c r="AJ94" s="149"/>
      <c r="AK94" s="47"/>
      <c r="AL94" s="149"/>
      <c r="AM94" s="47"/>
      <c r="AN94" s="151">
        <v>259</v>
      </c>
      <c r="AO94" s="152">
        <v>259</v>
      </c>
      <c r="AP94" s="36">
        <v>0</v>
      </c>
      <c r="AQ94" s="153">
        <v>0</v>
      </c>
      <c r="AR94" s="145" t="str">
        <f t="shared" ref="AR94:AR101" si="26">CA94&amp;CB94&amp;CC94&amp;CD94</f>
        <v/>
      </c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13"/>
      <c r="BE94" s="13"/>
      <c r="BX94" s="3"/>
      <c r="BY94" s="3"/>
      <c r="BZ94" s="3"/>
      <c r="CA94" s="146" t="str">
        <f t="shared" ref="CA94:CA100" si="27">IF(CG94=1,"* El número de Beneficiarios NO DEBE ser mayor que el Total. ","")</f>
        <v/>
      </c>
      <c r="CB94" s="146" t="str">
        <f t="shared" ref="CB94:CB100" si="28">IF(CH94=1,"* No olvide digitar la columna Beneficiarios y/o Pueblos Originarios y/o Migrantes (Digite CEROS si no tiene.). ","")</f>
        <v/>
      </c>
      <c r="CC94" s="146" t="str">
        <f t="shared" ref="CC94:CC100" si="29">IF(CI94=1,"* El número de Pueblos Originarios y/o Migrantes NO DEBE ser mayor que el Total. ","")</f>
        <v/>
      </c>
      <c r="CD94" s="146" t="str">
        <f t="shared" ref="CD94:CD100" si="30">IF(CJ94=1,"* El número de Controles NO DEBE ser mayor que el Total. ","")</f>
        <v/>
      </c>
      <c r="CE94" s="146"/>
      <c r="CF94" s="146"/>
      <c r="CG94" s="56">
        <f>IF(E94&lt;AN94,1,0)</f>
        <v>0</v>
      </c>
      <c r="CH94" s="56">
        <f>IF(AND(E94&lt;&gt;0,OR(AN94="",AP94="",AQ94="")),1,0)</f>
        <v>0</v>
      </c>
      <c r="CI94" s="56">
        <f>IF(OR(E94&lt;AP94,E94&lt;AQ94),1,0)</f>
        <v>0</v>
      </c>
      <c r="CJ94" s="56">
        <f>IF(E94&lt;AO94,1,0)</f>
        <v>0</v>
      </c>
      <c r="CK94" s="12"/>
    </row>
    <row r="95" spans="1:89" s="2" customFormat="1" ht="21.75" x14ac:dyDescent="0.2">
      <c r="A95" s="390"/>
      <c r="B95" s="69" t="s">
        <v>163</v>
      </c>
      <c r="C95" s="154">
        <f>SUM(D95+E95)</f>
        <v>361</v>
      </c>
      <c r="D95" s="155">
        <f>SUM(F95+H95+J95+L95+N95+P95+R95+T95+V95+X95+Z95+AB95+AD95+AF95+AH95+AJ95+AL95)</f>
        <v>76</v>
      </c>
      <c r="E95" s="156">
        <f>SUM(G95+I95+K95+M95+O95+Q95+S95+U95+W95+Y95+AA95+AC95+AE95+AG95+AI95+AK95+AM95)</f>
        <v>285</v>
      </c>
      <c r="F95" s="39">
        <v>1</v>
      </c>
      <c r="G95" s="40">
        <v>2</v>
      </c>
      <c r="H95" s="39">
        <v>0</v>
      </c>
      <c r="I95" s="40">
        <v>0</v>
      </c>
      <c r="J95" s="39">
        <v>0</v>
      </c>
      <c r="K95" s="40">
        <v>0</v>
      </c>
      <c r="L95" s="39">
        <v>1</v>
      </c>
      <c r="M95" s="40">
        <v>6</v>
      </c>
      <c r="N95" s="39">
        <v>7</v>
      </c>
      <c r="O95" s="40">
        <v>18</v>
      </c>
      <c r="P95" s="39">
        <v>12</v>
      </c>
      <c r="Q95" s="40">
        <v>20</v>
      </c>
      <c r="R95" s="39">
        <v>17</v>
      </c>
      <c r="S95" s="40">
        <v>31</v>
      </c>
      <c r="T95" s="39">
        <v>11</v>
      </c>
      <c r="U95" s="40">
        <v>50</v>
      </c>
      <c r="V95" s="39">
        <v>7</v>
      </c>
      <c r="W95" s="40">
        <v>49</v>
      </c>
      <c r="X95" s="39">
        <v>4</v>
      </c>
      <c r="Y95" s="40">
        <v>40</v>
      </c>
      <c r="Z95" s="39">
        <v>11</v>
      </c>
      <c r="AA95" s="40">
        <v>23</v>
      </c>
      <c r="AB95" s="39">
        <v>2</v>
      </c>
      <c r="AC95" s="40">
        <v>15</v>
      </c>
      <c r="AD95" s="39">
        <v>2</v>
      </c>
      <c r="AE95" s="40">
        <v>14</v>
      </c>
      <c r="AF95" s="39">
        <v>1</v>
      </c>
      <c r="AG95" s="40">
        <v>10</v>
      </c>
      <c r="AH95" s="39">
        <v>0</v>
      </c>
      <c r="AI95" s="40">
        <v>7</v>
      </c>
      <c r="AJ95" s="39">
        <v>0</v>
      </c>
      <c r="AK95" s="40">
        <v>0</v>
      </c>
      <c r="AL95" s="46">
        <v>0</v>
      </c>
      <c r="AM95" s="40">
        <v>0</v>
      </c>
      <c r="AN95" s="71">
        <v>361</v>
      </c>
      <c r="AO95" s="157">
        <v>297</v>
      </c>
      <c r="AP95" s="57">
        <v>0</v>
      </c>
      <c r="AQ95" s="67">
        <v>0</v>
      </c>
      <c r="AR95" s="145" t="str">
        <f t="shared" si="26"/>
        <v/>
      </c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13"/>
      <c r="BE95" s="13"/>
      <c r="BX95" s="3"/>
      <c r="BY95" s="3"/>
      <c r="BZ95" s="3"/>
      <c r="CA95" s="146" t="str">
        <f t="shared" si="27"/>
        <v/>
      </c>
      <c r="CB95" s="146" t="str">
        <f t="shared" si="28"/>
        <v/>
      </c>
      <c r="CC95" s="146" t="str">
        <f t="shared" si="29"/>
        <v/>
      </c>
      <c r="CD95" s="146" t="str">
        <f t="shared" si="30"/>
        <v/>
      </c>
      <c r="CE95" s="146"/>
      <c r="CF95" s="146"/>
      <c r="CG95" s="56">
        <f t="shared" ref="CG95:CG100" si="31">IF(C95&lt;AN95,1,0)</f>
        <v>0</v>
      </c>
      <c r="CH95" s="56">
        <f t="shared" ref="CH95:CH100" si="32">IF(AND(C95&lt;&gt;0,OR(AN95="",AP95="",AQ95="")),1,0)</f>
        <v>0</v>
      </c>
      <c r="CI95" s="56">
        <f t="shared" ref="CI95:CI100" si="33">IF(OR(C95&lt;AP95,C95&lt;AQ95),1,0)</f>
        <v>0</v>
      </c>
      <c r="CJ95" s="56">
        <f t="shared" ref="CJ95:CJ100" si="34">IF(C95&lt;AO95,1,0)</f>
        <v>0</v>
      </c>
      <c r="CK95" s="12"/>
    </row>
    <row r="96" spans="1:89" s="2" customFormat="1" x14ac:dyDescent="0.2">
      <c r="A96" s="391"/>
      <c r="B96" s="122" t="s">
        <v>143</v>
      </c>
      <c r="C96" s="158">
        <f t="shared" ref="C96:C101" si="35">SUM(D96+E96)</f>
        <v>0</v>
      </c>
      <c r="D96" s="159">
        <f>SUM(N96+P96+R96+T96+V96+X96+Z96)</f>
        <v>0</v>
      </c>
      <c r="E96" s="160">
        <f>SUM(O96+Q96+S96+U96+W96+Y96+AA96)</f>
        <v>0</v>
      </c>
      <c r="F96" s="161"/>
      <c r="G96" s="162"/>
      <c r="H96" s="161"/>
      <c r="I96" s="162"/>
      <c r="J96" s="161"/>
      <c r="K96" s="162"/>
      <c r="L96" s="161"/>
      <c r="M96" s="162"/>
      <c r="N96" s="124"/>
      <c r="O96" s="126"/>
      <c r="P96" s="124"/>
      <c r="Q96" s="126"/>
      <c r="R96" s="124"/>
      <c r="S96" s="126"/>
      <c r="T96" s="124"/>
      <c r="U96" s="126"/>
      <c r="V96" s="124"/>
      <c r="W96" s="126"/>
      <c r="X96" s="124"/>
      <c r="Y96" s="126"/>
      <c r="Z96" s="124"/>
      <c r="AA96" s="163"/>
      <c r="AB96" s="161"/>
      <c r="AC96" s="162"/>
      <c r="AD96" s="161"/>
      <c r="AE96" s="162"/>
      <c r="AF96" s="161"/>
      <c r="AG96" s="162"/>
      <c r="AH96" s="161"/>
      <c r="AI96" s="162"/>
      <c r="AJ96" s="161"/>
      <c r="AK96" s="162"/>
      <c r="AL96" s="161"/>
      <c r="AM96" s="162"/>
      <c r="AN96" s="164"/>
      <c r="AO96" s="165"/>
      <c r="AP96" s="166"/>
      <c r="AQ96" s="163"/>
      <c r="AR96" s="145" t="str">
        <f t="shared" si="26"/>
        <v/>
      </c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13"/>
      <c r="BE96" s="13"/>
      <c r="BX96" s="3"/>
      <c r="BY96" s="3"/>
      <c r="BZ96" s="3"/>
      <c r="CA96" s="146" t="str">
        <f t="shared" si="27"/>
        <v/>
      </c>
      <c r="CB96" s="146" t="str">
        <f t="shared" si="28"/>
        <v/>
      </c>
      <c r="CC96" s="146" t="str">
        <f t="shared" si="29"/>
        <v/>
      </c>
      <c r="CD96" s="146" t="str">
        <f t="shared" si="30"/>
        <v/>
      </c>
      <c r="CE96" s="146"/>
      <c r="CF96" s="146"/>
      <c r="CG96" s="56">
        <f t="shared" si="31"/>
        <v>0</v>
      </c>
      <c r="CH96" s="56">
        <f t="shared" si="32"/>
        <v>0</v>
      </c>
      <c r="CI96" s="56">
        <f t="shared" si="33"/>
        <v>0</v>
      </c>
      <c r="CJ96" s="56">
        <f t="shared" si="34"/>
        <v>0</v>
      </c>
      <c r="CK96" s="12"/>
    </row>
    <row r="97" spans="1:90" s="2" customFormat="1" x14ac:dyDescent="0.2">
      <c r="A97" s="422" t="s">
        <v>164</v>
      </c>
      <c r="B97" s="423"/>
      <c r="C97" s="167">
        <f t="shared" si="35"/>
        <v>620</v>
      </c>
      <c r="D97" s="168">
        <f t="shared" ref="D97:E101" si="36">SUM(F97+H97+J97+L97+N97+P97+R97+T97+V97+X97+Z97+AB97+AD97+AF97+AH97+AJ97+AL97)</f>
        <v>253</v>
      </c>
      <c r="E97" s="169">
        <f t="shared" si="36"/>
        <v>367</v>
      </c>
      <c r="F97" s="60">
        <v>57</v>
      </c>
      <c r="G97" s="52">
        <v>42</v>
      </c>
      <c r="H97" s="60">
        <v>33</v>
      </c>
      <c r="I97" s="52">
        <v>29</v>
      </c>
      <c r="J97" s="60">
        <v>18</v>
      </c>
      <c r="K97" s="49">
        <v>38</v>
      </c>
      <c r="L97" s="60">
        <v>13</v>
      </c>
      <c r="M97" s="49">
        <v>23</v>
      </c>
      <c r="N97" s="60">
        <v>6</v>
      </c>
      <c r="O97" s="49">
        <v>7</v>
      </c>
      <c r="P97" s="60">
        <v>1</v>
      </c>
      <c r="Q97" s="49">
        <v>9</v>
      </c>
      <c r="R97" s="60">
        <v>7</v>
      </c>
      <c r="S97" s="49">
        <v>18</v>
      </c>
      <c r="T97" s="60">
        <v>4</v>
      </c>
      <c r="U97" s="49">
        <v>15</v>
      </c>
      <c r="V97" s="60">
        <v>5</v>
      </c>
      <c r="W97" s="49">
        <v>11</v>
      </c>
      <c r="X97" s="60">
        <v>6</v>
      </c>
      <c r="Y97" s="49">
        <v>17</v>
      </c>
      <c r="Z97" s="60">
        <v>6</v>
      </c>
      <c r="AA97" s="49">
        <v>21</v>
      </c>
      <c r="AB97" s="60">
        <v>12</v>
      </c>
      <c r="AC97" s="49">
        <v>13</v>
      </c>
      <c r="AD97" s="60">
        <v>12</v>
      </c>
      <c r="AE97" s="49">
        <v>26</v>
      </c>
      <c r="AF97" s="60">
        <v>16</v>
      </c>
      <c r="AG97" s="49">
        <v>33</v>
      </c>
      <c r="AH97" s="60">
        <v>24</v>
      </c>
      <c r="AI97" s="52">
        <v>18</v>
      </c>
      <c r="AJ97" s="60">
        <v>11</v>
      </c>
      <c r="AK97" s="52">
        <v>17</v>
      </c>
      <c r="AL97" s="80">
        <v>22</v>
      </c>
      <c r="AM97" s="49">
        <v>30</v>
      </c>
      <c r="AN97" s="170">
        <v>620</v>
      </c>
      <c r="AO97" s="171">
        <v>557</v>
      </c>
      <c r="AP97" s="79">
        <v>0</v>
      </c>
      <c r="AQ97" s="52">
        <v>0</v>
      </c>
      <c r="AR97" s="145" t="str">
        <f t="shared" si="26"/>
        <v/>
      </c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13"/>
      <c r="BE97" s="13"/>
      <c r="BX97" s="3"/>
      <c r="BY97" s="3"/>
      <c r="BZ97" s="3"/>
      <c r="CA97" s="146" t="str">
        <f t="shared" si="27"/>
        <v/>
      </c>
      <c r="CB97" s="146" t="str">
        <f t="shared" si="28"/>
        <v/>
      </c>
      <c r="CC97" s="146" t="str">
        <f t="shared" si="29"/>
        <v/>
      </c>
      <c r="CD97" s="146" t="str">
        <f t="shared" si="30"/>
        <v/>
      </c>
      <c r="CE97" s="146"/>
      <c r="CF97" s="146"/>
      <c r="CG97" s="56">
        <f t="shared" si="31"/>
        <v>0</v>
      </c>
      <c r="CH97" s="56">
        <f t="shared" si="32"/>
        <v>0</v>
      </c>
      <c r="CI97" s="56">
        <f t="shared" si="33"/>
        <v>0</v>
      </c>
      <c r="CJ97" s="56">
        <f t="shared" si="34"/>
        <v>0</v>
      </c>
      <c r="CK97" s="12"/>
      <c r="CL97" s="4"/>
    </row>
    <row r="98" spans="1:90" s="2" customFormat="1" x14ac:dyDescent="0.2">
      <c r="A98" s="424" t="s">
        <v>165</v>
      </c>
      <c r="B98" s="425"/>
      <c r="C98" s="172">
        <f t="shared" si="35"/>
        <v>0</v>
      </c>
      <c r="D98" s="155">
        <f t="shared" si="36"/>
        <v>0</v>
      </c>
      <c r="E98" s="156">
        <f t="shared" si="36"/>
        <v>0</v>
      </c>
      <c r="F98" s="39"/>
      <c r="G98" s="67"/>
      <c r="H98" s="39"/>
      <c r="I98" s="67"/>
      <c r="J98" s="39"/>
      <c r="K98" s="40"/>
      <c r="L98" s="39"/>
      <c r="M98" s="40"/>
      <c r="N98" s="39"/>
      <c r="O98" s="40"/>
      <c r="P98" s="39"/>
      <c r="Q98" s="40"/>
      <c r="R98" s="39"/>
      <c r="S98" s="40"/>
      <c r="T98" s="39"/>
      <c r="U98" s="40"/>
      <c r="V98" s="39"/>
      <c r="W98" s="40"/>
      <c r="X98" s="39"/>
      <c r="Y98" s="40"/>
      <c r="Z98" s="39"/>
      <c r="AA98" s="40"/>
      <c r="AB98" s="39"/>
      <c r="AC98" s="67"/>
      <c r="AD98" s="39"/>
      <c r="AE98" s="67"/>
      <c r="AF98" s="39"/>
      <c r="AG98" s="67"/>
      <c r="AH98" s="39"/>
      <c r="AI98" s="67"/>
      <c r="AJ98" s="39"/>
      <c r="AK98" s="67"/>
      <c r="AL98" s="46"/>
      <c r="AM98" s="40"/>
      <c r="AN98" s="71"/>
      <c r="AO98" s="157"/>
      <c r="AP98" s="57"/>
      <c r="AQ98" s="67"/>
      <c r="AR98" s="145" t="str">
        <f t="shared" si="26"/>
        <v/>
      </c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13"/>
      <c r="BE98" s="13"/>
      <c r="BX98" s="3"/>
      <c r="BY98" s="3"/>
      <c r="BZ98" s="3"/>
      <c r="CA98" s="146" t="str">
        <f t="shared" si="27"/>
        <v/>
      </c>
      <c r="CB98" s="146" t="str">
        <f t="shared" si="28"/>
        <v/>
      </c>
      <c r="CC98" s="146" t="str">
        <f t="shared" si="29"/>
        <v/>
      </c>
      <c r="CD98" s="146" t="str">
        <f t="shared" si="30"/>
        <v/>
      </c>
      <c r="CE98" s="146"/>
      <c r="CF98" s="146"/>
      <c r="CG98" s="56">
        <f t="shared" si="31"/>
        <v>0</v>
      </c>
      <c r="CH98" s="56">
        <f t="shared" si="32"/>
        <v>0</v>
      </c>
      <c r="CI98" s="56">
        <f t="shared" si="33"/>
        <v>0</v>
      </c>
      <c r="CJ98" s="56">
        <f t="shared" si="34"/>
        <v>0</v>
      </c>
      <c r="CK98" s="12"/>
      <c r="CL98" s="4"/>
    </row>
    <row r="99" spans="1:90" s="2" customFormat="1" x14ac:dyDescent="0.2">
      <c r="A99" s="426" t="s">
        <v>166</v>
      </c>
      <c r="B99" s="427"/>
      <c r="C99" s="173">
        <f t="shared" si="35"/>
        <v>97</v>
      </c>
      <c r="D99" s="174">
        <f t="shared" si="36"/>
        <v>57</v>
      </c>
      <c r="E99" s="156">
        <f t="shared" si="36"/>
        <v>40</v>
      </c>
      <c r="F99" s="39">
        <v>13</v>
      </c>
      <c r="G99" s="67">
        <v>19</v>
      </c>
      <c r="H99" s="39">
        <v>7</v>
      </c>
      <c r="I99" s="67">
        <v>4</v>
      </c>
      <c r="J99" s="39">
        <v>0</v>
      </c>
      <c r="K99" s="40">
        <v>0</v>
      </c>
      <c r="L99" s="39">
        <v>0</v>
      </c>
      <c r="M99" s="40">
        <v>0</v>
      </c>
      <c r="N99" s="39">
        <v>0</v>
      </c>
      <c r="O99" s="40">
        <v>0</v>
      </c>
      <c r="P99" s="39">
        <v>0</v>
      </c>
      <c r="Q99" s="40">
        <v>0</v>
      </c>
      <c r="R99" s="39">
        <v>4</v>
      </c>
      <c r="S99" s="40">
        <v>0</v>
      </c>
      <c r="T99" s="39">
        <v>3</v>
      </c>
      <c r="U99" s="40">
        <v>2</v>
      </c>
      <c r="V99" s="39">
        <v>3</v>
      </c>
      <c r="W99" s="40">
        <v>0</v>
      </c>
      <c r="X99" s="39">
        <v>0</v>
      </c>
      <c r="Y99" s="40">
        <v>1</v>
      </c>
      <c r="Z99" s="39">
        <v>2</v>
      </c>
      <c r="AA99" s="40">
        <v>2</v>
      </c>
      <c r="AB99" s="39">
        <v>0</v>
      </c>
      <c r="AC99" s="67">
        <v>0</v>
      </c>
      <c r="AD99" s="39">
        <v>13</v>
      </c>
      <c r="AE99" s="67">
        <v>2</v>
      </c>
      <c r="AF99" s="39">
        <v>3</v>
      </c>
      <c r="AG99" s="67">
        <v>5</v>
      </c>
      <c r="AH99" s="39">
        <v>2</v>
      </c>
      <c r="AI99" s="67">
        <v>0</v>
      </c>
      <c r="AJ99" s="39">
        <v>6</v>
      </c>
      <c r="AK99" s="67">
        <v>2</v>
      </c>
      <c r="AL99" s="46">
        <v>1</v>
      </c>
      <c r="AM99" s="40">
        <v>3</v>
      </c>
      <c r="AN99" s="71">
        <v>97</v>
      </c>
      <c r="AO99" s="157">
        <v>63</v>
      </c>
      <c r="AP99" s="57">
        <v>0</v>
      </c>
      <c r="AQ99" s="67">
        <v>0</v>
      </c>
      <c r="AR99" s="145" t="str">
        <f t="shared" si="26"/>
        <v/>
      </c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13"/>
      <c r="BE99" s="13"/>
      <c r="BX99" s="3"/>
      <c r="BY99" s="3"/>
      <c r="BZ99" s="3"/>
      <c r="CA99" s="146" t="str">
        <f t="shared" si="27"/>
        <v/>
      </c>
      <c r="CB99" s="146" t="str">
        <f t="shared" si="28"/>
        <v/>
      </c>
      <c r="CC99" s="146" t="str">
        <f t="shared" si="29"/>
        <v/>
      </c>
      <c r="CD99" s="146" t="str">
        <f t="shared" si="30"/>
        <v/>
      </c>
      <c r="CE99" s="146"/>
      <c r="CF99" s="146"/>
      <c r="CG99" s="56">
        <f t="shared" si="31"/>
        <v>0</v>
      </c>
      <c r="CH99" s="56">
        <f t="shared" si="32"/>
        <v>0</v>
      </c>
      <c r="CI99" s="56">
        <f t="shared" si="33"/>
        <v>0</v>
      </c>
      <c r="CJ99" s="56">
        <f t="shared" si="34"/>
        <v>0</v>
      </c>
      <c r="CK99" s="12"/>
      <c r="CL99" s="4"/>
    </row>
    <row r="100" spans="1:90" s="2" customFormat="1" x14ac:dyDescent="0.2">
      <c r="A100" s="424" t="s">
        <v>167</v>
      </c>
      <c r="B100" s="425"/>
      <c r="C100" s="172">
        <f t="shared" si="35"/>
        <v>6</v>
      </c>
      <c r="D100" s="155">
        <f t="shared" si="36"/>
        <v>3</v>
      </c>
      <c r="E100" s="156">
        <f t="shared" si="36"/>
        <v>3</v>
      </c>
      <c r="F100" s="39">
        <v>0</v>
      </c>
      <c r="G100" s="67">
        <v>0</v>
      </c>
      <c r="H100" s="39">
        <v>0</v>
      </c>
      <c r="I100" s="67">
        <v>0</v>
      </c>
      <c r="J100" s="39">
        <v>0</v>
      </c>
      <c r="K100" s="40">
        <v>0</v>
      </c>
      <c r="L100" s="39">
        <v>0</v>
      </c>
      <c r="M100" s="40">
        <v>0</v>
      </c>
      <c r="N100" s="39">
        <v>0</v>
      </c>
      <c r="O100" s="40">
        <v>0</v>
      </c>
      <c r="P100" s="39">
        <v>0</v>
      </c>
      <c r="Q100" s="40">
        <v>0</v>
      </c>
      <c r="R100" s="39">
        <v>0</v>
      </c>
      <c r="S100" s="40">
        <v>0</v>
      </c>
      <c r="T100" s="39">
        <v>0</v>
      </c>
      <c r="U100" s="40">
        <v>0</v>
      </c>
      <c r="V100" s="39">
        <v>0</v>
      </c>
      <c r="W100" s="40">
        <v>0</v>
      </c>
      <c r="X100" s="39">
        <v>0</v>
      </c>
      <c r="Y100" s="40">
        <v>0</v>
      </c>
      <c r="Z100" s="39">
        <v>0</v>
      </c>
      <c r="AA100" s="40">
        <v>0</v>
      </c>
      <c r="AB100" s="39">
        <v>0</v>
      </c>
      <c r="AC100" s="40">
        <v>0</v>
      </c>
      <c r="AD100" s="39">
        <v>0</v>
      </c>
      <c r="AE100" s="40">
        <v>0</v>
      </c>
      <c r="AF100" s="39">
        <v>0</v>
      </c>
      <c r="AG100" s="40">
        <v>1</v>
      </c>
      <c r="AH100" s="39">
        <v>2</v>
      </c>
      <c r="AI100" s="67">
        <v>2</v>
      </c>
      <c r="AJ100" s="39">
        <v>0</v>
      </c>
      <c r="AK100" s="67">
        <v>0</v>
      </c>
      <c r="AL100" s="46">
        <v>1</v>
      </c>
      <c r="AM100" s="40">
        <v>0</v>
      </c>
      <c r="AN100" s="71">
        <v>6</v>
      </c>
      <c r="AO100" s="157">
        <v>0</v>
      </c>
      <c r="AP100" s="57">
        <v>0</v>
      </c>
      <c r="AQ100" s="67">
        <v>0</v>
      </c>
      <c r="AR100" s="145" t="str">
        <f t="shared" si="26"/>
        <v/>
      </c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13"/>
      <c r="BE100" s="13"/>
      <c r="BX100" s="3"/>
      <c r="BY100" s="3"/>
      <c r="BZ100" s="3"/>
      <c r="CA100" s="146" t="str">
        <f t="shared" si="27"/>
        <v/>
      </c>
      <c r="CB100" s="146" t="str">
        <f t="shared" si="28"/>
        <v/>
      </c>
      <c r="CC100" s="146" t="str">
        <f t="shared" si="29"/>
        <v/>
      </c>
      <c r="CD100" s="146" t="str">
        <f t="shared" si="30"/>
        <v/>
      </c>
      <c r="CE100" s="146"/>
      <c r="CF100" s="146"/>
      <c r="CG100" s="56">
        <f t="shared" si="31"/>
        <v>0</v>
      </c>
      <c r="CH100" s="56">
        <f t="shared" si="32"/>
        <v>0</v>
      </c>
      <c r="CI100" s="56">
        <f t="shared" si="33"/>
        <v>0</v>
      </c>
      <c r="CJ100" s="56">
        <f t="shared" si="34"/>
        <v>0</v>
      </c>
      <c r="CK100" s="12"/>
      <c r="CL100" s="4"/>
    </row>
    <row r="101" spans="1:90" s="2" customFormat="1" x14ac:dyDescent="0.2">
      <c r="A101" s="428" t="s">
        <v>168</v>
      </c>
      <c r="B101" s="429"/>
      <c r="C101" s="175">
        <f t="shared" si="35"/>
        <v>157</v>
      </c>
      <c r="D101" s="176">
        <f t="shared" si="36"/>
        <v>86</v>
      </c>
      <c r="E101" s="177">
        <f t="shared" si="36"/>
        <v>71</v>
      </c>
      <c r="F101" s="124">
        <v>5</v>
      </c>
      <c r="G101" s="163">
        <v>1</v>
      </c>
      <c r="H101" s="124">
        <v>15</v>
      </c>
      <c r="I101" s="163">
        <v>7</v>
      </c>
      <c r="J101" s="124">
        <v>5</v>
      </c>
      <c r="K101" s="126">
        <v>6</v>
      </c>
      <c r="L101" s="124">
        <v>2</v>
      </c>
      <c r="M101" s="126">
        <v>2</v>
      </c>
      <c r="N101" s="124">
        <v>1</v>
      </c>
      <c r="O101" s="126">
        <v>3</v>
      </c>
      <c r="P101" s="124">
        <v>2</v>
      </c>
      <c r="Q101" s="126">
        <v>3</v>
      </c>
      <c r="R101" s="124">
        <v>4</v>
      </c>
      <c r="S101" s="126">
        <v>3</v>
      </c>
      <c r="T101" s="124">
        <v>5</v>
      </c>
      <c r="U101" s="126">
        <v>2</v>
      </c>
      <c r="V101" s="124">
        <v>6</v>
      </c>
      <c r="W101" s="126">
        <v>2</v>
      </c>
      <c r="X101" s="124">
        <v>8</v>
      </c>
      <c r="Y101" s="126">
        <v>7</v>
      </c>
      <c r="Z101" s="124">
        <v>6</v>
      </c>
      <c r="AA101" s="126">
        <v>8</v>
      </c>
      <c r="AB101" s="124">
        <v>6</v>
      </c>
      <c r="AC101" s="126">
        <v>12</v>
      </c>
      <c r="AD101" s="124">
        <v>2</v>
      </c>
      <c r="AE101" s="126">
        <v>3</v>
      </c>
      <c r="AF101" s="124">
        <v>6</v>
      </c>
      <c r="AG101" s="126">
        <v>2</v>
      </c>
      <c r="AH101" s="124">
        <v>2</v>
      </c>
      <c r="AI101" s="126">
        <v>0</v>
      </c>
      <c r="AJ101" s="124">
        <v>4</v>
      </c>
      <c r="AK101" s="126">
        <v>4</v>
      </c>
      <c r="AL101" s="178">
        <v>7</v>
      </c>
      <c r="AM101" s="126">
        <v>6</v>
      </c>
      <c r="AN101" s="164">
        <v>156</v>
      </c>
      <c r="AO101" s="165">
        <v>36</v>
      </c>
      <c r="AP101" s="166">
        <v>2</v>
      </c>
      <c r="AQ101" s="163">
        <v>19</v>
      </c>
      <c r="AR101" s="145" t="str">
        <f t="shared" si="26"/>
        <v/>
      </c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13"/>
      <c r="BE101" s="13"/>
      <c r="BX101" s="3"/>
      <c r="BY101" s="3"/>
      <c r="BZ101" s="3"/>
      <c r="CA101" s="146" t="str">
        <f>IF(CG101=1,"* El número de Beneficiarios NO DEBE ser mayor que el Total. ","")</f>
        <v/>
      </c>
      <c r="CB101" s="146" t="str">
        <f>IF(CH101=1,"* No olvide digitar la columna Beneficiarios y/o Pueblos Originarios y/o Migrantes (Digite CEROS si no tiene.). ","")</f>
        <v/>
      </c>
      <c r="CC101" s="146" t="str">
        <f>IF(CI101=1,"* El número de Pueblos Originarios y/o Migrantes NO DEBE ser mayor que el Total. ","")</f>
        <v/>
      </c>
      <c r="CD101" s="146" t="str">
        <f>IF(CJ101=1,"* El número de Controles NO DEBE ser mayor que el Total. ","")</f>
        <v/>
      </c>
      <c r="CE101" s="146"/>
      <c r="CF101" s="146"/>
      <c r="CG101" s="56">
        <f>IF(C101&lt;AN101,1,0)</f>
        <v>0</v>
      </c>
      <c r="CH101" s="56">
        <f>IF(AND(C101&lt;&gt;0,OR(AN101="",AP101="",AQ101="")),1,0)</f>
        <v>0</v>
      </c>
      <c r="CI101" s="56">
        <f>IF(OR(C101&lt;AP101,C101&lt;AQ101),1,0)</f>
        <v>0</v>
      </c>
      <c r="CJ101" s="56">
        <f>IF(C101&lt;AO101,1,0)</f>
        <v>0</v>
      </c>
      <c r="CK101" s="12"/>
      <c r="CL101" s="4"/>
    </row>
    <row r="102" spans="1:90" s="2" customFormat="1" x14ac:dyDescent="0.2">
      <c r="A102" s="410" t="s">
        <v>42</v>
      </c>
      <c r="B102" s="411"/>
      <c r="C102" s="179">
        <f t="shared" ref="C102:AQ102" si="37">SUM(C93:C101)</f>
        <v>2529</v>
      </c>
      <c r="D102" s="180">
        <f t="shared" si="37"/>
        <v>979</v>
      </c>
      <c r="E102" s="160">
        <f t="shared" si="37"/>
        <v>1550</v>
      </c>
      <c r="F102" s="128">
        <f t="shared" si="37"/>
        <v>83</v>
      </c>
      <c r="G102" s="181">
        <f t="shared" si="37"/>
        <v>73</v>
      </c>
      <c r="H102" s="128">
        <f t="shared" si="37"/>
        <v>61</v>
      </c>
      <c r="I102" s="181">
        <f t="shared" si="37"/>
        <v>47</v>
      </c>
      <c r="J102" s="98">
        <f t="shared" si="37"/>
        <v>27</v>
      </c>
      <c r="K102" s="101">
        <f t="shared" si="37"/>
        <v>48</v>
      </c>
      <c r="L102" s="98">
        <f t="shared" si="37"/>
        <v>19</v>
      </c>
      <c r="M102" s="101">
        <f t="shared" si="37"/>
        <v>52</v>
      </c>
      <c r="N102" s="98">
        <f t="shared" si="37"/>
        <v>17</v>
      </c>
      <c r="O102" s="101">
        <f t="shared" si="37"/>
        <v>70</v>
      </c>
      <c r="P102" s="98">
        <f t="shared" si="37"/>
        <v>22</v>
      </c>
      <c r="Q102" s="101">
        <f t="shared" si="37"/>
        <v>115</v>
      </c>
      <c r="R102" s="98">
        <f t="shared" si="37"/>
        <v>40</v>
      </c>
      <c r="S102" s="101">
        <f t="shared" si="37"/>
        <v>141</v>
      </c>
      <c r="T102" s="98">
        <f t="shared" si="37"/>
        <v>30</v>
      </c>
      <c r="U102" s="101">
        <f t="shared" si="37"/>
        <v>124</v>
      </c>
      <c r="V102" s="98">
        <f t="shared" si="37"/>
        <v>33</v>
      </c>
      <c r="W102" s="101">
        <f t="shared" si="37"/>
        <v>108</v>
      </c>
      <c r="X102" s="98">
        <f t="shared" si="37"/>
        <v>34</v>
      </c>
      <c r="Y102" s="101">
        <f t="shared" si="37"/>
        <v>100</v>
      </c>
      <c r="Z102" s="98">
        <f t="shared" si="37"/>
        <v>48</v>
      </c>
      <c r="AA102" s="101">
        <f t="shared" si="37"/>
        <v>93</v>
      </c>
      <c r="AB102" s="98">
        <f t="shared" si="37"/>
        <v>66</v>
      </c>
      <c r="AC102" s="101">
        <f t="shared" si="37"/>
        <v>74</v>
      </c>
      <c r="AD102" s="98">
        <f t="shared" si="37"/>
        <v>96</v>
      </c>
      <c r="AE102" s="101">
        <f t="shared" si="37"/>
        <v>107</v>
      </c>
      <c r="AF102" s="98">
        <f t="shared" si="37"/>
        <v>84</v>
      </c>
      <c r="AG102" s="101">
        <f t="shared" si="37"/>
        <v>125</v>
      </c>
      <c r="AH102" s="98">
        <f t="shared" si="37"/>
        <v>119</v>
      </c>
      <c r="AI102" s="101">
        <f t="shared" si="37"/>
        <v>99</v>
      </c>
      <c r="AJ102" s="98">
        <f t="shared" si="37"/>
        <v>89</v>
      </c>
      <c r="AK102" s="101">
        <f t="shared" si="37"/>
        <v>68</v>
      </c>
      <c r="AL102" s="102">
        <f t="shared" si="37"/>
        <v>111</v>
      </c>
      <c r="AM102" s="101">
        <f t="shared" si="37"/>
        <v>106</v>
      </c>
      <c r="AN102" s="182">
        <f t="shared" si="37"/>
        <v>2502</v>
      </c>
      <c r="AO102" s="183">
        <f t="shared" si="37"/>
        <v>1908</v>
      </c>
      <c r="AP102" s="184">
        <f t="shared" si="37"/>
        <v>2</v>
      </c>
      <c r="AQ102" s="181">
        <f t="shared" si="37"/>
        <v>19</v>
      </c>
      <c r="AR102" s="110" t="s">
        <v>169</v>
      </c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X102" s="3"/>
      <c r="BY102" s="3"/>
      <c r="BZ102" s="3"/>
      <c r="CA102" s="4"/>
      <c r="CB102" s="4"/>
      <c r="CC102" s="4"/>
      <c r="CD102" s="4"/>
      <c r="CE102" s="4"/>
      <c r="CF102" s="4"/>
      <c r="CG102" s="12"/>
      <c r="CH102" s="12"/>
      <c r="CI102" s="12"/>
      <c r="CJ102" s="12"/>
      <c r="CK102" s="12"/>
      <c r="CL102" s="4"/>
    </row>
    <row r="103" spans="1:90" s="2" customFormat="1" x14ac:dyDescent="0.2">
      <c r="A103" s="131" t="s">
        <v>170</v>
      </c>
      <c r="B103" s="185"/>
      <c r="C103" s="185"/>
      <c r="D103" s="185"/>
      <c r="E103" s="185"/>
      <c r="F103" s="185"/>
      <c r="G103" s="186"/>
      <c r="H103" s="186"/>
      <c r="I103" s="186"/>
      <c r="J103" s="5"/>
      <c r="K103" s="5"/>
      <c r="L103" s="5"/>
      <c r="M103" s="68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X103" s="3"/>
      <c r="BY103" s="3"/>
      <c r="BZ103" s="3"/>
      <c r="CA103" s="4"/>
      <c r="CB103" s="4"/>
      <c r="CC103" s="4"/>
      <c r="CD103" s="4"/>
      <c r="CE103" s="4"/>
      <c r="CF103" s="4"/>
      <c r="CG103" s="12"/>
      <c r="CH103" s="12"/>
      <c r="CI103" s="12"/>
      <c r="CJ103" s="12"/>
      <c r="CK103" s="12"/>
      <c r="CL103" s="4"/>
    </row>
    <row r="104" spans="1:90" s="2" customFormat="1" ht="14.25" customHeight="1" x14ac:dyDescent="0.2">
      <c r="A104" s="430" t="s">
        <v>171</v>
      </c>
      <c r="B104" s="389" t="s">
        <v>153</v>
      </c>
      <c r="C104" s="414" t="s">
        <v>151</v>
      </c>
      <c r="D104" s="420"/>
      <c r="E104" s="415"/>
      <c r="F104" s="394" t="s">
        <v>154</v>
      </c>
      <c r="G104" s="396"/>
      <c r="H104" s="396"/>
      <c r="I104" s="396"/>
      <c r="J104" s="396"/>
      <c r="K104" s="396"/>
      <c r="L104" s="396"/>
      <c r="M104" s="396"/>
      <c r="N104" s="396"/>
      <c r="O104" s="396"/>
      <c r="P104" s="396"/>
      <c r="Q104" s="396"/>
      <c r="R104" s="396"/>
      <c r="S104" s="396"/>
      <c r="T104" s="396"/>
      <c r="U104" s="396"/>
      <c r="V104" s="396"/>
      <c r="W104" s="396"/>
      <c r="X104" s="396"/>
      <c r="Y104" s="396"/>
      <c r="Z104" s="396"/>
      <c r="AA104" s="396"/>
      <c r="AB104" s="396"/>
      <c r="AC104" s="396"/>
      <c r="AD104" s="396"/>
      <c r="AE104" s="396"/>
      <c r="AF104" s="396"/>
      <c r="AG104" s="396"/>
      <c r="AH104" s="396"/>
      <c r="AI104" s="396"/>
      <c r="AJ104" s="396"/>
      <c r="AK104" s="396"/>
      <c r="AL104" s="396"/>
      <c r="AM104" s="395"/>
      <c r="AN104" s="433" t="s">
        <v>155</v>
      </c>
      <c r="AO104" s="436" t="s">
        <v>172</v>
      </c>
      <c r="AP104" s="437"/>
      <c r="AQ104" s="407" t="s">
        <v>157</v>
      </c>
      <c r="AR104" s="383" t="s">
        <v>158</v>
      </c>
      <c r="AS104" s="389" t="s">
        <v>173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Y104" s="3"/>
      <c r="BZ104" s="3"/>
      <c r="CA104" s="4"/>
      <c r="CB104" s="4"/>
      <c r="CC104" s="4"/>
      <c r="CD104" s="4"/>
      <c r="CE104" s="4"/>
      <c r="CF104" s="4"/>
      <c r="CG104" s="12"/>
      <c r="CH104" s="12"/>
      <c r="CI104" s="12"/>
      <c r="CJ104" s="12"/>
      <c r="CK104" s="12"/>
      <c r="CL104" s="4"/>
    </row>
    <row r="105" spans="1:90" s="2" customFormat="1" x14ac:dyDescent="0.2">
      <c r="A105" s="431"/>
      <c r="B105" s="390"/>
      <c r="C105" s="418"/>
      <c r="D105" s="421"/>
      <c r="E105" s="419"/>
      <c r="F105" s="402" t="s">
        <v>23</v>
      </c>
      <c r="G105" s="403"/>
      <c r="H105" s="402" t="s">
        <v>24</v>
      </c>
      <c r="I105" s="403"/>
      <c r="J105" s="402" t="s">
        <v>25</v>
      </c>
      <c r="K105" s="403"/>
      <c r="L105" s="402" t="s">
        <v>26</v>
      </c>
      <c r="M105" s="403"/>
      <c r="N105" s="402" t="s">
        <v>27</v>
      </c>
      <c r="O105" s="403"/>
      <c r="P105" s="394" t="s">
        <v>28</v>
      </c>
      <c r="Q105" s="395"/>
      <c r="R105" s="394" t="s">
        <v>29</v>
      </c>
      <c r="S105" s="395"/>
      <c r="T105" s="394" t="s">
        <v>30</v>
      </c>
      <c r="U105" s="395"/>
      <c r="V105" s="394" t="s">
        <v>31</v>
      </c>
      <c r="W105" s="395"/>
      <c r="X105" s="394" t="s">
        <v>32</v>
      </c>
      <c r="Y105" s="395"/>
      <c r="Z105" s="394" t="s">
        <v>33</v>
      </c>
      <c r="AA105" s="395"/>
      <c r="AB105" s="394" t="s">
        <v>34</v>
      </c>
      <c r="AC105" s="395"/>
      <c r="AD105" s="394" t="s">
        <v>35</v>
      </c>
      <c r="AE105" s="395"/>
      <c r="AF105" s="394" t="s">
        <v>36</v>
      </c>
      <c r="AG105" s="395"/>
      <c r="AH105" s="394" t="s">
        <v>37</v>
      </c>
      <c r="AI105" s="395"/>
      <c r="AJ105" s="394" t="s">
        <v>38</v>
      </c>
      <c r="AK105" s="395"/>
      <c r="AL105" s="394" t="s">
        <v>39</v>
      </c>
      <c r="AM105" s="395"/>
      <c r="AN105" s="434"/>
      <c r="AO105" s="438"/>
      <c r="AP105" s="439"/>
      <c r="AQ105" s="408"/>
      <c r="AR105" s="401"/>
      <c r="AS105" s="390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Y105" s="3"/>
      <c r="BZ105" s="3"/>
      <c r="CA105" s="4"/>
      <c r="CB105" s="4"/>
      <c r="CC105" s="4"/>
      <c r="CD105" s="4"/>
      <c r="CE105" s="4"/>
      <c r="CF105" s="4"/>
      <c r="CG105" s="12"/>
      <c r="CH105" s="12"/>
      <c r="CI105" s="12"/>
      <c r="CJ105" s="12"/>
      <c r="CK105" s="12"/>
      <c r="CL105" s="4"/>
    </row>
    <row r="106" spans="1:90" s="2" customFormat="1" x14ac:dyDescent="0.2">
      <c r="A106" s="432"/>
      <c r="B106" s="391"/>
      <c r="C106" s="187" t="s">
        <v>159</v>
      </c>
      <c r="D106" s="188" t="s">
        <v>174</v>
      </c>
      <c r="E106" s="189" t="s">
        <v>175</v>
      </c>
      <c r="F106" s="225" t="s">
        <v>174</v>
      </c>
      <c r="G106" s="20" t="s">
        <v>175</v>
      </c>
      <c r="H106" s="14" t="s">
        <v>174</v>
      </c>
      <c r="I106" s="219" t="s">
        <v>175</v>
      </c>
      <c r="J106" s="225" t="s">
        <v>174</v>
      </c>
      <c r="K106" s="20" t="s">
        <v>175</v>
      </c>
      <c r="L106" s="225" t="s">
        <v>174</v>
      </c>
      <c r="M106" s="20" t="s">
        <v>175</v>
      </c>
      <c r="N106" s="225" t="s">
        <v>174</v>
      </c>
      <c r="O106" s="20" t="s">
        <v>175</v>
      </c>
      <c r="P106" s="14" t="s">
        <v>174</v>
      </c>
      <c r="Q106" s="219" t="s">
        <v>175</v>
      </c>
      <c r="R106" s="14" t="s">
        <v>174</v>
      </c>
      <c r="S106" s="219" t="s">
        <v>175</v>
      </c>
      <c r="T106" s="225" t="s">
        <v>174</v>
      </c>
      <c r="U106" s="20" t="s">
        <v>175</v>
      </c>
      <c r="V106" s="14" t="s">
        <v>174</v>
      </c>
      <c r="W106" s="219" t="s">
        <v>175</v>
      </c>
      <c r="X106" s="14" t="s">
        <v>174</v>
      </c>
      <c r="Y106" s="219" t="s">
        <v>175</v>
      </c>
      <c r="Z106" s="225" t="s">
        <v>174</v>
      </c>
      <c r="AA106" s="20" t="s">
        <v>175</v>
      </c>
      <c r="AB106" s="225" t="s">
        <v>174</v>
      </c>
      <c r="AC106" s="20" t="s">
        <v>175</v>
      </c>
      <c r="AD106" s="14" t="s">
        <v>174</v>
      </c>
      <c r="AE106" s="219" t="s">
        <v>175</v>
      </c>
      <c r="AF106" s="14" t="s">
        <v>174</v>
      </c>
      <c r="AG106" s="219" t="s">
        <v>175</v>
      </c>
      <c r="AH106" s="225" t="s">
        <v>174</v>
      </c>
      <c r="AI106" s="20" t="s">
        <v>175</v>
      </c>
      <c r="AJ106" s="14" t="s">
        <v>174</v>
      </c>
      <c r="AK106" s="219" t="s">
        <v>175</v>
      </c>
      <c r="AL106" s="225" t="s">
        <v>174</v>
      </c>
      <c r="AM106" s="20" t="s">
        <v>175</v>
      </c>
      <c r="AN106" s="435"/>
      <c r="AO106" s="222" t="s">
        <v>176</v>
      </c>
      <c r="AP106" s="191" t="s">
        <v>177</v>
      </c>
      <c r="AQ106" s="409"/>
      <c r="AR106" s="388"/>
      <c r="AS106" s="391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Y106" s="3"/>
      <c r="BZ106" s="3"/>
      <c r="CA106" s="4"/>
      <c r="CB106" s="4"/>
      <c r="CC106" s="4"/>
      <c r="CD106" s="4"/>
      <c r="CE106" s="4"/>
      <c r="CF106" s="4"/>
      <c r="CG106" s="12"/>
      <c r="CH106" s="12"/>
      <c r="CI106" s="12"/>
      <c r="CJ106" s="12"/>
      <c r="CK106" s="12"/>
      <c r="CL106" s="4"/>
    </row>
    <row r="107" spans="1:90" s="2" customFormat="1" x14ac:dyDescent="0.2">
      <c r="A107" s="440" t="s">
        <v>178</v>
      </c>
      <c r="B107" s="192" t="s">
        <v>160</v>
      </c>
      <c r="C107" s="193">
        <f t="shared" ref="C107:C117" si="38">SUM(D107+E107)</f>
        <v>0</v>
      </c>
      <c r="D107" s="194">
        <f t="shared" ref="D107:D115" si="39">SUM(F107+H107+J107+L107+N107+P107+R107+T107+V107+X107+Z107+AB107+AD107+AF107+AH107+AJ107+AL107)</f>
        <v>0</v>
      </c>
      <c r="E107" s="195">
        <f t="shared" ref="E107:E115" si="40">SUM(G107+I107+K107+M107+O107+Q107+S107+U107+W107+Y107+AA107+AC107+AE107+AG107+AI107+AK107+AM107)</f>
        <v>0</v>
      </c>
      <c r="F107" s="35"/>
      <c r="G107" s="153"/>
      <c r="H107" s="35"/>
      <c r="I107" s="153"/>
      <c r="J107" s="35"/>
      <c r="K107" s="47"/>
      <c r="L107" s="35"/>
      <c r="M107" s="47"/>
      <c r="N107" s="35"/>
      <c r="O107" s="47"/>
      <c r="P107" s="35"/>
      <c r="Q107" s="47"/>
      <c r="R107" s="35"/>
      <c r="S107" s="47"/>
      <c r="T107" s="35"/>
      <c r="U107" s="47"/>
      <c r="V107" s="35"/>
      <c r="W107" s="47"/>
      <c r="X107" s="35"/>
      <c r="Y107" s="47"/>
      <c r="Z107" s="35"/>
      <c r="AA107" s="47"/>
      <c r="AB107" s="35"/>
      <c r="AC107" s="47"/>
      <c r="AD107" s="35"/>
      <c r="AE107" s="47"/>
      <c r="AF107" s="35"/>
      <c r="AG107" s="47"/>
      <c r="AH107" s="35"/>
      <c r="AI107" s="47"/>
      <c r="AJ107" s="35"/>
      <c r="AK107" s="47"/>
      <c r="AL107" s="196"/>
      <c r="AM107" s="47"/>
      <c r="AN107" s="152"/>
      <c r="AO107" s="197">
        <v>0</v>
      </c>
      <c r="AP107" s="198">
        <v>0</v>
      </c>
      <c r="AQ107" s="36">
        <v>0</v>
      </c>
      <c r="AR107" s="153">
        <v>0</v>
      </c>
      <c r="AS107" s="153">
        <v>0</v>
      </c>
      <c r="AT107" s="199" t="str">
        <f>CA107&amp;CB107&amp;CC107&amp;CD107&amp;CE107&amp;CF107</f>
        <v/>
      </c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13"/>
      <c r="BF107" s="13"/>
      <c r="BG107" s="13"/>
      <c r="BY107" s="3"/>
      <c r="BZ107" s="3"/>
      <c r="CA107" s="55" t="str">
        <f>IF(CG107=1,"* El número de Beneficiarios NO DEBE ser mayor que el Total ","")</f>
        <v/>
      </c>
      <c r="CB107" s="55" t="str">
        <f>IF(CH107=1,"* No olvide digitar las columnas Beneficiarios y/o Trans y/o Pueblos Originarios y/o Migrantes y/o Niños, Niñas, Adolescentes y Jóvenes Población SENAME (Digite CEROS si no tiene.). ","")</f>
        <v/>
      </c>
      <c r="CC107" s="55" t="str">
        <f>IF(CI107=1,"* El número de Trans NO DEBE ser mayor que el Total. ","")</f>
        <v/>
      </c>
      <c r="CD107" s="55" t="str">
        <f>IF(CJ107=1,"* El número de Pueblos Originarios NO DEBE ser mayor que el Total. ","")</f>
        <v/>
      </c>
      <c r="CE107" s="55" t="str">
        <f>IF(CK107=1,"* El número de Migrantes NO DEBE ser mayor que el Total. ","")</f>
        <v/>
      </c>
      <c r="CF107" s="55" t="str">
        <f>IF(CL107=1,"* El número de Niños, Niñas, Adolescentes y Jóvenes Población SENAME NO DEBE ser mayor que el Total. ","")</f>
        <v/>
      </c>
      <c r="CG107" s="56">
        <f>IF(C107&lt;AN107,1,0)</f>
        <v>0</v>
      </c>
      <c r="CH107" s="56">
        <f>IF(AND(C107&lt;&gt;0,OR(AN107="",AO107="",AP107="",AQ107="",AR107="",AS107="")),1,0)</f>
        <v>0</v>
      </c>
      <c r="CI107" s="56">
        <f>IF(C107&lt;(AO107+AP107),1,0)</f>
        <v>0</v>
      </c>
      <c r="CJ107" s="56">
        <f>IF(C107&lt;AQ107,1,0)</f>
        <v>0</v>
      </c>
      <c r="CK107" s="56">
        <f>IF(C107&lt;AR107,1,0)</f>
        <v>0</v>
      </c>
      <c r="CL107" s="146">
        <f>IF(C107&lt;AS107,1,0)</f>
        <v>0</v>
      </c>
    </row>
    <row r="108" spans="1:90" s="2" customFormat="1" x14ac:dyDescent="0.2">
      <c r="A108" s="441"/>
      <c r="B108" s="200" t="s">
        <v>161</v>
      </c>
      <c r="C108" s="175">
        <f t="shared" si="38"/>
        <v>15</v>
      </c>
      <c r="D108" s="176">
        <f t="shared" si="39"/>
        <v>4</v>
      </c>
      <c r="E108" s="177">
        <f t="shared" si="40"/>
        <v>11</v>
      </c>
      <c r="F108" s="124">
        <v>0</v>
      </c>
      <c r="G108" s="163">
        <v>0</v>
      </c>
      <c r="H108" s="124">
        <v>0</v>
      </c>
      <c r="I108" s="163">
        <v>0</v>
      </c>
      <c r="J108" s="124">
        <v>0</v>
      </c>
      <c r="K108" s="126">
        <v>0</v>
      </c>
      <c r="L108" s="124">
        <v>0</v>
      </c>
      <c r="M108" s="126">
        <v>1</v>
      </c>
      <c r="N108" s="124">
        <v>4</v>
      </c>
      <c r="O108" s="126">
        <v>3</v>
      </c>
      <c r="P108" s="124">
        <v>0</v>
      </c>
      <c r="Q108" s="126">
        <v>5</v>
      </c>
      <c r="R108" s="124">
        <v>0</v>
      </c>
      <c r="S108" s="126">
        <v>2</v>
      </c>
      <c r="T108" s="124">
        <v>0</v>
      </c>
      <c r="U108" s="126">
        <v>0</v>
      </c>
      <c r="V108" s="124">
        <v>0</v>
      </c>
      <c r="W108" s="126">
        <v>0</v>
      </c>
      <c r="X108" s="124">
        <v>0</v>
      </c>
      <c r="Y108" s="126">
        <v>0</v>
      </c>
      <c r="Z108" s="124">
        <v>0</v>
      </c>
      <c r="AA108" s="126">
        <v>0</v>
      </c>
      <c r="AB108" s="124">
        <v>0</v>
      </c>
      <c r="AC108" s="126">
        <v>0</v>
      </c>
      <c r="AD108" s="124">
        <v>0</v>
      </c>
      <c r="AE108" s="126">
        <v>0</v>
      </c>
      <c r="AF108" s="124">
        <v>0</v>
      </c>
      <c r="AG108" s="126">
        <v>0</v>
      </c>
      <c r="AH108" s="124">
        <v>0</v>
      </c>
      <c r="AI108" s="126">
        <v>0</v>
      </c>
      <c r="AJ108" s="124">
        <v>0</v>
      </c>
      <c r="AK108" s="126">
        <v>0</v>
      </c>
      <c r="AL108" s="178">
        <v>0</v>
      </c>
      <c r="AM108" s="126">
        <v>0</v>
      </c>
      <c r="AN108" s="165">
        <v>15</v>
      </c>
      <c r="AO108" s="201">
        <v>0</v>
      </c>
      <c r="AP108" s="202">
        <v>0</v>
      </c>
      <c r="AQ108" s="166">
        <v>0</v>
      </c>
      <c r="AR108" s="163">
        <v>0</v>
      </c>
      <c r="AS108" s="163">
        <v>0</v>
      </c>
      <c r="AT108" s="199" t="str">
        <f t="shared" ref="AT108:AT117" si="41">CA108&amp;CB108&amp;CC108&amp;CD108&amp;CE108&amp;CF108</f>
        <v/>
      </c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13"/>
      <c r="BF108" s="13"/>
      <c r="BG108" s="13"/>
      <c r="BY108" s="3"/>
      <c r="BZ108" s="3"/>
      <c r="CA108" s="55" t="str">
        <f t="shared" ref="CA108:CA117" si="42">IF(CG108=1,"* El número de Beneficiarios NO DEBE ser mayor que el Total ","")</f>
        <v/>
      </c>
      <c r="CB108" s="55" t="str">
        <f t="shared" ref="CB108:CB117" si="43">IF(CH108=1,"* No olvide digitar las columnas Beneficiarios y/o Trans y/o Pueblos Originarios y/o Migrantes y/o Niños, Niñas, Adolescentes y Jóvenes Población SENAME (Digite CEROS si no tiene.). ","")</f>
        <v/>
      </c>
      <c r="CC108" s="55" t="str">
        <f t="shared" ref="CC108:CC117" si="44">IF(CI108=1,"* El número de Trans NO DEBE ser mayor que el Total. ","")</f>
        <v/>
      </c>
      <c r="CD108" s="55" t="str">
        <f t="shared" ref="CD108:CD117" si="45">IF(CJ108=1,"* El número de Pueblos Originarios NO DEBE ser mayor que el Total. ","")</f>
        <v/>
      </c>
      <c r="CE108" s="55" t="str">
        <f t="shared" ref="CE108:CE117" si="46">IF(CK108=1,"* El número de Migrantes NO DEBE ser mayor que el Total. ","")</f>
        <v/>
      </c>
      <c r="CF108" s="55" t="str">
        <f t="shared" ref="CF108:CF117" si="47">IF(CL108=1,"* El número de Niños, Niñas, Adolescentes y Jóvenes Población SENAME NO DEBE ser mayor que el Total. ","")</f>
        <v/>
      </c>
      <c r="CG108" s="56">
        <f t="shared" ref="CG108:CG117" si="48">IF(C108&lt;AN108,1,0)</f>
        <v>0</v>
      </c>
      <c r="CH108" s="56">
        <f t="shared" ref="CH108:CH117" si="49">IF(AND(C108&lt;&gt;0,OR(AN108="",AO108="",AP108="",AQ108="",AR108="",AS108="")),1,0)</f>
        <v>0</v>
      </c>
      <c r="CI108" s="56">
        <f t="shared" ref="CI108:CI117" si="50">IF(C108&lt;(AO108+AP108),1,0)</f>
        <v>0</v>
      </c>
      <c r="CJ108" s="56">
        <f t="shared" ref="CJ108:CJ117" si="51">IF(C108&lt;AQ108,1,0)</f>
        <v>0</v>
      </c>
      <c r="CK108" s="56">
        <f t="shared" ref="CK108:CK117" si="52">IF(C108&lt;AR108,1,0)</f>
        <v>0</v>
      </c>
      <c r="CL108" s="146">
        <f t="shared" ref="CL108:CL117" si="53">IF(C108&lt;AS108,1,0)</f>
        <v>0</v>
      </c>
    </row>
    <row r="109" spans="1:90" s="2" customFormat="1" x14ac:dyDescent="0.2">
      <c r="A109" s="442" t="s">
        <v>179</v>
      </c>
      <c r="B109" s="192" t="s">
        <v>160</v>
      </c>
      <c r="C109" s="193">
        <f t="shared" si="38"/>
        <v>6</v>
      </c>
      <c r="D109" s="194">
        <f t="shared" si="39"/>
        <v>4</v>
      </c>
      <c r="E109" s="195">
        <f>SUM(G109+I109+K109+M109+O109+Q109+S109+U109+W109+Y109+AA109+AC109+AE109+AG109+AI109+AK109+AM109)</f>
        <v>2</v>
      </c>
      <c r="F109" s="35">
        <v>0</v>
      </c>
      <c r="G109" s="153">
        <v>0</v>
      </c>
      <c r="H109" s="35">
        <v>0</v>
      </c>
      <c r="I109" s="153">
        <v>0</v>
      </c>
      <c r="J109" s="35">
        <v>0</v>
      </c>
      <c r="K109" s="47">
        <v>0</v>
      </c>
      <c r="L109" s="35">
        <v>0</v>
      </c>
      <c r="M109" s="47">
        <v>0</v>
      </c>
      <c r="N109" s="35">
        <v>0</v>
      </c>
      <c r="O109" s="47">
        <v>0</v>
      </c>
      <c r="P109" s="35">
        <v>0</v>
      </c>
      <c r="Q109" s="47">
        <v>0</v>
      </c>
      <c r="R109" s="35">
        <v>1</v>
      </c>
      <c r="S109" s="47">
        <v>0</v>
      </c>
      <c r="T109" s="35">
        <v>0</v>
      </c>
      <c r="U109" s="47">
        <v>0</v>
      </c>
      <c r="V109" s="35">
        <v>0</v>
      </c>
      <c r="W109" s="47">
        <v>0</v>
      </c>
      <c r="X109" s="35">
        <v>0</v>
      </c>
      <c r="Y109" s="47">
        <v>0</v>
      </c>
      <c r="Z109" s="35">
        <v>0</v>
      </c>
      <c r="AA109" s="47">
        <v>0</v>
      </c>
      <c r="AB109" s="35">
        <v>1</v>
      </c>
      <c r="AC109" s="47">
        <v>0</v>
      </c>
      <c r="AD109" s="35">
        <v>2</v>
      </c>
      <c r="AE109" s="47">
        <v>1</v>
      </c>
      <c r="AF109" s="35">
        <v>0</v>
      </c>
      <c r="AG109" s="47">
        <v>1</v>
      </c>
      <c r="AH109" s="35">
        <v>0</v>
      </c>
      <c r="AI109" s="47">
        <v>0</v>
      </c>
      <c r="AJ109" s="35">
        <v>0</v>
      </c>
      <c r="AK109" s="47">
        <v>0</v>
      </c>
      <c r="AL109" s="196">
        <v>0</v>
      </c>
      <c r="AM109" s="47">
        <v>0</v>
      </c>
      <c r="AN109" s="152">
        <v>6</v>
      </c>
      <c r="AO109" s="197">
        <v>0</v>
      </c>
      <c r="AP109" s="198">
        <v>0</v>
      </c>
      <c r="AQ109" s="36">
        <v>0</v>
      </c>
      <c r="AR109" s="153">
        <v>0</v>
      </c>
      <c r="AS109" s="153">
        <v>0</v>
      </c>
      <c r="AT109" s="199" t="str">
        <f t="shared" si="41"/>
        <v/>
      </c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13"/>
      <c r="BF109" s="13"/>
      <c r="BG109" s="13"/>
      <c r="BY109" s="3"/>
      <c r="BZ109" s="3"/>
      <c r="CA109" s="55" t="str">
        <f t="shared" si="42"/>
        <v/>
      </c>
      <c r="CB109" s="55" t="str">
        <f t="shared" si="43"/>
        <v/>
      </c>
      <c r="CC109" s="55" t="str">
        <f t="shared" si="44"/>
        <v/>
      </c>
      <c r="CD109" s="55" t="str">
        <f t="shared" si="45"/>
        <v/>
      </c>
      <c r="CE109" s="55" t="str">
        <f t="shared" si="46"/>
        <v/>
      </c>
      <c r="CF109" s="55" t="str">
        <f t="shared" si="47"/>
        <v/>
      </c>
      <c r="CG109" s="56">
        <f t="shared" si="48"/>
        <v>0</v>
      </c>
      <c r="CH109" s="56">
        <f t="shared" si="49"/>
        <v>0</v>
      </c>
      <c r="CI109" s="56">
        <f t="shared" si="50"/>
        <v>0</v>
      </c>
      <c r="CJ109" s="56">
        <f t="shared" si="51"/>
        <v>0</v>
      </c>
      <c r="CK109" s="56">
        <f t="shared" si="52"/>
        <v>0</v>
      </c>
      <c r="CL109" s="146">
        <f t="shared" si="53"/>
        <v>0</v>
      </c>
    </row>
    <row r="110" spans="1:90" s="2" customFormat="1" x14ac:dyDescent="0.2">
      <c r="A110" s="443"/>
      <c r="B110" s="203" t="s">
        <v>161</v>
      </c>
      <c r="C110" s="172">
        <f t="shared" si="38"/>
        <v>17</v>
      </c>
      <c r="D110" s="155">
        <f t="shared" si="39"/>
        <v>5</v>
      </c>
      <c r="E110" s="156">
        <f t="shared" si="40"/>
        <v>12</v>
      </c>
      <c r="F110" s="39">
        <v>0</v>
      </c>
      <c r="G110" s="67">
        <v>1</v>
      </c>
      <c r="H110" s="39">
        <v>0</v>
      </c>
      <c r="I110" s="67">
        <v>0</v>
      </c>
      <c r="J110" s="39">
        <v>0</v>
      </c>
      <c r="K110" s="40">
        <v>0</v>
      </c>
      <c r="L110" s="39">
        <v>0</v>
      </c>
      <c r="M110" s="40">
        <v>0</v>
      </c>
      <c r="N110" s="39">
        <v>1</v>
      </c>
      <c r="O110" s="40">
        <v>1</v>
      </c>
      <c r="P110" s="39">
        <v>1</v>
      </c>
      <c r="Q110" s="40">
        <v>1</v>
      </c>
      <c r="R110" s="39">
        <v>1</v>
      </c>
      <c r="S110" s="40">
        <v>2</v>
      </c>
      <c r="T110" s="39">
        <v>1</v>
      </c>
      <c r="U110" s="40">
        <v>3</v>
      </c>
      <c r="V110" s="39">
        <v>1</v>
      </c>
      <c r="W110" s="40">
        <v>3</v>
      </c>
      <c r="X110" s="39">
        <v>0</v>
      </c>
      <c r="Y110" s="40">
        <v>0</v>
      </c>
      <c r="Z110" s="39">
        <v>0</v>
      </c>
      <c r="AA110" s="40">
        <v>1</v>
      </c>
      <c r="AB110" s="39">
        <v>0</v>
      </c>
      <c r="AC110" s="40">
        <v>0</v>
      </c>
      <c r="AD110" s="39">
        <v>0</v>
      </c>
      <c r="AE110" s="40">
        <v>0</v>
      </c>
      <c r="AF110" s="39">
        <v>0</v>
      </c>
      <c r="AG110" s="40">
        <v>0</v>
      </c>
      <c r="AH110" s="39">
        <v>0</v>
      </c>
      <c r="AI110" s="40">
        <v>0</v>
      </c>
      <c r="AJ110" s="39">
        <v>0</v>
      </c>
      <c r="AK110" s="40">
        <v>0</v>
      </c>
      <c r="AL110" s="46">
        <v>0</v>
      </c>
      <c r="AM110" s="40">
        <v>0</v>
      </c>
      <c r="AN110" s="157">
        <v>17</v>
      </c>
      <c r="AO110" s="204">
        <v>0</v>
      </c>
      <c r="AP110" s="205">
        <v>0</v>
      </c>
      <c r="AQ110" s="57">
        <v>0</v>
      </c>
      <c r="AR110" s="67">
        <v>0</v>
      </c>
      <c r="AS110" s="67">
        <v>0</v>
      </c>
      <c r="AT110" s="199" t="str">
        <f t="shared" si="41"/>
        <v/>
      </c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13"/>
      <c r="BF110" s="13"/>
      <c r="BG110" s="13"/>
      <c r="BY110" s="3"/>
      <c r="BZ110" s="3"/>
      <c r="CA110" s="55" t="str">
        <f t="shared" si="42"/>
        <v/>
      </c>
      <c r="CB110" s="55" t="str">
        <f t="shared" si="43"/>
        <v/>
      </c>
      <c r="CC110" s="55" t="str">
        <f t="shared" si="44"/>
        <v/>
      </c>
      <c r="CD110" s="55" t="str">
        <f t="shared" si="45"/>
        <v/>
      </c>
      <c r="CE110" s="55" t="str">
        <f t="shared" si="46"/>
        <v/>
      </c>
      <c r="CF110" s="55" t="str">
        <f t="shared" si="47"/>
        <v/>
      </c>
      <c r="CG110" s="56">
        <f t="shared" si="48"/>
        <v>0</v>
      </c>
      <c r="CH110" s="56">
        <f t="shared" si="49"/>
        <v>0</v>
      </c>
      <c r="CI110" s="56">
        <f t="shared" si="50"/>
        <v>0</v>
      </c>
      <c r="CJ110" s="56">
        <f t="shared" si="51"/>
        <v>0</v>
      </c>
      <c r="CK110" s="56">
        <f t="shared" si="52"/>
        <v>0</v>
      </c>
      <c r="CL110" s="146">
        <f t="shared" si="53"/>
        <v>0</v>
      </c>
    </row>
    <row r="111" spans="1:90" s="2" customFormat="1" x14ac:dyDescent="0.2">
      <c r="A111" s="444"/>
      <c r="B111" s="200" t="s">
        <v>180</v>
      </c>
      <c r="C111" s="175">
        <f t="shared" si="38"/>
        <v>0</v>
      </c>
      <c r="D111" s="176">
        <f t="shared" si="39"/>
        <v>0</v>
      </c>
      <c r="E111" s="177">
        <f t="shared" si="40"/>
        <v>0</v>
      </c>
      <c r="F111" s="124"/>
      <c r="G111" s="163"/>
      <c r="H111" s="124"/>
      <c r="I111" s="163"/>
      <c r="J111" s="124"/>
      <c r="K111" s="126"/>
      <c r="L111" s="124"/>
      <c r="M111" s="126"/>
      <c r="N111" s="124"/>
      <c r="O111" s="126"/>
      <c r="P111" s="124"/>
      <c r="Q111" s="126"/>
      <c r="R111" s="124"/>
      <c r="S111" s="126"/>
      <c r="T111" s="124"/>
      <c r="U111" s="126"/>
      <c r="V111" s="124"/>
      <c r="W111" s="126"/>
      <c r="X111" s="124"/>
      <c r="Y111" s="126"/>
      <c r="Z111" s="124"/>
      <c r="AA111" s="126"/>
      <c r="AB111" s="124"/>
      <c r="AC111" s="126"/>
      <c r="AD111" s="124"/>
      <c r="AE111" s="126"/>
      <c r="AF111" s="124"/>
      <c r="AG111" s="126"/>
      <c r="AH111" s="124"/>
      <c r="AI111" s="126"/>
      <c r="AJ111" s="124"/>
      <c r="AK111" s="126"/>
      <c r="AL111" s="178"/>
      <c r="AM111" s="126"/>
      <c r="AN111" s="165"/>
      <c r="AO111" s="201">
        <v>0</v>
      </c>
      <c r="AP111" s="202">
        <v>0</v>
      </c>
      <c r="AQ111" s="166">
        <v>0</v>
      </c>
      <c r="AR111" s="163">
        <v>0</v>
      </c>
      <c r="AS111" s="163">
        <v>0</v>
      </c>
      <c r="AT111" s="199" t="str">
        <f t="shared" si="41"/>
        <v/>
      </c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13"/>
      <c r="BF111" s="13"/>
      <c r="BG111" s="13"/>
      <c r="BY111" s="3"/>
      <c r="BZ111" s="3"/>
      <c r="CA111" s="55" t="str">
        <f t="shared" si="42"/>
        <v/>
      </c>
      <c r="CB111" s="55" t="str">
        <f t="shared" si="43"/>
        <v/>
      </c>
      <c r="CC111" s="55" t="str">
        <f t="shared" si="44"/>
        <v/>
      </c>
      <c r="CD111" s="55" t="str">
        <f t="shared" si="45"/>
        <v/>
      </c>
      <c r="CE111" s="55" t="str">
        <f t="shared" si="46"/>
        <v/>
      </c>
      <c r="CF111" s="55" t="str">
        <f t="shared" si="47"/>
        <v/>
      </c>
      <c r="CG111" s="56">
        <f t="shared" si="48"/>
        <v>0</v>
      </c>
      <c r="CH111" s="56">
        <f t="shared" si="49"/>
        <v>0</v>
      </c>
      <c r="CI111" s="56">
        <f t="shared" si="50"/>
        <v>0</v>
      </c>
      <c r="CJ111" s="56">
        <f t="shared" si="51"/>
        <v>0</v>
      </c>
      <c r="CK111" s="56">
        <f t="shared" si="52"/>
        <v>0</v>
      </c>
      <c r="CL111" s="146">
        <f t="shared" si="53"/>
        <v>0</v>
      </c>
    </row>
    <row r="112" spans="1:90" s="2" customFormat="1" x14ac:dyDescent="0.2">
      <c r="A112" s="415" t="s">
        <v>181</v>
      </c>
      <c r="B112" s="192" t="s">
        <v>160</v>
      </c>
      <c r="C112" s="193">
        <f t="shared" si="38"/>
        <v>0</v>
      </c>
      <c r="D112" s="194">
        <f t="shared" si="39"/>
        <v>0</v>
      </c>
      <c r="E112" s="195">
        <f t="shared" si="40"/>
        <v>0</v>
      </c>
      <c r="F112" s="35"/>
      <c r="G112" s="153"/>
      <c r="H112" s="35"/>
      <c r="I112" s="153"/>
      <c r="J112" s="35"/>
      <c r="K112" s="47"/>
      <c r="L112" s="35"/>
      <c r="M112" s="47"/>
      <c r="N112" s="35"/>
      <c r="O112" s="47"/>
      <c r="P112" s="35"/>
      <c r="Q112" s="47"/>
      <c r="R112" s="35"/>
      <c r="S112" s="47"/>
      <c r="T112" s="35"/>
      <c r="U112" s="47"/>
      <c r="V112" s="35"/>
      <c r="W112" s="153"/>
      <c r="X112" s="35"/>
      <c r="Y112" s="47"/>
      <c r="Z112" s="35"/>
      <c r="AA112" s="47"/>
      <c r="AB112" s="35"/>
      <c r="AC112" s="47"/>
      <c r="AD112" s="35"/>
      <c r="AE112" s="47"/>
      <c r="AF112" s="35"/>
      <c r="AG112" s="47"/>
      <c r="AH112" s="35"/>
      <c r="AI112" s="47"/>
      <c r="AJ112" s="35"/>
      <c r="AK112" s="47"/>
      <c r="AL112" s="196"/>
      <c r="AM112" s="47"/>
      <c r="AN112" s="152"/>
      <c r="AO112" s="197">
        <v>0</v>
      </c>
      <c r="AP112" s="198">
        <v>0</v>
      </c>
      <c r="AQ112" s="36">
        <v>0</v>
      </c>
      <c r="AR112" s="153">
        <v>0</v>
      </c>
      <c r="AS112" s="153">
        <v>0</v>
      </c>
      <c r="AT112" s="199" t="str">
        <f t="shared" si="41"/>
        <v/>
      </c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13"/>
      <c r="BF112" s="13"/>
      <c r="BG112" s="13"/>
      <c r="BY112" s="3"/>
      <c r="BZ112" s="3"/>
      <c r="CA112" s="55" t="str">
        <f t="shared" si="42"/>
        <v/>
      </c>
      <c r="CB112" s="55" t="str">
        <f t="shared" si="43"/>
        <v/>
      </c>
      <c r="CC112" s="55" t="str">
        <f t="shared" si="44"/>
        <v/>
      </c>
      <c r="CD112" s="55" t="str">
        <f t="shared" si="45"/>
        <v/>
      </c>
      <c r="CE112" s="55" t="str">
        <f t="shared" si="46"/>
        <v/>
      </c>
      <c r="CF112" s="55" t="str">
        <f t="shared" si="47"/>
        <v/>
      </c>
      <c r="CG112" s="56">
        <f t="shared" si="48"/>
        <v>0</v>
      </c>
      <c r="CH112" s="56">
        <f t="shared" si="49"/>
        <v>0</v>
      </c>
      <c r="CI112" s="56">
        <f t="shared" si="50"/>
        <v>0</v>
      </c>
      <c r="CJ112" s="56">
        <f t="shared" si="51"/>
        <v>0</v>
      </c>
      <c r="CK112" s="56">
        <f t="shared" si="52"/>
        <v>0</v>
      </c>
      <c r="CL112" s="146">
        <f t="shared" si="53"/>
        <v>0</v>
      </c>
    </row>
    <row r="113" spans="1:90" s="2" customFormat="1" x14ac:dyDescent="0.2">
      <c r="A113" s="417"/>
      <c r="B113" s="203" t="s">
        <v>161</v>
      </c>
      <c r="C113" s="172">
        <f t="shared" si="38"/>
        <v>86</v>
      </c>
      <c r="D113" s="155">
        <f t="shared" si="39"/>
        <v>55</v>
      </c>
      <c r="E113" s="156">
        <f t="shared" si="40"/>
        <v>31</v>
      </c>
      <c r="F113" s="124">
        <v>0</v>
      </c>
      <c r="G113" s="163">
        <v>1</v>
      </c>
      <c r="H113" s="124">
        <v>0</v>
      </c>
      <c r="I113" s="163">
        <v>0</v>
      </c>
      <c r="J113" s="124">
        <v>0</v>
      </c>
      <c r="K113" s="126">
        <v>0</v>
      </c>
      <c r="L113" s="124">
        <v>0</v>
      </c>
      <c r="M113" s="126">
        <v>0</v>
      </c>
      <c r="N113" s="124">
        <v>2</v>
      </c>
      <c r="O113" s="126">
        <v>2</v>
      </c>
      <c r="P113" s="124">
        <v>8</v>
      </c>
      <c r="Q113" s="126">
        <v>3</v>
      </c>
      <c r="R113" s="124">
        <v>14</v>
      </c>
      <c r="S113" s="126">
        <v>7</v>
      </c>
      <c r="T113" s="124">
        <v>8</v>
      </c>
      <c r="U113" s="126">
        <v>6</v>
      </c>
      <c r="V113" s="124">
        <v>6</v>
      </c>
      <c r="W113" s="126">
        <v>7</v>
      </c>
      <c r="X113" s="124">
        <v>3</v>
      </c>
      <c r="Y113" s="126">
        <v>1</v>
      </c>
      <c r="Z113" s="124">
        <v>10</v>
      </c>
      <c r="AA113" s="126">
        <v>4</v>
      </c>
      <c r="AB113" s="124">
        <v>1</v>
      </c>
      <c r="AC113" s="126">
        <v>0</v>
      </c>
      <c r="AD113" s="124">
        <v>2</v>
      </c>
      <c r="AE113" s="126">
        <v>0</v>
      </c>
      <c r="AF113" s="124">
        <v>1</v>
      </c>
      <c r="AG113" s="126">
        <v>0</v>
      </c>
      <c r="AH113" s="124">
        <v>0</v>
      </c>
      <c r="AI113" s="126">
        <v>0</v>
      </c>
      <c r="AJ113" s="124">
        <v>0</v>
      </c>
      <c r="AK113" s="126">
        <v>0</v>
      </c>
      <c r="AL113" s="178">
        <v>0</v>
      </c>
      <c r="AM113" s="126">
        <v>0</v>
      </c>
      <c r="AN113" s="165">
        <v>86</v>
      </c>
      <c r="AO113" s="201">
        <v>0</v>
      </c>
      <c r="AP113" s="202">
        <v>0</v>
      </c>
      <c r="AQ113" s="166">
        <v>0</v>
      </c>
      <c r="AR113" s="163">
        <v>0</v>
      </c>
      <c r="AS113" s="163">
        <v>0</v>
      </c>
      <c r="AT113" s="199" t="str">
        <f t="shared" si="41"/>
        <v/>
      </c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13"/>
      <c r="BF113" s="13"/>
      <c r="BG113" s="13"/>
      <c r="BY113" s="3"/>
      <c r="BZ113" s="3"/>
      <c r="CA113" s="55" t="str">
        <f t="shared" si="42"/>
        <v/>
      </c>
      <c r="CB113" s="55" t="str">
        <f t="shared" si="43"/>
        <v/>
      </c>
      <c r="CC113" s="55" t="str">
        <f t="shared" si="44"/>
        <v/>
      </c>
      <c r="CD113" s="55" t="str">
        <f t="shared" si="45"/>
        <v/>
      </c>
      <c r="CE113" s="55" t="str">
        <f t="shared" si="46"/>
        <v/>
      </c>
      <c r="CF113" s="55" t="str">
        <f t="shared" si="47"/>
        <v/>
      </c>
      <c r="CG113" s="56">
        <f t="shared" si="48"/>
        <v>0</v>
      </c>
      <c r="CH113" s="56">
        <f t="shared" si="49"/>
        <v>0</v>
      </c>
      <c r="CI113" s="56">
        <f t="shared" si="50"/>
        <v>0</v>
      </c>
      <c r="CJ113" s="56">
        <f t="shared" si="51"/>
        <v>0</v>
      </c>
      <c r="CK113" s="56">
        <f t="shared" si="52"/>
        <v>0</v>
      </c>
      <c r="CL113" s="146">
        <f t="shared" si="53"/>
        <v>0</v>
      </c>
    </row>
    <row r="114" spans="1:90" s="2" customFormat="1" x14ac:dyDescent="0.2">
      <c r="A114" s="415" t="s">
        <v>182</v>
      </c>
      <c r="B114" s="192" t="s">
        <v>160</v>
      </c>
      <c r="C114" s="193">
        <f t="shared" si="38"/>
        <v>0</v>
      </c>
      <c r="D114" s="194">
        <f t="shared" si="39"/>
        <v>0</v>
      </c>
      <c r="E114" s="195">
        <f t="shared" si="40"/>
        <v>0</v>
      </c>
      <c r="F114" s="35"/>
      <c r="G114" s="153"/>
      <c r="H114" s="35"/>
      <c r="I114" s="153"/>
      <c r="J114" s="35"/>
      <c r="K114" s="47"/>
      <c r="L114" s="35"/>
      <c r="M114" s="47"/>
      <c r="N114" s="35"/>
      <c r="O114" s="47"/>
      <c r="P114" s="35"/>
      <c r="Q114" s="47"/>
      <c r="R114" s="35"/>
      <c r="S114" s="47"/>
      <c r="T114" s="35"/>
      <c r="U114" s="47"/>
      <c r="V114" s="60"/>
      <c r="W114" s="49"/>
      <c r="X114" s="60"/>
      <c r="Y114" s="49"/>
      <c r="Z114" s="60"/>
      <c r="AA114" s="49"/>
      <c r="AB114" s="60"/>
      <c r="AC114" s="49"/>
      <c r="AD114" s="60"/>
      <c r="AE114" s="49"/>
      <c r="AF114" s="60"/>
      <c r="AG114" s="49"/>
      <c r="AH114" s="60"/>
      <c r="AI114" s="49"/>
      <c r="AJ114" s="60"/>
      <c r="AK114" s="49"/>
      <c r="AL114" s="80"/>
      <c r="AM114" s="49"/>
      <c r="AN114" s="152"/>
      <c r="AO114" s="197">
        <v>0</v>
      </c>
      <c r="AP114" s="198">
        <v>0</v>
      </c>
      <c r="AQ114" s="36">
        <v>0</v>
      </c>
      <c r="AR114" s="153">
        <v>0</v>
      </c>
      <c r="AS114" s="153">
        <v>0</v>
      </c>
      <c r="AT114" s="199" t="str">
        <f t="shared" si="41"/>
        <v/>
      </c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13"/>
      <c r="BF114" s="13"/>
      <c r="BG114" s="13"/>
      <c r="BY114" s="3"/>
      <c r="BZ114" s="3"/>
      <c r="CA114" s="55" t="str">
        <f t="shared" si="42"/>
        <v/>
      </c>
      <c r="CB114" s="55" t="str">
        <f t="shared" si="43"/>
        <v/>
      </c>
      <c r="CC114" s="55" t="str">
        <f t="shared" si="44"/>
        <v/>
      </c>
      <c r="CD114" s="55" t="str">
        <f t="shared" si="45"/>
        <v/>
      </c>
      <c r="CE114" s="55" t="str">
        <f t="shared" si="46"/>
        <v/>
      </c>
      <c r="CF114" s="55" t="str">
        <f t="shared" si="47"/>
        <v/>
      </c>
      <c r="CG114" s="56">
        <f t="shared" si="48"/>
        <v>0</v>
      </c>
      <c r="CH114" s="56">
        <f t="shared" si="49"/>
        <v>0</v>
      </c>
      <c r="CI114" s="56">
        <f t="shared" si="50"/>
        <v>0</v>
      </c>
      <c r="CJ114" s="56">
        <f t="shared" si="51"/>
        <v>0</v>
      </c>
      <c r="CK114" s="56">
        <f t="shared" si="52"/>
        <v>0</v>
      </c>
      <c r="CL114" s="146">
        <f t="shared" si="53"/>
        <v>0</v>
      </c>
    </row>
    <row r="115" spans="1:90" s="2" customFormat="1" x14ac:dyDescent="0.2">
      <c r="A115" s="417"/>
      <c r="B115" s="203" t="s">
        <v>161</v>
      </c>
      <c r="C115" s="172">
        <f t="shared" si="38"/>
        <v>13</v>
      </c>
      <c r="D115" s="155">
        <f t="shared" si="39"/>
        <v>10</v>
      </c>
      <c r="E115" s="156">
        <f t="shared" si="40"/>
        <v>3</v>
      </c>
      <c r="F115" s="124">
        <v>1</v>
      </c>
      <c r="G115" s="163">
        <v>0</v>
      </c>
      <c r="H115" s="124">
        <v>0</v>
      </c>
      <c r="I115" s="163">
        <v>0</v>
      </c>
      <c r="J115" s="124">
        <v>0</v>
      </c>
      <c r="K115" s="126">
        <v>0</v>
      </c>
      <c r="L115" s="124">
        <v>1</v>
      </c>
      <c r="M115" s="126">
        <v>1</v>
      </c>
      <c r="N115" s="124">
        <v>0</v>
      </c>
      <c r="O115" s="126">
        <v>1</v>
      </c>
      <c r="P115" s="124">
        <v>3</v>
      </c>
      <c r="Q115" s="126">
        <v>1</v>
      </c>
      <c r="R115" s="124">
        <v>2</v>
      </c>
      <c r="S115" s="126">
        <v>0</v>
      </c>
      <c r="T115" s="124">
        <v>1</v>
      </c>
      <c r="U115" s="126">
        <v>0</v>
      </c>
      <c r="V115" s="85">
        <v>0</v>
      </c>
      <c r="W115" s="52">
        <v>0</v>
      </c>
      <c r="X115" s="60">
        <v>0</v>
      </c>
      <c r="Y115" s="49">
        <v>0</v>
      </c>
      <c r="Z115" s="60">
        <v>1</v>
      </c>
      <c r="AA115" s="49">
        <v>0</v>
      </c>
      <c r="AB115" s="60">
        <v>1</v>
      </c>
      <c r="AC115" s="49">
        <v>0</v>
      </c>
      <c r="AD115" s="60">
        <v>0</v>
      </c>
      <c r="AE115" s="49">
        <v>0</v>
      </c>
      <c r="AF115" s="60">
        <v>0</v>
      </c>
      <c r="AG115" s="49">
        <v>0</v>
      </c>
      <c r="AH115" s="60">
        <v>0</v>
      </c>
      <c r="AI115" s="49">
        <v>0</v>
      </c>
      <c r="AJ115" s="60">
        <v>0</v>
      </c>
      <c r="AK115" s="49">
        <v>0</v>
      </c>
      <c r="AL115" s="80">
        <v>0</v>
      </c>
      <c r="AM115" s="49">
        <v>0</v>
      </c>
      <c r="AN115" s="171">
        <v>13</v>
      </c>
      <c r="AO115" s="206">
        <v>0</v>
      </c>
      <c r="AP115" s="207">
        <v>0</v>
      </c>
      <c r="AQ115" s="79">
        <v>0</v>
      </c>
      <c r="AR115" s="52">
        <v>0</v>
      </c>
      <c r="AS115" s="52">
        <v>0</v>
      </c>
      <c r="AT115" s="199" t="str">
        <f t="shared" si="41"/>
        <v/>
      </c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13"/>
      <c r="BF115" s="13"/>
      <c r="BG115" s="13"/>
      <c r="BY115" s="3"/>
      <c r="BZ115" s="3"/>
      <c r="CA115" s="55" t="str">
        <f t="shared" si="42"/>
        <v/>
      </c>
      <c r="CB115" s="55" t="str">
        <f t="shared" si="43"/>
        <v/>
      </c>
      <c r="CC115" s="55" t="str">
        <f t="shared" si="44"/>
        <v/>
      </c>
      <c r="CD115" s="55" t="str">
        <f t="shared" si="45"/>
        <v/>
      </c>
      <c r="CE115" s="55" t="str">
        <f t="shared" si="46"/>
        <v/>
      </c>
      <c r="CF115" s="55" t="str">
        <f t="shared" si="47"/>
        <v/>
      </c>
      <c r="CG115" s="56">
        <f t="shared" si="48"/>
        <v>0</v>
      </c>
      <c r="CH115" s="56">
        <f t="shared" si="49"/>
        <v>0</v>
      </c>
      <c r="CI115" s="56">
        <f t="shared" si="50"/>
        <v>0</v>
      </c>
      <c r="CJ115" s="56">
        <f t="shared" si="51"/>
        <v>0</v>
      </c>
      <c r="CK115" s="56">
        <f t="shared" si="52"/>
        <v>0</v>
      </c>
      <c r="CL115" s="146">
        <f t="shared" si="53"/>
        <v>0</v>
      </c>
    </row>
    <row r="116" spans="1:90" s="2" customFormat="1" x14ac:dyDescent="0.2">
      <c r="A116" s="389" t="s">
        <v>183</v>
      </c>
      <c r="B116" s="208" t="s">
        <v>160</v>
      </c>
      <c r="C116" s="209">
        <f t="shared" si="38"/>
        <v>0</v>
      </c>
      <c r="D116" s="137">
        <f>SUM(L116+N116+P116+R116+T116+V116+X116+Z116+AB116+AD116+AF116+AH116+AJ116+AL116)</f>
        <v>0</v>
      </c>
      <c r="E116" s="138">
        <f>SUM(M116+O116+Q116+S116+U116+W116+Y116+AA116+AC116+AE116+AG116+AI116+AK116+AM116)</f>
        <v>0</v>
      </c>
      <c r="F116" s="210"/>
      <c r="G116" s="211"/>
      <c r="H116" s="210"/>
      <c r="I116" s="211"/>
      <c r="J116" s="210"/>
      <c r="K116" s="211"/>
      <c r="L116" s="38"/>
      <c r="M116" s="45"/>
      <c r="N116" s="139"/>
      <c r="O116" s="45"/>
      <c r="P116" s="139"/>
      <c r="Q116" s="45"/>
      <c r="R116" s="139"/>
      <c r="S116" s="45"/>
      <c r="T116" s="139"/>
      <c r="U116" s="45"/>
      <c r="V116" s="139"/>
      <c r="W116" s="45"/>
      <c r="X116" s="139"/>
      <c r="Y116" s="45"/>
      <c r="Z116" s="139"/>
      <c r="AA116" s="45"/>
      <c r="AB116" s="139"/>
      <c r="AC116" s="45"/>
      <c r="AD116" s="139"/>
      <c r="AE116" s="45"/>
      <c r="AF116" s="139"/>
      <c r="AG116" s="45"/>
      <c r="AH116" s="139"/>
      <c r="AI116" s="45"/>
      <c r="AJ116" s="139"/>
      <c r="AK116" s="45"/>
      <c r="AL116" s="141"/>
      <c r="AM116" s="45"/>
      <c r="AN116" s="143"/>
      <c r="AO116" s="212">
        <v>0</v>
      </c>
      <c r="AP116" s="213">
        <v>0</v>
      </c>
      <c r="AQ116" s="144">
        <v>0</v>
      </c>
      <c r="AR116" s="140">
        <v>0</v>
      </c>
      <c r="AS116" s="140">
        <v>0</v>
      </c>
      <c r="AT116" s="199" t="str">
        <f t="shared" si="41"/>
        <v/>
      </c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13"/>
      <c r="BF116" s="13"/>
      <c r="BG116" s="13"/>
      <c r="BY116" s="3"/>
      <c r="BZ116" s="3"/>
      <c r="CA116" s="55" t="str">
        <f t="shared" si="42"/>
        <v/>
      </c>
      <c r="CB116" s="55" t="str">
        <f t="shared" si="43"/>
        <v/>
      </c>
      <c r="CC116" s="55" t="str">
        <f t="shared" si="44"/>
        <v/>
      </c>
      <c r="CD116" s="55" t="str">
        <f t="shared" si="45"/>
        <v/>
      </c>
      <c r="CE116" s="55" t="str">
        <f t="shared" si="46"/>
        <v/>
      </c>
      <c r="CF116" s="55" t="str">
        <f t="shared" si="47"/>
        <v/>
      </c>
      <c r="CG116" s="56">
        <f>IF(C116&lt;AN116,1,0)</f>
        <v>0</v>
      </c>
      <c r="CH116" s="56">
        <f t="shared" si="49"/>
        <v>0</v>
      </c>
      <c r="CI116" s="56">
        <f t="shared" si="50"/>
        <v>0</v>
      </c>
      <c r="CJ116" s="56">
        <f t="shared" si="51"/>
        <v>0</v>
      </c>
      <c r="CK116" s="56">
        <f t="shared" si="52"/>
        <v>0</v>
      </c>
      <c r="CL116" s="146">
        <f t="shared" si="53"/>
        <v>0</v>
      </c>
    </row>
    <row r="117" spans="1:90" s="2" customFormat="1" x14ac:dyDescent="0.2">
      <c r="A117" s="391"/>
      <c r="B117" s="200" t="s">
        <v>161</v>
      </c>
      <c r="C117" s="175">
        <f t="shared" si="38"/>
        <v>10</v>
      </c>
      <c r="D117" s="176">
        <f>SUM(L117+N117+P117+R117+T117+V117+X117+Z117+AB117+AD117+AF117+AH117+AJ117+AL117)</f>
        <v>2</v>
      </c>
      <c r="E117" s="177">
        <f>SUM(M117+O117+Q117+S117+U117+W117+Y117+AA117+AC117+AE117+AG117+AI117+AK117+AM117)</f>
        <v>8</v>
      </c>
      <c r="F117" s="161"/>
      <c r="G117" s="162"/>
      <c r="H117" s="161"/>
      <c r="I117" s="162"/>
      <c r="J117" s="161"/>
      <c r="K117" s="162"/>
      <c r="L117" s="214">
        <v>0</v>
      </c>
      <c r="M117" s="126">
        <v>0</v>
      </c>
      <c r="N117" s="124">
        <v>0</v>
      </c>
      <c r="O117" s="126">
        <v>1</v>
      </c>
      <c r="P117" s="124">
        <v>0</v>
      </c>
      <c r="Q117" s="126">
        <v>1</v>
      </c>
      <c r="R117" s="124">
        <v>0</v>
      </c>
      <c r="S117" s="126">
        <v>2</v>
      </c>
      <c r="T117" s="124">
        <v>1</v>
      </c>
      <c r="U117" s="126">
        <v>3</v>
      </c>
      <c r="V117" s="124">
        <v>0</v>
      </c>
      <c r="W117" s="126">
        <v>0</v>
      </c>
      <c r="X117" s="124">
        <v>1</v>
      </c>
      <c r="Y117" s="126">
        <v>0</v>
      </c>
      <c r="Z117" s="124">
        <v>0</v>
      </c>
      <c r="AA117" s="126">
        <v>0</v>
      </c>
      <c r="AB117" s="124">
        <v>0</v>
      </c>
      <c r="AC117" s="126">
        <v>1</v>
      </c>
      <c r="AD117" s="124">
        <v>0</v>
      </c>
      <c r="AE117" s="126">
        <v>0</v>
      </c>
      <c r="AF117" s="124">
        <v>0</v>
      </c>
      <c r="AG117" s="126">
        <v>0</v>
      </c>
      <c r="AH117" s="124">
        <v>0</v>
      </c>
      <c r="AI117" s="126">
        <v>0</v>
      </c>
      <c r="AJ117" s="124">
        <v>0</v>
      </c>
      <c r="AK117" s="126">
        <v>0</v>
      </c>
      <c r="AL117" s="178">
        <v>0</v>
      </c>
      <c r="AM117" s="126">
        <v>0</v>
      </c>
      <c r="AN117" s="165">
        <v>10</v>
      </c>
      <c r="AO117" s="201">
        <v>0</v>
      </c>
      <c r="AP117" s="202">
        <v>0</v>
      </c>
      <c r="AQ117" s="166">
        <v>0</v>
      </c>
      <c r="AR117" s="163">
        <v>0</v>
      </c>
      <c r="AS117" s="163">
        <v>0</v>
      </c>
      <c r="AT117" s="199" t="str">
        <f t="shared" si="41"/>
        <v/>
      </c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13"/>
      <c r="BF117" s="13"/>
      <c r="BG117" s="13"/>
      <c r="BY117" s="3"/>
      <c r="BZ117" s="3"/>
      <c r="CA117" s="55" t="str">
        <f t="shared" si="42"/>
        <v/>
      </c>
      <c r="CB117" s="55" t="str">
        <f t="shared" si="43"/>
        <v/>
      </c>
      <c r="CC117" s="55" t="str">
        <f t="shared" si="44"/>
        <v/>
      </c>
      <c r="CD117" s="55" t="str">
        <f t="shared" si="45"/>
        <v/>
      </c>
      <c r="CE117" s="55" t="str">
        <f t="shared" si="46"/>
        <v/>
      </c>
      <c r="CF117" s="55" t="str">
        <f t="shared" si="47"/>
        <v/>
      </c>
      <c r="CG117" s="56">
        <f t="shared" si="48"/>
        <v>0</v>
      </c>
      <c r="CH117" s="56">
        <f t="shared" si="49"/>
        <v>0</v>
      </c>
      <c r="CI117" s="56">
        <f t="shared" si="50"/>
        <v>0</v>
      </c>
      <c r="CJ117" s="56">
        <f t="shared" si="51"/>
        <v>0</v>
      </c>
      <c r="CK117" s="56">
        <f t="shared" si="52"/>
        <v>0</v>
      </c>
      <c r="CL117" s="146">
        <f t="shared" si="53"/>
        <v>0</v>
      </c>
    </row>
    <row r="118" spans="1:90" s="2" customFormat="1" x14ac:dyDescent="0.2">
      <c r="AA118" s="5"/>
      <c r="AB118" s="5"/>
      <c r="AC118" s="5"/>
      <c r="AD118" s="5"/>
      <c r="AE118" s="5"/>
      <c r="AR118" s="2" t="s">
        <v>169</v>
      </c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X118" s="3"/>
      <c r="BY118" s="3"/>
      <c r="BZ118" s="3"/>
      <c r="CA118" s="4"/>
      <c r="CB118" s="4"/>
      <c r="CC118" s="4"/>
      <c r="CD118" s="4"/>
      <c r="CE118" s="4"/>
      <c r="CF118" s="4"/>
      <c r="CG118" s="12"/>
      <c r="CH118" s="12"/>
      <c r="CI118" s="12"/>
      <c r="CJ118" s="12"/>
      <c r="CK118" s="12"/>
      <c r="CL118" s="4"/>
    </row>
    <row r="119" spans="1:90" s="2" customFormat="1" x14ac:dyDescent="0.2">
      <c r="AA119" s="5"/>
      <c r="AB119" s="5"/>
      <c r="AC119" s="5"/>
      <c r="AD119" s="5"/>
      <c r="AE119" s="5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X119" s="3"/>
      <c r="BY119" s="3"/>
      <c r="BZ119" s="3"/>
      <c r="CA119" s="4"/>
      <c r="CB119" s="4"/>
      <c r="CC119" s="4"/>
      <c r="CD119" s="4"/>
      <c r="CE119" s="4"/>
      <c r="CF119" s="4"/>
      <c r="CG119" s="12"/>
      <c r="CH119" s="12"/>
      <c r="CI119" s="12"/>
      <c r="CJ119" s="12"/>
      <c r="CK119" s="12"/>
      <c r="CL119" s="4"/>
    </row>
    <row r="120" spans="1:90" s="2" customFormat="1" x14ac:dyDescent="0.2">
      <c r="AA120" s="5"/>
      <c r="AB120" s="5"/>
      <c r="AC120" s="5"/>
      <c r="AD120" s="5"/>
      <c r="AE120" s="5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X120" s="3"/>
      <c r="BY120" s="3"/>
      <c r="BZ120" s="3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</row>
    <row r="121" spans="1:90" s="2" customFormat="1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X121" s="3"/>
      <c r="BY121" s="3"/>
      <c r="BZ121" s="3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</row>
    <row r="122" spans="1:90" s="2" customFormat="1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X122" s="3"/>
      <c r="BY122" s="3"/>
      <c r="BZ122" s="3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</row>
    <row r="123" spans="1:90" s="2" customFormat="1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X123" s="3"/>
      <c r="BY123" s="3"/>
      <c r="BZ123" s="3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</row>
    <row r="124" spans="1:90" s="2" customFormat="1" x14ac:dyDescent="0.2">
      <c r="AA124" s="5"/>
      <c r="AB124" s="5"/>
      <c r="AC124" s="5"/>
      <c r="AD124" s="5"/>
      <c r="AE124" s="5"/>
      <c r="BX124" s="3"/>
      <c r="BY124" s="3"/>
      <c r="BZ124" s="3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</row>
    <row r="125" spans="1:90" s="2" customFormat="1" x14ac:dyDescent="0.2">
      <c r="AA125" s="5"/>
      <c r="AB125" s="5"/>
      <c r="AC125" s="5"/>
      <c r="AD125" s="5"/>
      <c r="AE125" s="5"/>
      <c r="BX125" s="3"/>
      <c r="BY125" s="3"/>
      <c r="BZ125" s="3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</row>
    <row r="126" spans="1:90" s="2" customFormat="1" x14ac:dyDescent="0.2">
      <c r="AA126" s="5"/>
      <c r="AB126" s="5"/>
      <c r="AC126" s="5"/>
      <c r="AD126" s="5"/>
      <c r="AE126" s="5"/>
      <c r="BX126" s="3"/>
      <c r="BY126" s="3"/>
      <c r="BZ126" s="3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</row>
    <row r="127" spans="1:90" s="2" customFormat="1" x14ac:dyDescent="0.2">
      <c r="AA127" s="5"/>
      <c r="AB127" s="5"/>
      <c r="AC127" s="5"/>
      <c r="AD127" s="5"/>
      <c r="AE127" s="5"/>
      <c r="BX127" s="3"/>
      <c r="BY127" s="3"/>
      <c r="BZ127" s="3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</row>
    <row r="128" spans="1:90" s="2" customFormat="1" x14ac:dyDescent="0.2"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BX128" s="3"/>
      <c r="BY128" s="3"/>
      <c r="BZ128" s="3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</row>
    <row r="129" spans="1:104" x14ac:dyDescent="0.2"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1:104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1:104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1:104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1:104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1:104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1:104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1:104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215"/>
      <c r="AJ136" s="5"/>
      <c r="AK136" s="5"/>
      <c r="AL136" s="5"/>
      <c r="AM136" s="5"/>
      <c r="AN136" s="5"/>
      <c r="AO136" s="5"/>
      <c r="AP136" s="5"/>
      <c r="AQ136" s="215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92" spans="76:104" x14ac:dyDescent="0.2"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</row>
    <row r="193" spans="1:104" s="216" customFormat="1" x14ac:dyDescent="0.2">
      <c r="A193" s="216">
        <f>SUM(B71,B88,C102,C107:C117,AV71,AR71:AS71,W71:AV71)</f>
        <v>21248</v>
      </c>
      <c r="B193" s="216">
        <f>SUM(CG7:CK119)</f>
        <v>0</v>
      </c>
      <c r="BX193" s="217"/>
      <c r="BY193" s="217"/>
      <c r="BZ193" s="217"/>
      <c r="CA193" s="217"/>
      <c r="CB193" s="217"/>
      <c r="CC193" s="217"/>
      <c r="CD193" s="217"/>
      <c r="CE193" s="217"/>
      <c r="CF193" s="217"/>
      <c r="CG193" s="217"/>
      <c r="CH193" s="217"/>
      <c r="CI193" s="217"/>
      <c r="CJ193" s="217"/>
      <c r="CK193" s="217"/>
      <c r="CL193" s="217"/>
      <c r="CM193" s="217"/>
      <c r="CN193" s="217"/>
      <c r="CO193" s="217"/>
      <c r="CP193" s="217"/>
      <c r="CQ193" s="217"/>
      <c r="CR193" s="217"/>
      <c r="CS193" s="217"/>
      <c r="CT193" s="217"/>
      <c r="CU193" s="217"/>
      <c r="CV193" s="217"/>
      <c r="CW193" s="217"/>
      <c r="CX193" s="217"/>
      <c r="CY193" s="217"/>
      <c r="CZ193" s="217"/>
    </row>
  </sheetData>
  <mergeCells count="87">
    <mergeCell ref="A107:A108"/>
    <mergeCell ref="A109:A111"/>
    <mergeCell ref="A112:A113"/>
    <mergeCell ref="A114:A115"/>
    <mergeCell ref="A116:A117"/>
    <mergeCell ref="AQ104:AQ106"/>
    <mergeCell ref="AR104:AR106"/>
    <mergeCell ref="AS104:AS106"/>
    <mergeCell ref="F105:G105"/>
    <mergeCell ref="H105:I105"/>
    <mergeCell ref="J105:K105"/>
    <mergeCell ref="L105:M105"/>
    <mergeCell ref="N105:O105"/>
    <mergeCell ref="P105:Q105"/>
    <mergeCell ref="R105:S105"/>
    <mergeCell ref="AO104:AP105"/>
    <mergeCell ref="AB105:AC105"/>
    <mergeCell ref="AD105:AE105"/>
    <mergeCell ref="AF105:AG105"/>
    <mergeCell ref="AH105:AI105"/>
    <mergeCell ref="AJ105:AK105"/>
    <mergeCell ref="A104:A106"/>
    <mergeCell ref="B104:B106"/>
    <mergeCell ref="C104:E105"/>
    <mergeCell ref="F104:AM104"/>
    <mergeCell ref="AN104:AN106"/>
    <mergeCell ref="T105:U105"/>
    <mergeCell ref="V105:W105"/>
    <mergeCell ref="X105:Y105"/>
    <mergeCell ref="Z105:AA105"/>
    <mergeCell ref="AL105:AM105"/>
    <mergeCell ref="A102:B102"/>
    <mergeCell ref="AF91:AG91"/>
    <mergeCell ref="AH91:AI91"/>
    <mergeCell ref="AJ91:AK91"/>
    <mergeCell ref="AL91:AM91"/>
    <mergeCell ref="A93:B93"/>
    <mergeCell ref="A94:A96"/>
    <mergeCell ref="A90:B92"/>
    <mergeCell ref="C90:E91"/>
    <mergeCell ref="AB91:AC91"/>
    <mergeCell ref="AD91:AE91"/>
    <mergeCell ref="A97:B97"/>
    <mergeCell ref="A98:B98"/>
    <mergeCell ref="A99:B99"/>
    <mergeCell ref="A100:B100"/>
    <mergeCell ref="A101:B101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F90:AM90"/>
    <mergeCell ref="AN90:AN92"/>
    <mergeCell ref="AO90:AO92"/>
    <mergeCell ref="AP90:AP92"/>
    <mergeCell ref="X91:Y91"/>
    <mergeCell ref="Z91:AA91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3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37" width="11.42578125" style="2" customWidth="1"/>
    <col min="38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3" width="11.42578125" style="2"/>
    <col min="74" max="75" width="11.42578125" style="2" customWidth="1"/>
    <col min="76" max="77" width="11.42578125" style="3" customWidth="1"/>
    <col min="78" max="78" width="11.140625" style="3" customWidth="1"/>
    <col min="79" max="89" width="11.140625" style="4" hidden="1" customWidth="1"/>
    <col min="90" max="104" width="11.140625" style="4" customWidth="1"/>
    <col min="105" max="106" width="11.140625" style="2" customWidth="1"/>
    <col min="107" max="16384" width="11.42578125" style="2"/>
  </cols>
  <sheetData>
    <row r="1" spans="1:104" x14ac:dyDescent="0.2">
      <c r="A1" s="1" t="s">
        <v>0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x14ac:dyDescent="0.2">
      <c r="A2" s="1" t="str">
        <f>CONCATENATE("COMUNA: ",[5]NOMBRE!B2," - ","( ",[5]NOMBRE!C2,[5]NOMBRE!D2,[5]NOMBRE!E2,[5]NOMBRE!F2,[5]NOMBRE!G2,"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x14ac:dyDescent="0.2">
      <c r="A4" s="1" t="str">
        <f>CONCATENATE("MES: ",[5]NOMBRE!B6," - ","( ",[5]NOMBRE!C6,[5]NOMBRE!D6," )")</f>
        <v>MES: MARZO - ( 03 )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x14ac:dyDescent="0.2">
      <c r="A5" s="1" t="str">
        <f>CONCATENATE("AÑO: ",[5]NOMBRE!B7)</f>
        <v>AÑO: 2020</v>
      </c>
      <c r="AP5" s="369"/>
      <c r="AQ5" s="371"/>
      <c r="AR5" s="37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5" x14ac:dyDescent="0.2">
      <c r="A6" s="373" t="s">
        <v>1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5"/>
      <c r="AF6" s="5"/>
      <c r="AG6" s="5"/>
      <c r="AH6" s="6"/>
      <c r="AI6" s="5"/>
      <c r="AJ6" s="5"/>
      <c r="AK6" s="6"/>
      <c r="AL6" s="5"/>
      <c r="AM6" s="5"/>
      <c r="AN6" s="7"/>
      <c r="AP6" s="369"/>
      <c r="AQ6" s="371"/>
      <c r="AR6" s="37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x14ac:dyDescent="0.2">
      <c r="A7" s="8" t="s">
        <v>2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370"/>
      <c r="AQ7" s="372"/>
      <c r="AR7" s="372"/>
      <c r="AS7" s="374"/>
      <c r="AT7" s="375"/>
      <c r="AU7" s="37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4.25" customHeight="1" x14ac:dyDescent="0.2">
      <c r="A8" s="376" t="s">
        <v>3</v>
      </c>
      <c r="B8" s="379" t="s">
        <v>4</v>
      </c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1"/>
      <c r="W8" s="376" t="s">
        <v>5</v>
      </c>
      <c r="X8" s="382"/>
      <c r="Y8" s="382"/>
      <c r="Z8" s="382"/>
      <c r="AA8" s="382"/>
      <c r="AB8" s="382"/>
      <c r="AC8" s="382"/>
      <c r="AD8" s="383"/>
      <c r="AE8" s="384" t="s">
        <v>6</v>
      </c>
      <c r="AF8" s="385"/>
      <c r="AG8" s="376" t="s">
        <v>7</v>
      </c>
      <c r="AH8" s="383"/>
      <c r="AI8" s="389" t="s">
        <v>8</v>
      </c>
      <c r="AJ8" s="376" t="s">
        <v>9</v>
      </c>
      <c r="AK8" s="383"/>
      <c r="AL8" s="376" t="s">
        <v>10</v>
      </c>
      <c r="AM8" s="383"/>
      <c r="AN8" s="376" t="s">
        <v>11</v>
      </c>
      <c r="AO8" s="383"/>
      <c r="AP8" s="389" t="s">
        <v>12</v>
      </c>
      <c r="AQ8" s="389" t="s">
        <v>13</v>
      </c>
      <c r="AR8" s="397" t="s">
        <v>14</v>
      </c>
      <c r="AS8" s="398"/>
      <c r="AT8" s="392" t="s">
        <v>15</v>
      </c>
      <c r="AU8" s="392"/>
      <c r="AV8" s="392"/>
      <c r="AW8" s="393" t="s">
        <v>16</v>
      </c>
      <c r="AX8" s="39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14.25" customHeight="1" x14ac:dyDescent="0.2">
      <c r="A9" s="377"/>
      <c r="B9" s="389" t="s">
        <v>17</v>
      </c>
      <c r="C9" s="376" t="s">
        <v>18</v>
      </c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383"/>
      <c r="T9" s="389" t="s">
        <v>19</v>
      </c>
      <c r="U9" s="394" t="s">
        <v>20</v>
      </c>
      <c r="V9" s="395"/>
      <c r="W9" s="396" t="s">
        <v>21</v>
      </c>
      <c r="X9" s="396"/>
      <c r="Y9" s="396"/>
      <c r="Z9" s="395"/>
      <c r="AA9" s="394" t="s">
        <v>22</v>
      </c>
      <c r="AB9" s="396"/>
      <c r="AC9" s="396"/>
      <c r="AD9" s="395"/>
      <c r="AE9" s="386"/>
      <c r="AF9" s="387"/>
      <c r="AG9" s="378"/>
      <c r="AH9" s="388"/>
      <c r="AI9" s="390"/>
      <c r="AJ9" s="378"/>
      <c r="AK9" s="388"/>
      <c r="AL9" s="378"/>
      <c r="AM9" s="388"/>
      <c r="AN9" s="378"/>
      <c r="AO9" s="388"/>
      <c r="AP9" s="390"/>
      <c r="AQ9" s="390"/>
      <c r="AR9" s="399"/>
      <c r="AS9" s="400"/>
      <c r="AT9" s="392"/>
      <c r="AU9" s="392"/>
      <c r="AV9" s="392"/>
      <c r="AW9" s="393"/>
      <c r="AX9" s="39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54" x14ac:dyDescent="0.2">
      <c r="A10" s="378"/>
      <c r="B10" s="391"/>
      <c r="C10" s="14" t="s">
        <v>23</v>
      </c>
      <c r="D10" s="15" t="s">
        <v>24</v>
      </c>
      <c r="E10" s="16" t="s">
        <v>25</v>
      </c>
      <c r="F10" s="16" t="s">
        <v>26</v>
      </c>
      <c r="G10" s="16" t="s">
        <v>27</v>
      </c>
      <c r="H10" s="17" t="s">
        <v>28</v>
      </c>
      <c r="I10" s="17" t="s">
        <v>29</v>
      </c>
      <c r="J10" s="17" t="s">
        <v>30</v>
      </c>
      <c r="K10" s="17" t="s">
        <v>31</v>
      </c>
      <c r="L10" s="17" t="s">
        <v>32</v>
      </c>
      <c r="M10" s="17" t="s">
        <v>33</v>
      </c>
      <c r="N10" s="17" t="s">
        <v>34</v>
      </c>
      <c r="O10" s="17" t="s">
        <v>35</v>
      </c>
      <c r="P10" s="17" t="s">
        <v>36</v>
      </c>
      <c r="Q10" s="17" t="s">
        <v>37</v>
      </c>
      <c r="R10" s="17" t="s">
        <v>38</v>
      </c>
      <c r="S10" s="18" t="s">
        <v>39</v>
      </c>
      <c r="T10" s="391"/>
      <c r="U10" s="220" t="s">
        <v>40</v>
      </c>
      <c r="V10" s="20" t="s">
        <v>41</v>
      </c>
      <c r="W10" s="224" t="s">
        <v>42</v>
      </c>
      <c r="X10" s="22" t="s">
        <v>43</v>
      </c>
      <c r="Y10" s="16" t="s">
        <v>44</v>
      </c>
      <c r="Z10" s="20" t="s">
        <v>45</v>
      </c>
      <c r="AA10" s="22" t="s">
        <v>42</v>
      </c>
      <c r="AB10" s="22" t="s">
        <v>43</v>
      </c>
      <c r="AC10" s="16" t="s">
        <v>44</v>
      </c>
      <c r="AD10" s="20" t="s">
        <v>45</v>
      </c>
      <c r="AE10" s="23" t="s">
        <v>46</v>
      </c>
      <c r="AF10" s="24" t="s">
        <v>47</v>
      </c>
      <c r="AG10" s="25" t="s">
        <v>48</v>
      </c>
      <c r="AH10" s="26" t="s">
        <v>49</v>
      </c>
      <c r="AI10" s="391"/>
      <c r="AJ10" s="14" t="s">
        <v>50</v>
      </c>
      <c r="AK10" s="20" t="s">
        <v>51</v>
      </c>
      <c r="AL10" s="14" t="s">
        <v>50</v>
      </c>
      <c r="AM10" s="20" t="s">
        <v>51</v>
      </c>
      <c r="AN10" s="27" t="s">
        <v>52</v>
      </c>
      <c r="AO10" s="27" t="s">
        <v>53</v>
      </c>
      <c r="AP10" s="391"/>
      <c r="AQ10" s="391"/>
      <c r="AR10" s="28" t="s">
        <v>21</v>
      </c>
      <c r="AS10" s="29" t="s">
        <v>54</v>
      </c>
      <c r="AT10" s="30" t="s">
        <v>55</v>
      </c>
      <c r="AU10" s="31" t="s">
        <v>56</v>
      </c>
      <c r="AV10" s="32" t="s">
        <v>57</v>
      </c>
      <c r="AW10" s="14" t="s">
        <v>50</v>
      </c>
      <c r="AX10" s="20" t="s">
        <v>51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x14ac:dyDescent="0.2">
      <c r="A11" s="33" t="s">
        <v>58</v>
      </c>
      <c r="B11" s="34">
        <f>SUM(C11:S11)</f>
        <v>237</v>
      </c>
      <c r="C11" s="35">
        <v>98</v>
      </c>
      <c r="D11" s="36">
        <v>68</v>
      </c>
      <c r="E11" s="37">
        <v>68</v>
      </c>
      <c r="F11" s="37">
        <v>3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9">
        <v>237</v>
      </c>
      <c r="U11" s="39">
        <v>113</v>
      </c>
      <c r="V11" s="40">
        <v>124</v>
      </c>
      <c r="W11" s="41">
        <f t="shared" ref="W11:W36" si="0">SUM(X11+Y11+Z11)</f>
        <v>75</v>
      </c>
      <c r="X11" s="39">
        <v>14</v>
      </c>
      <c r="Y11" s="42">
        <v>61</v>
      </c>
      <c r="Z11" s="40">
        <v>0</v>
      </c>
      <c r="AA11" s="43">
        <f t="shared" ref="AA11:AA37" si="1">SUM(AB11+AC11+AD11)</f>
        <v>0</v>
      </c>
      <c r="AB11" s="39">
        <v>0</v>
      </c>
      <c r="AC11" s="42">
        <v>0</v>
      </c>
      <c r="AD11" s="40">
        <v>0</v>
      </c>
      <c r="AE11" s="44">
        <v>5</v>
      </c>
      <c r="AF11" s="45">
        <v>0</v>
      </c>
      <c r="AG11" s="46"/>
      <c r="AH11" s="47">
        <v>21</v>
      </c>
      <c r="AI11" s="48">
        <v>12</v>
      </c>
      <c r="AJ11" s="46"/>
      <c r="AK11" s="47"/>
      <c r="AL11" s="46">
        <v>3</v>
      </c>
      <c r="AM11" s="47"/>
      <c r="AN11" s="49"/>
      <c r="AO11" s="49"/>
      <c r="AP11" s="49"/>
      <c r="AQ11" s="49"/>
      <c r="AR11" s="50"/>
      <c r="AS11" s="51"/>
      <c r="AT11" s="35"/>
      <c r="AU11" s="37"/>
      <c r="AV11" s="52"/>
      <c r="AW11" s="46"/>
      <c r="AX11" s="47"/>
      <c r="AY11" s="53" t="str">
        <f>CA11&amp;CB11&amp;CC11&amp;CD11&amp;CE11</f>
        <v/>
      </c>
      <c r="AZ11" s="54"/>
      <c r="BA11" s="54"/>
      <c r="BB11" s="54"/>
      <c r="BC11" s="54"/>
      <c r="BD11" s="54"/>
      <c r="BE11" s="54"/>
      <c r="BF11" s="54"/>
      <c r="BG11" s="54"/>
      <c r="BH11" s="54"/>
      <c r="BI11" s="13"/>
      <c r="BJ11" s="13"/>
      <c r="BK11" s="13"/>
      <c r="BL11" s="13"/>
      <c r="BM11" s="13"/>
      <c r="BX11" s="2"/>
      <c r="CA11" s="55" t="str">
        <f>IF(CG11=1,"* El número de consultas según sexo NO DEBE ser diferente al Total. ","")</f>
        <v/>
      </c>
      <c r="CB11" s="55" t="str">
        <f>IF(CH11=1,"* No olvide digitar la columna Beneficiarios (Digite CEROS si no tiene). ","")</f>
        <v/>
      </c>
      <c r="CC11" s="55" t="str">
        <f>IF(CI11=1,"* El número de Beneficiarios NO DEBE ser mayor que el Total. ","")</f>
        <v/>
      </c>
      <c r="CD11" s="55" t="str">
        <f>IF(CJ11=1,"* El total de Consultas Nuevas NO DEBE ser MAYOR que el total de las Consultas Médicas. ","")</f>
        <v/>
      </c>
      <c r="CE11" s="55" t="str">
        <f>IF(CK11=1,"* No olvide registrar datos en Pertinencia (Digite CEROS si no tiene). ","")</f>
        <v/>
      </c>
      <c r="CF11" s="55"/>
      <c r="CG11" s="56">
        <f>IF(B11&lt;&gt;(U11+V11),1,0)</f>
        <v>0</v>
      </c>
      <c r="CH11" s="56">
        <f>IF(AND(B11&lt;&gt;0,T11=""),1,0)</f>
        <v>0</v>
      </c>
      <c r="CI11" s="56">
        <f t="shared" ref="CI11:CI70" si="2">IF(B11&lt;(T11),1,0)</f>
        <v>0</v>
      </c>
      <c r="CJ11" s="56">
        <f t="shared" ref="CJ11:CJ70" si="3">IF(B11&lt;(W11+AA11),1,0)</f>
        <v>0</v>
      </c>
      <c r="CK11" s="56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x14ac:dyDescent="0.2">
      <c r="A12" s="41" t="s">
        <v>59</v>
      </c>
      <c r="B12" s="34">
        <f>SUM(C12:S12)</f>
        <v>914</v>
      </c>
      <c r="C12" s="39"/>
      <c r="D12" s="57"/>
      <c r="E12" s="58"/>
      <c r="F12" s="58">
        <v>9</v>
      </c>
      <c r="G12" s="58">
        <v>21</v>
      </c>
      <c r="H12" s="58">
        <v>36</v>
      </c>
      <c r="I12" s="58">
        <v>47</v>
      </c>
      <c r="J12" s="58">
        <v>46</v>
      </c>
      <c r="K12" s="58">
        <v>48</v>
      </c>
      <c r="L12" s="58">
        <v>52</v>
      </c>
      <c r="M12" s="58">
        <v>62</v>
      </c>
      <c r="N12" s="58">
        <v>91</v>
      </c>
      <c r="O12" s="58">
        <v>86</v>
      </c>
      <c r="P12" s="58">
        <v>99</v>
      </c>
      <c r="Q12" s="58">
        <v>101</v>
      </c>
      <c r="R12" s="58">
        <v>102</v>
      </c>
      <c r="S12" s="40">
        <v>114</v>
      </c>
      <c r="T12" s="39">
        <v>914</v>
      </c>
      <c r="U12" s="39">
        <v>419</v>
      </c>
      <c r="V12" s="40">
        <v>495</v>
      </c>
      <c r="W12" s="41">
        <f t="shared" si="0"/>
        <v>0</v>
      </c>
      <c r="X12" s="39">
        <v>0</v>
      </c>
      <c r="Y12" s="42">
        <v>0</v>
      </c>
      <c r="Z12" s="40">
        <v>0</v>
      </c>
      <c r="AA12" s="43">
        <f t="shared" si="1"/>
        <v>367</v>
      </c>
      <c r="AB12" s="39">
        <v>27</v>
      </c>
      <c r="AC12" s="57">
        <v>340</v>
      </c>
      <c r="AD12" s="40">
        <v>0</v>
      </c>
      <c r="AE12" s="44">
        <v>21</v>
      </c>
      <c r="AF12" s="59">
        <v>0</v>
      </c>
      <c r="AG12" s="39">
        <v>12</v>
      </c>
      <c r="AH12" s="40">
        <v>111</v>
      </c>
      <c r="AI12" s="48">
        <v>721</v>
      </c>
      <c r="AJ12" s="46"/>
      <c r="AK12" s="40">
        <v>51</v>
      </c>
      <c r="AL12" s="46">
        <v>13</v>
      </c>
      <c r="AM12" s="40">
        <v>17</v>
      </c>
      <c r="AN12" s="49"/>
      <c r="AO12" s="49"/>
      <c r="AP12" s="49"/>
      <c r="AQ12" s="49"/>
      <c r="AR12" s="50"/>
      <c r="AS12" s="51"/>
      <c r="AT12" s="60"/>
      <c r="AU12" s="58"/>
      <c r="AV12" s="52"/>
      <c r="AW12" s="46"/>
      <c r="AX12" s="40"/>
      <c r="AY12" s="53" t="str">
        <f t="shared" ref="AY12:AY70" si="5">CA12&amp;CB12&amp;CC12&amp;CD12&amp;CE12</f>
        <v/>
      </c>
      <c r="AZ12" s="54"/>
      <c r="BA12" s="54"/>
      <c r="BB12" s="54"/>
      <c r="BC12" s="54"/>
      <c r="BD12" s="54"/>
      <c r="BE12" s="54"/>
      <c r="BF12" s="54"/>
      <c r="BG12" s="54"/>
      <c r="BH12" s="54"/>
      <c r="BI12" s="13"/>
      <c r="BJ12" s="13"/>
      <c r="BK12" s="13"/>
      <c r="BL12" s="13"/>
      <c r="BM12" s="13"/>
      <c r="BX12" s="2"/>
      <c r="CA12" s="55" t="str">
        <f t="shared" ref="CA12:CA70" si="6">IF(CG12=1,"* El número de consultas según sexo NO DEBE ser diferente al Total. ","")</f>
        <v/>
      </c>
      <c r="CB12" s="55" t="str">
        <f t="shared" ref="CB12:CB70" si="7">IF(CH12=1,"* No olvide digitar la columna Beneficiarios (Digite CEROS si no tiene). ","")</f>
        <v/>
      </c>
      <c r="CC12" s="55" t="str">
        <f t="shared" ref="CC12:CC70" si="8">IF(CI12=1,"* El número de Beneficiarios NO DEBE ser mayor que el Total. ","")</f>
        <v/>
      </c>
      <c r="CD12" s="55" t="str">
        <f t="shared" ref="CD12:CD70" si="9">IF(CJ12=1,"* El total de Consultas Nuevas NO DEBE ser MAYOR que el total de las Consultas Médicas. ","")</f>
        <v/>
      </c>
      <c r="CE12" s="55" t="str">
        <f t="shared" ref="CE12:CE70" si="10">IF(CK12=1,"* No olvide registrar datos en Pertinencia (Digite CEROS si no tiene). ","")</f>
        <v/>
      </c>
      <c r="CF12" s="55"/>
      <c r="CG12" s="56">
        <f t="shared" ref="CG12:CG70" si="11">IF(B12&lt;&gt;(U12+V12),1,0)</f>
        <v>0</v>
      </c>
      <c r="CH12" s="56">
        <f t="shared" ref="CH12:CH70" si="12">IF(AND(B12&lt;&gt;0,T12=""),1,0)</f>
        <v>0</v>
      </c>
      <c r="CI12" s="56">
        <f t="shared" si="2"/>
        <v>0</v>
      </c>
      <c r="CJ12" s="56">
        <f t="shared" si="3"/>
        <v>0</v>
      </c>
      <c r="CK12" s="56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x14ac:dyDescent="0.2">
      <c r="A13" s="41" t="s">
        <v>60</v>
      </c>
      <c r="B13" s="34">
        <f>SUM(C13)</f>
        <v>54</v>
      </c>
      <c r="C13" s="39">
        <v>54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39">
        <v>54</v>
      </c>
      <c r="U13" s="39">
        <v>21</v>
      </c>
      <c r="V13" s="40">
        <v>33</v>
      </c>
      <c r="W13" s="41">
        <f t="shared" si="0"/>
        <v>17</v>
      </c>
      <c r="X13" s="39">
        <v>0</v>
      </c>
      <c r="Y13" s="42">
        <v>17</v>
      </c>
      <c r="Z13" s="40">
        <v>0</v>
      </c>
      <c r="AA13" s="43">
        <f t="shared" si="1"/>
        <v>0</v>
      </c>
      <c r="AB13" s="39">
        <v>0</v>
      </c>
      <c r="AC13" s="57">
        <v>0</v>
      </c>
      <c r="AD13" s="40">
        <v>0</v>
      </c>
      <c r="AE13" s="44"/>
      <c r="AF13" s="44">
        <v>0</v>
      </c>
      <c r="AG13" s="39"/>
      <c r="AH13" s="40">
        <v>8</v>
      </c>
      <c r="AI13" s="48"/>
      <c r="AJ13" s="46"/>
      <c r="AK13" s="40"/>
      <c r="AL13" s="46">
        <v>1</v>
      </c>
      <c r="AM13" s="40"/>
      <c r="AN13" s="49"/>
      <c r="AO13" s="49"/>
      <c r="AP13" s="49"/>
      <c r="AQ13" s="49"/>
      <c r="AR13" s="50"/>
      <c r="AS13" s="51"/>
      <c r="AT13" s="60"/>
      <c r="AU13" s="58"/>
      <c r="AV13" s="52"/>
      <c r="AW13" s="46"/>
      <c r="AX13" s="40"/>
      <c r="AY13" s="53" t="str">
        <f t="shared" si="5"/>
        <v/>
      </c>
      <c r="AZ13" s="54"/>
      <c r="BA13" s="54"/>
      <c r="BB13" s="54"/>
      <c r="BC13" s="54"/>
      <c r="BD13" s="54"/>
      <c r="BE13" s="54"/>
      <c r="BF13" s="54"/>
      <c r="BG13" s="54"/>
      <c r="BH13" s="54"/>
      <c r="BI13" s="13"/>
      <c r="BJ13" s="13"/>
      <c r="BK13" s="13"/>
      <c r="BL13" s="13"/>
      <c r="BM13" s="13"/>
      <c r="BX13" s="2"/>
      <c r="CA13" s="55" t="str">
        <f t="shared" si="6"/>
        <v/>
      </c>
      <c r="CB13" s="55" t="str">
        <f t="shared" si="7"/>
        <v/>
      </c>
      <c r="CC13" s="55" t="str">
        <f t="shared" si="8"/>
        <v/>
      </c>
      <c r="CD13" s="55" t="str">
        <f t="shared" si="9"/>
        <v/>
      </c>
      <c r="CE13" s="55" t="str">
        <f t="shared" si="10"/>
        <v/>
      </c>
      <c r="CF13" s="55"/>
      <c r="CG13" s="56">
        <f t="shared" si="11"/>
        <v>0</v>
      </c>
      <c r="CH13" s="56">
        <f t="shared" si="12"/>
        <v>0</v>
      </c>
      <c r="CI13" s="56">
        <f t="shared" si="2"/>
        <v>0</v>
      </c>
      <c r="CJ13" s="56">
        <f t="shared" si="3"/>
        <v>0</v>
      </c>
      <c r="CK13" s="56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x14ac:dyDescent="0.2">
      <c r="A14" s="41" t="s">
        <v>61</v>
      </c>
      <c r="B14" s="34">
        <f t="shared" ref="B14:B34" si="13">SUM(C14:S14)</f>
        <v>40</v>
      </c>
      <c r="C14" s="39">
        <v>23</v>
      </c>
      <c r="D14" s="57">
        <v>11</v>
      </c>
      <c r="E14" s="58">
        <v>5</v>
      </c>
      <c r="F14" s="58">
        <v>1</v>
      </c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39">
        <v>40</v>
      </c>
      <c r="U14" s="39">
        <v>27</v>
      </c>
      <c r="V14" s="40">
        <v>13</v>
      </c>
      <c r="W14" s="41">
        <f t="shared" si="0"/>
        <v>14</v>
      </c>
      <c r="X14" s="39">
        <v>0</v>
      </c>
      <c r="Y14" s="42">
        <v>14</v>
      </c>
      <c r="Z14" s="40">
        <v>0</v>
      </c>
      <c r="AA14" s="43">
        <f t="shared" si="1"/>
        <v>0</v>
      </c>
      <c r="AB14" s="39">
        <v>0</v>
      </c>
      <c r="AC14" s="57">
        <v>0</v>
      </c>
      <c r="AD14" s="40">
        <v>0</v>
      </c>
      <c r="AE14" s="44"/>
      <c r="AF14" s="44">
        <v>0</v>
      </c>
      <c r="AG14" s="39"/>
      <c r="AH14" s="40">
        <v>15</v>
      </c>
      <c r="AI14" s="48"/>
      <c r="AJ14" s="46"/>
      <c r="AK14" s="40"/>
      <c r="AL14" s="46"/>
      <c r="AM14" s="40"/>
      <c r="AN14" s="49"/>
      <c r="AO14" s="49"/>
      <c r="AP14" s="49"/>
      <c r="AQ14" s="49"/>
      <c r="AR14" s="50"/>
      <c r="AS14" s="51"/>
      <c r="AT14" s="60"/>
      <c r="AU14" s="58"/>
      <c r="AV14" s="52"/>
      <c r="AW14" s="46"/>
      <c r="AX14" s="40"/>
      <c r="AY14" s="53" t="str">
        <f t="shared" si="5"/>
        <v/>
      </c>
      <c r="AZ14" s="54"/>
      <c r="BA14" s="54"/>
      <c r="BB14" s="54"/>
      <c r="BC14" s="54"/>
      <c r="BD14" s="54"/>
      <c r="BE14" s="54"/>
      <c r="BF14" s="54"/>
      <c r="BG14" s="54"/>
      <c r="BH14" s="54"/>
      <c r="BI14" s="13"/>
      <c r="BJ14" s="13"/>
      <c r="BK14" s="13"/>
      <c r="BL14" s="13"/>
      <c r="BM14" s="13"/>
      <c r="BX14" s="2"/>
      <c r="CA14" s="55" t="str">
        <f t="shared" si="6"/>
        <v/>
      </c>
      <c r="CB14" s="55" t="str">
        <f t="shared" si="7"/>
        <v/>
      </c>
      <c r="CC14" s="55" t="str">
        <f t="shared" si="8"/>
        <v/>
      </c>
      <c r="CD14" s="55" t="str">
        <f t="shared" si="9"/>
        <v/>
      </c>
      <c r="CE14" s="55" t="str">
        <f t="shared" si="10"/>
        <v/>
      </c>
      <c r="CF14" s="55"/>
      <c r="CG14" s="56">
        <f t="shared" si="11"/>
        <v>0</v>
      </c>
      <c r="CH14" s="56">
        <f t="shared" si="12"/>
        <v>0</v>
      </c>
      <c r="CI14" s="56">
        <f t="shared" si="2"/>
        <v>0</v>
      </c>
      <c r="CJ14" s="56">
        <f t="shared" si="3"/>
        <v>0</v>
      </c>
      <c r="CK14" s="56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x14ac:dyDescent="0.2">
      <c r="A15" s="41" t="s">
        <v>62</v>
      </c>
      <c r="B15" s="34">
        <f t="shared" si="13"/>
        <v>20</v>
      </c>
      <c r="C15" s="39"/>
      <c r="D15" s="57"/>
      <c r="E15" s="42"/>
      <c r="F15" s="42"/>
      <c r="G15" s="42"/>
      <c r="H15" s="42"/>
      <c r="I15" s="42"/>
      <c r="J15" s="42">
        <v>2</v>
      </c>
      <c r="K15" s="42"/>
      <c r="L15" s="42">
        <v>1</v>
      </c>
      <c r="M15" s="42">
        <v>3</v>
      </c>
      <c r="N15" s="42"/>
      <c r="O15" s="42">
        <v>4</v>
      </c>
      <c r="P15" s="42">
        <v>2</v>
      </c>
      <c r="Q15" s="42">
        <v>1</v>
      </c>
      <c r="R15" s="42">
        <v>6</v>
      </c>
      <c r="S15" s="40">
        <v>1</v>
      </c>
      <c r="T15" s="39">
        <v>20</v>
      </c>
      <c r="U15" s="39">
        <v>7</v>
      </c>
      <c r="V15" s="40">
        <v>13</v>
      </c>
      <c r="W15" s="41">
        <f t="shared" si="0"/>
        <v>0</v>
      </c>
      <c r="X15" s="39">
        <v>0</v>
      </c>
      <c r="Y15" s="42">
        <v>0</v>
      </c>
      <c r="Z15" s="40">
        <v>0</v>
      </c>
      <c r="AA15" s="62">
        <f t="shared" si="1"/>
        <v>8</v>
      </c>
      <c r="AB15" s="39">
        <v>1</v>
      </c>
      <c r="AC15" s="42">
        <v>7</v>
      </c>
      <c r="AD15" s="40">
        <v>0</v>
      </c>
      <c r="AE15" s="44">
        <v>1</v>
      </c>
      <c r="AF15" s="44">
        <v>0</v>
      </c>
      <c r="AG15" s="39"/>
      <c r="AH15" s="40">
        <v>5</v>
      </c>
      <c r="AI15" s="48"/>
      <c r="AJ15" s="46"/>
      <c r="AK15" s="40">
        <v>3</v>
      </c>
      <c r="AL15" s="46"/>
      <c r="AM15" s="40"/>
      <c r="AN15" s="49"/>
      <c r="AO15" s="49"/>
      <c r="AP15" s="49"/>
      <c r="AQ15" s="49"/>
      <c r="AR15" s="50"/>
      <c r="AS15" s="51"/>
      <c r="AT15" s="60"/>
      <c r="AU15" s="58"/>
      <c r="AV15" s="52"/>
      <c r="AW15" s="46"/>
      <c r="AX15" s="40"/>
      <c r="AY15" s="53" t="str">
        <f t="shared" si="5"/>
        <v/>
      </c>
      <c r="AZ15" s="54"/>
      <c r="BA15" s="54"/>
      <c r="BB15" s="54"/>
      <c r="BC15" s="54"/>
      <c r="BD15" s="54"/>
      <c r="BE15" s="54"/>
      <c r="BF15" s="54"/>
      <c r="BG15" s="54"/>
      <c r="BH15" s="54"/>
      <c r="BI15" s="13"/>
      <c r="BJ15" s="13"/>
      <c r="BK15" s="13"/>
      <c r="BL15" s="13"/>
      <c r="BM15" s="13"/>
      <c r="BX15" s="2"/>
      <c r="CA15" s="55" t="str">
        <f t="shared" si="6"/>
        <v/>
      </c>
      <c r="CB15" s="55" t="str">
        <f t="shared" si="7"/>
        <v/>
      </c>
      <c r="CC15" s="55" t="str">
        <f t="shared" si="8"/>
        <v/>
      </c>
      <c r="CD15" s="55" t="str">
        <f t="shared" si="9"/>
        <v/>
      </c>
      <c r="CE15" s="55" t="str">
        <f t="shared" si="10"/>
        <v/>
      </c>
      <c r="CF15" s="55"/>
      <c r="CG15" s="56">
        <f t="shared" si="11"/>
        <v>0</v>
      </c>
      <c r="CH15" s="56">
        <f t="shared" si="12"/>
        <v>0</v>
      </c>
      <c r="CI15" s="56">
        <f t="shared" si="2"/>
        <v>0</v>
      </c>
      <c r="CJ15" s="56">
        <f t="shared" si="3"/>
        <v>0</v>
      </c>
      <c r="CK15" s="56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x14ac:dyDescent="0.2">
      <c r="A16" s="41" t="s">
        <v>63</v>
      </c>
      <c r="B16" s="34">
        <f t="shared" si="13"/>
        <v>37</v>
      </c>
      <c r="C16" s="39">
        <v>24</v>
      </c>
      <c r="D16" s="57">
        <v>7</v>
      </c>
      <c r="E16" s="42">
        <v>5</v>
      </c>
      <c r="F16" s="42">
        <v>1</v>
      </c>
      <c r="G16" s="42"/>
      <c r="H16" s="42"/>
      <c r="I16" s="42"/>
      <c r="J16" s="42"/>
      <c r="K16" s="42"/>
      <c r="L16" s="58"/>
      <c r="M16" s="58"/>
      <c r="N16" s="58"/>
      <c r="O16" s="58"/>
      <c r="P16" s="58"/>
      <c r="Q16" s="58"/>
      <c r="R16" s="58"/>
      <c r="S16" s="58"/>
      <c r="T16" s="39">
        <v>37</v>
      </c>
      <c r="U16" s="39">
        <v>16</v>
      </c>
      <c r="V16" s="40">
        <v>21</v>
      </c>
      <c r="W16" s="41">
        <f t="shared" si="0"/>
        <v>17</v>
      </c>
      <c r="X16" s="39">
        <v>7</v>
      </c>
      <c r="Y16" s="42">
        <v>10</v>
      </c>
      <c r="Z16" s="40">
        <v>0</v>
      </c>
      <c r="AA16" s="62">
        <f t="shared" si="1"/>
        <v>0</v>
      </c>
      <c r="AB16" s="39">
        <v>0</v>
      </c>
      <c r="AC16" s="42">
        <v>0</v>
      </c>
      <c r="AD16" s="40">
        <v>0</v>
      </c>
      <c r="AE16" s="44">
        <v>7</v>
      </c>
      <c r="AF16" s="44">
        <v>0</v>
      </c>
      <c r="AG16" s="39">
        <v>4</v>
      </c>
      <c r="AH16" s="40">
        <v>3</v>
      </c>
      <c r="AI16" s="48">
        <v>8</v>
      </c>
      <c r="AJ16" s="46">
        <v>8</v>
      </c>
      <c r="AK16" s="40"/>
      <c r="AL16" s="46"/>
      <c r="AM16" s="40"/>
      <c r="AN16" s="49"/>
      <c r="AO16" s="49"/>
      <c r="AP16" s="49"/>
      <c r="AQ16" s="49"/>
      <c r="AR16" s="50"/>
      <c r="AS16" s="51"/>
      <c r="AT16" s="60"/>
      <c r="AU16" s="58"/>
      <c r="AV16" s="52"/>
      <c r="AW16" s="46"/>
      <c r="AX16" s="40"/>
      <c r="AY16" s="53" t="str">
        <f t="shared" si="5"/>
        <v/>
      </c>
      <c r="AZ16" s="54"/>
      <c r="BA16" s="54"/>
      <c r="BB16" s="54"/>
      <c r="BC16" s="54"/>
      <c r="BD16" s="54"/>
      <c r="BE16" s="54"/>
      <c r="BF16" s="54"/>
      <c r="BG16" s="54"/>
      <c r="BH16" s="54"/>
      <c r="BI16" s="13"/>
      <c r="BJ16" s="13"/>
      <c r="BK16" s="13"/>
      <c r="BL16" s="13"/>
      <c r="BM16" s="13"/>
      <c r="BX16" s="2"/>
      <c r="CA16" s="55" t="str">
        <f t="shared" si="6"/>
        <v/>
      </c>
      <c r="CB16" s="55" t="str">
        <f t="shared" si="7"/>
        <v/>
      </c>
      <c r="CC16" s="55" t="str">
        <f t="shared" si="8"/>
        <v/>
      </c>
      <c r="CD16" s="55" t="str">
        <f t="shared" si="9"/>
        <v/>
      </c>
      <c r="CE16" s="55" t="str">
        <f t="shared" si="10"/>
        <v/>
      </c>
      <c r="CF16" s="55"/>
      <c r="CG16" s="56">
        <f t="shared" si="11"/>
        <v>0</v>
      </c>
      <c r="CH16" s="56">
        <f t="shared" si="12"/>
        <v>0</v>
      </c>
      <c r="CI16" s="56">
        <f t="shared" si="2"/>
        <v>0</v>
      </c>
      <c r="CJ16" s="56">
        <f t="shared" si="3"/>
        <v>0</v>
      </c>
      <c r="CK16" s="56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x14ac:dyDescent="0.2">
      <c r="A17" s="41" t="s">
        <v>64</v>
      </c>
      <c r="B17" s="34">
        <f t="shared" si="13"/>
        <v>298</v>
      </c>
      <c r="C17" s="39"/>
      <c r="D17" s="57"/>
      <c r="E17" s="42"/>
      <c r="F17" s="42">
        <v>4</v>
      </c>
      <c r="G17" s="42"/>
      <c r="H17" s="42">
        <v>3</v>
      </c>
      <c r="I17" s="42">
        <v>3</v>
      </c>
      <c r="J17" s="42">
        <v>1</v>
      </c>
      <c r="K17" s="42">
        <v>3</v>
      </c>
      <c r="L17" s="42">
        <v>11</v>
      </c>
      <c r="M17" s="42">
        <v>22</v>
      </c>
      <c r="N17" s="42">
        <v>18</v>
      </c>
      <c r="O17" s="42">
        <v>34</v>
      </c>
      <c r="P17" s="42">
        <v>40</v>
      </c>
      <c r="Q17" s="42">
        <v>50</v>
      </c>
      <c r="R17" s="42">
        <v>47</v>
      </c>
      <c r="S17" s="40">
        <v>62</v>
      </c>
      <c r="T17" s="39">
        <v>298</v>
      </c>
      <c r="U17" s="39">
        <v>157</v>
      </c>
      <c r="V17" s="40">
        <v>141</v>
      </c>
      <c r="W17" s="41">
        <f t="shared" si="0"/>
        <v>0</v>
      </c>
      <c r="X17" s="39">
        <v>0</v>
      </c>
      <c r="Y17" s="42">
        <v>0</v>
      </c>
      <c r="Z17" s="40">
        <v>0</v>
      </c>
      <c r="AA17" s="62">
        <f t="shared" si="1"/>
        <v>98</v>
      </c>
      <c r="AB17" s="39">
        <v>16</v>
      </c>
      <c r="AC17" s="42">
        <v>82</v>
      </c>
      <c r="AD17" s="40">
        <v>0</v>
      </c>
      <c r="AE17" s="44">
        <v>15</v>
      </c>
      <c r="AF17" s="44">
        <v>12</v>
      </c>
      <c r="AG17" s="39">
        <v>14</v>
      </c>
      <c r="AH17" s="40">
        <v>24</v>
      </c>
      <c r="AI17" s="48">
        <v>339</v>
      </c>
      <c r="AJ17" s="46"/>
      <c r="AK17" s="40"/>
      <c r="AL17" s="46"/>
      <c r="AM17" s="40">
        <v>2</v>
      </c>
      <c r="AN17" s="49"/>
      <c r="AO17" s="49"/>
      <c r="AP17" s="49"/>
      <c r="AQ17" s="49"/>
      <c r="AR17" s="50"/>
      <c r="AS17" s="51"/>
      <c r="AT17" s="60"/>
      <c r="AU17" s="58"/>
      <c r="AV17" s="52"/>
      <c r="AW17" s="46"/>
      <c r="AX17" s="40"/>
      <c r="AY17" s="53" t="str">
        <f t="shared" si="5"/>
        <v/>
      </c>
      <c r="AZ17" s="54"/>
      <c r="BA17" s="54"/>
      <c r="BB17" s="54"/>
      <c r="BC17" s="54"/>
      <c r="BD17" s="54"/>
      <c r="BE17" s="54"/>
      <c r="BF17" s="54"/>
      <c r="BG17" s="54"/>
      <c r="BH17" s="54"/>
      <c r="BI17" s="13"/>
      <c r="BJ17" s="13"/>
      <c r="BK17" s="13"/>
      <c r="BL17" s="13"/>
      <c r="BM17" s="13"/>
      <c r="BX17" s="2"/>
      <c r="CA17" s="55" t="str">
        <f t="shared" si="6"/>
        <v/>
      </c>
      <c r="CB17" s="55" t="str">
        <f t="shared" si="7"/>
        <v/>
      </c>
      <c r="CC17" s="55" t="str">
        <f t="shared" si="8"/>
        <v/>
      </c>
      <c r="CD17" s="55" t="str">
        <f t="shared" si="9"/>
        <v/>
      </c>
      <c r="CE17" s="55" t="str">
        <f t="shared" si="10"/>
        <v/>
      </c>
      <c r="CF17" s="55"/>
      <c r="CG17" s="56">
        <f t="shared" si="11"/>
        <v>0</v>
      </c>
      <c r="CH17" s="56">
        <f t="shared" si="12"/>
        <v>0</v>
      </c>
      <c r="CI17" s="56">
        <f t="shared" si="2"/>
        <v>0</v>
      </c>
      <c r="CJ17" s="56">
        <f t="shared" si="3"/>
        <v>0</v>
      </c>
      <c r="CK17" s="56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x14ac:dyDescent="0.2">
      <c r="A18" s="41" t="s">
        <v>65</v>
      </c>
      <c r="B18" s="34">
        <f t="shared" si="13"/>
        <v>0</v>
      </c>
      <c r="C18" s="39"/>
      <c r="D18" s="57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39"/>
      <c r="U18" s="39"/>
      <c r="V18" s="40"/>
      <c r="W18" s="41">
        <f t="shared" si="0"/>
        <v>0</v>
      </c>
      <c r="X18" s="39"/>
      <c r="Y18" s="42"/>
      <c r="Z18" s="40"/>
      <c r="AA18" s="62">
        <f t="shared" si="1"/>
        <v>0</v>
      </c>
      <c r="AB18" s="39"/>
      <c r="AC18" s="42"/>
      <c r="AD18" s="40"/>
      <c r="AE18" s="44"/>
      <c r="AF18" s="44">
        <v>0</v>
      </c>
      <c r="AG18" s="39">
        <v>2</v>
      </c>
      <c r="AH18" s="40"/>
      <c r="AI18" s="48">
        <v>30</v>
      </c>
      <c r="AJ18" s="46"/>
      <c r="AK18" s="40">
        <v>1</v>
      </c>
      <c r="AL18" s="46"/>
      <c r="AM18" s="40"/>
      <c r="AN18" s="49"/>
      <c r="AO18" s="49"/>
      <c r="AP18" s="49"/>
      <c r="AQ18" s="49"/>
      <c r="AR18" s="50"/>
      <c r="AS18" s="51"/>
      <c r="AT18" s="60"/>
      <c r="AU18" s="58"/>
      <c r="AV18" s="52"/>
      <c r="AW18" s="46"/>
      <c r="AX18" s="40"/>
      <c r="AY18" s="53" t="str">
        <f t="shared" si="5"/>
        <v/>
      </c>
      <c r="AZ18" s="54"/>
      <c r="BA18" s="54"/>
      <c r="BB18" s="54"/>
      <c r="BC18" s="54"/>
      <c r="BD18" s="54"/>
      <c r="BE18" s="54"/>
      <c r="BF18" s="54"/>
      <c r="BG18" s="54"/>
      <c r="BH18" s="54"/>
      <c r="BI18" s="13"/>
      <c r="BJ18" s="13"/>
      <c r="BK18" s="13"/>
      <c r="BL18" s="13"/>
      <c r="BM18" s="13"/>
      <c r="BX18" s="2"/>
      <c r="CA18" s="55" t="str">
        <f t="shared" si="6"/>
        <v/>
      </c>
      <c r="CB18" s="55" t="str">
        <f t="shared" si="7"/>
        <v/>
      </c>
      <c r="CC18" s="55" t="str">
        <f t="shared" si="8"/>
        <v/>
      </c>
      <c r="CD18" s="55" t="str">
        <f t="shared" si="9"/>
        <v/>
      </c>
      <c r="CE18" s="55" t="str">
        <f t="shared" si="10"/>
        <v/>
      </c>
      <c r="CF18" s="55"/>
      <c r="CG18" s="56">
        <f t="shared" si="11"/>
        <v>0</v>
      </c>
      <c r="CH18" s="56">
        <f t="shared" si="12"/>
        <v>0</v>
      </c>
      <c r="CI18" s="56">
        <f t="shared" si="2"/>
        <v>0</v>
      </c>
      <c r="CJ18" s="56">
        <f t="shared" si="3"/>
        <v>0</v>
      </c>
      <c r="CK18" s="56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x14ac:dyDescent="0.2">
      <c r="A19" s="41" t="s">
        <v>66</v>
      </c>
      <c r="B19" s="34">
        <f t="shared" si="13"/>
        <v>50</v>
      </c>
      <c r="C19" s="39"/>
      <c r="D19" s="57"/>
      <c r="E19" s="42">
        <v>2</v>
      </c>
      <c r="F19" s="42">
        <v>1</v>
      </c>
      <c r="G19" s="42">
        <v>2</v>
      </c>
      <c r="H19" s="42">
        <v>6</v>
      </c>
      <c r="I19" s="42">
        <v>3</v>
      </c>
      <c r="J19" s="42">
        <v>5</v>
      </c>
      <c r="K19" s="42">
        <v>4</v>
      </c>
      <c r="L19" s="42">
        <v>5</v>
      </c>
      <c r="M19" s="42">
        <v>4</v>
      </c>
      <c r="N19" s="42">
        <v>4</v>
      </c>
      <c r="O19" s="42">
        <v>3</v>
      </c>
      <c r="P19" s="42">
        <v>2</v>
      </c>
      <c r="Q19" s="42">
        <v>3</v>
      </c>
      <c r="R19" s="42">
        <v>2</v>
      </c>
      <c r="S19" s="40">
        <v>4</v>
      </c>
      <c r="T19" s="39">
        <v>50</v>
      </c>
      <c r="U19" s="39">
        <v>11</v>
      </c>
      <c r="V19" s="40">
        <v>39</v>
      </c>
      <c r="W19" s="41">
        <f t="shared" si="0"/>
        <v>0</v>
      </c>
      <c r="X19" s="39">
        <v>0</v>
      </c>
      <c r="Y19" s="42">
        <v>0</v>
      </c>
      <c r="Z19" s="40">
        <v>0</v>
      </c>
      <c r="AA19" s="62">
        <f t="shared" si="1"/>
        <v>22</v>
      </c>
      <c r="AB19" s="39">
        <v>4</v>
      </c>
      <c r="AC19" s="42">
        <v>18</v>
      </c>
      <c r="AD19" s="40">
        <v>0</v>
      </c>
      <c r="AE19" s="44">
        <v>4</v>
      </c>
      <c r="AF19" s="44">
        <v>0</v>
      </c>
      <c r="AG19" s="39"/>
      <c r="AH19" s="40"/>
      <c r="AI19" s="48"/>
      <c r="AJ19" s="46"/>
      <c r="AK19" s="40"/>
      <c r="AL19" s="46"/>
      <c r="AM19" s="40"/>
      <c r="AN19" s="49"/>
      <c r="AO19" s="49"/>
      <c r="AP19" s="49"/>
      <c r="AQ19" s="49"/>
      <c r="AR19" s="50"/>
      <c r="AS19" s="51"/>
      <c r="AT19" s="60"/>
      <c r="AU19" s="58"/>
      <c r="AV19" s="52"/>
      <c r="AW19" s="46"/>
      <c r="AX19" s="40"/>
      <c r="AY19" s="53" t="str">
        <f t="shared" si="5"/>
        <v/>
      </c>
      <c r="AZ19" s="54"/>
      <c r="BA19" s="54"/>
      <c r="BB19" s="54"/>
      <c r="BC19" s="54"/>
      <c r="BD19" s="54"/>
      <c r="BE19" s="54"/>
      <c r="BF19" s="54"/>
      <c r="BG19" s="54"/>
      <c r="BH19" s="54"/>
      <c r="BI19" s="13"/>
      <c r="BJ19" s="13"/>
      <c r="BK19" s="13"/>
      <c r="BL19" s="13"/>
      <c r="BM19" s="13"/>
      <c r="BX19" s="2"/>
      <c r="CA19" s="55" t="str">
        <f t="shared" si="6"/>
        <v/>
      </c>
      <c r="CB19" s="55" t="str">
        <f t="shared" si="7"/>
        <v/>
      </c>
      <c r="CC19" s="55" t="str">
        <f t="shared" si="8"/>
        <v/>
      </c>
      <c r="CD19" s="55" t="str">
        <f t="shared" si="9"/>
        <v/>
      </c>
      <c r="CE19" s="55" t="str">
        <f t="shared" si="10"/>
        <v/>
      </c>
      <c r="CF19" s="55"/>
      <c r="CG19" s="56">
        <f t="shared" si="11"/>
        <v>0</v>
      </c>
      <c r="CH19" s="56">
        <f t="shared" si="12"/>
        <v>0</v>
      </c>
      <c r="CI19" s="56">
        <f t="shared" si="2"/>
        <v>0</v>
      </c>
      <c r="CJ19" s="56">
        <f t="shared" si="3"/>
        <v>0</v>
      </c>
      <c r="CK19" s="56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x14ac:dyDescent="0.2">
      <c r="A20" s="41" t="s">
        <v>67</v>
      </c>
      <c r="B20" s="34">
        <f t="shared" si="13"/>
        <v>0</v>
      </c>
      <c r="C20" s="39"/>
      <c r="D20" s="57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39"/>
      <c r="U20" s="39"/>
      <c r="V20" s="40"/>
      <c r="W20" s="41">
        <f t="shared" si="0"/>
        <v>0</v>
      </c>
      <c r="X20" s="39"/>
      <c r="Y20" s="42"/>
      <c r="Z20" s="40"/>
      <c r="AA20" s="62">
        <f t="shared" si="1"/>
        <v>0</v>
      </c>
      <c r="AB20" s="39"/>
      <c r="AC20" s="42"/>
      <c r="AD20" s="40"/>
      <c r="AE20" s="44"/>
      <c r="AF20" s="44">
        <v>0</v>
      </c>
      <c r="AG20" s="39"/>
      <c r="AH20" s="40"/>
      <c r="AI20" s="48"/>
      <c r="AJ20" s="46"/>
      <c r="AK20" s="40"/>
      <c r="AL20" s="46"/>
      <c r="AM20" s="40"/>
      <c r="AN20" s="49"/>
      <c r="AO20" s="49"/>
      <c r="AP20" s="49"/>
      <c r="AQ20" s="49"/>
      <c r="AR20" s="50"/>
      <c r="AS20" s="51"/>
      <c r="AT20" s="60"/>
      <c r="AU20" s="58"/>
      <c r="AV20" s="52"/>
      <c r="AW20" s="46"/>
      <c r="AX20" s="40"/>
      <c r="AY20" s="53" t="str">
        <f t="shared" si="5"/>
        <v/>
      </c>
      <c r="AZ20" s="54"/>
      <c r="BA20" s="54"/>
      <c r="BB20" s="54"/>
      <c r="BC20" s="54"/>
      <c r="BD20" s="54"/>
      <c r="BE20" s="54"/>
      <c r="BF20" s="54"/>
      <c r="BG20" s="54"/>
      <c r="BH20" s="54"/>
      <c r="BI20" s="13"/>
      <c r="BJ20" s="13"/>
      <c r="BK20" s="13"/>
      <c r="BL20" s="13"/>
      <c r="BM20" s="13"/>
      <c r="BX20" s="2"/>
      <c r="CA20" s="55" t="str">
        <f t="shared" si="6"/>
        <v/>
      </c>
      <c r="CB20" s="55" t="str">
        <f t="shared" si="7"/>
        <v/>
      </c>
      <c r="CC20" s="55" t="str">
        <f t="shared" si="8"/>
        <v/>
      </c>
      <c r="CD20" s="55" t="str">
        <f t="shared" si="9"/>
        <v/>
      </c>
      <c r="CE20" s="55" t="str">
        <f t="shared" si="10"/>
        <v/>
      </c>
      <c r="CF20" s="55"/>
      <c r="CG20" s="56">
        <f t="shared" si="11"/>
        <v>0</v>
      </c>
      <c r="CH20" s="56">
        <f t="shared" si="12"/>
        <v>0</v>
      </c>
      <c r="CI20" s="56">
        <f t="shared" si="2"/>
        <v>0</v>
      </c>
      <c r="CJ20" s="56">
        <f t="shared" si="3"/>
        <v>0</v>
      </c>
      <c r="CK20" s="56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x14ac:dyDescent="0.2">
      <c r="A21" s="41" t="s">
        <v>68</v>
      </c>
      <c r="B21" s="34">
        <f t="shared" si="13"/>
        <v>101</v>
      </c>
      <c r="C21" s="39"/>
      <c r="D21" s="57"/>
      <c r="E21" s="42"/>
      <c r="F21" s="42">
        <v>1</v>
      </c>
      <c r="G21" s="42">
        <v>8</v>
      </c>
      <c r="H21" s="42"/>
      <c r="I21" s="42">
        <v>1</v>
      </c>
      <c r="J21" s="42">
        <v>4</v>
      </c>
      <c r="K21" s="42">
        <v>7</v>
      </c>
      <c r="L21" s="42">
        <v>10</v>
      </c>
      <c r="M21" s="42">
        <v>5</v>
      </c>
      <c r="N21" s="42">
        <v>14</v>
      </c>
      <c r="O21" s="42">
        <v>10</v>
      </c>
      <c r="P21" s="42">
        <v>14</v>
      </c>
      <c r="Q21" s="42">
        <v>12</v>
      </c>
      <c r="R21" s="42">
        <v>10</v>
      </c>
      <c r="S21" s="40">
        <v>5</v>
      </c>
      <c r="T21" s="39">
        <v>100</v>
      </c>
      <c r="U21" s="39">
        <v>43</v>
      </c>
      <c r="V21" s="40">
        <v>58</v>
      </c>
      <c r="W21" s="41">
        <f t="shared" si="0"/>
        <v>0</v>
      </c>
      <c r="X21" s="39">
        <v>0</v>
      </c>
      <c r="Y21" s="42">
        <v>0</v>
      </c>
      <c r="Z21" s="40">
        <v>0</v>
      </c>
      <c r="AA21" s="62">
        <f t="shared" si="1"/>
        <v>46</v>
      </c>
      <c r="AB21" s="39">
        <v>21</v>
      </c>
      <c r="AC21" s="42">
        <v>25</v>
      </c>
      <c r="AD21" s="40">
        <v>0</v>
      </c>
      <c r="AE21" s="44">
        <v>17</v>
      </c>
      <c r="AF21" s="44">
        <v>0</v>
      </c>
      <c r="AG21" s="39">
        <v>6</v>
      </c>
      <c r="AH21" s="40">
        <v>31</v>
      </c>
      <c r="AI21" s="48"/>
      <c r="AJ21" s="46"/>
      <c r="AK21" s="40">
        <v>20</v>
      </c>
      <c r="AL21" s="46"/>
      <c r="AM21" s="40">
        <v>14</v>
      </c>
      <c r="AN21" s="49"/>
      <c r="AO21" s="49"/>
      <c r="AP21" s="49"/>
      <c r="AQ21" s="49"/>
      <c r="AR21" s="50"/>
      <c r="AS21" s="51"/>
      <c r="AT21" s="60"/>
      <c r="AU21" s="58"/>
      <c r="AV21" s="52"/>
      <c r="AW21" s="46"/>
      <c r="AX21" s="40"/>
      <c r="AY21" s="53" t="str">
        <f t="shared" si="5"/>
        <v/>
      </c>
      <c r="AZ21" s="54"/>
      <c r="BA21" s="54"/>
      <c r="BB21" s="54"/>
      <c r="BC21" s="54"/>
      <c r="BD21" s="54"/>
      <c r="BE21" s="54"/>
      <c r="BF21" s="54"/>
      <c r="BG21" s="54"/>
      <c r="BH21" s="54"/>
      <c r="BI21" s="13"/>
      <c r="BJ21" s="13"/>
      <c r="BK21" s="13"/>
      <c r="BL21" s="13"/>
      <c r="BM21" s="13"/>
      <c r="BX21" s="2"/>
      <c r="CA21" s="55" t="str">
        <f t="shared" si="6"/>
        <v/>
      </c>
      <c r="CB21" s="55" t="str">
        <f t="shared" si="7"/>
        <v/>
      </c>
      <c r="CC21" s="55" t="str">
        <f t="shared" si="8"/>
        <v/>
      </c>
      <c r="CD21" s="55" t="str">
        <f t="shared" si="9"/>
        <v/>
      </c>
      <c r="CE21" s="55" t="str">
        <f t="shared" si="10"/>
        <v/>
      </c>
      <c r="CF21" s="55"/>
      <c r="CG21" s="56">
        <f t="shared" si="11"/>
        <v>0</v>
      </c>
      <c r="CH21" s="56">
        <f t="shared" si="12"/>
        <v>0</v>
      </c>
      <c r="CI21" s="56">
        <f t="shared" si="2"/>
        <v>0</v>
      </c>
      <c r="CJ21" s="56">
        <f t="shared" si="3"/>
        <v>0</v>
      </c>
      <c r="CK21" s="56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x14ac:dyDescent="0.2">
      <c r="A22" s="41" t="s">
        <v>69</v>
      </c>
      <c r="B22" s="34">
        <f t="shared" si="13"/>
        <v>0</v>
      </c>
      <c r="C22" s="39"/>
      <c r="D22" s="57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0"/>
      <c r="T22" s="39"/>
      <c r="U22" s="39"/>
      <c r="V22" s="40"/>
      <c r="W22" s="41">
        <f t="shared" si="0"/>
        <v>0</v>
      </c>
      <c r="X22" s="39"/>
      <c r="Y22" s="42"/>
      <c r="Z22" s="40"/>
      <c r="AA22" s="62">
        <f t="shared" si="1"/>
        <v>0</v>
      </c>
      <c r="AB22" s="39"/>
      <c r="AC22" s="42"/>
      <c r="AD22" s="40"/>
      <c r="AE22" s="44"/>
      <c r="AF22" s="44">
        <v>0</v>
      </c>
      <c r="AG22" s="39"/>
      <c r="AH22" s="40"/>
      <c r="AI22" s="48"/>
      <c r="AJ22" s="46"/>
      <c r="AK22" s="40"/>
      <c r="AL22" s="46"/>
      <c r="AM22" s="40"/>
      <c r="AN22" s="49"/>
      <c r="AO22" s="49"/>
      <c r="AP22" s="49"/>
      <c r="AQ22" s="49"/>
      <c r="AR22" s="50"/>
      <c r="AS22" s="51"/>
      <c r="AT22" s="60"/>
      <c r="AU22" s="58"/>
      <c r="AV22" s="52"/>
      <c r="AW22" s="46"/>
      <c r="AX22" s="40"/>
      <c r="AY22" s="53" t="str">
        <f t="shared" si="5"/>
        <v/>
      </c>
      <c r="AZ22" s="54"/>
      <c r="BA22" s="54"/>
      <c r="BB22" s="54"/>
      <c r="BC22" s="54"/>
      <c r="BD22" s="54"/>
      <c r="BE22" s="54"/>
      <c r="BF22" s="54"/>
      <c r="BG22" s="54"/>
      <c r="BH22" s="54"/>
      <c r="BI22" s="13"/>
      <c r="BJ22" s="13"/>
      <c r="BK22" s="13"/>
      <c r="BL22" s="13"/>
      <c r="BM22" s="13"/>
      <c r="BX22" s="2"/>
      <c r="CA22" s="55" t="str">
        <f t="shared" si="6"/>
        <v/>
      </c>
      <c r="CB22" s="55" t="str">
        <f t="shared" si="7"/>
        <v/>
      </c>
      <c r="CC22" s="55" t="str">
        <f t="shared" si="8"/>
        <v/>
      </c>
      <c r="CD22" s="55" t="str">
        <f t="shared" si="9"/>
        <v/>
      </c>
      <c r="CE22" s="55" t="str">
        <f t="shared" si="10"/>
        <v/>
      </c>
      <c r="CF22" s="55"/>
      <c r="CG22" s="56">
        <f t="shared" si="11"/>
        <v>0</v>
      </c>
      <c r="CH22" s="56">
        <f t="shared" si="12"/>
        <v>0</v>
      </c>
      <c r="CI22" s="56">
        <f t="shared" si="2"/>
        <v>0</v>
      </c>
      <c r="CJ22" s="56">
        <f t="shared" si="3"/>
        <v>0</v>
      </c>
      <c r="CK22" s="56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x14ac:dyDescent="0.2">
      <c r="A23" s="41" t="s">
        <v>70</v>
      </c>
      <c r="B23" s="34">
        <f t="shared" si="13"/>
        <v>0</v>
      </c>
      <c r="C23" s="39"/>
      <c r="D23" s="57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39"/>
      <c r="U23" s="39"/>
      <c r="V23" s="40"/>
      <c r="W23" s="41">
        <f t="shared" si="0"/>
        <v>0</v>
      </c>
      <c r="X23" s="39"/>
      <c r="Y23" s="42"/>
      <c r="Z23" s="40"/>
      <c r="AA23" s="62">
        <f t="shared" si="1"/>
        <v>0</v>
      </c>
      <c r="AB23" s="39"/>
      <c r="AC23" s="42"/>
      <c r="AD23" s="40"/>
      <c r="AE23" s="44"/>
      <c r="AF23" s="44">
        <v>0</v>
      </c>
      <c r="AG23" s="39"/>
      <c r="AH23" s="40"/>
      <c r="AI23" s="48"/>
      <c r="AJ23" s="46"/>
      <c r="AK23" s="40"/>
      <c r="AL23" s="46"/>
      <c r="AM23" s="40"/>
      <c r="AN23" s="49"/>
      <c r="AO23" s="49"/>
      <c r="AP23" s="49"/>
      <c r="AQ23" s="49"/>
      <c r="AR23" s="50"/>
      <c r="AS23" s="51"/>
      <c r="AT23" s="60"/>
      <c r="AU23" s="58"/>
      <c r="AV23" s="52"/>
      <c r="AW23" s="46"/>
      <c r="AX23" s="40"/>
      <c r="AY23" s="53" t="str">
        <f t="shared" si="5"/>
        <v/>
      </c>
      <c r="AZ23" s="54"/>
      <c r="BA23" s="54"/>
      <c r="BB23" s="54"/>
      <c r="BC23" s="54"/>
      <c r="BD23" s="54"/>
      <c r="BE23" s="54"/>
      <c r="BF23" s="54"/>
      <c r="BG23" s="54"/>
      <c r="BH23" s="54"/>
      <c r="BI23" s="13"/>
      <c r="BJ23" s="13"/>
      <c r="BK23" s="13"/>
      <c r="BL23" s="13"/>
      <c r="BM23" s="13"/>
      <c r="BX23" s="2"/>
      <c r="CA23" s="55" t="str">
        <f t="shared" si="6"/>
        <v/>
      </c>
      <c r="CB23" s="55" t="str">
        <f t="shared" si="7"/>
        <v/>
      </c>
      <c r="CC23" s="55" t="str">
        <f t="shared" si="8"/>
        <v/>
      </c>
      <c r="CD23" s="55" t="str">
        <f t="shared" si="9"/>
        <v/>
      </c>
      <c r="CE23" s="55" t="str">
        <f t="shared" si="10"/>
        <v/>
      </c>
      <c r="CF23" s="55"/>
      <c r="CG23" s="56">
        <f t="shared" si="11"/>
        <v>0</v>
      </c>
      <c r="CH23" s="56">
        <f t="shared" si="12"/>
        <v>0</v>
      </c>
      <c r="CI23" s="56">
        <f t="shared" si="2"/>
        <v>0</v>
      </c>
      <c r="CJ23" s="56">
        <f t="shared" si="3"/>
        <v>0</v>
      </c>
      <c r="CK23" s="56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x14ac:dyDescent="0.2">
      <c r="A24" s="41" t="s">
        <v>71</v>
      </c>
      <c r="B24" s="34">
        <f t="shared" si="13"/>
        <v>0</v>
      </c>
      <c r="C24" s="39"/>
      <c r="D24" s="57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0"/>
      <c r="T24" s="39"/>
      <c r="U24" s="39"/>
      <c r="V24" s="40"/>
      <c r="W24" s="41">
        <f t="shared" si="0"/>
        <v>0</v>
      </c>
      <c r="X24" s="39"/>
      <c r="Y24" s="42"/>
      <c r="Z24" s="40"/>
      <c r="AA24" s="62">
        <f t="shared" si="1"/>
        <v>0</v>
      </c>
      <c r="AB24" s="39"/>
      <c r="AC24" s="42"/>
      <c r="AD24" s="40"/>
      <c r="AE24" s="44"/>
      <c r="AF24" s="44">
        <v>0</v>
      </c>
      <c r="AG24" s="39"/>
      <c r="AH24" s="40"/>
      <c r="AI24" s="48"/>
      <c r="AJ24" s="46"/>
      <c r="AK24" s="40"/>
      <c r="AL24" s="46"/>
      <c r="AM24" s="40"/>
      <c r="AN24" s="49"/>
      <c r="AO24" s="49"/>
      <c r="AP24" s="49"/>
      <c r="AQ24" s="49"/>
      <c r="AR24" s="50"/>
      <c r="AS24" s="51"/>
      <c r="AT24" s="60"/>
      <c r="AU24" s="58"/>
      <c r="AV24" s="52"/>
      <c r="AW24" s="46"/>
      <c r="AX24" s="40"/>
      <c r="AY24" s="53" t="str">
        <f t="shared" si="5"/>
        <v/>
      </c>
      <c r="AZ24" s="54"/>
      <c r="BA24" s="54"/>
      <c r="BB24" s="54"/>
      <c r="BC24" s="54"/>
      <c r="BD24" s="54"/>
      <c r="BE24" s="54"/>
      <c r="BF24" s="54"/>
      <c r="BG24" s="54"/>
      <c r="BH24" s="54"/>
      <c r="BI24" s="13"/>
      <c r="BJ24" s="13"/>
      <c r="BK24" s="13"/>
      <c r="BL24" s="13"/>
      <c r="BM24" s="13"/>
      <c r="BX24" s="2"/>
      <c r="CA24" s="55" t="str">
        <f t="shared" si="6"/>
        <v/>
      </c>
      <c r="CB24" s="55" t="str">
        <f t="shared" si="7"/>
        <v/>
      </c>
      <c r="CC24" s="55" t="str">
        <f t="shared" si="8"/>
        <v/>
      </c>
      <c r="CD24" s="55" t="str">
        <f t="shared" si="9"/>
        <v/>
      </c>
      <c r="CE24" s="55" t="str">
        <f t="shared" si="10"/>
        <v/>
      </c>
      <c r="CF24" s="55"/>
      <c r="CG24" s="56">
        <f t="shared" si="11"/>
        <v>0</v>
      </c>
      <c r="CH24" s="56">
        <f t="shared" si="12"/>
        <v>0</v>
      </c>
      <c r="CI24" s="56">
        <f t="shared" si="2"/>
        <v>0</v>
      </c>
      <c r="CJ24" s="56">
        <f t="shared" si="3"/>
        <v>0</v>
      </c>
      <c r="CK24" s="56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x14ac:dyDescent="0.2">
      <c r="A25" s="41" t="s">
        <v>72</v>
      </c>
      <c r="B25" s="34">
        <f t="shared" si="13"/>
        <v>0</v>
      </c>
      <c r="C25" s="39"/>
      <c r="D25" s="57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39"/>
      <c r="U25" s="39"/>
      <c r="V25" s="40"/>
      <c r="W25" s="41">
        <f t="shared" si="0"/>
        <v>0</v>
      </c>
      <c r="X25" s="39"/>
      <c r="Y25" s="42"/>
      <c r="Z25" s="40"/>
      <c r="AA25" s="62">
        <f t="shared" si="1"/>
        <v>0</v>
      </c>
      <c r="AB25" s="39"/>
      <c r="AC25" s="42"/>
      <c r="AD25" s="40"/>
      <c r="AE25" s="44"/>
      <c r="AF25" s="44">
        <v>0</v>
      </c>
      <c r="AG25" s="39"/>
      <c r="AH25" s="40"/>
      <c r="AI25" s="48"/>
      <c r="AJ25" s="46"/>
      <c r="AK25" s="40"/>
      <c r="AL25" s="46"/>
      <c r="AM25" s="40"/>
      <c r="AN25" s="49"/>
      <c r="AO25" s="49"/>
      <c r="AP25" s="49"/>
      <c r="AQ25" s="49"/>
      <c r="AR25" s="50"/>
      <c r="AS25" s="51"/>
      <c r="AT25" s="60"/>
      <c r="AU25" s="58"/>
      <c r="AV25" s="52"/>
      <c r="AW25" s="46"/>
      <c r="AX25" s="40"/>
      <c r="AY25" s="53" t="str">
        <f t="shared" si="5"/>
        <v/>
      </c>
      <c r="AZ25" s="54"/>
      <c r="BA25" s="54"/>
      <c r="BB25" s="54"/>
      <c r="BC25" s="54"/>
      <c r="BD25" s="54"/>
      <c r="BE25" s="54"/>
      <c r="BF25" s="54"/>
      <c r="BG25" s="54"/>
      <c r="BH25" s="54"/>
      <c r="BI25" s="13"/>
      <c r="BJ25" s="13"/>
      <c r="BK25" s="13"/>
      <c r="BL25" s="13"/>
      <c r="BM25" s="13"/>
      <c r="BX25" s="2"/>
      <c r="CA25" s="55" t="str">
        <f t="shared" si="6"/>
        <v/>
      </c>
      <c r="CB25" s="55" t="str">
        <f t="shared" si="7"/>
        <v/>
      </c>
      <c r="CC25" s="55" t="str">
        <f t="shared" si="8"/>
        <v/>
      </c>
      <c r="CD25" s="55" t="str">
        <f t="shared" si="9"/>
        <v/>
      </c>
      <c r="CE25" s="55" t="str">
        <f t="shared" si="10"/>
        <v/>
      </c>
      <c r="CF25" s="55"/>
      <c r="CG25" s="56">
        <f t="shared" si="11"/>
        <v>0</v>
      </c>
      <c r="CH25" s="56">
        <f t="shared" si="12"/>
        <v>0</v>
      </c>
      <c r="CI25" s="56">
        <f t="shared" si="2"/>
        <v>0</v>
      </c>
      <c r="CJ25" s="56">
        <f t="shared" si="3"/>
        <v>0</v>
      </c>
      <c r="CK25" s="56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x14ac:dyDescent="0.2">
      <c r="A26" s="41" t="s">
        <v>73</v>
      </c>
      <c r="B26" s="34">
        <f t="shared" si="13"/>
        <v>17</v>
      </c>
      <c r="C26" s="39"/>
      <c r="D26" s="57"/>
      <c r="E26" s="42"/>
      <c r="F26" s="42"/>
      <c r="G26" s="42"/>
      <c r="H26" s="42">
        <v>1</v>
      </c>
      <c r="I26" s="42"/>
      <c r="J26" s="42"/>
      <c r="K26" s="42"/>
      <c r="L26" s="42">
        <v>1</v>
      </c>
      <c r="M26" s="42">
        <v>1</v>
      </c>
      <c r="N26" s="42"/>
      <c r="O26" s="42">
        <v>3</v>
      </c>
      <c r="P26" s="42">
        <v>4</v>
      </c>
      <c r="Q26" s="42">
        <v>2</v>
      </c>
      <c r="R26" s="42">
        <v>2</v>
      </c>
      <c r="S26" s="40">
        <v>3</v>
      </c>
      <c r="T26" s="39">
        <v>17</v>
      </c>
      <c r="U26" s="39">
        <v>9</v>
      </c>
      <c r="V26" s="40">
        <v>8</v>
      </c>
      <c r="W26" s="41">
        <f t="shared" si="0"/>
        <v>0</v>
      </c>
      <c r="X26" s="39">
        <v>0</v>
      </c>
      <c r="Y26" s="42">
        <v>0</v>
      </c>
      <c r="Z26" s="40">
        <v>0</v>
      </c>
      <c r="AA26" s="62">
        <f t="shared" si="1"/>
        <v>8</v>
      </c>
      <c r="AB26" s="39">
        <v>5</v>
      </c>
      <c r="AC26" s="42">
        <v>3</v>
      </c>
      <c r="AD26" s="40">
        <v>0</v>
      </c>
      <c r="AE26" s="44">
        <v>5</v>
      </c>
      <c r="AF26" s="44">
        <v>0</v>
      </c>
      <c r="AG26" s="39">
        <v>2</v>
      </c>
      <c r="AH26" s="40">
        <v>1</v>
      </c>
      <c r="AI26" s="48"/>
      <c r="AJ26" s="46"/>
      <c r="AK26" s="40"/>
      <c r="AL26" s="46"/>
      <c r="AM26" s="40"/>
      <c r="AN26" s="49"/>
      <c r="AO26" s="49"/>
      <c r="AP26" s="49"/>
      <c r="AQ26" s="49"/>
      <c r="AR26" s="50"/>
      <c r="AS26" s="51"/>
      <c r="AT26" s="60"/>
      <c r="AU26" s="58"/>
      <c r="AV26" s="52"/>
      <c r="AW26" s="46"/>
      <c r="AX26" s="40"/>
      <c r="AY26" s="53" t="str">
        <f t="shared" si="5"/>
        <v/>
      </c>
      <c r="AZ26" s="54"/>
      <c r="BA26" s="54"/>
      <c r="BB26" s="54"/>
      <c r="BC26" s="54"/>
      <c r="BD26" s="54"/>
      <c r="BE26" s="54"/>
      <c r="BF26" s="54"/>
      <c r="BG26" s="54"/>
      <c r="BH26" s="54"/>
      <c r="BI26" s="13"/>
      <c r="BJ26" s="13"/>
      <c r="BK26" s="13"/>
      <c r="BL26" s="13"/>
      <c r="BM26" s="13"/>
      <c r="BX26" s="2"/>
      <c r="CA26" s="55" t="str">
        <f t="shared" si="6"/>
        <v/>
      </c>
      <c r="CB26" s="55" t="str">
        <f t="shared" si="7"/>
        <v/>
      </c>
      <c r="CC26" s="55" t="str">
        <f t="shared" si="8"/>
        <v/>
      </c>
      <c r="CD26" s="55" t="str">
        <f t="shared" si="9"/>
        <v/>
      </c>
      <c r="CE26" s="55" t="str">
        <f t="shared" si="10"/>
        <v/>
      </c>
      <c r="CF26" s="55"/>
      <c r="CG26" s="56">
        <f t="shared" si="11"/>
        <v>0</v>
      </c>
      <c r="CH26" s="56">
        <f t="shared" si="12"/>
        <v>0</v>
      </c>
      <c r="CI26" s="56">
        <f t="shared" si="2"/>
        <v>0</v>
      </c>
      <c r="CJ26" s="56">
        <f t="shared" si="3"/>
        <v>0</v>
      </c>
      <c r="CK26" s="56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x14ac:dyDescent="0.2">
      <c r="A27" s="41" t="s">
        <v>74</v>
      </c>
      <c r="B27" s="34">
        <f t="shared" si="13"/>
        <v>0</v>
      </c>
      <c r="C27" s="39"/>
      <c r="D27" s="57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39"/>
      <c r="U27" s="39"/>
      <c r="V27" s="40"/>
      <c r="W27" s="41">
        <f t="shared" si="0"/>
        <v>0</v>
      </c>
      <c r="X27" s="39"/>
      <c r="Y27" s="42"/>
      <c r="Z27" s="40"/>
      <c r="AA27" s="62">
        <f t="shared" si="1"/>
        <v>0</v>
      </c>
      <c r="AB27" s="39"/>
      <c r="AC27" s="42"/>
      <c r="AD27" s="40"/>
      <c r="AE27" s="44"/>
      <c r="AF27" s="44">
        <v>0</v>
      </c>
      <c r="AG27" s="39"/>
      <c r="AH27" s="40"/>
      <c r="AI27" s="48"/>
      <c r="AJ27" s="46"/>
      <c r="AK27" s="40"/>
      <c r="AL27" s="46"/>
      <c r="AM27" s="40"/>
      <c r="AN27" s="49"/>
      <c r="AO27" s="49"/>
      <c r="AP27" s="49"/>
      <c r="AQ27" s="49"/>
      <c r="AR27" s="50"/>
      <c r="AS27" s="51"/>
      <c r="AT27" s="60"/>
      <c r="AU27" s="58"/>
      <c r="AV27" s="52"/>
      <c r="AW27" s="46"/>
      <c r="AX27" s="40"/>
      <c r="AY27" s="53" t="str">
        <f t="shared" si="5"/>
        <v/>
      </c>
      <c r="AZ27" s="54"/>
      <c r="BA27" s="54"/>
      <c r="BB27" s="54"/>
      <c r="BC27" s="54"/>
      <c r="BD27" s="54"/>
      <c r="BE27" s="54"/>
      <c r="BF27" s="54"/>
      <c r="BG27" s="54"/>
      <c r="BH27" s="54"/>
      <c r="BI27" s="13"/>
      <c r="BJ27" s="13"/>
      <c r="BK27" s="13"/>
      <c r="BL27" s="13"/>
      <c r="BM27" s="13"/>
      <c r="BX27" s="2"/>
      <c r="CA27" s="55" t="str">
        <f t="shared" si="6"/>
        <v/>
      </c>
      <c r="CB27" s="55" t="str">
        <f t="shared" si="7"/>
        <v/>
      </c>
      <c r="CC27" s="55" t="str">
        <f t="shared" si="8"/>
        <v/>
      </c>
      <c r="CD27" s="55" t="str">
        <f t="shared" si="9"/>
        <v/>
      </c>
      <c r="CE27" s="55" t="str">
        <f t="shared" si="10"/>
        <v/>
      </c>
      <c r="CF27" s="55"/>
      <c r="CG27" s="56">
        <f t="shared" si="11"/>
        <v>0</v>
      </c>
      <c r="CH27" s="56">
        <f t="shared" si="12"/>
        <v>0</v>
      </c>
      <c r="CI27" s="56">
        <f t="shared" si="2"/>
        <v>0</v>
      </c>
      <c r="CJ27" s="56">
        <f t="shared" si="3"/>
        <v>0</v>
      </c>
      <c r="CK27" s="56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x14ac:dyDescent="0.2">
      <c r="A28" s="41" t="s">
        <v>75</v>
      </c>
      <c r="B28" s="34">
        <f t="shared" si="13"/>
        <v>0</v>
      </c>
      <c r="C28" s="39"/>
      <c r="D28" s="57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0"/>
      <c r="T28" s="39"/>
      <c r="U28" s="39"/>
      <c r="V28" s="40"/>
      <c r="W28" s="41">
        <f t="shared" si="0"/>
        <v>0</v>
      </c>
      <c r="X28" s="39"/>
      <c r="Y28" s="42"/>
      <c r="Z28" s="40"/>
      <c r="AA28" s="62">
        <f t="shared" si="1"/>
        <v>0</v>
      </c>
      <c r="AB28" s="39"/>
      <c r="AC28" s="42"/>
      <c r="AD28" s="40"/>
      <c r="AE28" s="44"/>
      <c r="AF28" s="44">
        <v>0</v>
      </c>
      <c r="AG28" s="39"/>
      <c r="AH28" s="40"/>
      <c r="AI28" s="48"/>
      <c r="AJ28" s="46"/>
      <c r="AK28" s="40"/>
      <c r="AL28" s="46"/>
      <c r="AM28" s="40"/>
      <c r="AN28" s="49"/>
      <c r="AO28" s="49"/>
      <c r="AP28" s="49"/>
      <c r="AQ28" s="49"/>
      <c r="AR28" s="50"/>
      <c r="AS28" s="51"/>
      <c r="AT28" s="60"/>
      <c r="AU28" s="58"/>
      <c r="AV28" s="52"/>
      <c r="AW28" s="46"/>
      <c r="AX28" s="40"/>
      <c r="AY28" s="53" t="str">
        <f t="shared" si="5"/>
        <v/>
      </c>
      <c r="AZ28" s="54"/>
      <c r="BA28" s="54"/>
      <c r="BB28" s="54"/>
      <c r="BC28" s="54"/>
      <c r="BD28" s="54"/>
      <c r="BE28" s="54"/>
      <c r="BF28" s="54"/>
      <c r="BG28" s="54"/>
      <c r="BH28" s="54"/>
      <c r="BI28" s="13"/>
      <c r="BJ28" s="13"/>
      <c r="BK28" s="13"/>
      <c r="BL28" s="13"/>
      <c r="BM28" s="13"/>
      <c r="BX28" s="2"/>
      <c r="CA28" s="55" t="str">
        <f t="shared" si="6"/>
        <v/>
      </c>
      <c r="CB28" s="55" t="str">
        <f t="shared" si="7"/>
        <v/>
      </c>
      <c r="CC28" s="55" t="str">
        <f t="shared" si="8"/>
        <v/>
      </c>
      <c r="CD28" s="55" t="str">
        <f t="shared" si="9"/>
        <v/>
      </c>
      <c r="CE28" s="55" t="str">
        <f t="shared" si="10"/>
        <v/>
      </c>
      <c r="CF28" s="55"/>
      <c r="CG28" s="56">
        <f t="shared" si="11"/>
        <v>0</v>
      </c>
      <c r="CH28" s="56">
        <f t="shared" si="12"/>
        <v>0</v>
      </c>
      <c r="CI28" s="56">
        <f t="shared" si="2"/>
        <v>0</v>
      </c>
      <c r="CJ28" s="56">
        <f t="shared" si="3"/>
        <v>0</v>
      </c>
      <c r="CK28" s="56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x14ac:dyDescent="0.2">
      <c r="A29" s="41" t="s">
        <v>76</v>
      </c>
      <c r="B29" s="34">
        <f t="shared" si="13"/>
        <v>0</v>
      </c>
      <c r="C29" s="39"/>
      <c r="D29" s="57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39"/>
      <c r="U29" s="39"/>
      <c r="V29" s="40"/>
      <c r="W29" s="41">
        <f t="shared" si="0"/>
        <v>0</v>
      </c>
      <c r="X29" s="39"/>
      <c r="Y29" s="42"/>
      <c r="Z29" s="40"/>
      <c r="AA29" s="62">
        <f t="shared" si="1"/>
        <v>0</v>
      </c>
      <c r="AB29" s="39"/>
      <c r="AC29" s="42"/>
      <c r="AD29" s="40"/>
      <c r="AE29" s="44"/>
      <c r="AF29" s="44">
        <v>0</v>
      </c>
      <c r="AG29" s="39"/>
      <c r="AH29" s="40"/>
      <c r="AI29" s="48"/>
      <c r="AJ29" s="46"/>
      <c r="AK29" s="40"/>
      <c r="AL29" s="46"/>
      <c r="AM29" s="40"/>
      <c r="AN29" s="49"/>
      <c r="AO29" s="49"/>
      <c r="AP29" s="49"/>
      <c r="AQ29" s="49"/>
      <c r="AR29" s="50"/>
      <c r="AS29" s="51"/>
      <c r="AT29" s="60"/>
      <c r="AU29" s="58"/>
      <c r="AV29" s="52"/>
      <c r="AW29" s="46"/>
      <c r="AX29" s="40"/>
      <c r="AY29" s="53" t="str">
        <f t="shared" si="5"/>
        <v/>
      </c>
      <c r="AZ29" s="54"/>
      <c r="BA29" s="54"/>
      <c r="BB29" s="54"/>
      <c r="BC29" s="54"/>
      <c r="BD29" s="54"/>
      <c r="BE29" s="54"/>
      <c r="BF29" s="54"/>
      <c r="BG29" s="54"/>
      <c r="BH29" s="54"/>
      <c r="BI29" s="13"/>
      <c r="BJ29" s="13"/>
      <c r="BK29" s="13"/>
      <c r="BL29" s="13"/>
      <c r="BM29" s="13"/>
      <c r="BX29" s="2"/>
      <c r="CA29" s="55" t="str">
        <f t="shared" si="6"/>
        <v/>
      </c>
      <c r="CB29" s="55" t="str">
        <f t="shared" si="7"/>
        <v/>
      </c>
      <c r="CC29" s="55" t="str">
        <f t="shared" si="8"/>
        <v/>
      </c>
      <c r="CD29" s="55" t="str">
        <f t="shared" si="9"/>
        <v/>
      </c>
      <c r="CE29" s="55" t="str">
        <f t="shared" si="10"/>
        <v/>
      </c>
      <c r="CF29" s="55"/>
      <c r="CG29" s="56">
        <f t="shared" si="11"/>
        <v>0</v>
      </c>
      <c r="CH29" s="56">
        <f t="shared" si="12"/>
        <v>0</v>
      </c>
      <c r="CI29" s="56">
        <f t="shared" si="2"/>
        <v>0</v>
      </c>
      <c r="CJ29" s="56">
        <f t="shared" si="3"/>
        <v>0</v>
      </c>
      <c r="CK29" s="56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x14ac:dyDescent="0.2">
      <c r="A30" s="41" t="s">
        <v>77</v>
      </c>
      <c r="B30" s="34">
        <f t="shared" si="13"/>
        <v>12</v>
      </c>
      <c r="C30" s="39"/>
      <c r="D30" s="57"/>
      <c r="E30" s="42"/>
      <c r="F30" s="42"/>
      <c r="G30" s="42"/>
      <c r="H30" s="42"/>
      <c r="I30" s="42"/>
      <c r="J30" s="42"/>
      <c r="K30" s="42">
        <v>1</v>
      </c>
      <c r="L30" s="42">
        <v>2</v>
      </c>
      <c r="M30" s="42">
        <v>2</v>
      </c>
      <c r="N30" s="42">
        <v>3</v>
      </c>
      <c r="O30" s="42">
        <v>2</v>
      </c>
      <c r="P30" s="42">
        <v>1</v>
      </c>
      <c r="Q30" s="42"/>
      <c r="R30" s="42">
        <v>1</v>
      </c>
      <c r="S30" s="40"/>
      <c r="T30" s="39">
        <v>12</v>
      </c>
      <c r="U30" s="39">
        <v>2</v>
      </c>
      <c r="V30" s="40">
        <v>10</v>
      </c>
      <c r="W30" s="41">
        <f t="shared" si="0"/>
        <v>0</v>
      </c>
      <c r="X30" s="39">
        <v>0</v>
      </c>
      <c r="Y30" s="42">
        <v>0</v>
      </c>
      <c r="Z30" s="40">
        <v>0</v>
      </c>
      <c r="AA30" s="62">
        <f t="shared" si="1"/>
        <v>12</v>
      </c>
      <c r="AB30" s="39">
        <v>9</v>
      </c>
      <c r="AC30" s="42">
        <v>3</v>
      </c>
      <c r="AD30" s="40">
        <v>0</v>
      </c>
      <c r="AE30" s="44">
        <v>0</v>
      </c>
      <c r="AF30" s="44">
        <v>0</v>
      </c>
      <c r="AG30" s="39">
        <v>1</v>
      </c>
      <c r="AH30" s="40"/>
      <c r="AI30" s="48"/>
      <c r="AJ30" s="46"/>
      <c r="AK30" s="40"/>
      <c r="AL30" s="46"/>
      <c r="AM30" s="40"/>
      <c r="AN30" s="49"/>
      <c r="AO30" s="49"/>
      <c r="AP30" s="49"/>
      <c r="AQ30" s="49"/>
      <c r="AR30" s="50"/>
      <c r="AS30" s="51"/>
      <c r="AT30" s="60"/>
      <c r="AU30" s="58"/>
      <c r="AV30" s="52"/>
      <c r="AW30" s="46"/>
      <c r="AX30" s="40"/>
      <c r="AY30" s="53" t="str">
        <f t="shared" si="5"/>
        <v/>
      </c>
      <c r="AZ30" s="54"/>
      <c r="BA30" s="54"/>
      <c r="BB30" s="54"/>
      <c r="BC30" s="54"/>
      <c r="BD30" s="54"/>
      <c r="BE30" s="54"/>
      <c r="BF30" s="54"/>
      <c r="BG30" s="54"/>
      <c r="BH30" s="54"/>
      <c r="BI30" s="13"/>
      <c r="BJ30" s="13"/>
      <c r="BK30" s="13"/>
      <c r="BL30" s="13"/>
      <c r="BM30" s="13"/>
      <c r="BX30" s="2"/>
      <c r="CA30" s="55" t="str">
        <f t="shared" si="6"/>
        <v/>
      </c>
      <c r="CB30" s="55" t="str">
        <f t="shared" si="7"/>
        <v/>
      </c>
      <c r="CC30" s="55" t="str">
        <f t="shared" si="8"/>
        <v/>
      </c>
      <c r="CD30" s="55" t="str">
        <f t="shared" si="9"/>
        <v/>
      </c>
      <c r="CE30" s="55" t="str">
        <f t="shared" si="10"/>
        <v/>
      </c>
      <c r="CF30" s="55"/>
      <c r="CG30" s="56">
        <f t="shared" si="11"/>
        <v>0</v>
      </c>
      <c r="CH30" s="56">
        <f t="shared" si="12"/>
        <v>0</v>
      </c>
      <c r="CI30" s="56">
        <f t="shared" si="2"/>
        <v>0</v>
      </c>
      <c r="CJ30" s="56">
        <f t="shared" si="3"/>
        <v>0</v>
      </c>
      <c r="CK30" s="56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x14ac:dyDescent="0.2">
      <c r="A31" s="41" t="s">
        <v>78</v>
      </c>
      <c r="B31" s="34">
        <f t="shared" si="13"/>
        <v>112</v>
      </c>
      <c r="C31" s="39">
        <v>5</v>
      </c>
      <c r="D31" s="57">
        <v>3</v>
      </c>
      <c r="E31" s="42">
        <v>7</v>
      </c>
      <c r="F31" s="42">
        <v>7</v>
      </c>
      <c r="G31" s="42">
        <v>4</v>
      </c>
      <c r="H31" s="42">
        <v>2</v>
      </c>
      <c r="I31" s="42">
        <v>5</v>
      </c>
      <c r="J31" s="42">
        <v>2</v>
      </c>
      <c r="K31" s="42">
        <v>2</v>
      </c>
      <c r="L31" s="42">
        <v>6</v>
      </c>
      <c r="M31" s="42">
        <v>10</v>
      </c>
      <c r="N31" s="42">
        <v>7</v>
      </c>
      <c r="O31" s="42">
        <v>4</v>
      </c>
      <c r="P31" s="42">
        <v>8</v>
      </c>
      <c r="Q31" s="42">
        <v>10</v>
      </c>
      <c r="R31" s="42">
        <v>11</v>
      </c>
      <c r="S31" s="40">
        <v>19</v>
      </c>
      <c r="T31" s="39">
        <v>112</v>
      </c>
      <c r="U31" s="39">
        <v>48</v>
      </c>
      <c r="V31" s="40">
        <v>64</v>
      </c>
      <c r="W31" s="41">
        <f t="shared" si="0"/>
        <v>7</v>
      </c>
      <c r="X31" s="39">
        <v>2</v>
      </c>
      <c r="Y31" s="42">
        <v>5</v>
      </c>
      <c r="Z31" s="40">
        <v>0</v>
      </c>
      <c r="AA31" s="62">
        <f t="shared" si="1"/>
        <v>28</v>
      </c>
      <c r="AB31" s="39">
        <v>9</v>
      </c>
      <c r="AC31" s="42">
        <v>19</v>
      </c>
      <c r="AD31" s="40">
        <v>0</v>
      </c>
      <c r="AE31" s="44">
        <v>11</v>
      </c>
      <c r="AF31" s="44">
        <v>0</v>
      </c>
      <c r="AG31" s="39">
        <v>14</v>
      </c>
      <c r="AH31" s="40">
        <v>12</v>
      </c>
      <c r="AI31" s="48">
        <v>1</v>
      </c>
      <c r="AJ31" s="46"/>
      <c r="AK31" s="40">
        <v>1</v>
      </c>
      <c r="AL31" s="46"/>
      <c r="AM31" s="40">
        <v>7</v>
      </c>
      <c r="AN31" s="49"/>
      <c r="AO31" s="49"/>
      <c r="AP31" s="49"/>
      <c r="AQ31" s="49"/>
      <c r="AR31" s="50"/>
      <c r="AS31" s="51"/>
      <c r="AT31" s="60"/>
      <c r="AU31" s="58"/>
      <c r="AV31" s="52"/>
      <c r="AW31" s="46"/>
      <c r="AX31" s="40"/>
      <c r="AY31" s="53" t="str">
        <f t="shared" si="5"/>
        <v/>
      </c>
      <c r="AZ31" s="54"/>
      <c r="BA31" s="54"/>
      <c r="BB31" s="54"/>
      <c r="BC31" s="54"/>
      <c r="BD31" s="54"/>
      <c r="BE31" s="54"/>
      <c r="BF31" s="54"/>
      <c r="BG31" s="54"/>
      <c r="BH31" s="54"/>
      <c r="BI31" s="13"/>
      <c r="BJ31" s="13"/>
      <c r="BK31" s="13"/>
      <c r="BL31" s="13"/>
      <c r="BM31" s="13"/>
      <c r="BX31" s="2"/>
      <c r="CA31" s="55" t="str">
        <f t="shared" si="6"/>
        <v/>
      </c>
      <c r="CB31" s="55" t="str">
        <f t="shared" si="7"/>
        <v/>
      </c>
      <c r="CC31" s="55" t="str">
        <f t="shared" si="8"/>
        <v/>
      </c>
      <c r="CD31" s="55" t="str">
        <f t="shared" si="9"/>
        <v/>
      </c>
      <c r="CE31" s="55" t="str">
        <f t="shared" si="10"/>
        <v/>
      </c>
      <c r="CF31" s="55"/>
      <c r="CG31" s="56">
        <f t="shared" si="11"/>
        <v>0</v>
      </c>
      <c r="CH31" s="56">
        <f t="shared" si="12"/>
        <v>0</v>
      </c>
      <c r="CI31" s="56">
        <f t="shared" si="2"/>
        <v>0</v>
      </c>
      <c r="CJ31" s="56">
        <f t="shared" si="3"/>
        <v>0</v>
      </c>
      <c r="CK31" s="56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x14ac:dyDescent="0.2">
      <c r="A32" s="41" t="s">
        <v>79</v>
      </c>
      <c r="B32" s="34">
        <f t="shared" si="13"/>
        <v>0</v>
      </c>
      <c r="C32" s="39"/>
      <c r="D32" s="57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39"/>
      <c r="U32" s="39"/>
      <c r="V32" s="40"/>
      <c r="W32" s="41">
        <f t="shared" si="0"/>
        <v>0</v>
      </c>
      <c r="X32" s="39"/>
      <c r="Y32" s="42"/>
      <c r="Z32" s="40"/>
      <c r="AA32" s="62">
        <f t="shared" si="1"/>
        <v>0</v>
      </c>
      <c r="AB32" s="39"/>
      <c r="AC32" s="42"/>
      <c r="AD32" s="40"/>
      <c r="AE32" s="44"/>
      <c r="AF32" s="44">
        <v>0</v>
      </c>
      <c r="AG32" s="39"/>
      <c r="AH32" s="40"/>
      <c r="AI32" s="48"/>
      <c r="AJ32" s="46"/>
      <c r="AK32" s="40"/>
      <c r="AL32" s="46"/>
      <c r="AM32" s="40"/>
      <c r="AN32" s="49"/>
      <c r="AO32" s="49"/>
      <c r="AP32" s="49"/>
      <c r="AQ32" s="49"/>
      <c r="AR32" s="50"/>
      <c r="AS32" s="51"/>
      <c r="AT32" s="60"/>
      <c r="AU32" s="58"/>
      <c r="AV32" s="52"/>
      <c r="AW32" s="46"/>
      <c r="AX32" s="40"/>
      <c r="AY32" s="53" t="str">
        <f t="shared" si="5"/>
        <v/>
      </c>
      <c r="AZ32" s="54"/>
      <c r="BA32" s="54"/>
      <c r="BB32" s="54"/>
      <c r="BC32" s="54"/>
      <c r="BD32" s="54"/>
      <c r="BE32" s="54"/>
      <c r="BF32" s="54"/>
      <c r="BG32" s="54"/>
      <c r="BH32" s="54"/>
      <c r="BI32" s="13"/>
      <c r="BJ32" s="13"/>
      <c r="BK32" s="13"/>
      <c r="BL32" s="13"/>
      <c r="BM32" s="13"/>
      <c r="BX32" s="2"/>
      <c r="CA32" s="55" t="str">
        <f t="shared" si="6"/>
        <v/>
      </c>
      <c r="CB32" s="55" t="str">
        <f t="shared" si="7"/>
        <v/>
      </c>
      <c r="CC32" s="55" t="str">
        <f t="shared" si="8"/>
        <v/>
      </c>
      <c r="CD32" s="55" t="str">
        <f t="shared" si="9"/>
        <v/>
      </c>
      <c r="CE32" s="55" t="str">
        <f t="shared" si="10"/>
        <v/>
      </c>
      <c r="CF32" s="55"/>
      <c r="CG32" s="56">
        <f t="shared" si="11"/>
        <v>0</v>
      </c>
      <c r="CH32" s="56">
        <f t="shared" si="12"/>
        <v>0</v>
      </c>
      <c r="CI32" s="56">
        <f t="shared" si="2"/>
        <v>0</v>
      </c>
      <c r="CJ32" s="56">
        <f t="shared" si="3"/>
        <v>0</v>
      </c>
      <c r="CK32" s="56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x14ac:dyDescent="0.2">
      <c r="A33" s="41" t="s">
        <v>80</v>
      </c>
      <c r="B33" s="34">
        <f t="shared" si="13"/>
        <v>0</v>
      </c>
      <c r="C33" s="39"/>
      <c r="D33" s="57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0"/>
      <c r="T33" s="39"/>
      <c r="U33" s="39"/>
      <c r="V33" s="40"/>
      <c r="W33" s="41">
        <f t="shared" si="0"/>
        <v>0</v>
      </c>
      <c r="X33" s="39"/>
      <c r="Y33" s="42"/>
      <c r="Z33" s="40"/>
      <c r="AA33" s="62">
        <f t="shared" si="1"/>
        <v>0</v>
      </c>
      <c r="AB33" s="39"/>
      <c r="AC33" s="42"/>
      <c r="AD33" s="40"/>
      <c r="AE33" s="44"/>
      <c r="AF33" s="44">
        <v>0</v>
      </c>
      <c r="AG33" s="39"/>
      <c r="AH33" s="40"/>
      <c r="AI33" s="48"/>
      <c r="AJ33" s="46"/>
      <c r="AK33" s="40"/>
      <c r="AL33" s="46"/>
      <c r="AM33" s="40"/>
      <c r="AN33" s="49"/>
      <c r="AO33" s="49"/>
      <c r="AP33" s="49"/>
      <c r="AQ33" s="49"/>
      <c r="AR33" s="50"/>
      <c r="AS33" s="51"/>
      <c r="AT33" s="60"/>
      <c r="AU33" s="58"/>
      <c r="AV33" s="52"/>
      <c r="AW33" s="46"/>
      <c r="AX33" s="40"/>
      <c r="AY33" s="53" t="str">
        <f t="shared" si="5"/>
        <v/>
      </c>
      <c r="AZ33" s="54"/>
      <c r="BA33" s="54"/>
      <c r="BB33" s="54"/>
      <c r="BC33" s="54"/>
      <c r="BD33" s="54"/>
      <c r="BE33" s="54"/>
      <c r="BF33" s="54"/>
      <c r="BG33" s="54"/>
      <c r="BH33" s="54"/>
      <c r="BI33" s="13"/>
      <c r="BJ33" s="13"/>
      <c r="BK33" s="13"/>
      <c r="BL33" s="13"/>
      <c r="BM33" s="13"/>
      <c r="BX33" s="2"/>
      <c r="CA33" s="55" t="str">
        <f t="shared" si="6"/>
        <v/>
      </c>
      <c r="CB33" s="55" t="str">
        <f t="shared" si="7"/>
        <v/>
      </c>
      <c r="CC33" s="55" t="str">
        <f t="shared" si="8"/>
        <v/>
      </c>
      <c r="CD33" s="55" t="str">
        <f t="shared" si="9"/>
        <v/>
      </c>
      <c r="CE33" s="55" t="str">
        <f t="shared" si="10"/>
        <v/>
      </c>
      <c r="CF33" s="55"/>
      <c r="CG33" s="56">
        <f t="shared" si="11"/>
        <v>0</v>
      </c>
      <c r="CH33" s="56">
        <f t="shared" si="12"/>
        <v>0</v>
      </c>
      <c r="CI33" s="56">
        <f t="shared" si="2"/>
        <v>0</v>
      </c>
      <c r="CJ33" s="56">
        <f t="shared" si="3"/>
        <v>0</v>
      </c>
      <c r="CK33" s="56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x14ac:dyDescent="0.2">
      <c r="A34" s="41" t="s">
        <v>81</v>
      </c>
      <c r="B34" s="34">
        <f t="shared" si="13"/>
        <v>0</v>
      </c>
      <c r="C34" s="39"/>
      <c r="D34" s="57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0"/>
      <c r="T34" s="39"/>
      <c r="U34" s="39"/>
      <c r="V34" s="40"/>
      <c r="W34" s="41">
        <f t="shared" si="0"/>
        <v>0</v>
      </c>
      <c r="X34" s="39"/>
      <c r="Y34" s="42"/>
      <c r="Z34" s="40"/>
      <c r="AA34" s="62">
        <f t="shared" si="1"/>
        <v>0</v>
      </c>
      <c r="AB34" s="39"/>
      <c r="AC34" s="42"/>
      <c r="AD34" s="40"/>
      <c r="AE34" s="44"/>
      <c r="AF34" s="44">
        <v>0</v>
      </c>
      <c r="AG34" s="39"/>
      <c r="AH34" s="40"/>
      <c r="AI34" s="48"/>
      <c r="AJ34" s="46"/>
      <c r="AK34" s="40"/>
      <c r="AL34" s="46"/>
      <c r="AM34" s="40"/>
      <c r="AN34" s="49"/>
      <c r="AO34" s="49"/>
      <c r="AP34" s="49"/>
      <c r="AQ34" s="49"/>
      <c r="AR34" s="50"/>
      <c r="AS34" s="51"/>
      <c r="AT34" s="60"/>
      <c r="AU34" s="58"/>
      <c r="AV34" s="52"/>
      <c r="AW34" s="46"/>
      <c r="AX34" s="40"/>
      <c r="AY34" s="53" t="str">
        <f t="shared" si="5"/>
        <v/>
      </c>
      <c r="AZ34" s="54"/>
      <c r="BA34" s="54"/>
      <c r="BB34" s="54"/>
      <c r="BC34" s="54"/>
      <c r="BD34" s="54"/>
      <c r="BE34" s="54"/>
      <c r="BF34" s="54"/>
      <c r="BG34" s="54"/>
      <c r="BH34" s="54"/>
      <c r="BI34" s="13"/>
      <c r="BJ34" s="13"/>
      <c r="BK34" s="13"/>
      <c r="BL34" s="13"/>
      <c r="BM34" s="13"/>
      <c r="BX34" s="2"/>
      <c r="CA34" s="55" t="str">
        <f t="shared" si="6"/>
        <v/>
      </c>
      <c r="CB34" s="55" t="str">
        <f t="shared" si="7"/>
        <v/>
      </c>
      <c r="CC34" s="55" t="str">
        <f t="shared" si="8"/>
        <v/>
      </c>
      <c r="CD34" s="55" t="str">
        <f t="shared" si="9"/>
        <v/>
      </c>
      <c r="CE34" s="55" t="str">
        <f t="shared" si="10"/>
        <v/>
      </c>
      <c r="CF34" s="55"/>
      <c r="CG34" s="56">
        <f t="shared" si="11"/>
        <v>0</v>
      </c>
      <c r="CH34" s="56">
        <f t="shared" si="12"/>
        <v>0</v>
      </c>
      <c r="CI34" s="56">
        <f t="shared" si="2"/>
        <v>0</v>
      </c>
      <c r="CJ34" s="56">
        <f t="shared" si="3"/>
        <v>0</v>
      </c>
      <c r="CK34" s="56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x14ac:dyDescent="0.2">
      <c r="A35" s="41" t="s">
        <v>82</v>
      </c>
      <c r="B35" s="34">
        <f>SUM(O35+P35+Q35+R35+S35)</f>
        <v>0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42"/>
      <c r="P35" s="42"/>
      <c r="Q35" s="42"/>
      <c r="R35" s="42"/>
      <c r="S35" s="40"/>
      <c r="T35" s="39"/>
      <c r="U35" s="39"/>
      <c r="V35" s="40"/>
      <c r="W35" s="41">
        <f>SUM(X35+Y35+Z35)</f>
        <v>0</v>
      </c>
      <c r="X35" s="63"/>
      <c r="Y35" s="64"/>
      <c r="Z35" s="65"/>
      <c r="AA35" s="62">
        <f t="shared" si="1"/>
        <v>0</v>
      </c>
      <c r="AB35" s="39"/>
      <c r="AC35" s="42"/>
      <c r="AD35" s="40"/>
      <c r="AE35" s="44"/>
      <c r="AF35" s="44">
        <v>0</v>
      </c>
      <c r="AG35" s="39"/>
      <c r="AH35" s="40"/>
      <c r="AI35" s="48"/>
      <c r="AJ35" s="46"/>
      <c r="AK35" s="40"/>
      <c r="AL35" s="46"/>
      <c r="AM35" s="40"/>
      <c r="AN35" s="49"/>
      <c r="AO35" s="49"/>
      <c r="AP35" s="49"/>
      <c r="AQ35" s="49"/>
      <c r="AR35" s="50"/>
      <c r="AS35" s="51"/>
      <c r="AT35" s="60"/>
      <c r="AU35" s="58"/>
      <c r="AV35" s="52"/>
      <c r="AW35" s="46"/>
      <c r="AX35" s="40"/>
      <c r="AY35" s="53" t="str">
        <f t="shared" si="5"/>
        <v/>
      </c>
      <c r="AZ35" s="54"/>
      <c r="BA35" s="54"/>
      <c r="BB35" s="54"/>
      <c r="BC35" s="54"/>
      <c r="BD35" s="54"/>
      <c r="BE35" s="54"/>
      <c r="BF35" s="54"/>
      <c r="BG35" s="54"/>
      <c r="BH35" s="54"/>
      <c r="BI35" s="13"/>
      <c r="BJ35" s="13"/>
      <c r="BK35" s="13"/>
      <c r="BL35" s="13"/>
      <c r="BM35" s="13"/>
      <c r="BX35" s="2"/>
      <c r="CA35" s="55" t="str">
        <f t="shared" si="6"/>
        <v/>
      </c>
      <c r="CB35" s="55" t="str">
        <f t="shared" si="7"/>
        <v/>
      </c>
      <c r="CC35" s="55" t="str">
        <f t="shared" si="8"/>
        <v/>
      </c>
      <c r="CD35" s="55" t="str">
        <f t="shared" si="9"/>
        <v/>
      </c>
      <c r="CE35" s="55" t="str">
        <f t="shared" si="10"/>
        <v/>
      </c>
      <c r="CF35" s="55"/>
      <c r="CG35" s="56">
        <f t="shared" si="11"/>
        <v>0</v>
      </c>
      <c r="CH35" s="56">
        <f t="shared" si="12"/>
        <v>0</v>
      </c>
      <c r="CI35" s="56">
        <f t="shared" si="2"/>
        <v>0</v>
      </c>
      <c r="CJ35" s="56">
        <f t="shared" si="3"/>
        <v>0</v>
      </c>
      <c r="CK35" s="56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x14ac:dyDescent="0.2">
      <c r="A36" s="41" t="s">
        <v>83</v>
      </c>
      <c r="B36" s="34">
        <f t="shared" ref="B36:B65" si="14">SUM(C36:S36)</f>
        <v>0</v>
      </c>
      <c r="C36" s="39"/>
      <c r="D36" s="57"/>
      <c r="E36" s="42"/>
      <c r="F36" s="38"/>
      <c r="G36" s="38"/>
      <c r="H36" s="38"/>
      <c r="I36" s="38"/>
      <c r="J36" s="38"/>
      <c r="K36" s="38"/>
      <c r="L36" s="42"/>
      <c r="M36" s="42"/>
      <c r="N36" s="42"/>
      <c r="O36" s="42"/>
      <c r="P36" s="42"/>
      <c r="Q36" s="42"/>
      <c r="R36" s="42"/>
      <c r="S36" s="42"/>
      <c r="T36" s="39"/>
      <c r="U36" s="39"/>
      <c r="V36" s="40"/>
      <c r="W36" s="41">
        <f t="shared" si="0"/>
        <v>0</v>
      </c>
      <c r="X36" s="39"/>
      <c r="Y36" s="42"/>
      <c r="Z36" s="40"/>
      <c r="AA36" s="62">
        <f t="shared" si="1"/>
        <v>0</v>
      </c>
      <c r="AB36" s="39"/>
      <c r="AC36" s="42"/>
      <c r="AD36" s="40"/>
      <c r="AE36" s="44"/>
      <c r="AF36" s="44">
        <v>0</v>
      </c>
      <c r="AG36" s="39"/>
      <c r="AH36" s="40"/>
      <c r="AI36" s="48"/>
      <c r="AJ36" s="46"/>
      <c r="AK36" s="40"/>
      <c r="AL36" s="46"/>
      <c r="AM36" s="40"/>
      <c r="AN36" s="49"/>
      <c r="AO36" s="49"/>
      <c r="AP36" s="49"/>
      <c r="AQ36" s="49"/>
      <c r="AR36" s="50"/>
      <c r="AS36" s="51"/>
      <c r="AT36" s="60"/>
      <c r="AU36" s="58"/>
      <c r="AV36" s="52"/>
      <c r="AW36" s="46"/>
      <c r="AX36" s="40"/>
      <c r="AY36" s="53" t="str">
        <f t="shared" si="5"/>
        <v/>
      </c>
      <c r="AZ36" s="54"/>
      <c r="BA36" s="54"/>
      <c r="BB36" s="54"/>
      <c r="BC36" s="54"/>
      <c r="BD36" s="54"/>
      <c r="BE36" s="54"/>
      <c r="BF36" s="54"/>
      <c r="BG36" s="54"/>
      <c r="BH36" s="54"/>
      <c r="BI36" s="13"/>
      <c r="BJ36" s="13"/>
      <c r="BK36" s="13"/>
      <c r="BL36" s="13"/>
      <c r="BM36" s="13"/>
      <c r="BX36" s="2"/>
      <c r="CA36" s="55" t="str">
        <f t="shared" si="6"/>
        <v/>
      </c>
      <c r="CB36" s="55" t="str">
        <f t="shared" si="7"/>
        <v/>
      </c>
      <c r="CC36" s="55" t="str">
        <f t="shared" si="8"/>
        <v/>
      </c>
      <c r="CD36" s="55" t="str">
        <f t="shared" si="9"/>
        <v/>
      </c>
      <c r="CE36" s="55" t="str">
        <f t="shared" si="10"/>
        <v/>
      </c>
      <c r="CF36" s="55"/>
      <c r="CG36" s="56">
        <f t="shared" si="11"/>
        <v>0</v>
      </c>
      <c r="CH36" s="56">
        <f t="shared" si="12"/>
        <v>0</v>
      </c>
      <c r="CI36" s="56">
        <f t="shared" si="2"/>
        <v>0</v>
      </c>
      <c r="CJ36" s="56">
        <f t="shared" si="3"/>
        <v>0</v>
      </c>
      <c r="CK36" s="56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x14ac:dyDescent="0.2">
      <c r="A37" s="41" t="s">
        <v>84</v>
      </c>
      <c r="B37" s="34">
        <f t="shared" si="14"/>
        <v>0</v>
      </c>
      <c r="C37" s="38"/>
      <c r="D37" s="38"/>
      <c r="E37" s="38"/>
      <c r="F37" s="38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0"/>
      <c r="T37" s="39"/>
      <c r="U37" s="39"/>
      <c r="V37" s="40"/>
      <c r="W37" s="41">
        <f>SUM(X37+Y37+Z37)</f>
        <v>0</v>
      </c>
      <c r="X37" s="39"/>
      <c r="Y37" s="42"/>
      <c r="Z37" s="40"/>
      <c r="AA37" s="62">
        <f t="shared" si="1"/>
        <v>0</v>
      </c>
      <c r="AB37" s="39"/>
      <c r="AC37" s="42"/>
      <c r="AD37" s="40"/>
      <c r="AE37" s="44"/>
      <c r="AF37" s="44">
        <v>0</v>
      </c>
      <c r="AG37" s="39"/>
      <c r="AH37" s="40"/>
      <c r="AI37" s="48"/>
      <c r="AJ37" s="46"/>
      <c r="AK37" s="40"/>
      <c r="AL37" s="46"/>
      <c r="AM37" s="40"/>
      <c r="AN37" s="49"/>
      <c r="AO37" s="49"/>
      <c r="AP37" s="49"/>
      <c r="AQ37" s="49"/>
      <c r="AR37" s="50"/>
      <c r="AS37" s="51"/>
      <c r="AT37" s="60"/>
      <c r="AU37" s="58"/>
      <c r="AV37" s="52"/>
      <c r="AW37" s="46"/>
      <c r="AX37" s="40"/>
      <c r="AY37" s="53" t="str">
        <f t="shared" si="5"/>
        <v/>
      </c>
      <c r="AZ37" s="54"/>
      <c r="BA37" s="54"/>
      <c r="BB37" s="54"/>
      <c r="BC37" s="54"/>
      <c r="BD37" s="54"/>
      <c r="BE37" s="54"/>
      <c r="BF37" s="54"/>
      <c r="BG37" s="54"/>
      <c r="BH37" s="54"/>
      <c r="BI37" s="13"/>
      <c r="BJ37" s="13"/>
      <c r="BK37" s="13"/>
      <c r="BL37" s="13"/>
      <c r="BM37" s="13"/>
      <c r="BX37" s="2"/>
      <c r="CA37" s="55" t="str">
        <f t="shared" si="6"/>
        <v/>
      </c>
      <c r="CB37" s="55" t="str">
        <f t="shared" si="7"/>
        <v/>
      </c>
      <c r="CC37" s="55" t="str">
        <f t="shared" si="8"/>
        <v/>
      </c>
      <c r="CD37" s="55" t="str">
        <f t="shared" si="9"/>
        <v/>
      </c>
      <c r="CE37" s="55" t="str">
        <f t="shared" si="10"/>
        <v/>
      </c>
      <c r="CF37" s="55"/>
      <c r="CG37" s="56">
        <f t="shared" si="11"/>
        <v>0</v>
      </c>
      <c r="CH37" s="56">
        <f t="shared" si="12"/>
        <v>0</v>
      </c>
      <c r="CI37" s="56">
        <f t="shared" si="2"/>
        <v>0</v>
      </c>
      <c r="CJ37" s="56">
        <f t="shared" si="3"/>
        <v>0</v>
      </c>
      <c r="CK37" s="56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x14ac:dyDescent="0.2">
      <c r="A38" s="41" t="s">
        <v>85</v>
      </c>
      <c r="B38" s="34">
        <f t="shared" si="14"/>
        <v>133</v>
      </c>
      <c r="C38" s="38">
        <v>25</v>
      </c>
      <c r="D38" s="38">
        <v>46</v>
      </c>
      <c r="E38" s="38">
        <v>49</v>
      </c>
      <c r="F38" s="38">
        <v>13</v>
      </c>
      <c r="G38" s="38"/>
      <c r="H38" s="38"/>
      <c r="I38" s="38"/>
      <c r="J38" s="38"/>
      <c r="K38" s="38"/>
      <c r="L38" s="42"/>
      <c r="M38" s="42"/>
      <c r="N38" s="42"/>
      <c r="O38" s="42"/>
      <c r="P38" s="42"/>
      <c r="Q38" s="42"/>
      <c r="R38" s="42"/>
      <c r="S38" s="42"/>
      <c r="T38" s="39">
        <v>133</v>
      </c>
      <c r="U38" s="39">
        <v>93</v>
      </c>
      <c r="V38" s="40">
        <v>40</v>
      </c>
      <c r="W38" s="41">
        <f>SUM(X38+Y38+Z38)</f>
        <v>58</v>
      </c>
      <c r="X38" s="39">
        <v>5</v>
      </c>
      <c r="Y38" s="42">
        <v>53</v>
      </c>
      <c r="Z38" s="40">
        <v>0</v>
      </c>
      <c r="AA38" s="62">
        <f>SUM(AB38+AC38+AD38)</f>
        <v>0</v>
      </c>
      <c r="AB38" s="39">
        <v>0</v>
      </c>
      <c r="AC38" s="42">
        <v>0</v>
      </c>
      <c r="AD38" s="40">
        <v>0</v>
      </c>
      <c r="AE38" s="44">
        <v>5</v>
      </c>
      <c r="AF38" s="40">
        <v>0</v>
      </c>
      <c r="AG38" s="39"/>
      <c r="AH38" s="40">
        <v>7</v>
      </c>
      <c r="AI38" s="48">
        <v>78</v>
      </c>
      <c r="AJ38" s="46">
        <v>14</v>
      </c>
      <c r="AK38" s="40"/>
      <c r="AL38" s="46">
        <v>1</v>
      </c>
      <c r="AM38" s="40"/>
      <c r="AN38" s="49"/>
      <c r="AO38" s="49"/>
      <c r="AP38" s="49"/>
      <c r="AQ38" s="49"/>
      <c r="AR38" s="50"/>
      <c r="AS38" s="51"/>
      <c r="AT38" s="60"/>
      <c r="AU38" s="58"/>
      <c r="AV38" s="52"/>
      <c r="AW38" s="46"/>
      <c r="AX38" s="40"/>
      <c r="AY38" s="53" t="str">
        <f t="shared" si="5"/>
        <v/>
      </c>
      <c r="AZ38" s="54"/>
      <c r="BA38" s="54"/>
      <c r="BB38" s="54"/>
      <c r="BC38" s="54"/>
      <c r="BD38" s="54"/>
      <c r="BE38" s="54"/>
      <c r="BF38" s="54"/>
      <c r="BG38" s="54"/>
      <c r="BH38" s="54"/>
      <c r="BI38" s="13"/>
      <c r="BJ38" s="13"/>
      <c r="BK38" s="13"/>
      <c r="BL38" s="13"/>
      <c r="BM38" s="13"/>
      <c r="BX38" s="2"/>
      <c r="CA38" s="55" t="str">
        <f t="shared" si="6"/>
        <v/>
      </c>
      <c r="CB38" s="55" t="str">
        <f t="shared" si="7"/>
        <v/>
      </c>
      <c r="CC38" s="55" t="str">
        <f t="shared" si="8"/>
        <v/>
      </c>
      <c r="CD38" s="55" t="str">
        <f t="shared" si="9"/>
        <v/>
      </c>
      <c r="CE38" s="55" t="str">
        <f t="shared" si="10"/>
        <v/>
      </c>
      <c r="CF38" s="55"/>
      <c r="CG38" s="56">
        <f t="shared" si="11"/>
        <v>0</v>
      </c>
      <c r="CH38" s="56">
        <f t="shared" si="12"/>
        <v>0</v>
      </c>
      <c r="CI38" s="56">
        <f t="shared" si="2"/>
        <v>0</v>
      </c>
      <c r="CJ38" s="56">
        <f t="shared" si="3"/>
        <v>0</v>
      </c>
      <c r="CK38" s="56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x14ac:dyDescent="0.2">
      <c r="A39" s="41" t="s">
        <v>86</v>
      </c>
      <c r="B39" s="34">
        <f t="shared" si="14"/>
        <v>77</v>
      </c>
      <c r="C39" s="38"/>
      <c r="D39" s="38"/>
      <c r="E39" s="38"/>
      <c r="F39" s="42">
        <v>9</v>
      </c>
      <c r="G39" s="42">
        <v>3</v>
      </c>
      <c r="H39" s="42">
        <v>3</v>
      </c>
      <c r="I39" s="42">
        <v>2</v>
      </c>
      <c r="J39" s="42">
        <v>3</v>
      </c>
      <c r="K39" s="42">
        <v>4</v>
      </c>
      <c r="L39" s="42">
        <v>7</v>
      </c>
      <c r="M39" s="42">
        <v>9</v>
      </c>
      <c r="N39" s="42">
        <v>5</v>
      </c>
      <c r="O39" s="42">
        <v>2</v>
      </c>
      <c r="P39" s="42">
        <v>9</v>
      </c>
      <c r="Q39" s="42">
        <v>5</v>
      </c>
      <c r="R39" s="42">
        <v>7</v>
      </c>
      <c r="S39" s="40">
        <v>9</v>
      </c>
      <c r="T39" s="39">
        <v>76</v>
      </c>
      <c r="U39" s="39">
        <v>40</v>
      </c>
      <c r="V39" s="40">
        <v>37</v>
      </c>
      <c r="W39" s="41">
        <f>SUM(X39+Y39+Z39)</f>
        <v>0</v>
      </c>
      <c r="X39" s="39">
        <v>0</v>
      </c>
      <c r="Y39" s="42">
        <v>0</v>
      </c>
      <c r="Z39" s="40">
        <v>0</v>
      </c>
      <c r="AA39" s="62">
        <f>SUM(AB39+AC39+AD39)</f>
        <v>36</v>
      </c>
      <c r="AB39" s="39">
        <v>13</v>
      </c>
      <c r="AC39" s="42">
        <v>19</v>
      </c>
      <c r="AD39" s="40">
        <v>4</v>
      </c>
      <c r="AE39" s="44">
        <v>13</v>
      </c>
      <c r="AF39" s="66">
        <v>0</v>
      </c>
      <c r="AG39" s="39"/>
      <c r="AH39" s="40"/>
      <c r="AI39" s="48">
        <v>20</v>
      </c>
      <c r="AJ39" s="46"/>
      <c r="AK39" s="40">
        <v>62</v>
      </c>
      <c r="AL39" s="46"/>
      <c r="AM39" s="40">
        <v>5</v>
      </c>
      <c r="AN39" s="49"/>
      <c r="AO39" s="49"/>
      <c r="AP39" s="49"/>
      <c r="AQ39" s="49"/>
      <c r="AR39" s="50"/>
      <c r="AS39" s="51"/>
      <c r="AT39" s="60"/>
      <c r="AU39" s="58"/>
      <c r="AV39" s="52"/>
      <c r="AW39" s="46"/>
      <c r="AX39" s="40"/>
      <c r="AY39" s="53" t="str">
        <f t="shared" si="5"/>
        <v/>
      </c>
      <c r="AZ39" s="54"/>
      <c r="BA39" s="54"/>
      <c r="BB39" s="54"/>
      <c r="BC39" s="54"/>
      <c r="BD39" s="54"/>
      <c r="BE39" s="54"/>
      <c r="BF39" s="54"/>
      <c r="BG39" s="54"/>
      <c r="BH39" s="54"/>
      <c r="BI39" s="13"/>
      <c r="BJ39" s="13"/>
      <c r="BK39" s="13"/>
      <c r="BL39" s="13"/>
      <c r="BM39" s="13"/>
      <c r="BX39" s="2"/>
      <c r="CA39" s="55" t="str">
        <f t="shared" si="6"/>
        <v/>
      </c>
      <c r="CB39" s="55" t="str">
        <f t="shared" si="7"/>
        <v/>
      </c>
      <c r="CC39" s="55" t="str">
        <f t="shared" si="8"/>
        <v/>
      </c>
      <c r="CD39" s="55" t="str">
        <f t="shared" si="9"/>
        <v/>
      </c>
      <c r="CE39" s="55" t="str">
        <f t="shared" si="10"/>
        <v/>
      </c>
      <c r="CF39" s="55"/>
      <c r="CG39" s="56">
        <f t="shared" si="11"/>
        <v>0</v>
      </c>
      <c r="CH39" s="56">
        <f t="shared" si="12"/>
        <v>0</v>
      </c>
      <c r="CI39" s="56">
        <f t="shared" si="2"/>
        <v>0</v>
      </c>
      <c r="CJ39" s="56">
        <f t="shared" si="3"/>
        <v>0</v>
      </c>
      <c r="CK39" s="56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x14ac:dyDescent="0.2">
      <c r="A40" s="41" t="s">
        <v>87</v>
      </c>
      <c r="B40" s="34">
        <f t="shared" si="14"/>
        <v>0</v>
      </c>
      <c r="C40" s="38"/>
      <c r="D40" s="38"/>
      <c r="E40" s="38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0"/>
      <c r="T40" s="39"/>
      <c r="U40" s="39"/>
      <c r="V40" s="40"/>
      <c r="W40" s="41">
        <f>SUM(X40+Y40+Z40)</f>
        <v>0</v>
      </c>
      <c r="X40" s="39"/>
      <c r="Y40" s="42"/>
      <c r="Z40" s="40"/>
      <c r="AA40" s="62">
        <f>SUM(AB40+AC40+AD40)</f>
        <v>0</v>
      </c>
      <c r="AB40" s="39"/>
      <c r="AC40" s="42"/>
      <c r="AD40" s="40"/>
      <c r="AE40" s="44"/>
      <c r="AF40" s="40">
        <v>0</v>
      </c>
      <c r="AG40" s="39"/>
      <c r="AH40" s="40"/>
      <c r="AI40" s="48"/>
      <c r="AJ40" s="46"/>
      <c r="AK40" s="40"/>
      <c r="AL40" s="46"/>
      <c r="AM40" s="40"/>
      <c r="AN40" s="49"/>
      <c r="AO40" s="49"/>
      <c r="AP40" s="49"/>
      <c r="AQ40" s="49"/>
      <c r="AR40" s="50"/>
      <c r="AS40" s="51"/>
      <c r="AT40" s="60"/>
      <c r="AU40" s="58"/>
      <c r="AV40" s="52"/>
      <c r="AW40" s="46"/>
      <c r="AX40" s="40"/>
      <c r="AY40" s="53" t="str">
        <f t="shared" si="5"/>
        <v/>
      </c>
      <c r="AZ40" s="54"/>
      <c r="BA40" s="54"/>
      <c r="BB40" s="54"/>
      <c r="BC40" s="54"/>
      <c r="BD40" s="54"/>
      <c r="BE40" s="54"/>
      <c r="BF40" s="54"/>
      <c r="BG40" s="54"/>
      <c r="BH40" s="54"/>
      <c r="BI40" s="13"/>
      <c r="BJ40" s="13"/>
      <c r="BK40" s="13"/>
      <c r="BL40" s="13"/>
      <c r="BM40" s="13"/>
      <c r="BX40" s="2"/>
      <c r="CA40" s="55" t="str">
        <f t="shared" si="6"/>
        <v/>
      </c>
      <c r="CB40" s="55" t="str">
        <f t="shared" si="7"/>
        <v/>
      </c>
      <c r="CC40" s="55" t="str">
        <f t="shared" si="8"/>
        <v/>
      </c>
      <c r="CD40" s="55" t="str">
        <f t="shared" si="9"/>
        <v/>
      </c>
      <c r="CE40" s="55" t="str">
        <f t="shared" si="10"/>
        <v/>
      </c>
      <c r="CF40" s="55"/>
      <c r="CG40" s="56">
        <f t="shared" si="11"/>
        <v>0</v>
      </c>
      <c r="CH40" s="56">
        <f t="shared" si="12"/>
        <v>0</v>
      </c>
      <c r="CI40" s="56">
        <f t="shared" si="2"/>
        <v>0</v>
      </c>
      <c r="CJ40" s="56">
        <f t="shared" si="3"/>
        <v>0</v>
      </c>
      <c r="CK40" s="56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x14ac:dyDescent="0.2">
      <c r="A41" s="41" t="s">
        <v>88</v>
      </c>
      <c r="B41" s="34">
        <f t="shared" si="14"/>
        <v>0</v>
      </c>
      <c r="C41" s="38"/>
      <c r="D41" s="38"/>
      <c r="E41" s="38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39"/>
      <c r="U41" s="39"/>
      <c r="V41" s="40"/>
      <c r="W41" s="41">
        <f>SUM(X41+Y41+Z41)</f>
        <v>0</v>
      </c>
      <c r="X41" s="39">
        <v>0</v>
      </c>
      <c r="Y41" s="42">
        <v>0</v>
      </c>
      <c r="Z41" s="40">
        <v>0</v>
      </c>
      <c r="AA41" s="62">
        <f>SUM(AB41+AC41+AD41)</f>
        <v>0</v>
      </c>
      <c r="AB41" s="39">
        <v>0</v>
      </c>
      <c r="AC41" s="42">
        <v>0</v>
      </c>
      <c r="AD41" s="40">
        <v>0</v>
      </c>
      <c r="AE41" s="44"/>
      <c r="AF41" s="40">
        <v>0</v>
      </c>
      <c r="AG41" s="39"/>
      <c r="AH41" s="40"/>
      <c r="AI41" s="48"/>
      <c r="AJ41" s="46"/>
      <c r="AK41" s="40"/>
      <c r="AL41" s="46"/>
      <c r="AM41" s="40"/>
      <c r="AN41" s="49"/>
      <c r="AO41" s="49"/>
      <c r="AP41" s="49"/>
      <c r="AQ41" s="49"/>
      <c r="AR41" s="50"/>
      <c r="AS41" s="51"/>
      <c r="AT41" s="60"/>
      <c r="AU41" s="58"/>
      <c r="AV41" s="52"/>
      <c r="AW41" s="46"/>
      <c r="AX41" s="40"/>
      <c r="AY41" s="53" t="str">
        <f t="shared" si="5"/>
        <v/>
      </c>
      <c r="AZ41" s="54"/>
      <c r="BA41" s="54"/>
      <c r="BB41" s="54"/>
      <c r="BC41" s="54"/>
      <c r="BD41" s="54"/>
      <c r="BE41" s="54"/>
      <c r="BF41" s="54"/>
      <c r="BG41" s="54"/>
      <c r="BH41" s="54"/>
      <c r="BI41" s="13"/>
      <c r="BJ41" s="13"/>
      <c r="BK41" s="13"/>
      <c r="BL41" s="13"/>
      <c r="BM41" s="13"/>
      <c r="BX41" s="2"/>
      <c r="CA41" s="55" t="str">
        <f t="shared" si="6"/>
        <v/>
      </c>
      <c r="CB41" s="55" t="str">
        <f t="shared" si="7"/>
        <v/>
      </c>
      <c r="CC41" s="55" t="str">
        <f t="shared" si="8"/>
        <v/>
      </c>
      <c r="CD41" s="55" t="str">
        <f t="shared" si="9"/>
        <v/>
      </c>
      <c r="CE41" s="55" t="str">
        <f t="shared" si="10"/>
        <v/>
      </c>
      <c r="CF41" s="55"/>
      <c r="CG41" s="56">
        <f t="shared" si="11"/>
        <v>0</v>
      </c>
      <c r="CH41" s="56">
        <f t="shared" si="12"/>
        <v>0</v>
      </c>
      <c r="CI41" s="56">
        <f t="shared" si="2"/>
        <v>0</v>
      </c>
      <c r="CJ41" s="56">
        <f t="shared" si="3"/>
        <v>0</v>
      </c>
      <c r="CK41" s="56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x14ac:dyDescent="0.2">
      <c r="A42" s="41" t="s">
        <v>89</v>
      </c>
      <c r="B42" s="34">
        <f t="shared" si="14"/>
        <v>204</v>
      </c>
      <c r="C42" s="39"/>
      <c r="D42" s="57"/>
      <c r="E42" s="42"/>
      <c r="F42" s="42">
        <v>2</v>
      </c>
      <c r="G42" s="42">
        <v>14</v>
      </c>
      <c r="H42" s="42">
        <v>18</v>
      </c>
      <c r="I42" s="42">
        <v>18</v>
      </c>
      <c r="J42" s="42">
        <v>18</v>
      </c>
      <c r="K42" s="42">
        <v>19</v>
      </c>
      <c r="L42" s="42">
        <v>19</v>
      </c>
      <c r="M42" s="42">
        <v>25</v>
      </c>
      <c r="N42" s="42">
        <v>29</v>
      </c>
      <c r="O42" s="42">
        <v>21</v>
      </c>
      <c r="P42" s="42">
        <v>10</v>
      </c>
      <c r="Q42" s="42">
        <v>8</v>
      </c>
      <c r="R42" s="42">
        <v>2</v>
      </c>
      <c r="S42" s="40">
        <v>1</v>
      </c>
      <c r="T42" s="39">
        <v>203</v>
      </c>
      <c r="U42" s="39">
        <v>99</v>
      </c>
      <c r="V42" s="40">
        <v>105</v>
      </c>
      <c r="W42" s="41">
        <f t="shared" ref="W42:W67" si="15">SUM(X42+Y42+Z42)</f>
        <v>0</v>
      </c>
      <c r="X42" s="39">
        <v>0</v>
      </c>
      <c r="Y42" s="42">
        <v>0</v>
      </c>
      <c r="Z42" s="40">
        <v>0</v>
      </c>
      <c r="AA42" s="62">
        <f>SUM(AB42+AC42+AD42)</f>
        <v>11</v>
      </c>
      <c r="AB42" s="39">
        <v>2</v>
      </c>
      <c r="AC42" s="42">
        <v>9</v>
      </c>
      <c r="AD42" s="40">
        <v>0</v>
      </c>
      <c r="AE42" s="44">
        <v>2</v>
      </c>
      <c r="AF42" s="40">
        <v>0</v>
      </c>
      <c r="AG42" s="39">
        <v>2</v>
      </c>
      <c r="AH42" s="67">
        <v>17</v>
      </c>
      <c r="AI42" s="48">
        <v>225</v>
      </c>
      <c r="AJ42" s="46"/>
      <c r="AK42" s="40"/>
      <c r="AL42" s="46"/>
      <c r="AM42" s="40">
        <v>3</v>
      </c>
      <c r="AN42" s="49"/>
      <c r="AO42" s="49"/>
      <c r="AP42" s="49"/>
      <c r="AQ42" s="49"/>
      <c r="AR42" s="50"/>
      <c r="AS42" s="51"/>
      <c r="AT42" s="60">
        <v>2</v>
      </c>
      <c r="AU42" s="58">
        <v>2</v>
      </c>
      <c r="AV42" s="52">
        <v>2</v>
      </c>
      <c r="AW42" s="46"/>
      <c r="AX42" s="40"/>
      <c r="AY42" s="53" t="str">
        <f t="shared" si="5"/>
        <v/>
      </c>
      <c r="AZ42" s="54"/>
      <c r="BA42" s="54"/>
      <c r="BB42" s="54"/>
      <c r="BC42" s="54"/>
      <c r="BD42" s="54"/>
      <c r="BE42" s="54"/>
      <c r="BF42" s="54"/>
      <c r="BG42" s="54"/>
      <c r="BH42" s="54"/>
      <c r="BI42" s="13"/>
      <c r="BJ42" s="13"/>
      <c r="BK42" s="13"/>
      <c r="BL42" s="13"/>
      <c r="BM42" s="13"/>
      <c r="BX42" s="2"/>
      <c r="CA42" s="55" t="str">
        <f t="shared" si="6"/>
        <v/>
      </c>
      <c r="CB42" s="55" t="str">
        <f t="shared" si="7"/>
        <v/>
      </c>
      <c r="CC42" s="55" t="str">
        <f t="shared" si="8"/>
        <v/>
      </c>
      <c r="CD42" s="55" t="str">
        <f t="shared" si="9"/>
        <v/>
      </c>
      <c r="CE42" s="55" t="str">
        <f t="shared" si="10"/>
        <v/>
      </c>
      <c r="CF42" s="55"/>
      <c r="CG42" s="56">
        <f t="shared" si="11"/>
        <v>0</v>
      </c>
      <c r="CH42" s="56">
        <f t="shared" si="12"/>
        <v>0</v>
      </c>
      <c r="CI42" s="56">
        <f t="shared" si="2"/>
        <v>0</v>
      </c>
      <c r="CJ42" s="56">
        <f t="shared" si="3"/>
        <v>0</v>
      </c>
      <c r="CK42" s="56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x14ac:dyDescent="0.2">
      <c r="A43" s="41" t="s">
        <v>90</v>
      </c>
      <c r="B43" s="34">
        <f t="shared" si="14"/>
        <v>79</v>
      </c>
      <c r="C43" s="39">
        <v>33</v>
      </c>
      <c r="D43" s="57">
        <v>32</v>
      </c>
      <c r="E43" s="42">
        <v>14</v>
      </c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39">
        <v>79</v>
      </c>
      <c r="U43" s="39">
        <v>71</v>
      </c>
      <c r="V43" s="40">
        <v>8</v>
      </c>
      <c r="W43" s="41">
        <f t="shared" si="15"/>
        <v>38</v>
      </c>
      <c r="X43" s="39">
        <v>23</v>
      </c>
      <c r="Y43" s="42">
        <v>15</v>
      </c>
      <c r="Z43" s="40">
        <v>0</v>
      </c>
      <c r="AA43" s="62">
        <f t="shared" ref="AA43:AA70" si="16">SUM(AB43+AC43+AD43)</f>
        <v>0</v>
      </c>
      <c r="AB43" s="39">
        <v>0</v>
      </c>
      <c r="AC43" s="42">
        <v>0</v>
      </c>
      <c r="AD43" s="40">
        <v>0</v>
      </c>
      <c r="AE43" s="44">
        <v>21</v>
      </c>
      <c r="AF43" s="49">
        <v>0</v>
      </c>
      <c r="AG43" s="39">
        <v>5</v>
      </c>
      <c r="AH43" s="67">
        <v>14</v>
      </c>
      <c r="AI43" s="48"/>
      <c r="AJ43" s="46">
        <v>1</v>
      </c>
      <c r="AK43" s="40"/>
      <c r="AL43" s="46">
        <v>36</v>
      </c>
      <c r="AM43" s="40"/>
      <c r="AN43" s="49"/>
      <c r="AO43" s="49"/>
      <c r="AP43" s="49">
        <v>6</v>
      </c>
      <c r="AQ43" s="49"/>
      <c r="AR43" s="50"/>
      <c r="AS43" s="51"/>
      <c r="AT43" s="60"/>
      <c r="AU43" s="58"/>
      <c r="AV43" s="52"/>
      <c r="AW43" s="46"/>
      <c r="AX43" s="40"/>
      <c r="AY43" s="53" t="str">
        <f t="shared" si="5"/>
        <v/>
      </c>
      <c r="AZ43" s="54"/>
      <c r="BA43" s="54"/>
      <c r="BB43" s="54"/>
      <c r="BC43" s="54"/>
      <c r="BD43" s="54"/>
      <c r="BE43" s="54"/>
      <c r="BF43" s="54"/>
      <c r="BG43" s="54"/>
      <c r="BH43" s="54"/>
      <c r="BI43" s="13"/>
      <c r="BJ43" s="13"/>
      <c r="BK43" s="13"/>
      <c r="BL43" s="13"/>
      <c r="BM43" s="13"/>
      <c r="BX43" s="2"/>
      <c r="CA43" s="55" t="str">
        <f t="shared" si="6"/>
        <v/>
      </c>
      <c r="CB43" s="55" t="str">
        <f t="shared" si="7"/>
        <v/>
      </c>
      <c r="CC43" s="55" t="str">
        <f t="shared" si="8"/>
        <v/>
      </c>
      <c r="CD43" s="55" t="str">
        <f t="shared" si="9"/>
        <v/>
      </c>
      <c r="CE43" s="55" t="str">
        <f t="shared" si="10"/>
        <v/>
      </c>
      <c r="CF43" s="55"/>
      <c r="CG43" s="56">
        <f t="shared" si="11"/>
        <v>0</v>
      </c>
      <c r="CH43" s="56">
        <f t="shared" si="12"/>
        <v>0</v>
      </c>
      <c r="CI43" s="56">
        <f t="shared" si="2"/>
        <v>0</v>
      </c>
      <c r="CJ43" s="56">
        <f t="shared" si="3"/>
        <v>0</v>
      </c>
      <c r="CK43" s="56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x14ac:dyDescent="0.2">
      <c r="A44" s="41" t="s">
        <v>91</v>
      </c>
      <c r="B44" s="34">
        <f t="shared" si="14"/>
        <v>472</v>
      </c>
      <c r="C44" s="39"/>
      <c r="D44" s="57"/>
      <c r="E44" s="42"/>
      <c r="F44" s="42">
        <v>9</v>
      </c>
      <c r="G44" s="42">
        <v>13</v>
      </c>
      <c r="H44" s="42">
        <v>22</v>
      </c>
      <c r="I44" s="42">
        <v>12</v>
      </c>
      <c r="J44" s="42">
        <v>23</v>
      </c>
      <c r="K44" s="42">
        <v>25</v>
      </c>
      <c r="L44" s="42">
        <v>47</v>
      </c>
      <c r="M44" s="42">
        <v>54</v>
      </c>
      <c r="N44" s="42">
        <v>65</v>
      </c>
      <c r="O44" s="42">
        <v>47</v>
      </c>
      <c r="P44" s="42">
        <v>51</v>
      </c>
      <c r="Q44" s="42">
        <v>44</v>
      </c>
      <c r="R44" s="42">
        <v>33</v>
      </c>
      <c r="S44" s="40">
        <v>27</v>
      </c>
      <c r="T44" s="39">
        <v>472</v>
      </c>
      <c r="U44" s="39">
        <v>140</v>
      </c>
      <c r="V44" s="40">
        <v>332</v>
      </c>
      <c r="W44" s="41">
        <f t="shared" si="15"/>
        <v>0</v>
      </c>
      <c r="X44" s="39">
        <v>0</v>
      </c>
      <c r="Y44" s="42">
        <v>0</v>
      </c>
      <c r="Z44" s="40">
        <v>0</v>
      </c>
      <c r="AA44" s="62">
        <f t="shared" si="16"/>
        <v>182</v>
      </c>
      <c r="AB44" s="39">
        <v>50</v>
      </c>
      <c r="AC44" s="42">
        <v>131</v>
      </c>
      <c r="AD44" s="40">
        <v>1</v>
      </c>
      <c r="AE44" s="44">
        <v>35</v>
      </c>
      <c r="AF44" s="66">
        <v>12</v>
      </c>
      <c r="AG44" s="39">
        <v>12</v>
      </c>
      <c r="AH44" s="67">
        <v>56</v>
      </c>
      <c r="AI44" s="67">
        <v>40</v>
      </c>
      <c r="AJ44" s="46"/>
      <c r="AK44" s="40">
        <v>14</v>
      </c>
      <c r="AL44" s="46"/>
      <c r="AM44" s="40">
        <v>41</v>
      </c>
      <c r="AN44" s="49"/>
      <c r="AO44" s="49"/>
      <c r="AP44" s="49"/>
      <c r="AQ44" s="49"/>
      <c r="AR44" s="50"/>
      <c r="AS44" s="51"/>
      <c r="AT44" s="60"/>
      <c r="AU44" s="58"/>
      <c r="AV44" s="52"/>
      <c r="AW44" s="46"/>
      <c r="AX44" s="40"/>
      <c r="AY44" s="53" t="str">
        <f t="shared" si="5"/>
        <v/>
      </c>
      <c r="AZ44" s="54"/>
      <c r="BA44" s="54"/>
      <c r="BB44" s="54"/>
      <c r="BC44" s="54"/>
      <c r="BD44" s="54"/>
      <c r="BE44" s="54"/>
      <c r="BF44" s="54"/>
      <c r="BG44" s="54"/>
      <c r="BH44" s="54"/>
      <c r="BI44" s="13"/>
      <c r="BJ44" s="13"/>
      <c r="BK44" s="13"/>
      <c r="BL44" s="13"/>
      <c r="BM44" s="13"/>
      <c r="BX44" s="2"/>
      <c r="CA44" s="55" t="str">
        <f t="shared" si="6"/>
        <v/>
      </c>
      <c r="CB44" s="55" t="str">
        <f t="shared" si="7"/>
        <v/>
      </c>
      <c r="CC44" s="55" t="str">
        <f t="shared" si="8"/>
        <v/>
      </c>
      <c r="CD44" s="55" t="str">
        <f t="shared" si="9"/>
        <v/>
      </c>
      <c r="CE44" s="55" t="str">
        <f t="shared" si="10"/>
        <v/>
      </c>
      <c r="CF44" s="55"/>
      <c r="CG44" s="56">
        <f t="shared" si="11"/>
        <v>0</v>
      </c>
      <c r="CH44" s="56">
        <f t="shared" si="12"/>
        <v>0</v>
      </c>
      <c r="CI44" s="56">
        <f t="shared" si="2"/>
        <v>0</v>
      </c>
      <c r="CJ44" s="56">
        <f t="shared" si="3"/>
        <v>0</v>
      </c>
      <c r="CK44" s="56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x14ac:dyDescent="0.2">
      <c r="A45" s="68" t="s">
        <v>92</v>
      </c>
      <c r="B45" s="34">
        <f t="shared" si="14"/>
        <v>0</v>
      </c>
      <c r="C45" s="38"/>
      <c r="D45" s="38"/>
      <c r="E45" s="38"/>
      <c r="F45" s="38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0"/>
      <c r="T45" s="39"/>
      <c r="U45" s="39"/>
      <c r="V45" s="40"/>
      <c r="W45" s="41">
        <f t="shared" si="15"/>
        <v>0</v>
      </c>
      <c r="X45" s="39"/>
      <c r="Y45" s="42"/>
      <c r="Z45" s="40"/>
      <c r="AA45" s="62">
        <f t="shared" si="16"/>
        <v>0</v>
      </c>
      <c r="AB45" s="39"/>
      <c r="AC45" s="42"/>
      <c r="AD45" s="40"/>
      <c r="AE45" s="44"/>
      <c r="AF45" s="40">
        <v>0</v>
      </c>
      <c r="AG45" s="39"/>
      <c r="AH45" s="40"/>
      <c r="AI45" s="48"/>
      <c r="AJ45" s="46"/>
      <c r="AK45" s="40"/>
      <c r="AL45" s="46"/>
      <c r="AM45" s="40"/>
      <c r="AN45" s="49"/>
      <c r="AO45" s="49"/>
      <c r="AP45" s="49"/>
      <c r="AQ45" s="49"/>
      <c r="AR45" s="50"/>
      <c r="AS45" s="51"/>
      <c r="AT45" s="60"/>
      <c r="AU45" s="58"/>
      <c r="AV45" s="52"/>
      <c r="AW45" s="46"/>
      <c r="AX45" s="40"/>
      <c r="AY45" s="53" t="str">
        <f t="shared" si="5"/>
        <v/>
      </c>
      <c r="AZ45" s="54"/>
      <c r="BA45" s="54"/>
      <c r="BB45" s="54"/>
      <c r="BC45" s="54"/>
      <c r="BD45" s="54"/>
      <c r="BE45" s="54"/>
      <c r="BF45" s="54"/>
      <c r="BG45" s="54"/>
      <c r="BH45" s="54"/>
      <c r="BI45" s="13"/>
      <c r="BJ45" s="13"/>
      <c r="BK45" s="13"/>
      <c r="BL45" s="13"/>
      <c r="BM45" s="13"/>
      <c r="BX45" s="2"/>
      <c r="CA45" s="55" t="str">
        <f t="shared" si="6"/>
        <v/>
      </c>
      <c r="CB45" s="55" t="str">
        <f t="shared" si="7"/>
        <v/>
      </c>
      <c r="CC45" s="55" t="str">
        <f t="shared" si="8"/>
        <v/>
      </c>
      <c r="CD45" s="55" t="str">
        <f t="shared" si="9"/>
        <v/>
      </c>
      <c r="CE45" s="55" t="str">
        <f t="shared" si="10"/>
        <v/>
      </c>
      <c r="CF45" s="55"/>
      <c r="CG45" s="56">
        <f t="shared" si="11"/>
        <v>0</v>
      </c>
      <c r="CH45" s="56">
        <f t="shared" si="12"/>
        <v>0</v>
      </c>
      <c r="CI45" s="56">
        <f t="shared" si="2"/>
        <v>0</v>
      </c>
      <c r="CJ45" s="56">
        <f t="shared" si="3"/>
        <v>0</v>
      </c>
      <c r="CK45" s="56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x14ac:dyDescent="0.2">
      <c r="A46" s="69" t="s">
        <v>93</v>
      </c>
      <c r="B46" s="34">
        <f t="shared" si="14"/>
        <v>0</v>
      </c>
      <c r="C46" s="38"/>
      <c r="D46" s="38"/>
      <c r="E46" s="38"/>
      <c r="F46" s="38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0"/>
      <c r="T46" s="39"/>
      <c r="U46" s="39"/>
      <c r="V46" s="40"/>
      <c r="W46" s="41">
        <f t="shared" si="15"/>
        <v>0</v>
      </c>
      <c r="X46" s="39"/>
      <c r="Y46" s="42"/>
      <c r="Z46" s="40"/>
      <c r="AA46" s="62">
        <f t="shared" si="16"/>
        <v>0</v>
      </c>
      <c r="AB46" s="39"/>
      <c r="AC46" s="42"/>
      <c r="AD46" s="40"/>
      <c r="AE46" s="44"/>
      <c r="AF46" s="66">
        <v>0</v>
      </c>
      <c r="AG46" s="39"/>
      <c r="AH46" s="40"/>
      <c r="AI46" s="48"/>
      <c r="AJ46" s="46"/>
      <c r="AK46" s="40"/>
      <c r="AL46" s="39"/>
      <c r="AM46" s="67"/>
      <c r="AN46" s="49"/>
      <c r="AO46" s="49"/>
      <c r="AP46" s="49"/>
      <c r="AQ46" s="49"/>
      <c r="AR46" s="50"/>
      <c r="AS46" s="51"/>
      <c r="AT46" s="60"/>
      <c r="AU46" s="58"/>
      <c r="AV46" s="52"/>
      <c r="AW46" s="39"/>
      <c r="AX46" s="67"/>
      <c r="AY46" s="53" t="str">
        <f t="shared" si="5"/>
        <v/>
      </c>
      <c r="AZ46" s="54"/>
      <c r="BA46" s="54"/>
      <c r="BB46" s="54"/>
      <c r="BC46" s="54"/>
      <c r="BD46" s="54"/>
      <c r="BE46" s="54"/>
      <c r="BF46" s="54"/>
      <c r="BG46" s="54"/>
      <c r="BH46" s="54"/>
      <c r="BI46" s="13"/>
      <c r="BJ46" s="13"/>
      <c r="BK46" s="13"/>
      <c r="BL46" s="13"/>
      <c r="BM46" s="13"/>
      <c r="BX46" s="2"/>
      <c r="CA46" s="55" t="str">
        <f t="shared" si="6"/>
        <v/>
      </c>
      <c r="CB46" s="55" t="str">
        <f t="shared" si="7"/>
        <v/>
      </c>
      <c r="CC46" s="55" t="str">
        <f t="shared" si="8"/>
        <v/>
      </c>
      <c r="CD46" s="55" t="str">
        <f t="shared" si="9"/>
        <v/>
      </c>
      <c r="CE46" s="55" t="str">
        <f t="shared" si="10"/>
        <v/>
      </c>
      <c r="CF46" s="55"/>
      <c r="CG46" s="56">
        <f t="shared" si="11"/>
        <v>0</v>
      </c>
      <c r="CH46" s="56">
        <f t="shared" si="12"/>
        <v>0</v>
      </c>
      <c r="CI46" s="56">
        <f t="shared" si="2"/>
        <v>0</v>
      </c>
      <c r="CJ46" s="56">
        <f t="shared" si="3"/>
        <v>0</v>
      </c>
      <c r="CK46" s="56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x14ac:dyDescent="0.2">
      <c r="A47" s="41" t="s">
        <v>94</v>
      </c>
      <c r="B47" s="34">
        <f t="shared" si="14"/>
        <v>0</v>
      </c>
      <c r="C47" s="38"/>
      <c r="D47" s="38"/>
      <c r="E47" s="38"/>
      <c r="F47" s="38"/>
      <c r="G47" s="38"/>
      <c r="H47" s="38"/>
      <c r="I47" s="38"/>
      <c r="J47" s="38"/>
      <c r="K47" s="38"/>
      <c r="L47" s="42"/>
      <c r="M47" s="42"/>
      <c r="N47" s="42"/>
      <c r="O47" s="42"/>
      <c r="P47" s="42"/>
      <c r="Q47" s="42"/>
      <c r="R47" s="42"/>
      <c r="S47" s="42"/>
      <c r="T47" s="39"/>
      <c r="U47" s="39"/>
      <c r="V47" s="40"/>
      <c r="W47" s="41">
        <f t="shared" si="15"/>
        <v>0</v>
      </c>
      <c r="X47" s="39"/>
      <c r="Y47" s="42"/>
      <c r="Z47" s="40"/>
      <c r="AA47" s="62">
        <f t="shared" si="16"/>
        <v>0</v>
      </c>
      <c r="AB47" s="39"/>
      <c r="AC47" s="42"/>
      <c r="AD47" s="40"/>
      <c r="AE47" s="44"/>
      <c r="AF47" s="40">
        <v>0</v>
      </c>
      <c r="AG47" s="39"/>
      <c r="AH47" s="40"/>
      <c r="AI47" s="48"/>
      <c r="AJ47" s="46"/>
      <c r="AK47" s="40"/>
      <c r="AL47" s="39"/>
      <c r="AM47" s="67"/>
      <c r="AN47" s="49"/>
      <c r="AO47" s="49"/>
      <c r="AP47" s="49"/>
      <c r="AQ47" s="49"/>
      <c r="AR47" s="50"/>
      <c r="AS47" s="51"/>
      <c r="AT47" s="60"/>
      <c r="AU47" s="58"/>
      <c r="AV47" s="52"/>
      <c r="AW47" s="39"/>
      <c r="AX47" s="67"/>
      <c r="AY47" s="53" t="str">
        <f t="shared" si="5"/>
        <v/>
      </c>
      <c r="AZ47" s="54"/>
      <c r="BA47" s="54"/>
      <c r="BB47" s="54"/>
      <c r="BC47" s="54"/>
      <c r="BD47" s="54"/>
      <c r="BE47" s="54"/>
      <c r="BF47" s="54"/>
      <c r="BG47" s="54"/>
      <c r="BH47" s="54"/>
      <c r="BI47" s="13"/>
      <c r="BJ47" s="13"/>
      <c r="BK47" s="13"/>
      <c r="BL47" s="13"/>
      <c r="BM47" s="13"/>
      <c r="BX47" s="2"/>
      <c r="CA47" s="55" t="str">
        <f t="shared" si="6"/>
        <v/>
      </c>
      <c r="CB47" s="55" t="str">
        <f t="shared" si="7"/>
        <v/>
      </c>
      <c r="CC47" s="55" t="str">
        <f t="shared" si="8"/>
        <v/>
      </c>
      <c r="CD47" s="55" t="str">
        <f t="shared" si="9"/>
        <v/>
      </c>
      <c r="CE47" s="55" t="str">
        <f t="shared" si="10"/>
        <v/>
      </c>
      <c r="CF47" s="55"/>
      <c r="CG47" s="56">
        <f t="shared" si="11"/>
        <v>0</v>
      </c>
      <c r="CH47" s="56">
        <f t="shared" si="12"/>
        <v>0</v>
      </c>
      <c r="CI47" s="56">
        <f t="shared" si="2"/>
        <v>0</v>
      </c>
      <c r="CJ47" s="56">
        <f t="shared" si="3"/>
        <v>0</v>
      </c>
      <c r="CK47" s="56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x14ac:dyDescent="0.2">
      <c r="A48" s="41" t="s">
        <v>95</v>
      </c>
      <c r="B48" s="34">
        <f t="shared" si="14"/>
        <v>0</v>
      </c>
      <c r="C48" s="38"/>
      <c r="D48" s="38"/>
      <c r="E48" s="38"/>
      <c r="F48" s="38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0"/>
      <c r="T48" s="39"/>
      <c r="U48" s="39"/>
      <c r="V48" s="40"/>
      <c r="W48" s="41">
        <f t="shared" si="15"/>
        <v>0</v>
      </c>
      <c r="X48" s="39"/>
      <c r="Y48" s="42"/>
      <c r="Z48" s="40"/>
      <c r="AA48" s="62">
        <f t="shared" si="16"/>
        <v>0</v>
      </c>
      <c r="AB48" s="39"/>
      <c r="AC48" s="42"/>
      <c r="AD48" s="40"/>
      <c r="AE48" s="44"/>
      <c r="AF48" s="40">
        <v>0</v>
      </c>
      <c r="AG48" s="39"/>
      <c r="AH48" s="40"/>
      <c r="AI48" s="48"/>
      <c r="AJ48" s="46"/>
      <c r="AK48" s="40"/>
      <c r="AL48" s="39"/>
      <c r="AM48" s="67"/>
      <c r="AN48" s="49"/>
      <c r="AO48" s="49"/>
      <c r="AP48" s="49"/>
      <c r="AQ48" s="49"/>
      <c r="AR48" s="50"/>
      <c r="AS48" s="51"/>
      <c r="AT48" s="60"/>
      <c r="AU48" s="58"/>
      <c r="AV48" s="52"/>
      <c r="AW48" s="39"/>
      <c r="AX48" s="67"/>
      <c r="AY48" s="53" t="str">
        <f t="shared" si="5"/>
        <v/>
      </c>
      <c r="AZ48" s="54"/>
      <c r="BA48" s="54"/>
      <c r="BB48" s="54"/>
      <c r="BC48" s="54"/>
      <c r="BD48" s="54"/>
      <c r="BE48" s="54"/>
      <c r="BF48" s="54"/>
      <c r="BG48" s="54"/>
      <c r="BH48" s="54"/>
      <c r="BI48" s="13"/>
      <c r="BJ48" s="13"/>
      <c r="BK48" s="13"/>
      <c r="BL48" s="13"/>
      <c r="BM48" s="13"/>
      <c r="BX48" s="2"/>
      <c r="CA48" s="55" t="str">
        <f t="shared" si="6"/>
        <v/>
      </c>
      <c r="CB48" s="55" t="str">
        <f t="shared" si="7"/>
        <v/>
      </c>
      <c r="CC48" s="55" t="str">
        <f t="shared" si="8"/>
        <v/>
      </c>
      <c r="CD48" s="55" t="str">
        <f t="shared" si="9"/>
        <v/>
      </c>
      <c r="CE48" s="55" t="str">
        <f t="shared" si="10"/>
        <v/>
      </c>
      <c r="CF48" s="55"/>
      <c r="CG48" s="56">
        <f t="shared" si="11"/>
        <v>0</v>
      </c>
      <c r="CH48" s="56">
        <f t="shared" si="12"/>
        <v>0</v>
      </c>
      <c r="CI48" s="56">
        <f t="shared" si="2"/>
        <v>0</v>
      </c>
      <c r="CJ48" s="56">
        <f t="shared" si="3"/>
        <v>0</v>
      </c>
      <c r="CK48" s="56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x14ac:dyDescent="0.2">
      <c r="A49" s="41" t="s">
        <v>96</v>
      </c>
      <c r="B49" s="34">
        <f t="shared" si="14"/>
        <v>0</v>
      </c>
      <c r="C49" s="39"/>
      <c r="D49" s="57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0"/>
      <c r="T49" s="39"/>
      <c r="U49" s="39"/>
      <c r="V49" s="40"/>
      <c r="W49" s="41">
        <f t="shared" si="15"/>
        <v>0</v>
      </c>
      <c r="X49" s="39"/>
      <c r="Y49" s="42"/>
      <c r="Z49" s="40"/>
      <c r="AA49" s="62">
        <f t="shared" si="16"/>
        <v>0</v>
      </c>
      <c r="AB49" s="39"/>
      <c r="AC49" s="42"/>
      <c r="AD49" s="40"/>
      <c r="AE49" s="44"/>
      <c r="AF49" s="66">
        <v>0</v>
      </c>
      <c r="AG49" s="39"/>
      <c r="AH49" s="40"/>
      <c r="AI49" s="48"/>
      <c r="AJ49" s="46"/>
      <c r="AK49" s="40"/>
      <c r="AL49" s="46"/>
      <c r="AM49" s="40"/>
      <c r="AN49" s="49"/>
      <c r="AO49" s="49"/>
      <c r="AP49" s="49"/>
      <c r="AQ49" s="49"/>
      <c r="AR49" s="50"/>
      <c r="AS49" s="51"/>
      <c r="AT49" s="60"/>
      <c r="AU49" s="58"/>
      <c r="AV49" s="52"/>
      <c r="AW49" s="46"/>
      <c r="AX49" s="40"/>
      <c r="AY49" s="53" t="str">
        <f t="shared" si="5"/>
        <v/>
      </c>
      <c r="AZ49" s="54"/>
      <c r="BA49" s="54"/>
      <c r="BB49" s="54"/>
      <c r="BC49" s="54"/>
      <c r="BD49" s="54"/>
      <c r="BE49" s="54"/>
      <c r="BF49" s="54"/>
      <c r="BG49" s="54"/>
      <c r="BH49" s="54"/>
      <c r="BI49" s="13"/>
      <c r="BJ49" s="13"/>
      <c r="BK49" s="13"/>
      <c r="BL49" s="13"/>
      <c r="BM49" s="13"/>
      <c r="BX49" s="2"/>
      <c r="CA49" s="55" t="str">
        <f t="shared" si="6"/>
        <v/>
      </c>
      <c r="CB49" s="55" t="str">
        <f t="shared" si="7"/>
        <v/>
      </c>
      <c r="CC49" s="55" t="str">
        <f t="shared" si="8"/>
        <v/>
      </c>
      <c r="CD49" s="55" t="str">
        <f t="shared" si="9"/>
        <v/>
      </c>
      <c r="CE49" s="55" t="str">
        <f t="shared" si="10"/>
        <v/>
      </c>
      <c r="CF49" s="55"/>
      <c r="CG49" s="56">
        <f t="shared" si="11"/>
        <v>0</v>
      </c>
      <c r="CH49" s="56">
        <f t="shared" si="12"/>
        <v>0</v>
      </c>
      <c r="CI49" s="56">
        <f t="shared" si="2"/>
        <v>0</v>
      </c>
      <c r="CJ49" s="56">
        <f t="shared" si="3"/>
        <v>0</v>
      </c>
      <c r="CK49" s="56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x14ac:dyDescent="0.2">
      <c r="A50" s="41" t="s">
        <v>97</v>
      </c>
      <c r="B50" s="34">
        <f t="shared" si="14"/>
        <v>29</v>
      </c>
      <c r="C50" s="39"/>
      <c r="D50" s="57"/>
      <c r="E50" s="42"/>
      <c r="F50" s="42">
        <v>1</v>
      </c>
      <c r="G50" s="42"/>
      <c r="H50" s="42"/>
      <c r="I50" s="42"/>
      <c r="J50" s="42">
        <v>1</v>
      </c>
      <c r="K50" s="42"/>
      <c r="L50" s="42"/>
      <c r="M50" s="42">
        <v>4</v>
      </c>
      <c r="N50" s="42"/>
      <c r="O50" s="42">
        <v>4</v>
      </c>
      <c r="P50" s="42">
        <v>9</v>
      </c>
      <c r="Q50" s="42">
        <v>4</v>
      </c>
      <c r="R50" s="42">
        <v>1</v>
      </c>
      <c r="S50" s="40">
        <v>5</v>
      </c>
      <c r="T50" s="39">
        <v>29</v>
      </c>
      <c r="U50" s="39">
        <v>15</v>
      </c>
      <c r="V50" s="40">
        <v>14</v>
      </c>
      <c r="W50" s="41">
        <f t="shared" si="15"/>
        <v>0</v>
      </c>
      <c r="X50" s="39">
        <v>0</v>
      </c>
      <c r="Y50" s="42">
        <v>0</v>
      </c>
      <c r="Z50" s="40">
        <v>0</v>
      </c>
      <c r="AA50" s="62">
        <f t="shared" si="16"/>
        <v>10</v>
      </c>
      <c r="AB50" s="39">
        <v>3</v>
      </c>
      <c r="AC50" s="42">
        <v>7</v>
      </c>
      <c r="AD50" s="40">
        <v>0</v>
      </c>
      <c r="AE50" s="44">
        <v>3</v>
      </c>
      <c r="AF50" s="40">
        <v>0</v>
      </c>
      <c r="AG50" s="39"/>
      <c r="AH50" s="40">
        <v>1</v>
      </c>
      <c r="AI50" s="48">
        <v>1</v>
      </c>
      <c r="AJ50" s="46"/>
      <c r="AK50" s="40">
        <v>12</v>
      </c>
      <c r="AL50" s="46"/>
      <c r="AM50" s="40"/>
      <c r="AN50" s="49"/>
      <c r="AO50" s="49"/>
      <c r="AP50" s="49"/>
      <c r="AQ50" s="49"/>
      <c r="AR50" s="50"/>
      <c r="AS50" s="51"/>
      <c r="AT50" s="60"/>
      <c r="AU50" s="58"/>
      <c r="AV50" s="52"/>
      <c r="AW50" s="46"/>
      <c r="AX50" s="40"/>
      <c r="AY50" s="53" t="str">
        <f t="shared" si="5"/>
        <v/>
      </c>
      <c r="AZ50" s="54"/>
      <c r="BA50" s="54"/>
      <c r="BB50" s="54"/>
      <c r="BC50" s="54"/>
      <c r="BD50" s="54"/>
      <c r="BE50" s="54"/>
      <c r="BF50" s="54"/>
      <c r="BG50" s="54"/>
      <c r="BH50" s="54"/>
      <c r="BI50" s="13"/>
      <c r="BJ50" s="13"/>
      <c r="BK50" s="13"/>
      <c r="BL50" s="13"/>
      <c r="BM50" s="13"/>
      <c r="BX50" s="2"/>
      <c r="CA50" s="55" t="str">
        <f t="shared" si="6"/>
        <v/>
      </c>
      <c r="CB50" s="55" t="str">
        <f t="shared" si="7"/>
        <v/>
      </c>
      <c r="CC50" s="55" t="str">
        <f t="shared" si="8"/>
        <v/>
      </c>
      <c r="CD50" s="55" t="str">
        <f t="shared" si="9"/>
        <v/>
      </c>
      <c r="CE50" s="55" t="str">
        <f t="shared" si="10"/>
        <v/>
      </c>
      <c r="CF50" s="55"/>
      <c r="CG50" s="56">
        <f t="shared" si="11"/>
        <v>0</v>
      </c>
      <c r="CH50" s="56">
        <f t="shared" si="12"/>
        <v>0</v>
      </c>
      <c r="CI50" s="56">
        <f t="shared" si="2"/>
        <v>0</v>
      </c>
      <c r="CJ50" s="56">
        <f t="shared" si="3"/>
        <v>0</v>
      </c>
      <c r="CK50" s="56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x14ac:dyDescent="0.2">
      <c r="A51" s="41" t="s">
        <v>98</v>
      </c>
      <c r="B51" s="34">
        <f t="shared" si="14"/>
        <v>0</v>
      </c>
      <c r="C51" s="39"/>
      <c r="D51" s="57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0"/>
      <c r="T51" s="39"/>
      <c r="U51" s="39"/>
      <c r="V51" s="40"/>
      <c r="W51" s="41">
        <f t="shared" si="15"/>
        <v>0</v>
      </c>
      <c r="X51" s="39"/>
      <c r="Y51" s="42"/>
      <c r="Z51" s="40"/>
      <c r="AA51" s="62">
        <f t="shared" si="16"/>
        <v>0</v>
      </c>
      <c r="AB51" s="39"/>
      <c r="AC51" s="42"/>
      <c r="AD51" s="40"/>
      <c r="AE51" s="44"/>
      <c r="AF51" s="59">
        <v>0</v>
      </c>
      <c r="AG51" s="39"/>
      <c r="AH51" s="40"/>
      <c r="AI51" s="48"/>
      <c r="AJ51" s="46"/>
      <c r="AK51" s="40"/>
      <c r="AL51" s="70"/>
      <c r="AM51" s="59"/>
      <c r="AN51" s="71"/>
      <c r="AO51" s="40"/>
      <c r="AP51" s="49"/>
      <c r="AQ51" s="49"/>
      <c r="AR51" s="50"/>
      <c r="AS51" s="51"/>
      <c r="AT51" s="60"/>
      <c r="AU51" s="58"/>
      <c r="AV51" s="52"/>
      <c r="AW51" s="70"/>
      <c r="AX51" s="59"/>
      <c r="AY51" s="53" t="str">
        <f t="shared" si="5"/>
        <v/>
      </c>
      <c r="AZ51" s="54"/>
      <c r="BA51" s="54"/>
      <c r="BB51" s="54"/>
      <c r="BC51" s="54"/>
      <c r="BD51" s="54"/>
      <c r="BE51" s="54"/>
      <c r="BF51" s="54"/>
      <c r="BG51" s="54"/>
      <c r="BH51" s="54"/>
      <c r="BI51" s="13"/>
      <c r="BJ51" s="13"/>
      <c r="BK51" s="13"/>
      <c r="BL51" s="13"/>
      <c r="BM51" s="13"/>
      <c r="BX51" s="2"/>
      <c r="CA51" s="55" t="str">
        <f t="shared" si="6"/>
        <v/>
      </c>
      <c r="CB51" s="55" t="str">
        <f t="shared" si="7"/>
        <v/>
      </c>
      <c r="CC51" s="55" t="str">
        <f t="shared" si="8"/>
        <v/>
      </c>
      <c r="CD51" s="55" t="str">
        <f t="shared" si="9"/>
        <v/>
      </c>
      <c r="CE51" s="55" t="str">
        <f t="shared" si="10"/>
        <v/>
      </c>
      <c r="CF51" s="55"/>
      <c r="CG51" s="56">
        <f t="shared" si="11"/>
        <v>0</v>
      </c>
      <c r="CH51" s="56">
        <f t="shared" si="12"/>
        <v>0</v>
      </c>
      <c r="CI51" s="56">
        <f t="shared" si="2"/>
        <v>0</v>
      </c>
      <c r="CJ51" s="56">
        <f t="shared" si="3"/>
        <v>0</v>
      </c>
      <c r="CK51" s="56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x14ac:dyDescent="0.2">
      <c r="A52" s="41" t="s">
        <v>99</v>
      </c>
      <c r="B52" s="34">
        <f t="shared" si="14"/>
        <v>0</v>
      </c>
      <c r="C52" s="39"/>
      <c r="D52" s="57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0"/>
      <c r="T52" s="39"/>
      <c r="U52" s="39"/>
      <c r="V52" s="40"/>
      <c r="W52" s="41">
        <f t="shared" si="15"/>
        <v>0</v>
      </c>
      <c r="X52" s="39"/>
      <c r="Y52" s="42"/>
      <c r="Z52" s="40"/>
      <c r="AA52" s="62">
        <f t="shared" si="16"/>
        <v>0</v>
      </c>
      <c r="AB52" s="39"/>
      <c r="AC52" s="42"/>
      <c r="AD52" s="40"/>
      <c r="AE52" s="44"/>
      <c r="AF52" s="59">
        <v>0</v>
      </c>
      <c r="AG52" s="39"/>
      <c r="AH52" s="40"/>
      <c r="AI52" s="48"/>
      <c r="AJ52" s="46"/>
      <c r="AK52" s="40"/>
      <c r="AL52" s="70"/>
      <c r="AM52" s="59"/>
      <c r="AN52" s="71"/>
      <c r="AO52" s="40"/>
      <c r="AP52" s="49"/>
      <c r="AQ52" s="49"/>
      <c r="AR52" s="50"/>
      <c r="AS52" s="51"/>
      <c r="AT52" s="60"/>
      <c r="AU52" s="58"/>
      <c r="AV52" s="52"/>
      <c r="AW52" s="70"/>
      <c r="AX52" s="59"/>
      <c r="AY52" s="53" t="str">
        <f t="shared" si="5"/>
        <v/>
      </c>
      <c r="AZ52" s="54"/>
      <c r="BA52" s="54"/>
      <c r="BB52" s="54"/>
      <c r="BC52" s="54"/>
      <c r="BD52" s="54"/>
      <c r="BE52" s="54"/>
      <c r="BF52" s="54"/>
      <c r="BG52" s="54"/>
      <c r="BH52" s="54"/>
      <c r="BI52" s="13"/>
      <c r="BJ52" s="13"/>
      <c r="BK52" s="13"/>
      <c r="BL52" s="13"/>
      <c r="BM52" s="13"/>
      <c r="BX52" s="2"/>
      <c r="CA52" s="55" t="str">
        <f t="shared" si="6"/>
        <v/>
      </c>
      <c r="CB52" s="55" t="str">
        <f t="shared" si="7"/>
        <v/>
      </c>
      <c r="CC52" s="55" t="str">
        <f t="shared" si="8"/>
        <v/>
      </c>
      <c r="CD52" s="55" t="str">
        <f t="shared" si="9"/>
        <v/>
      </c>
      <c r="CE52" s="55" t="str">
        <f t="shared" si="10"/>
        <v/>
      </c>
      <c r="CF52" s="55"/>
      <c r="CG52" s="56">
        <f t="shared" si="11"/>
        <v>0</v>
      </c>
      <c r="CH52" s="56">
        <f t="shared" si="12"/>
        <v>0</v>
      </c>
      <c r="CI52" s="56">
        <f t="shared" si="2"/>
        <v>0</v>
      </c>
      <c r="CJ52" s="56">
        <f t="shared" si="3"/>
        <v>0</v>
      </c>
      <c r="CK52" s="56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x14ac:dyDescent="0.2">
      <c r="A53" s="41" t="s">
        <v>100</v>
      </c>
      <c r="B53" s="34">
        <f t="shared" si="14"/>
        <v>0</v>
      </c>
      <c r="C53" s="39"/>
      <c r="D53" s="57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0"/>
      <c r="T53" s="39"/>
      <c r="U53" s="39"/>
      <c r="V53" s="40"/>
      <c r="W53" s="41">
        <f t="shared" si="15"/>
        <v>0</v>
      </c>
      <c r="X53" s="39"/>
      <c r="Y53" s="42"/>
      <c r="Z53" s="40"/>
      <c r="AA53" s="62">
        <f t="shared" si="16"/>
        <v>0</v>
      </c>
      <c r="AB53" s="39"/>
      <c r="AC53" s="42"/>
      <c r="AD53" s="40"/>
      <c r="AE53" s="44"/>
      <c r="AF53" s="59">
        <v>0</v>
      </c>
      <c r="AG53" s="39"/>
      <c r="AH53" s="40"/>
      <c r="AI53" s="48"/>
      <c r="AJ53" s="46"/>
      <c r="AK53" s="40"/>
      <c r="AL53" s="70"/>
      <c r="AM53" s="59"/>
      <c r="AN53" s="71"/>
      <c r="AO53" s="40"/>
      <c r="AP53" s="49"/>
      <c r="AQ53" s="49"/>
      <c r="AR53" s="50"/>
      <c r="AS53" s="51"/>
      <c r="AT53" s="60"/>
      <c r="AU53" s="58"/>
      <c r="AV53" s="52"/>
      <c r="AW53" s="70"/>
      <c r="AX53" s="59"/>
      <c r="AY53" s="53" t="str">
        <f t="shared" si="5"/>
        <v/>
      </c>
      <c r="AZ53" s="54"/>
      <c r="BA53" s="54"/>
      <c r="BB53" s="54"/>
      <c r="BC53" s="54"/>
      <c r="BD53" s="54"/>
      <c r="BE53" s="54"/>
      <c r="BF53" s="54"/>
      <c r="BG53" s="54"/>
      <c r="BH53" s="54"/>
      <c r="BI53" s="13"/>
      <c r="BJ53" s="13"/>
      <c r="BK53" s="13"/>
      <c r="BL53" s="13"/>
      <c r="BM53" s="13"/>
      <c r="BX53" s="2"/>
      <c r="CA53" s="55" t="str">
        <f t="shared" si="6"/>
        <v/>
      </c>
      <c r="CB53" s="55" t="str">
        <f t="shared" si="7"/>
        <v/>
      </c>
      <c r="CC53" s="55" t="str">
        <f t="shared" si="8"/>
        <v/>
      </c>
      <c r="CD53" s="55" t="str">
        <f t="shared" si="9"/>
        <v/>
      </c>
      <c r="CE53" s="55" t="str">
        <f t="shared" si="10"/>
        <v/>
      </c>
      <c r="CF53" s="55"/>
      <c r="CG53" s="56">
        <f t="shared" si="11"/>
        <v>0</v>
      </c>
      <c r="CH53" s="56">
        <f t="shared" si="12"/>
        <v>0</v>
      </c>
      <c r="CI53" s="56">
        <f t="shared" si="2"/>
        <v>0</v>
      </c>
      <c r="CJ53" s="56">
        <f t="shared" si="3"/>
        <v>0</v>
      </c>
      <c r="CK53" s="56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x14ac:dyDescent="0.2">
      <c r="A54" s="33" t="s">
        <v>101</v>
      </c>
      <c r="B54" s="34">
        <f t="shared" si="14"/>
        <v>155</v>
      </c>
      <c r="C54" s="39">
        <v>1</v>
      </c>
      <c r="D54" s="57"/>
      <c r="E54" s="42"/>
      <c r="F54" s="42"/>
      <c r="G54" s="42">
        <v>1</v>
      </c>
      <c r="H54" s="42">
        <v>1</v>
      </c>
      <c r="I54" s="42">
        <v>1</v>
      </c>
      <c r="J54" s="42">
        <v>6</v>
      </c>
      <c r="K54" s="42">
        <v>4</v>
      </c>
      <c r="L54" s="42">
        <v>3</v>
      </c>
      <c r="M54" s="42">
        <v>8</v>
      </c>
      <c r="N54" s="42">
        <v>13</v>
      </c>
      <c r="O54" s="42">
        <v>13</v>
      </c>
      <c r="P54" s="42">
        <v>20</v>
      </c>
      <c r="Q54" s="42">
        <v>27</v>
      </c>
      <c r="R54" s="42">
        <v>19</v>
      </c>
      <c r="S54" s="40">
        <v>38</v>
      </c>
      <c r="T54" s="39">
        <v>155</v>
      </c>
      <c r="U54" s="39">
        <v>75</v>
      </c>
      <c r="V54" s="40">
        <v>80</v>
      </c>
      <c r="W54" s="41">
        <f t="shared" si="15"/>
        <v>1</v>
      </c>
      <c r="X54" s="39">
        <v>0</v>
      </c>
      <c r="Y54" s="42">
        <v>1</v>
      </c>
      <c r="Z54" s="40">
        <v>0</v>
      </c>
      <c r="AA54" s="62">
        <f t="shared" si="16"/>
        <v>62</v>
      </c>
      <c r="AB54" s="39">
        <v>0</v>
      </c>
      <c r="AC54" s="42">
        <v>28</v>
      </c>
      <c r="AD54" s="40">
        <v>34</v>
      </c>
      <c r="AE54" s="44"/>
      <c r="AF54" s="59">
        <v>0</v>
      </c>
      <c r="AG54" s="39">
        <v>8</v>
      </c>
      <c r="AH54" s="40">
        <v>28</v>
      </c>
      <c r="AI54" s="48">
        <v>9</v>
      </c>
      <c r="AJ54" s="46"/>
      <c r="AK54" s="40"/>
      <c r="AL54" s="70"/>
      <c r="AM54" s="59">
        <v>1</v>
      </c>
      <c r="AN54" s="71"/>
      <c r="AO54" s="40"/>
      <c r="AP54" s="49"/>
      <c r="AQ54" s="49"/>
      <c r="AR54" s="50"/>
      <c r="AS54" s="51"/>
      <c r="AT54" s="60"/>
      <c r="AU54" s="58"/>
      <c r="AV54" s="52"/>
      <c r="AW54" s="70"/>
      <c r="AX54" s="59"/>
      <c r="AY54" s="53" t="str">
        <f t="shared" si="5"/>
        <v/>
      </c>
      <c r="AZ54" s="54"/>
      <c r="BA54" s="54"/>
      <c r="BB54" s="54"/>
      <c r="BC54" s="54"/>
      <c r="BD54" s="54"/>
      <c r="BE54" s="54"/>
      <c r="BF54" s="54"/>
      <c r="BG54" s="54"/>
      <c r="BH54" s="54"/>
      <c r="BI54" s="13"/>
      <c r="BJ54" s="13"/>
      <c r="BK54" s="13"/>
      <c r="BL54" s="13"/>
      <c r="BM54" s="13"/>
      <c r="BX54" s="2"/>
      <c r="CA54" s="55" t="str">
        <f t="shared" si="6"/>
        <v/>
      </c>
      <c r="CB54" s="55" t="str">
        <f t="shared" si="7"/>
        <v/>
      </c>
      <c r="CC54" s="55" t="str">
        <f t="shared" si="8"/>
        <v/>
      </c>
      <c r="CD54" s="55" t="str">
        <f t="shared" si="9"/>
        <v/>
      </c>
      <c r="CE54" s="55" t="str">
        <f t="shared" si="10"/>
        <v/>
      </c>
      <c r="CF54" s="55"/>
      <c r="CG54" s="56">
        <f t="shared" si="11"/>
        <v>0</v>
      </c>
      <c r="CH54" s="56">
        <f t="shared" si="12"/>
        <v>0</v>
      </c>
      <c r="CI54" s="56">
        <f t="shared" si="2"/>
        <v>0</v>
      </c>
      <c r="CJ54" s="56">
        <f t="shared" si="3"/>
        <v>0</v>
      </c>
      <c r="CK54" s="56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x14ac:dyDescent="0.2">
      <c r="A55" s="69" t="s">
        <v>102</v>
      </c>
      <c r="B55" s="34">
        <f t="shared" si="14"/>
        <v>181</v>
      </c>
      <c r="C55" s="39"/>
      <c r="D55" s="57"/>
      <c r="E55" s="42">
        <v>2</v>
      </c>
      <c r="F55" s="42">
        <v>15</v>
      </c>
      <c r="G55" s="42">
        <v>26</v>
      </c>
      <c r="H55" s="42">
        <v>45</v>
      </c>
      <c r="I55" s="42">
        <v>37</v>
      </c>
      <c r="J55" s="42">
        <v>39</v>
      </c>
      <c r="K55" s="42">
        <v>17</v>
      </c>
      <c r="L55" s="42"/>
      <c r="M55" s="42"/>
      <c r="N55" s="42"/>
      <c r="O55" s="42"/>
      <c r="P55" s="42"/>
      <c r="Q55" s="42"/>
      <c r="R55" s="42"/>
      <c r="S55" s="40"/>
      <c r="T55" s="39">
        <v>181</v>
      </c>
      <c r="U55" s="39"/>
      <c r="V55" s="40">
        <v>181</v>
      </c>
      <c r="W55" s="41">
        <f t="shared" si="15"/>
        <v>0</v>
      </c>
      <c r="X55" s="39">
        <v>0</v>
      </c>
      <c r="Y55" s="42">
        <v>0</v>
      </c>
      <c r="Z55" s="40">
        <v>0</v>
      </c>
      <c r="AA55" s="62">
        <f t="shared" si="16"/>
        <v>91</v>
      </c>
      <c r="AB55" s="39">
        <v>30</v>
      </c>
      <c r="AC55" s="42">
        <v>61</v>
      </c>
      <c r="AD55" s="40">
        <v>0</v>
      </c>
      <c r="AE55" s="44">
        <v>23</v>
      </c>
      <c r="AF55" s="59">
        <v>0</v>
      </c>
      <c r="AG55" s="39">
        <v>6</v>
      </c>
      <c r="AH55" s="40">
        <v>35</v>
      </c>
      <c r="AI55" s="48"/>
      <c r="AJ55" s="46"/>
      <c r="AK55" s="40"/>
      <c r="AL55" s="70"/>
      <c r="AM55" s="59">
        <v>23</v>
      </c>
      <c r="AN55" s="71"/>
      <c r="AO55" s="40"/>
      <c r="AP55" s="49"/>
      <c r="AQ55" s="49"/>
      <c r="AR55" s="50"/>
      <c r="AS55" s="51"/>
      <c r="AT55" s="60"/>
      <c r="AU55" s="58"/>
      <c r="AV55" s="52"/>
      <c r="AW55" s="70"/>
      <c r="AX55" s="59"/>
      <c r="AY55" s="53" t="str">
        <f t="shared" si="5"/>
        <v/>
      </c>
      <c r="AZ55" s="54"/>
      <c r="BA55" s="54"/>
      <c r="BB55" s="54"/>
      <c r="BC55" s="54"/>
      <c r="BD55" s="54"/>
      <c r="BE55" s="54"/>
      <c r="BF55" s="54"/>
      <c r="BG55" s="54"/>
      <c r="BH55" s="54"/>
      <c r="BI55" s="13"/>
      <c r="BJ55" s="13"/>
      <c r="BK55" s="13"/>
      <c r="BL55" s="13"/>
      <c r="BM55" s="13"/>
      <c r="BX55" s="2"/>
      <c r="CA55" s="55" t="str">
        <f t="shared" si="6"/>
        <v/>
      </c>
      <c r="CB55" s="55" t="str">
        <f t="shared" si="7"/>
        <v/>
      </c>
      <c r="CC55" s="55" t="str">
        <f t="shared" si="8"/>
        <v/>
      </c>
      <c r="CD55" s="55" t="str">
        <f t="shared" si="9"/>
        <v/>
      </c>
      <c r="CE55" s="55" t="str">
        <f t="shared" si="10"/>
        <v/>
      </c>
      <c r="CF55" s="55"/>
      <c r="CG55" s="56">
        <f t="shared" si="11"/>
        <v>0</v>
      </c>
      <c r="CH55" s="56">
        <f t="shared" si="12"/>
        <v>0</v>
      </c>
      <c r="CI55" s="56">
        <f t="shared" si="2"/>
        <v>0</v>
      </c>
      <c r="CJ55" s="56">
        <f t="shared" si="3"/>
        <v>0</v>
      </c>
      <c r="CK55" s="56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x14ac:dyDescent="0.2">
      <c r="A56" s="69" t="s">
        <v>103</v>
      </c>
      <c r="B56" s="34">
        <f t="shared" si="14"/>
        <v>16</v>
      </c>
      <c r="C56" s="39">
        <v>1</v>
      </c>
      <c r="D56" s="57">
        <v>5</v>
      </c>
      <c r="E56" s="42">
        <v>8</v>
      </c>
      <c r="F56" s="42"/>
      <c r="G56" s="42">
        <v>1</v>
      </c>
      <c r="H56" s="42"/>
      <c r="I56" s="42"/>
      <c r="J56" s="42">
        <v>1</v>
      </c>
      <c r="K56" s="42"/>
      <c r="L56" s="42"/>
      <c r="M56" s="42"/>
      <c r="N56" s="42"/>
      <c r="O56" s="42"/>
      <c r="P56" s="42"/>
      <c r="Q56" s="42"/>
      <c r="R56" s="42"/>
      <c r="S56" s="42"/>
      <c r="T56" s="39">
        <v>16</v>
      </c>
      <c r="U56" s="39"/>
      <c r="V56" s="40">
        <v>16</v>
      </c>
      <c r="W56" s="41">
        <f t="shared" si="15"/>
        <v>5</v>
      </c>
      <c r="X56" s="39">
        <v>1</v>
      </c>
      <c r="Y56" s="42">
        <v>4</v>
      </c>
      <c r="Z56" s="40">
        <v>0</v>
      </c>
      <c r="AA56" s="62">
        <f t="shared" si="16"/>
        <v>0</v>
      </c>
      <c r="AB56" s="39">
        <v>0</v>
      </c>
      <c r="AC56" s="42">
        <v>0</v>
      </c>
      <c r="AD56" s="40">
        <v>0</v>
      </c>
      <c r="AE56" s="44">
        <v>1</v>
      </c>
      <c r="AF56" s="59">
        <v>0</v>
      </c>
      <c r="AG56" s="39">
        <v>1</v>
      </c>
      <c r="AH56" s="40">
        <v>1</v>
      </c>
      <c r="AI56" s="48"/>
      <c r="AJ56" s="46"/>
      <c r="AK56" s="40"/>
      <c r="AL56" s="70"/>
      <c r="AM56" s="59"/>
      <c r="AN56" s="71"/>
      <c r="AO56" s="40"/>
      <c r="AP56" s="49"/>
      <c r="AQ56" s="49"/>
      <c r="AR56" s="50"/>
      <c r="AS56" s="51"/>
      <c r="AT56" s="60"/>
      <c r="AU56" s="58"/>
      <c r="AV56" s="52"/>
      <c r="AW56" s="70"/>
      <c r="AX56" s="59"/>
      <c r="AY56" s="53" t="str">
        <f t="shared" si="5"/>
        <v/>
      </c>
      <c r="AZ56" s="54"/>
      <c r="BA56" s="54"/>
      <c r="BB56" s="54"/>
      <c r="BC56" s="54"/>
      <c r="BD56" s="54"/>
      <c r="BE56" s="54"/>
      <c r="BF56" s="54"/>
      <c r="BG56" s="54"/>
      <c r="BH56" s="54"/>
      <c r="BI56" s="13"/>
      <c r="BJ56" s="13"/>
      <c r="BK56" s="13"/>
      <c r="BL56" s="13"/>
      <c r="BM56" s="13"/>
      <c r="BX56" s="2"/>
      <c r="CA56" s="55" t="str">
        <f t="shared" si="6"/>
        <v/>
      </c>
      <c r="CB56" s="55" t="str">
        <f t="shared" si="7"/>
        <v/>
      </c>
      <c r="CC56" s="55" t="str">
        <f t="shared" si="8"/>
        <v/>
      </c>
      <c r="CD56" s="55" t="str">
        <f t="shared" si="9"/>
        <v/>
      </c>
      <c r="CE56" s="55" t="str">
        <f t="shared" si="10"/>
        <v/>
      </c>
      <c r="CF56" s="55"/>
      <c r="CG56" s="56">
        <f t="shared" si="11"/>
        <v>0</v>
      </c>
      <c r="CH56" s="56">
        <f t="shared" si="12"/>
        <v>0</v>
      </c>
      <c r="CI56" s="56">
        <f t="shared" si="2"/>
        <v>0</v>
      </c>
      <c r="CJ56" s="56">
        <f t="shared" si="3"/>
        <v>0</v>
      </c>
      <c r="CK56" s="56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x14ac:dyDescent="0.2">
      <c r="A57" s="69" t="s">
        <v>104</v>
      </c>
      <c r="B57" s="34">
        <f t="shared" si="14"/>
        <v>290</v>
      </c>
      <c r="C57" s="39"/>
      <c r="D57" s="57"/>
      <c r="E57" s="42">
        <v>3</v>
      </c>
      <c r="F57" s="42">
        <v>13</v>
      </c>
      <c r="G57" s="42">
        <v>7</v>
      </c>
      <c r="H57" s="42">
        <v>25</v>
      </c>
      <c r="I57" s="42">
        <v>41</v>
      </c>
      <c r="J57" s="42">
        <v>42</v>
      </c>
      <c r="K57" s="42">
        <v>37</v>
      </c>
      <c r="L57" s="42">
        <v>38</v>
      </c>
      <c r="M57" s="42">
        <v>25</v>
      </c>
      <c r="N57" s="42">
        <v>22</v>
      </c>
      <c r="O57" s="42">
        <v>16</v>
      </c>
      <c r="P57" s="42">
        <v>9</v>
      </c>
      <c r="Q57" s="42">
        <v>3</v>
      </c>
      <c r="R57" s="42">
        <v>7</v>
      </c>
      <c r="S57" s="40">
        <v>2</v>
      </c>
      <c r="T57" s="39">
        <v>290</v>
      </c>
      <c r="U57" s="39"/>
      <c r="V57" s="40">
        <v>290</v>
      </c>
      <c r="W57" s="41">
        <f t="shared" si="15"/>
        <v>0</v>
      </c>
      <c r="X57" s="39">
        <v>0</v>
      </c>
      <c r="Y57" s="42">
        <v>0</v>
      </c>
      <c r="Z57" s="40">
        <v>0</v>
      </c>
      <c r="AA57" s="62">
        <f t="shared" si="16"/>
        <v>179</v>
      </c>
      <c r="AB57" s="39">
        <v>48</v>
      </c>
      <c r="AC57" s="42">
        <v>131</v>
      </c>
      <c r="AD57" s="40">
        <v>0</v>
      </c>
      <c r="AE57" s="44">
        <v>48</v>
      </c>
      <c r="AF57" s="59">
        <v>0</v>
      </c>
      <c r="AG57" s="39">
        <v>13</v>
      </c>
      <c r="AH57" s="40">
        <v>80</v>
      </c>
      <c r="AI57" s="48"/>
      <c r="AJ57" s="46"/>
      <c r="AK57" s="40"/>
      <c r="AL57" s="70"/>
      <c r="AM57" s="59">
        <v>31</v>
      </c>
      <c r="AN57" s="71"/>
      <c r="AO57" s="40"/>
      <c r="AP57" s="49"/>
      <c r="AQ57" s="49"/>
      <c r="AR57" s="50"/>
      <c r="AS57" s="51"/>
      <c r="AT57" s="60"/>
      <c r="AU57" s="58"/>
      <c r="AV57" s="52"/>
      <c r="AW57" s="70"/>
      <c r="AX57" s="59"/>
      <c r="AY57" s="53" t="str">
        <f t="shared" si="5"/>
        <v/>
      </c>
      <c r="AZ57" s="54"/>
      <c r="BA57" s="54"/>
      <c r="BB57" s="54"/>
      <c r="BC57" s="54"/>
      <c r="BD57" s="54"/>
      <c r="BE57" s="54"/>
      <c r="BF57" s="54"/>
      <c r="BG57" s="54"/>
      <c r="BH57" s="54"/>
      <c r="BI57" s="13"/>
      <c r="BJ57" s="13"/>
      <c r="BK57" s="13"/>
      <c r="BL57" s="13"/>
      <c r="BM57" s="13"/>
      <c r="BX57" s="2"/>
      <c r="CA57" s="55" t="str">
        <f t="shared" si="6"/>
        <v/>
      </c>
      <c r="CB57" s="55" t="str">
        <f t="shared" si="7"/>
        <v/>
      </c>
      <c r="CC57" s="55" t="str">
        <f t="shared" si="8"/>
        <v/>
      </c>
      <c r="CD57" s="55" t="str">
        <f t="shared" si="9"/>
        <v/>
      </c>
      <c r="CE57" s="55" t="str">
        <f t="shared" si="10"/>
        <v/>
      </c>
      <c r="CF57" s="55"/>
      <c r="CG57" s="56">
        <f t="shared" si="11"/>
        <v>0</v>
      </c>
      <c r="CH57" s="56">
        <f t="shared" si="12"/>
        <v>0</v>
      </c>
      <c r="CI57" s="56">
        <f t="shared" si="2"/>
        <v>0</v>
      </c>
      <c r="CJ57" s="56">
        <f t="shared" si="3"/>
        <v>0</v>
      </c>
      <c r="CK57" s="56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x14ac:dyDescent="0.2">
      <c r="A58" s="41" t="s">
        <v>105</v>
      </c>
      <c r="B58" s="34">
        <f t="shared" si="14"/>
        <v>519</v>
      </c>
      <c r="C58" s="39">
        <v>17</v>
      </c>
      <c r="D58" s="57">
        <v>5</v>
      </c>
      <c r="E58" s="42">
        <v>7</v>
      </c>
      <c r="F58" s="42">
        <v>4</v>
      </c>
      <c r="G58" s="42">
        <v>7</v>
      </c>
      <c r="H58" s="42">
        <v>11</v>
      </c>
      <c r="I58" s="42">
        <v>13</v>
      </c>
      <c r="J58" s="42">
        <v>16</v>
      </c>
      <c r="K58" s="42">
        <v>25</v>
      </c>
      <c r="L58" s="42">
        <v>28</v>
      </c>
      <c r="M58" s="42">
        <v>37</v>
      </c>
      <c r="N58" s="42">
        <v>55</v>
      </c>
      <c r="O58" s="42">
        <v>65</v>
      </c>
      <c r="P58" s="42">
        <v>55</v>
      </c>
      <c r="Q58" s="42">
        <v>58</v>
      </c>
      <c r="R58" s="42">
        <v>57</v>
      </c>
      <c r="S58" s="40">
        <v>59</v>
      </c>
      <c r="T58" s="39">
        <v>517</v>
      </c>
      <c r="U58" s="39">
        <v>229</v>
      </c>
      <c r="V58" s="40">
        <v>290</v>
      </c>
      <c r="W58" s="41">
        <f t="shared" si="15"/>
        <v>15</v>
      </c>
      <c r="X58" s="39">
        <v>10</v>
      </c>
      <c r="Y58" s="42">
        <v>5</v>
      </c>
      <c r="Z58" s="40">
        <v>0</v>
      </c>
      <c r="AA58" s="62">
        <f t="shared" si="16"/>
        <v>182</v>
      </c>
      <c r="AB58" s="39">
        <v>85</v>
      </c>
      <c r="AC58" s="42">
        <v>96</v>
      </c>
      <c r="AD58" s="40">
        <v>1</v>
      </c>
      <c r="AE58" s="44">
        <v>76</v>
      </c>
      <c r="AF58" s="59">
        <v>2</v>
      </c>
      <c r="AG58" s="39">
        <v>28</v>
      </c>
      <c r="AH58" s="40">
        <v>69</v>
      </c>
      <c r="AI58" s="48">
        <v>121</v>
      </c>
      <c r="AJ58" s="46">
        <v>10</v>
      </c>
      <c r="AK58" s="40">
        <v>52</v>
      </c>
      <c r="AL58" s="70"/>
      <c r="AM58" s="59">
        <v>4</v>
      </c>
      <c r="AN58" s="71"/>
      <c r="AO58" s="40"/>
      <c r="AP58" s="49">
        <v>1</v>
      </c>
      <c r="AQ58" s="49"/>
      <c r="AR58" s="50"/>
      <c r="AS58" s="51"/>
      <c r="AT58" s="60"/>
      <c r="AU58" s="58"/>
      <c r="AV58" s="52"/>
      <c r="AW58" s="70"/>
      <c r="AX58" s="59"/>
      <c r="AY58" s="53" t="str">
        <f t="shared" si="5"/>
        <v/>
      </c>
      <c r="AZ58" s="54"/>
      <c r="BA58" s="54"/>
      <c r="BB58" s="54"/>
      <c r="BC58" s="54"/>
      <c r="BD58" s="54"/>
      <c r="BE58" s="54"/>
      <c r="BF58" s="54"/>
      <c r="BG58" s="54"/>
      <c r="BH58" s="54"/>
      <c r="BI58" s="13"/>
      <c r="BJ58" s="13"/>
      <c r="BK58" s="13"/>
      <c r="BL58" s="13"/>
      <c r="BM58" s="13"/>
      <c r="BX58" s="2"/>
      <c r="CA58" s="55" t="str">
        <f t="shared" si="6"/>
        <v/>
      </c>
      <c r="CB58" s="55" t="str">
        <f t="shared" si="7"/>
        <v/>
      </c>
      <c r="CC58" s="55" t="str">
        <f t="shared" si="8"/>
        <v/>
      </c>
      <c r="CD58" s="55" t="str">
        <f t="shared" si="9"/>
        <v/>
      </c>
      <c r="CE58" s="55" t="str">
        <f t="shared" si="10"/>
        <v/>
      </c>
      <c r="CF58" s="55"/>
      <c r="CG58" s="56">
        <f t="shared" si="11"/>
        <v>0</v>
      </c>
      <c r="CH58" s="56">
        <f t="shared" si="12"/>
        <v>0</v>
      </c>
      <c r="CI58" s="56">
        <f t="shared" si="2"/>
        <v>0</v>
      </c>
      <c r="CJ58" s="56">
        <f t="shared" si="3"/>
        <v>0</v>
      </c>
      <c r="CK58" s="56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x14ac:dyDescent="0.2">
      <c r="A59" s="41" t="s">
        <v>106</v>
      </c>
      <c r="B59" s="34">
        <f t="shared" si="14"/>
        <v>391</v>
      </c>
      <c r="C59" s="39">
        <v>24</v>
      </c>
      <c r="D59" s="57">
        <v>86</v>
      </c>
      <c r="E59" s="42">
        <v>34</v>
      </c>
      <c r="F59" s="42">
        <v>14</v>
      </c>
      <c r="G59" s="42">
        <v>10</v>
      </c>
      <c r="H59" s="42">
        <v>11</v>
      </c>
      <c r="I59" s="42">
        <v>11</v>
      </c>
      <c r="J59" s="42">
        <v>11</v>
      </c>
      <c r="K59" s="42">
        <v>12</v>
      </c>
      <c r="L59" s="42">
        <v>10</v>
      </c>
      <c r="M59" s="42">
        <v>23</v>
      </c>
      <c r="N59" s="42">
        <v>29</v>
      </c>
      <c r="O59" s="42">
        <v>17</v>
      </c>
      <c r="P59" s="42">
        <v>22</v>
      </c>
      <c r="Q59" s="42">
        <v>28</v>
      </c>
      <c r="R59" s="42">
        <v>24</v>
      </c>
      <c r="S59" s="40">
        <v>25</v>
      </c>
      <c r="T59" s="39">
        <v>389</v>
      </c>
      <c r="U59" s="39">
        <v>170</v>
      </c>
      <c r="V59" s="40">
        <v>221</v>
      </c>
      <c r="W59" s="41">
        <f t="shared" si="15"/>
        <v>97</v>
      </c>
      <c r="X59" s="39">
        <v>27</v>
      </c>
      <c r="Y59" s="42">
        <v>68</v>
      </c>
      <c r="Z59" s="40">
        <v>2</v>
      </c>
      <c r="AA59" s="62">
        <f t="shared" si="16"/>
        <v>148</v>
      </c>
      <c r="AB59" s="39">
        <v>42</v>
      </c>
      <c r="AC59" s="42">
        <v>106</v>
      </c>
      <c r="AD59" s="40">
        <v>0</v>
      </c>
      <c r="AE59" s="44">
        <v>69</v>
      </c>
      <c r="AF59" s="40">
        <v>0</v>
      </c>
      <c r="AG59" s="39">
        <v>60</v>
      </c>
      <c r="AH59" s="40">
        <v>26</v>
      </c>
      <c r="AI59" s="48">
        <v>3</v>
      </c>
      <c r="AJ59" s="46">
        <v>4</v>
      </c>
      <c r="AK59" s="40"/>
      <c r="AL59" s="70">
        <v>13</v>
      </c>
      <c r="AM59" s="59">
        <v>22</v>
      </c>
      <c r="AN59" s="71"/>
      <c r="AO59" s="40"/>
      <c r="AP59" s="49"/>
      <c r="AQ59" s="49"/>
      <c r="AR59" s="50"/>
      <c r="AS59" s="51"/>
      <c r="AT59" s="60"/>
      <c r="AU59" s="58"/>
      <c r="AV59" s="52"/>
      <c r="AW59" s="70"/>
      <c r="AX59" s="59"/>
      <c r="AY59" s="53" t="str">
        <f t="shared" si="5"/>
        <v/>
      </c>
      <c r="AZ59" s="54"/>
      <c r="BA59" s="54"/>
      <c r="BB59" s="54"/>
      <c r="BC59" s="54"/>
      <c r="BD59" s="54"/>
      <c r="BE59" s="54"/>
      <c r="BF59" s="54"/>
      <c r="BG59" s="54"/>
      <c r="BH59" s="54"/>
      <c r="BI59" s="13"/>
      <c r="BJ59" s="13"/>
      <c r="BK59" s="13"/>
      <c r="BL59" s="13"/>
      <c r="BM59" s="13"/>
      <c r="BX59" s="2"/>
      <c r="CA59" s="55" t="str">
        <f t="shared" si="6"/>
        <v/>
      </c>
      <c r="CB59" s="55" t="str">
        <f t="shared" si="7"/>
        <v/>
      </c>
      <c r="CC59" s="55" t="str">
        <f t="shared" si="8"/>
        <v/>
      </c>
      <c r="CD59" s="55" t="str">
        <f t="shared" si="9"/>
        <v/>
      </c>
      <c r="CE59" s="55" t="str">
        <f t="shared" si="10"/>
        <v/>
      </c>
      <c r="CF59" s="55"/>
      <c r="CG59" s="56">
        <f t="shared" si="11"/>
        <v>0</v>
      </c>
      <c r="CH59" s="56">
        <f t="shared" si="12"/>
        <v>0</v>
      </c>
      <c r="CI59" s="56">
        <f t="shared" si="2"/>
        <v>0</v>
      </c>
      <c r="CJ59" s="56">
        <f t="shared" si="3"/>
        <v>0</v>
      </c>
      <c r="CK59" s="56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x14ac:dyDescent="0.2">
      <c r="A60" s="41" t="s">
        <v>107</v>
      </c>
      <c r="B60" s="34">
        <f t="shared" si="14"/>
        <v>118</v>
      </c>
      <c r="C60" s="39">
        <v>44</v>
      </c>
      <c r="D60" s="57">
        <v>44</v>
      </c>
      <c r="E60" s="42">
        <v>29</v>
      </c>
      <c r="F60" s="42">
        <v>1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39">
        <v>118</v>
      </c>
      <c r="U60" s="39">
        <v>64</v>
      </c>
      <c r="V60" s="40">
        <v>54</v>
      </c>
      <c r="W60" s="41">
        <f t="shared" si="15"/>
        <v>60</v>
      </c>
      <c r="X60" s="39">
        <v>12</v>
      </c>
      <c r="Y60" s="42">
        <v>48</v>
      </c>
      <c r="Z60" s="40">
        <v>0</v>
      </c>
      <c r="AA60" s="62">
        <f t="shared" si="16"/>
        <v>0</v>
      </c>
      <c r="AB60" s="39">
        <v>0</v>
      </c>
      <c r="AC60" s="42">
        <v>0</v>
      </c>
      <c r="AD60" s="40">
        <v>0</v>
      </c>
      <c r="AE60" s="44">
        <v>12</v>
      </c>
      <c r="AF60" s="40">
        <v>0</v>
      </c>
      <c r="AG60" s="39"/>
      <c r="AH60" s="40">
        <v>21</v>
      </c>
      <c r="AI60" s="48"/>
      <c r="AJ60" s="46">
        <v>1</v>
      </c>
      <c r="AK60" s="40"/>
      <c r="AL60" s="70">
        <v>20</v>
      </c>
      <c r="AM60" s="59"/>
      <c r="AN60" s="71"/>
      <c r="AO60" s="40"/>
      <c r="AP60" s="49"/>
      <c r="AQ60" s="49"/>
      <c r="AR60" s="50"/>
      <c r="AS60" s="51"/>
      <c r="AT60" s="60"/>
      <c r="AU60" s="58"/>
      <c r="AV60" s="52"/>
      <c r="AW60" s="70"/>
      <c r="AX60" s="59"/>
      <c r="AY60" s="53" t="str">
        <f t="shared" si="5"/>
        <v/>
      </c>
      <c r="AZ60" s="54"/>
      <c r="BA60" s="54"/>
      <c r="BB60" s="54"/>
      <c r="BC60" s="54"/>
      <c r="BD60" s="54"/>
      <c r="BE60" s="54"/>
      <c r="BF60" s="54"/>
      <c r="BG60" s="54"/>
      <c r="BH60" s="54"/>
      <c r="BI60" s="13"/>
      <c r="BJ60" s="13"/>
      <c r="BK60" s="13"/>
      <c r="BL60" s="13"/>
      <c r="BM60" s="13"/>
      <c r="BX60" s="2"/>
      <c r="CA60" s="55" t="str">
        <f t="shared" si="6"/>
        <v/>
      </c>
      <c r="CB60" s="55" t="str">
        <f t="shared" si="7"/>
        <v/>
      </c>
      <c r="CC60" s="55" t="str">
        <f t="shared" si="8"/>
        <v/>
      </c>
      <c r="CD60" s="55" t="str">
        <f t="shared" si="9"/>
        <v/>
      </c>
      <c r="CE60" s="55" t="str">
        <f t="shared" si="10"/>
        <v/>
      </c>
      <c r="CF60" s="55"/>
      <c r="CG60" s="56">
        <f t="shared" si="11"/>
        <v>0</v>
      </c>
      <c r="CH60" s="56">
        <f t="shared" si="12"/>
        <v>0</v>
      </c>
      <c r="CI60" s="56">
        <f t="shared" si="2"/>
        <v>0</v>
      </c>
      <c r="CJ60" s="56">
        <f t="shared" si="3"/>
        <v>0</v>
      </c>
      <c r="CK60" s="56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x14ac:dyDescent="0.2">
      <c r="A61" s="41" t="s">
        <v>108</v>
      </c>
      <c r="B61" s="34">
        <f t="shared" si="14"/>
        <v>214</v>
      </c>
      <c r="C61" s="39"/>
      <c r="D61" s="57"/>
      <c r="E61" s="42"/>
      <c r="F61" s="42">
        <v>14</v>
      </c>
      <c r="G61" s="42">
        <v>6</v>
      </c>
      <c r="H61" s="42">
        <v>6</v>
      </c>
      <c r="I61" s="42">
        <v>9</v>
      </c>
      <c r="J61" s="42">
        <v>14</v>
      </c>
      <c r="K61" s="42">
        <v>11</v>
      </c>
      <c r="L61" s="42">
        <v>15</v>
      </c>
      <c r="M61" s="42">
        <v>11</v>
      </c>
      <c r="N61" s="42">
        <v>22</v>
      </c>
      <c r="O61" s="42">
        <v>26</v>
      </c>
      <c r="P61" s="42">
        <v>32</v>
      </c>
      <c r="Q61" s="42">
        <v>21</v>
      </c>
      <c r="R61" s="42">
        <v>15</v>
      </c>
      <c r="S61" s="40">
        <v>12</v>
      </c>
      <c r="T61" s="39">
        <v>214</v>
      </c>
      <c r="U61" s="39">
        <v>99</v>
      </c>
      <c r="V61" s="40">
        <v>115</v>
      </c>
      <c r="W61" s="41">
        <f t="shared" si="15"/>
        <v>0</v>
      </c>
      <c r="X61" s="39">
        <v>0</v>
      </c>
      <c r="Y61" s="42">
        <v>0</v>
      </c>
      <c r="Z61" s="40">
        <v>0</v>
      </c>
      <c r="AA61" s="62">
        <f t="shared" si="16"/>
        <v>83</v>
      </c>
      <c r="AB61" s="39">
        <v>42</v>
      </c>
      <c r="AC61" s="42">
        <v>41</v>
      </c>
      <c r="AD61" s="40">
        <v>0</v>
      </c>
      <c r="AE61" s="44">
        <v>36</v>
      </c>
      <c r="AF61" s="66">
        <v>15</v>
      </c>
      <c r="AG61" s="39">
        <v>4</v>
      </c>
      <c r="AH61" s="40">
        <v>25</v>
      </c>
      <c r="AI61" s="48">
        <v>1</v>
      </c>
      <c r="AJ61" s="46"/>
      <c r="AK61" s="40">
        <v>44</v>
      </c>
      <c r="AL61" s="70"/>
      <c r="AM61" s="59">
        <v>30</v>
      </c>
      <c r="AN61" s="71"/>
      <c r="AO61" s="40"/>
      <c r="AP61" s="49"/>
      <c r="AQ61" s="49"/>
      <c r="AR61" s="50"/>
      <c r="AS61" s="51"/>
      <c r="AT61" s="60"/>
      <c r="AU61" s="58"/>
      <c r="AV61" s="52"/>
      <c r="AW61" s="70"/>
      <c r="AX61" s="59"/>
      <c r="AY61" s="53" t="str">
        <f t="shared" si="5"/>
        <v/>
      </c>
      <c r="AZ61" s="54"/>
      <c r="BA61" s="54"/>
      <c r="BB61" s="54"/>
      <c r="BC61" s="54"/>
      <c r="BD61" s="54"/>
      <c r="BE61" s="54"/>
      <c r="BF61" s="54"/>
      <c r="BG61" s="54"/>
      <c r="BH61" s="54"/>
      <c r="BI61" s="13"/>
      <c r="BJ61" s="13"/>
      <c r="BK61" s="13"/>
      <c r="BL61" s="13"/>
      <c r="BM61" s="13"/>
      <c r="BX61" s="2"/>
      <c r="CA61" s="55" t="str">
        <f t="shared" si="6"/>
        <v/>
      </c>
      <c r="CB61" s="55" t="str">
        <f t="shared" si="7"/>
        <v/>
      </c>
      <c r="CC61" s="55" t="str">
        <f t="shared" si="8"/>
        <v/>
      </c>
      <c r="CD61" s="55" t="str">
        <f t="shared" si="9"/>
        <v/>
      </c>
      <c r="CE61" s="55" t="str">
        <f t="shared" si="10"/>
        <v/>
      </c>
      <c r="CF61" s="55"/>
      <c r="CG61" s="56">
        <f t="shared" si="11"/>
        <v>0</v>
      </c>
      <c r="CH61" s="56">
        <f t="shared" si="12"/>
        <v>0</v>
      </c>
      <c r="CI61" s="56">
        <f t="shared" si="2"/>
        <v>0</v>
      </c>
      <c r="CJ61" s="56">
        <f t="shared" si="3"/>
        <v>0</v>
      </c>
      <c r="CK61" s="56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x14ac:dyDescent="0.2">
      <c r="A62" s="41" t="s">
        <v>109</v>
      </c>
      <c r="B62" s="34">
        <f t="shared" si="14"/>
        <v>0</v>
      </c>
      <c r="C62" s="39"/>
      <c r="D62" s="57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39"/>
      <c r="U62" s="39"/>
      <c r="V62" s="40"/>
      <c r="W62" s="41">
        <f t="shared" si="15"/>
        <v>0</v>
      </c>
      <c r="X62" s="39"/>
      <c r="Y62" s="42"/>
      <c r="Z62" s="40"/>
      <c r="AA62" s="62">
        <f t="shared" si="16"/>
        <v>0</v>
      </c>
      <c r="AB62" s="39"/>
      <c r="AC62" s="42"/>
      <c r="AD62" s="40"/>
      <c r="AE62" s="44"/>
      <c r="AF62" s="59">
        <v>0</v>
      </c>
      <c r="AG62" s="39"/>
      <c r="AH62" s="40"/>
      <c r="AI62" s="48"/>
      <c r="AJ62" s="46"/>
      <c r="AK62" s="40"/>
      <c r="AL62" s="70"/>
      <c r="AM62" s="59"/>
      <c r="AN62" s="71"/>
      <c r="AO62" s="40"/>
      <c r="AP62" s="49"/>
      <c r="AQ62" s="49"/>
      <c r="AR62" s="50"/>
      <c r="AS62" s="51"/>
      <c r="AT62" s="60"/>
      <c r="AU62" s="58"/>
      <c r="AV62" s="52"/>
      <c r="AW62" s="70"/>
      <c r="AX62" s="59"/>
      <c r="AY62" s="53" t="str">
        <f t="shared" si="5"/>
        <v/>
      </c>
      <c r="AZ62" s="54"/>
      <c r="BA62" s="54"/>
      <c r="BB62" s="54"/>
      <c r="BC62" s="54"/>
      <c r="BD62" s="54"/>
      <c r="BE62" s="54"/>
      <c r="BF62" s="54"/>
      <c r="BG62" s="54"/>
      <c r="BH62" s="54"/>
      <c r="BI62" s="13"/>
      <c r="BJ62" s="13"/>
      <c r="BK62" s="13"/>
      <c r="BL62" s="13"/>
      <c r="BM62" s="13"/>
      <c r="BX62" s="2"/>
      <c r="CA62" s="55" t="str">
        <f t="shared" si="6"/>
        <v/>
      </c>
      <c r="CB62" s="55" t="str">
        <f t="shared" si="7"/>
        <v/>
      </c>
      <c r="CC62" s="55" t="str">
        <f t="shared" si="8"/>
        <v/>
      </c>
      <c r="CD62" s="55" t="str">
        <f t="shared" si="9"/>
        <v/>
      </c>
      <c r="CE62" s="55" t="str">
        <f t="shared" si="10"/>
        <v/>
      </c>
      <c r="CF62" s="55"/>
      <c r="CG62" s="56">
        <f t="shared" si="11"/>
        <v>0</v>
      </c>
      <c r="CH62" s="56">
        <f t="shared" si="12"/>
        <v>0</v>
      </c>
      <c r="CI62" s="56">
        <f t="shared" si="2"/>
        <v>0</v>
      </c>
      <c r="CJ62" s="56">
        <f t="shared" si="3"/>
        <v>0</v>
      </c>
      <c r="CK62" s="56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x14ac:dyDescent="0.2">
      <c r="A63" s="41" t="s">
        <v>110</v>
      </c>
      <c r="B63" s="34">
        <f t="shared" si="14"/>
        <v>132</v>
      </c>
      <c r="C63" s="39"/>
      <c r="D63" s="57"/>
      <c r="E63" s="42"/>
      <c r="F63" s="42"/>
      <c r="G63" s="42">
        <v>2</v>
      </c>
      <c r="H63" s="42">
        <v>2</v>
      </c>
      <c r="I63" s="42"/>
      <c r="J63" s="42">
        <v>3</v>
      </c>
      <c r="K63" s="42">
        <v>2</v>
      </c>
      <c r="L63" s="42">
        <v>3</v>
      </c>
      <c r="M63" s="42">
        <v>12</v>
      </c>
      <c r="N63" s="42">
        <v>8</v>
      </c>
      <c r="O63" s="42">
        <v>14</v>
      </c>
      <c r="P63" s="42">
        <v>22</v>
      </c>
      <c r="Q63" s="42">
        <v>24</v>
      </c>
      <c r="R63" s="42">
        <v>14</v>
      </c>
      <c r="S63" s="40">
        <v>26</v>
      </c>
      <c r="T63" s="39">
        <v>131</v>
      </c>
      <c r="U63" s="39">
        <v>99</v>
      </c>
      <c r="V63" s="40">
        <v>33</v>
      </c>
      <c r="W63" s="41">
        <f t="shared" si="15"/>
        <v>0</v>
      </c>
      <c r="X63" s="39">
        <v>0</v>
      </c>
      <c r="Y63" s="42">
        <v>0</v>
      </c>
      <c r="Z63" s="40">
        <v>0</v>
      </c>
      <c r="AA63" s="62">
        <f t="shared" si="16"/>
        <v>40</v>
      </c>
      <c r="AB63" s="39">
        <v>21</v>
      </c>
      <c r="AC63" s="42">
        <v>19</v>
      </c>
      <c r="AD63" s="40">
        <v>0</v>
      </c>
      <c r="AE63" s="44">
        <v>21</v>
      </c>
      <c r="AF63" s="59">
        <v>6</v>
      </c>
      <c r="AG63" s="39">
        <v>17</v>
      </c>
      <c r="AH63" s="40">
        <v>20</v>
      </c>
      <c r="AI63" s="48"/>
      <c r="AJ63" s="46"/>
      <c r="AK63" s="40">
        <v>17</v>
      </c>
      <c r="AL63" s="70"/>
      <c r="AM63" s="59"/>
      <c r="AN63" s="71"/>
      <c r="AO63" s="40"/>
      <c r="AP63" s="49"/>
      <c r="AQ63" s="49"/>
      <c r="AR63" s="50"/>
      <c r="AS63" s="51"/>
      <c r="AT63" s="60"/>
      <c r="AU63" s="58"/>
      <c r="AV63" s="52"/>
      <c r="AW63" s="70"/>
      <c r="AX63" s="59"/>
      <c r="AY63" s="53" t="str">
        <f t="shared" si="5"/>
        <v/>
      </c>
      <c r="AZ63" s="54"/>
      <c r="BA63" s="54"/>
      <c r="BB63" s="54"/>
      <c r="BC63" s="54"/>
      <c r="BD63" s="54"/>
      <c r="BE63" s="54"/>
      <c r="BF63" s="54"/>
      <c r="BG63" s="54"/>
      <c r="BH63" s="54"/>
      <c r="BI63" s="13"/>
      <c r="BJ63" s="13"/>
      <c r="BK63" s="13"/>
      <c r="BL63" s="13"/>
      <c r="BM63" s="13"/>
      <c r="BX63" s="2"/>
      <c r="CA63" s="55" t="str">
        <f t="shared" si="6"/>
        <v/>
      </c>
      <c r="CB63" s="55" t="str">
        <f t="shared" si="7"/>
        <v/>
      </c>
      <c r="CC63" s="55" t="str">
        <f t="shared" si="8"/>
        <v/>
      </c>
      <c r="CD63" s="55" t="str">
        <f t="shared" si="9"/>
        <v/>
      </c>
      <c r="CE63" s="55" t="str">
        <f t="shared" si="10"/>
        <v/>
      </c>
      <c r="CF63" s="55"/>
      <c r="CG63" s="56">
        <f t="shared" si="11"/>
        <v>0</v>
      </c>
      <c r="CH63" s="56">
        <f t="shared" si="12"/>
        <v>0</v>
      </c>
      <c r="CI63" s="56">
        <f t="shared" si="2"/>
        <v>0</v>
      </c>
      <c r="CJ63" s="56">
        <f t="shared" si="3"/>
        <v>0</v>
      </c>
      <c r="CK63" s="56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x14ac:dyDescent="0.2">
      <c r="A64" s="41" t="s">
        <v>111</v>
      </c>
      <c r="B64" s="34">
        <f t="shared" si="14"/>
        <v>0</v>
      </c>
      <c r="C64" s="39"/>
      <c r="D64" s="57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39"/>
      <c r="U64" s="39"/>
      <c r="V64" s="40"/>
      <c r="W64" s="41">
        <f t="shared" si="15"/>
        <v>0</v>
      </c>
      <c r="X64" s="39"/>
      <c r="Y64" s="42"/>
      <c r="Z64" s="40"/>
      <c r="AA64" s="62">
        <f t="shared" si="16"/>
        <v>0</v>
      </c>
      <c r="AB64" s="39"/>
      <c r="AC64" s="42"/>
      <c r="AD64" s="40"/>
      <c r="AE64" s="44"/>
      <c r="AF64" s="59"/>
      <c r="AG64" s="39"/>
      <c r="AH64" s="40"/>
      <c r="AI64" s="48"/>
      <c r="AJ64" s="46"/>
      <c r="AK64" s="40"/>
      <c r="AL64" s="72"/>
      <c r="AM64" s="73"/>
      <c r="AN64" s="71"/>
      <c r="AO64" s="40"/>
      <c r="AP64" s="49"/>
      <c r="AQ64" s="49"/>
      <c r="AR64" s="50"/>
      <c r="AS64" s="51"/>
      <c r="AT64" s="60"/>
      <c r="AU64" s="58"/>
      <c r="AV64" s="52"/>
      <c r="AW64" s="72"/>
      <c r="AX64" s="73"/>
      <c r="AY64" s="53" t="str">
        <f t="shared" si="5"/>
        <v/>
      </c>
      <c r="AZ64" s="54"/>
      <c r="BA64" s="54"/>
      <c r="BB64" s="54"/>
      <c r="BC64" s="54"/>
      <c r="BD64" s="54"/>
      <c r="BE64" s="54"/>
      <c r="BF64" s="54"/>
      <c r="BG64" s="54"/>
      <c r="BH64" s="54"/>
      <c r="BI64" s="13"/>
      <c r="BJ64" s="13"/>
      <c r="BK64" s="13"/>
      <c r="BL64" s="13"/>
      <c r="BM64" s="13"/>
      <c r="BX64" s="2"/>
      <c r="CA64" s="55" t="str">
        <f t="shared" si="6"/>
        <v/>
      </c>
      <c r="CB64" s="55" t="str">
        <f t="shared" si="7"/>
        <v/>
      </c>
      <c r="CC64" s="55" t="str">
        <f t="shared" si="8"/>
        <v/>
      </c>
      <c r="CD64" s="55" t="str">
        <f t="shared" si="9"/>
        <v/>
      </c>
      <c r="CE64" s="55" t="str">
        <f t="shared" si="10"/>
        <v/>
      </c>
      <c r="CF64" s="55"/>
      <c r="CG64" s="56">
        <f t="shared" si="11"/>
        <v>0</v>
      </c>
      <c r="CH64" s="56">
        <f t="shared" si="12"/>
        <v>0</v>
      </c>
      <c r="CI64" s="56">
        <f t="shared" si="2"/>
        <v>0</v>
      </c>
      <c r="CJ64" s="56">
        <f t="shared" si="3"/>
        <v>0</v>
      </c>
      <c r="CK64" s="56">
        <f t="shared" si="4"/>
        <v>0</v>
      </c>
    </row>
    <row r="65" spans="1:104" x14ac:dyDescent="0.2">
      <c r="A65" s="41" t="s">
        <v>112</v>
      </c>
      <c r="B65" s="34">
        <f t="shared" si="14"/>
        <v>0</v>
      </c>
      <c r="C65" s="39"/>
      <c r="D65" s="57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0"/>
      <c r="T65" s="39"/>
      <c r="U65" s="39"/>
      <c r="V65" s="40"/>
      <c r="W65" s="41">
        <f t="shared" si="15"/>
        <v>0</v>
      </c>
      <c r="X65" s="39"/>
      <c r="Y65" s="42"/>
      <c r="Z65" s="40"/>
      <c r="AA65" s="62">
        <f t="shared" si="16"/>
        <v>0</v>
      </c>
      <c r="AB65" s="39"/>
      <c r="AC65" s="42"/>
      <c r="AD65" s="40"/>
      <c r="AE65" s="44"/>
      <c r="AF65" s="40"/>
      <c r="AG65" s="39"/>
      <c r="AH65" s="40"/>
      <c r="AI65" s="48"/>
      <c r="AJ65" s="46"/>
      <c r="AK65" s="40"/>
      <c r="AL65" s="72"/>
      <c r="AM65" s="73"/>
      <c r="AN65" s="71"/>
      <c r="AO65" s="40"/>
      <c r="AP65" s="49"/>
      <c r="AQ65" s="49"/>
      <c r="AR65" s="50"/>
      <c r="AS65" s="51"/>
      <c r="AT65" s="60"/>
      <c r="AU65" s="58"/>
      <c r="AV65" s="52"/>
      <c r="AW65" s="72"/>
      <c r="AX65" s="73"/>
      <c r="AY65" s="53" t="str">
        <f t="shared" si="5"/>
        <v/>
      </c>
      <c r="AZ65" s="54"/>
      <c r="BA65" s="54"/>
      <c r="BB65" s="54"/>
      <c r="BC65" s="54"/>
      <c r="BD65" s="54"/>
      <c r="BE65" s="54"/>
      <c r="BF65" s="54"/>
      <c r="BG65" s="54"/>
      <c r="BH65" s="54"/>
      <c r="BI65" s="13"/>
      <c r="BJ65" s="13"/>
      <c r="BK65" s="13"/>
      <c r="BL65" s="13"/>
      <c r="BM65" s="13"/>
      <c r="BX65" s="2"/>
      <c r="CA65" s="55" t="str">
        <f t="shared" si="6"/>
        <v/>
      </c>
      <c r="CB65" s="55" t="str">
        <f t="shared" si="7"/>
        <v/>
      </c>
      <c r="CC65" s="55" t="str">
        <f t="shared" si="8"/>
        <v/>
      </c>
      <c r="CD65" s="55" t="str">
        <f t="shared" si="9"/>
        <v/>
      </c>
      <c r="CE65" s="55" t="str">
        <f t="shared" si="10"/>
        <v/>
      </c>
      <c r="CF65" s="55"/>
      <c r="CG65" s="56">
        <f t="shared" si="11"/>
        <v>0</v>
      </c>
      <c r="CH65" s="56">
        <f t="shared" si="12"/>
        <v>0</v>
      </c>
      <c r="CI65" s="56">
        <f t="shared" si="2"/>
        <v>0</v>
      </c>
      <c r="CJ65" s="56">
        <f t="shared" si="3"/>
        <v>0</v>
      </c>
      <c r="CK65" s="56">
        <f t="shared" si="4"/>
        <v>0</v>
      </c>
    </row>
    <row r="66" spans="1:104" x14ac:dyDescent="0.2">
      <c r="A66" s="41" t="s">
        <v>113</v>
      </c>
      <c r="B66" s="34">
        <f>SUM(L66+M66+N66+O66+P66+Q66+R66+S66)</f>
        <v>0</v>
      </c>
      <c r="C66" s="74"/>
      <c r="D66" s="75"/>
      <c r="E66" s="76"/>
      <c r="F66" s="76"/>
      <c r="G66" s="76"/>
      <c r="H66" s="76"/>
      <c r="I66" s="76"/>
      <c r="J66" s="76"/>
      <c r="K66" s="76"/>
      <c r="L66" s="42"/>
      <c r="M66" s="42"/>
      <c r="N66" s="42"/>
      <c r="O66" s="42"/>
      <c r="P66" s="42"/>
      <c r="Q66" s="42"/>
      <c r="R66" s="42"/>
      <c r="S66" s="40"/>
      <c r="T66" s="39"/>
      <c r="U66" s="39"/>
      <c r="V66" s="40"/>
      <c r="W66" s="41">
        <f t="shared" si="15"/>
        <v>0</v>
      </c>
      <c r="X66" s="39"/>
      <c r="Y66" s="42"/>
      <c r="Z66" s="40"/>
      <c r="AA66" s="62">
        <f t="shared" si="16"/>
        <v>0</v>
      </c>
      <c r="AB66" s="39"/>
      <c r="AC66" s="42"/>
      <c r="AD66" s="40"/>
      <c r="AE66" s="44"/>
      <c r="AF66" s="40"/>
      <c r="AG66" s="39"/>
      <c r="AH66" s="40"/>
      <c r="AI66" s="48"/>
      <c r="AJ66" s="46"/>
      <c r="AK66" s="40"/>
      <c r="AL66" s="72"/>
      <c r="AM66" s="73"/>
      <c r="AN66" s="71"/>
      <c r="AO66" s="40"/>
      <c r="AP66" s="49"/>
      <c r="AQ66" s="49"/>
      <c r="AR66" s="50"/>
      <c r="AS66" s="51"/>
      <c r="AT66" s="60"/>
      <c r="AU66" s="58"/>
      <c r="AV66" s="52"/>
      <c r="AW66" s="72"/>
      <c r="AX66" s="73"/>
      <c r="AY66" s="53" t="str">
        <f t="shared" si="5"/>
        <v/>
      </c>
      <c r="AZ66" s="54"/>
      <c r="BA66" s="54"/>
      <c r="BB66" s="54"/>
      <c r="BC66" s="54"/>
      <c r="BD66" s="54"/>
      <c r="BE66" s="54"/>
      <c r="BF66" s="54"/>
      <c r="BG66" s="54"/>
      <c r="BH66" s="54"/>
      <c r="BI66" s="13"/>
      <c r="BJ66" s="13"/>
      <c r="BK66" s="13"/>
      <c r="BL66" s="13"/>
      <c r="BM66" s="13"/>
      <c r="BX66" s="2"/>
      <c r="CA66" s="55" t="str">
        <f t="shared" si="6"/>
        <v/>
      </c>
      <c r="CB66" s="55" t="str">
        <f t="shared" si="7"/>
        <v/>
      </c>
      <c r="CC66" s="55" t="str">
        <f t="shared" si="8"/>
        <v/>
      </c>
      <c r="CD66" s="55" t="str">
        <f t="shared" si="9"/>
        <v/>
      </c>
      <c r="CE66" s="55" t="str">
        <f t="shared" si="10"/>
        <v/>
      </c>
      <c r="CF66" s="55"/>
      <c r="CG66" s="56">
        <f t="shared" si="11"/>
        <v>0</v>
      </c>
      <c r="CH66" s="56">
        <f t="shared" si="12"/>
        <v>0</v>
      </c>
      <c r="CI66" s="56">
        <f t="shared" si="2"/>
        <v>0</v>
      </c>
      <c r="CJ66" s="56">
        <f t="shared" si="3"/>
        <v>0</v>
      </c>
      <c r="CK66" s="56">
        <f t="shared" si="4"/>
        <v>0</v>
      </c>
    </row>
    <row r="67" spans="1:104" x14ac:dyDescent="0.2">
      <c r="A67" s="41" t="s">
        <v>114</v>
      </c>
      <c r="B67" s="34">
        <f t="shared" ref="B67:B69" si="17">SUM(C67:S67)</f>
        <v>0</v>
      </c>
      <c r="C67" s="39"/>
      <c r="D67" s="57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0"/>
      <c r="T67" s="39"/>
      <c r="U67" s="39"/>
      <c r="V67" s="40"/>
      <c r="W67" s="41">
        <f t="shared" si="15"/>
        <v>0</v>
      </c>
      <c r="X67" s="39"/>
      <c r="Y67" s="42"/>
      <c r="Z67" s="40"/>
      <c r="AA67" s="62">
        <f t="shared" si="16"/>
        <v>0</v>
      </c>
      <c r="AB67" s="39"/>
      <c r="AC67" s="42"/>
      <c r="AD67" s="40"/>
      <c r="AE67" s="44"/>
      <c r="AF67" s="40"/>
      <c r="AG67" s="39"/>
      <c r="AH67" s="40"/>
      <c r="AI67" s="48"/>
      <c r="AJ67" s="46"/>
      <c r="AK67" s="40"/>
      <c r="AL67" s="39"/>
      <c r="AM67" s="73"/>
      <c r="AN67" s="71"/>
      <c r="AO67" s="40"/>
      <c r="AP67" s="49"/>
      <c r="AQ67" s="49"/>
      <c r="AR67" s="77"/>
      <c r="AS67" s="51"/>
      <c r="AT67" s="60"/>
      <c r="AU67" s="58"/>
      <c r="AV67" s="52"/>
      <c r="AW67" s="39"/>
      <c r="AX67" s="73"/>
      <c r="AY67" s="53" t="str">
        <f t="shared" si="5"/>
        <v/>
      </c>
      <c r="AZ67" s="54"/>
      <c r="BA67" s="54"/>
      <c r="BB67" s="54"/>
      <c r="BC67" s="54"/>
      <c r="BD67" s="54"/>
      <c r="BE67" s="54"/>
      <c r="BF67" s="54"/>
      <c r="BG67" s="54"/>
      <c r="BH67" s="54"/>
      <c r="BI67" s="13"/>
      <c r="BJ67" s="13"/>
      <c r="BK67" s="13"/>
      <c r="BL67" s="13"/>
      <c r="BM67" s="13"/>
      <c r="BX67" s="2"/>
      <c r="CA67" s="55" t="str">
        <f t="shared" si="6"/>
        <v/>
      </c>
      <c r="CB67" s="55" t="str">
        <f t="shared" si="7"/>
        <v/>
      </c>
      <c r="CC67" s="55" t="str">
        <f t="shared" si="8"/>
        <v/>
      </c>
      <c r="CD67" s="55" t="str">
        <f t="shared" si="9"/>
        <v/>
      </c>
      <c r="CE67" s="55" t="str">
        <f t="shared" si="10"/>
        <v/>
      </c>
      <c r="CF67" s="55"/>
      <c r="CG67" s="56">
        <f t="shared" si="11"/>
        <v>0</v>
      </c>
      <c r="CH67" s="56">
        <f t="shared" si="12"/>
        <v>0</v>
      </c>
      <c r="CI67" s="56">
        <f t="shared" si="2"/>
        <v>0</v>
      </c>
      <c r="CJ67" s="56">
        <f t="shared" si="3"/>
        <v>0</v>
      </c>
      <c r="CK67" s="56">
        <f t="shared" si="4"/>
        <v>0</v>
      </c>
    </row>
    <row r="68" spans="1:104" x14ac:dyDescent="0.2">
      <c r="A68" s="41" t="s">
        <v>115</v>
      </c>
      <c r="B68" s="34">
        <f t="shared" si="17"/>
        <v>0</v>
      </c>
      <c r="C68" s="39"/>
      <c r="D68" s="57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0"/>
      <c r="T68" s="39"/>
      <c r="U68" s="39"/>
      <c r="V68" s="40"/>
      <c r="W68" s="41">
        <f>SUM(X68+Y68+Z68)</f>
        <v>0</v>
      </c>
      <c r="X68" s="39"/>
      <c r="Y68" s="42"/>
      <c r="Z68" s="40"/>
      <c r="AA68" s="62">
        <f t="shared" si="16"/>
        <v>0</v>
      </c>
      <c r="AB68" s="39"/>
      <c r="AC68" s="42"/>
      <c r="AD68" s="40"/>
      <c r="AE68" s="44"/>
      <c r="AF68" s="40"/>
      <c r="AG68" s="39"/>
      <c r="AH68" s="67"/>
      <c r="AI68" s="48"/>
      <c r="AJ68" s="46"/>
      <c r="AK68" s="40"/>
      <c r="AL68" s="39"/>
      <c r="AM68" s="67"/>
      <c r="AN68" s="71"/>
      <c r="AO68" s="40"/>
      <c r="AP68" s="71"/>
      <c r="AQ68" s="40"/>
      <c r="AR68" s="77"/>
      <c r="AS68" s="78"/>
      <c r="AT68" s="39"/>
      <c r="AU68" s="42"/>
      <c r="AV68" s="67"/>
      <c r="AW68" s="39"/>
      <c r="AX68" s="67"/>
      <c r="AY68" s="53" t="str">
        <f t="shared" si="5"/>
        <v/>
      </c>
      <c r="AZ68" s="54"/>
      <c r="BA68" s="54"/>
      <c r="BB68" s="54"/>
      <c r="BC68" s="54"/>
      <c r="BD68" s="54"/>
      <c r="BE68" s="54"/>
      <c r="BF68" s="54"/>
      <c r="BG68" s="54"/>
      <c r="BH68" s="54"/>
      <c r="BI68" s="13"/>
      <c r="BJ68" s="13"/>
      <c r="BK68" s="13"/>
      <c r="BL68" s="13"/>
      <c r="BM68" s="13"/>
      <c r="BX68" s="2"/>
      <c r="CA68" s="55" t="str">
        <f t="shared" si="6"/>
        <v/>
      </c>
      <c r="CB68" s="55" t="str">
        <f t="shared" si="7"/>
        <v/>
      </c>
      <c r="CC68" s="55" t="str">
        <f t="shared" si="8"/>
        <v/>
      </c>
      <c r="CD68" s="55" t="str">
        <f t="shared" si="9"/>
        <v/>
      </c>
      <c r="CE68" s="55" t="str">
        <f t="shared" si="10"/>
        <v/>
      </c>
      <c r="CF68" s="55"/>
      <c r="CG68" s="56">
        <f t="shared" si="11"/>
        <v>0</v>
      </c>
      <c r="CH68" s="56">
        <f t="shared" si="12"/>
        <v>0</v>
      </c>
      <c r="CI68" s="56">
        <f t="shared" si="2"/>
        <v>0</v>
      </c>
      <c r="CJ68" s="56">
        <f t="shared" si="3"/>
        <v>0</v>
      </c>
      <c r="CK68" s="56">
        <f t="shared" si="4"/>
        <v>0</v>
      </c>
    </row>
    <row r="69" spans="1:104" x14ac:dyDescent="0.2">
      <c r="A69" s="33" t="s">
        <v>116</v>
      </c>
      <c r="B69" s="34">
        <f t="shared" si="17"/>
        <v>0</v>
      </c>
      <c r="C69" s="60"/>
      <c r="D69" s="79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49"/>
      <c r="T69" s="80"/>
      <c r="U69" s="80"/>
      <c r="V69" s="49"/>
      <c r="W69" s="33">
        <f t="shared" ref="W69:W70" si="18">SUM(X69+Y69+Z69)</f>
        <v>0</v>
      </c>
      <c r="X69" s="80"/>
      <c r="Y69" s="58"/>
      <c r="Z69" s="81"/>
      <c r="AA69" s="82">
        <f t="shared" si="16"/>
        <v>0</v>
      </c>
      <c r="AB69" s="80"/>
      <c r="AC69" s="58"/>
      <c r="AD69" s="49"/>
      <c r="AE69" s="81"/>
      <c r="AF69" s="49"/>
      <c r="AG69" s="60"/>
      <c r="AH69" s="52"/>
      <c r="AI69" s="81"/>
      <c r="AJ69" s="80"/>
      <c r="AK69" s="49"/>
      <c r="AL69" s="60"/>
      <c r="AM69" s="52"/>
      <c r="AN69" s="52"/>
      <c r="AO69" s="52"/>
      <c r="AP69" s="52"/>
      <c r="AQ69" s="52"/>
      <c r="AR69" s="50"/>
      <c r="AS69" s="83"/>
      <c r="AT69" s="60"/>
      <c r="AU69" s="58"/>
      <c r="AV69" s="52"/>
      <c r="AW69" s="60"/>
      <c r="AX69" s="52"/>
      <c r="AY69" s="53" t="str">
        <f t="shared" si="5"/>
        <v/>
      </c>
      <c r="AZ69" s="54"/>
      <c r="BA69" s="54"/>
      <c r="BB69" s="54"/>
      <c r="BC69" s="54"/>
      <c r="BD69" s="54"/>
      <c r="BE69" s="54"/>
      <c r="BF69" s="54"/>
      <c r="BG69" s="54"/>
      <c r="BH69" s="54"/>
      <c r="BI69" s="13"/>
      <c r="BJ69" s="13"/>
      <c r="BK69" s="13"/>
      <c r="BL69" s="13"/>
      <c r="BM69" s="13"/>
      <c r="BX69" s="2"/>
      <c r="CA69" s="55" t="str">
        <f t="shared" si="6"/>
        <v/>
      </c>
      <c r="CB69" s="55" t="str">
        <f t="shared" si="7"/>
        <v/>
      </c>
      <c r="CC69" s="55" t="str">
        <f t="shared" si="8"/>
        <v/>
      </c>
      <c r="CD69" s="55" t="str">
        <f t="shared" si="9"/>
        <v/>
      </c>
      <c r="CE69" s="55" t="str">
        <f t="shared" si="10"/>
        <v/>
      </c>
      <c r="CF69" s="55"/>
      <c r="CG69" s="56">
        <f t="shared" si="11"/>
        <v>0</v>
      </c>
      <c r="CH69" s="56">
        <f t="shared" si="12"/>
        <v>0</v>
      </c>
      <c r="CI69" s="56">
        <f t="shared" si="2"/>
        <v>0</v>
      </c>
      <c r="CJ69" s="56">
        <f t="shared" si="3"/>
        <v>0</v>
      </c>
      <c r="CK69" s="56">
        <f t="shared" si="4"/>
        <v>0</v>
      </c>
    </row>
    <row r="70" spans="1:104" x14ac:dyDescent="0.2">
      <c r="A70" s="43" t="s">
        <v>117</v>
      </c>
      <c r="B70" s="84">
        <f>SUM(C70:S70)</f>
        <v>0</v>
      </c>
      <c r="C70" s="85"/>
      <c r="D70" s="86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66"/>
      <c r="T70" s="88"/>
      <c r="U70" s="88"/>
      <c r="V70" s="66"/>
      <c r="W70" s="43">
        <f t="shared" si="18"/>
        <v>0</v>
      </c>
      <c r="X70" s="88"/>
      <c r="Y70" s="87"/>
      <c r="Z70" s="89"/>
      <c r="AA70" s="90">
        <f t="shared" si="16"/>
        <v>0</v>
      </c>
      <c r="AB70" s="88"/>
      <c r="AC70" s="87"/>
      <c r="AD70" s="66"/>
      <c r="AE70" s="89"/>
      <c r="AF70" s="91"/>
      <c r="AG70" s="85"/>
      <c r="AH70" s="92"/>
      <c r="AI70" s="89"/>
      <c r="AJ70" s="88"/>
      <c r="AK70" s="66"/>
      <c r="AL70" s="85"/>
      <c r="AM70" s="92"/>
      <c r="AN70" s="93"/>
      <c r="AO70" s="93"/>
      <c r="AP70" s="92"/>
      <c r="AQ70" s="92"/>
      <c r="AR70" s="94"/>
      <c r="AS70" s="95"/>
      <c r="AT70" s="85"/>
      <c r="AU70" s="87"/>
      <c r="AV70" s="92"/>
      <c r="AW70" s="85"/>
      <c r="AX70" s="92"/>
      <c r="AY70" s="53" t="str">
        <f t="shared" si="5"/>
        <v/>
      </c>
      <c r="AZ70" s="54"/>
      <c r="BA70" s="54"/>
      <c r="BB70" s="54"/>
      <c r="BC70" s="54"/>
      <c r="BD70" s="54"/>
      <c r="BE70" s="54"/>
      <c r="BF70" s="54"/>
      <c r="BG70" s="54"/>
      <c r="BH70" s="54"/>
      <c r="BI70" s="13"/>
      <c r="BJ70" s="13"/>
      <c r="BK70" s="13"/>
      <c r="BL70" s="13"/>
      <c r="BM70" s="13"/>
      <c r="BX70" s="2"/>
      <c r="CA70" s="55" t="str">
        <f t="shared" si="6"/>
        <v/>
      </c>
      <c r="CB70" s="55" t="str">
        <f t="shared" si="7"/>
        <v/>
      </c>
      <c r="CC70" s="55" t="str">
        <f t="shared" si="8"/>
        <v/>
      </c>
      <c r="CD70" s="55" t="str">
        <f t="shared" si="9"/>
        <v/>
      </c>
      <c r="CE70" s="55" t="str">
        <f t="shared" si="10"/>
        <v/>
      </c>
      <c r="CF70" s="55"/>
      <c r="CG70" s="56">
        <f t="shared" si="11"/>
        <v>0</v>
      </c>
      <c r="CH70" s="56">
        <f t="shared" si="12"/>
        <v>0</v>
      </c>
      <c r="CI70" s="56">
        <f t="shared" si="2"/>
        <v>0</v>
      </c>
      <c r="CJ70" s="56">
        <f t="shared" si="3"/>
        <v>0</v>
      </c>
      <c r="CK70" s="56">
        <f t="shared" si="4"/>
        <v>0</v>
      </c>
    </row>
    <row r="71" spans="1:104" s="5" customFormat="1" ht="10.5" x14ac:dyDescent="0.15">
      <c r="A71" s="226" t="s">
        <v>42</v>
      </c>
      <c r="B71" s="97">
        <f>SUM(B11:B70)</f>
        <v>4902</v>
      </c>
      <c r="C71" s="98">
        <f>SUM(C11:C70)</f>
        <v>349</v>
      </c>
      <c r="D71" s="99">
        <f>SUM(D11:D70)</f>
        <v>307</v>
      </c>
      <c r="E71" s="100">
        <f t="shared" ref="E71:F71" si="19">SUM(E11:E70)</f>
        <v>233</v>
      </c>
      <c r="F71" s="100">
        <f t="shared" si="19"/>
        <v>122</v>
      </c>
      <c r="G71" s="100">
        <f>SUM(G11:G70)</f>
        <v>125</v>
      </c>
      <c r="H71" s="100">
        <f t="shared" ref="H71:V71" si="20">SUM(H11:H70)</f>
        <v>192</v>
      </c>
      <c r="I71" s="100">
        <f t="shared" si="20"/>
        <v>203</v>
      </c>
      <c r="J71" s="100">
        <f t="shared" si="20"/>
        <v>237</v>
      </c>
      <c r="K71" s="100">
        <f t="shared" si="20"/>
        <v>221</v>
      </c>
      <c r="L71" s="100">
        <f t="shared" si="20"/>
        <v>258</v>
      </c>
      <c r="M71" s="100">
        <f t="shared" si="20"/>
        <v>317</v>
      </c>
      <c r="N71" s="100">
        <f t="shared" si="20"/>
        <v>385</v>
      </c>
      <c r="O71" s="100">
        <f t="shared" si="20"/>
        <v>371</v>
      </c>
      <c r="P71" s="100">
        <f t="shared" si="20"/>
        <v>409</v>
      </c>
      <c r="Q71" s="100">
        <f t="shared" si="20"/>
        <v>401</v>
      </c>
      <c r="R71" s="100">
        <f t="shared" si="20"/>
        <v>360</v>
      </c>
      <c r="S71" s="101">
        <f t="shared" si="20"/>
        <v>412</v>
      </c>
      <c r="T71" s="102">
        <f t="shared" si="20"/>
        <v>4894</v>
      </c>
      <c r="U71" s="102">
        <f t="shared" si="20"/>
        <v>2067</v>
      </c>
      <c r="V71" s="101">
        <f t="shared" si="20"/>
        <v>2835</v>
      </c>
      <c r="W71" s="102">
        <f>SUM(W11:W70)</f>
        <v>404</v>
      </c>
      <c r="X71" s="102">
        <f t="shared" ref="X71:Z71" si="21">SUM(X11:X70)</f>
        <v>101</v>
      </c>
      <c r="Y71" s="100">
        <f t="shared" si="21"/>
        <v>301</v>
      </c>
      <c r="Z71" s="103">
        <f t="shared" si="21"/>
        <v>2</v>
      </c>
      <c r="AA71" s="98">
        <f>SUM(AA11:AA70)</f>
        <v>1613</v>
      </c>
      <c r="AB71" s="102">
        <f t="shared" ref="AB71:AQ71" si="22">SUM(AB11:AB70)</f>
        <v>428</v>
      </c>
      <c r="AC71" s="100">
        <f t="shared" si="22"/>
        <v>1145</v>
      </c>
      <c r="AD71" s="101">
        <f t="shared" si="22"/>
        <v>40</v>
      </c>
      <c r="AE71" s="102">
        <f t="shared" si="22"/>
        <v>451</v>
      </c>
      <c r="AF71" s="101">
        <f t="shared" si="22"/>
        <v>47</v>
      </c>
      <c r="AG71" s="98">
        <f t="shared" si="22"/>
        <v>211</v>
      </c>
      <c r="AH71" s="104">
        <f t="shared" si="22"/>
        <v>631</v>
      </c>
      <c r="AI71" s="104">
        <f t="shared" si="22"/>
        <v>1609</v>
      </c>
      <c r="AJ71" s="102">
        <f t="shared" si="22"/>
        <v>38</v>
      </c>
      <c r="AK71" s="101">
        <f t="shared" si="22"/>
        <v>277</v>
      </c>
      <c r="AL71" s="98">
        <f t="shared" si="22"/>
        <v>87</v>
      </c>
      <c r="AM71" s="104">
        <f t="shared" si="22"/>
        <v>200</v>
      </c>
      <c r="AN71" s="104">
        <f t="shared" si="22"/>
        <v>0</v>
      </c>
      <c r="AO71" s="104">
        <f t="shared" si="22"/>
        <v>0</v>
      </c>
      <c r="AP71" s="104">
        <f t="shared" si="22"/>
        <v>7</v>
      </c>
      <c r="AQ71" s="105">
        <f t="shared" si="22"/>
        <v>0</v>
      </c>
      <c r="AR71" s="106">
        <f>SUM(AR11:AR70)</f>
        <v>0</v>
      </c>
      <c r="AS71" s="107">
        <f>SUM(AS11:AS70)</f>
        <v>0</v>
      </c>
      <c r="AT71" s="106">
        <f t="shared" ref="AT71:AU71" si="23">SUM(AT11:AT70)</f>
        <v>2</v>
      </c>
      <c r="AU71" s="108">
        <f t="shared" si="23"/>
        <v>2</v>
      </c>
      <c r="AV71" s="109">
        <f>SUM(AV11:AV70)</f>
        <v>2</v>
      </c>
      <c r="AW71" s="106">
        <f>SUM(AW11:AW70)</f>
        <v>0</v>
      </c>
      <c r="AX71" s="109">
        <f>SUM(AX11:AX70)</f>
        <v>0</v>
      </c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Y71" s="111"/>
      <c r="CA71" s="112"/>
      <c r="CB71" s="112"/>
      <c r="CC71" s="112"/>
      <c r="CD71" s="112"/>
      <c r="CE71" s="112"/>
      <c r="CF71" s="112"/>
      <c r="CG71" s="113"/>
      <c r="CH71" s="113"/>
      <c r="CI71" s="113"/>
      <c r="CJ71" s="113"/>
      <c r="CK71" s="113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</row>
    <row r="72" spans="1:104" x14ac:dyDescent="0.2">
      <c r="A72" s="114" t="s">
        <v>118</v>
      </c>
      <c r="B72" s="115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x14ac:dyDescent="0.2">
      <c r="A73" s="116" t="s">
        <v>119</v>
      </c>
      <c r="B73" s="223" t="s">
        <v>42</v>
      </c>
      <c r="C73" s="14" t="s">
        <v>120</v>
      </c>
      <c r="D73" s="15" t="s">
        <v>121</v>
      </c>
      <c r="E73" s="16" t="s">
        <v>122</v>
      </c>
      <c r="F73" s="16" t="s">
        <v>123</v>
      </c>
      <c r="G73" s="16" t="s">
        <v>124</v>
      </c>
      <c r="H73" s="17" t="s">
        <v>125</v>
      </c>
      <c r="I73" s="17" t="s">
        <v>126</v>
      </c>
      <c r="J73" s="17" t="s">
        <v>127</v>
      </c>
      <c r="K73" s="17" t="s">
        <v>128</v>
      </c>
      <c r="L73" s="17" t="s">
        <v>129</v>
      </c>
      <c r="M73" s="17" t="s">
        <v>130</v>
      </c>
      <c r="N73" s="17" t="s">
        <v>131</v>
      </c>
      <c r="O73" s="17" t="s">
        <v>132</v>
      </c>
      <c r="P73" s="17" t="s">
        <v>133</v>
      </c>
      <c r="Q73" s="17" t="s">
        <v>134</v>
      </c>
      <c r="R73" s="17" t="s">
        <v>135</v>
      </c>
      <c r="S73" s="18" t="s">
        <v>136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x14ac:dyDescent="0.2">
      <c r="A74" s="118" t="s">
        <v>137</v>
      </c>
      <c r="B74" s="119">
        <f t="shared" ref="B74:B87" si="24">SUM(C74:S74)</f>
        <v>0</v>
      </c>
      <c r="C74" s="35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47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x14ac:dyDescent="0.2">
      <c r="A75" s="120" t="s">
        <v>138</v>
      </c>
      <c r="B75" s="121">
        <f t="shared" si="24"/>
        <v>121</v>
      </c>
      <c r="C75" s="39"/>
      <c r="D75" s="42"/>
      <c r="E75" s="42"/>
      <c r="F75" s="42">
        <v>1</v>
      </c>
      <c r="G75" s="42">
        <v>5</v>
      </c>
      <c r="H75" s="42">
        <v>2</v>
      </c>
      <c r="I75" s="42">
        <v>1</v>
      </c>
      <c r="J75" s="42">
        <v>2</v>
      </c>
      <c r="K75" s="42">
        <v>7</v>
      </c>
      <c r="L75" s="42">
        <v>6</v>
      </c>
      <c r="M75" s="42">
        <v>11</v>
      </c>
      <c r="N75" s="42">
        <v>19</v>
      </c>
      <c r="O75" s="42">
        <v>20</v>
      </c>
      <c r="P75" s="42">
        <v>18</v>
      </c>
      <c r="Q75" s="42">
        <v>13</v>
      </c>
      <c r="R75" s="42">
        <v>10</v>
      </c>
      <c r="S75" s="40">
        <v>6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x14ac:dyDescent="0.2">
      <c r="A76" s="120" t="s">
        <v>139</v>
      </c>
      <c r="B76" s="121">
        <f t="shared" si="24"/>
        <v>58</v>
      </c>
      <c r="C76" s="39"/>
      <c r="D76" s="42"/>
      <c r="E76" s="42"/>
      <c r="F76" s="42">
        <v>3</v>
      </c>
      <c r="G76" s="42">
        <v>2</v>
      </c>
      <c r="H76" s="42">
        <v>3</v>
      </c>
      <c r="I76" s="42"/>
      <c r="J76" s="42">
        <v>2</v>
      </c>
      <c r="K76" s="42">
        <v>1</v>
      </c>
      <c r="L76" s="42">
        <v>13</v>
      </c>
      <c r="M76" s="42">
        <v>10</v>
      </c>
      <c r="N76" s="42">
        <v>4</v>
      </c>
      <c r="O76" s="42">
        <v>8</v>
      </c>
      <c r="P76" s="42">
        <v>1</v>
      </c>
      <c r="Q76" s="42">
        <v>4</v>
      </c>
      <c r="R76" s="42">
        <v>5</v>
      </c>
      <c r="S76" s="40">
        <v>2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x14ac:dyDescent="0.2">
      <c r="A77" s="120" t="s">
        <v>140</v>
      </c>
      <c r="B77" s="121">
        <f t="shared" si="24"/>
        <v>181</v>
      </c>
      <c r="C77" s="39"/>
      <c r="D77" s="42"/>
      <c r="E77" s="42">
        <v>2</v>
      </c>
      <c r="F77" s="42">
        <v>15</v>
      </c>
      <c r="G77" s="42">
        <v>26</v>
      </c>
      <c r="H77" s="42">
        <v>45</v>
      </c>
      <c r="I77" s="42">
        <v>37</v>
      </c>
      <c r="J77" s="42">
        <v>39</v>
      </c>
      <c r="K77" s="42">
        <v>17</v>
      </c>
      <c r="L77" s="42"/>
      <c r="M77" s="42"/>
      <c r="N77" s="42"/>
      <c r="O77" s="42"/>
      <c r="P77" s="42"/>
      <c r="Q77" s="42"/>
      <c r="R77" s="42"/>
      <c r="S77" s="40"/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x14ac:dyDescent="0.2">
      <c r="A78" s="120" t="s">
        <v>141</v>
      </c>
      <c r="B78" s="121">
        <f t="shared" si="24"/>
        <v>126</v>
      </c>
      <c r="C78" s="39"/>
      <c r="D78" s="42"/>
      <c r="E78" s="42"/>
      <c r="F78" s="42">
        <v>1</v>
      </c>
      <c r="G78" s="42"/>
      <c r="H78" s="42">
        <v>1</v>
      </c>
      <c r="I78" s="42">
        <v>2</v>
      </c>
      <c r="J78" s="42">
        <v>3</v>
      </c>
      <c r="K78" s="42">
        <v>1</v>
      </c>
      <c r="L78" s="42">
        <v>8</v>
      </c>
      <c r="M78" s="42">
        <v>5</v>
      </c>
      <c r="N78" s="42">
        <v>11</v>
      </c>
      <c r="O78" s="42">
        <v>14</v>
      </c>
      <c r="P78" s="42">
        <v>14</v>
      </c>
      <c r="Q78" s="42">
        <v>25</v>
      </c>
      <c r="R78" s="42">
        <v>19</v>
      </c>
      <c r="S78" s="40">
        <v>22</v>
      </c>
      <c r="T78" s="3"/>
      <c r="CG78" s="12"/>
      <c r="CH78" s="12"/>
      <c r="CI78" s="12"/>
      <c r="CJ78" s="12"/>
      <c r="CK78" s="12"/>
    </row>
    <row r="79" spans="1:104" x14ac:dyDescent="0.2">
      <c r="A79" s="120" t="s">
        <v>142</v>
      </c>
      <c r="B79" s="121">
        <f t="shared" si="24"/>
        <v>108</v>
      </c>
      <c r="C79" s="39"/>
      <c r="D79" s="42"/>
      <c r="E79" s="42"/>
      <c r="F79" s="42"/>
      <c r="G79" s="42"/>
      <c r="H79" s="42"/>
      <c r="I79" s="42">
        <v>1</v>
      </c>
      <c r="J79" s="42">
        <v>5</v>
      </c>
      <c r="K79" s="42">
        <v>4</v>
      </c>
      <c r="L79" s="42">
        <v>2</v>
      </c>
      <c r="M79" s="42">
        <v>5</v>
      </c>
      <c r="N79" s="42">
        <v>11</v>
      </c>
      <c r="O79" s="42">
        <v>11</v>
      </c>
      <c r="P79" s="42">
        <v>15</v>
      </c>
      <c r="Q79" s="42">
        <v>16</v>
      </c>
      <c r="R79" s="42">
        <v>10</v>
      </c>
      <c r="S79" s="40">
        <v>28</v>
      </c>
      <c r="T79" s="3"/>
      <c r="CG79" s="12"/>
      <c r="CH79" s="12"/>
      <c r="CI79" s="12"/>
      <c r="CJ79" s="12"/>
      <c r="CK79" s="12"/>
    </row>
    <row r="80" spans="1:104" x14ac:dyDescent="0.2">
      <c r="A80" s="120" t="s">
        <v>143</v>
      </c>
      <c r="B80" s="121">
        <f t="shared" si="24"/>
        <v>0</v>
      </c>
      <c r="C80" s="39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0"/>
      <c r="T80" s="3"/>
      <c r="CG80" s="12"/>
      <c r="CH80" s="12"/>
      <c r="CI80" s="12"/>
      <c r="CJ80" s="12"/>
      <c r="CK80" s="12"/>
    </row>
    <row r="81" spans="1:89" s="2" customFormat="1" x14ac:dyDescent="0.2">
      <c r="A81" s="120" t="s">
        <v>144</v>
      </c>
      <c r="B81" s="121">
        <f t="shared" si="24"/>
        <v>107</v>
      </c>
      <c r="C81" s="39"/>
      <c r="D81" s="42"/>
      <c r="E81" s="42"/>
      <c r="F81" s="42"/>
      <c r="G81" s="42">
        <v>2</v>
      </c>
      <c r="H81" s="42">
        <v>8</v>
      </c>
      <c r="I81" s="42">
        <v>23</v>
      </c>
      <c r="J81" s="42">
        <v>18</v>
      </c>
      <c r="K81" s="42">
        <v>14</v>
      </c>
      <c r="L81" s="42">
        <v>16</v>
      </c>
      <c r="M81" s="42">
        <v>7</v>
      </c>
      <c r="N81" s="42">
        <v>9</v>
      </c>
      <c r="O81" s="42">
        <v>4</v>
      </c>
      <c r="P81" s="42">
        <v>2</v>
      </c>
      <c r="Q81" s="42">
        <v>1</v>
      </c>
      <c r="R81" s="42">
        <v>2</v>
      </c>
      <c r="S81" s="40">
        <v>1</v>
      </c>
      <c r="T81" s="111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BX81" s="3"/>
      <c r="BY81" s="3"/>
      <c r="BZ81" s="3"/>
      <c r="CA81" s="4"/>
      <c r="CB81" s="4"/>
      <c r="CC81" s="4"/>
      <c r="CD81" s="4"/>
      <c r="CE81" s="4"/>
      <c r="CF81" s="4"/>
      <c r="CG81" s="12"/>
      <c r="CH81" s="12"/>
      <c r="CI81" s="12"/>
      <c r="CJ81" s="12"/>
      <c r="CK81" s="12"/>
    </row>
    <row r="82" spans="1:89" s="2" customFormat="1" x14ac:dyDescent="0.2">
      <c r="A82" s="120" t="s">
        <v>145</v>
      </c>
      <c r="B82" s="121">
        <f t="shared" si="24"/>
        <v>100</v>
      </c>
      <c r="C82" s="39"/>
      <c r="D82" s="42"/>
      <c r="E82" s="42"/>
      <c r="F82" s="42"/>
      <c r="G82" s="42">
        <v>1</v>
      </c>
      <c r="H82" s="42">
        <v>3</v>
      </c>
      <c r="I82" s="42"/>
      <c r="J82" s="42">
        <v>1</v>
      </c>
      <c r="K82" s="42">
        <v>5</v>
      </c>
      <c r="L82" s="42">
        <v>5</v>
      </c>
      <c r="M82" s="42">
        <v>16</v>
      </c>
      <c r="N82" s="42">
        <v>15</v>
      </c>
      <c r="O82" s="42">
        <v>10</v>
      </c>
      <c r="P82" s="42">
        <v>13</v>
      </c>
      <c r="Q82" s="42">
        <v>15</v>
      </c>
      <c r="R82" s="42">
        <v>10</v>
      </c>
      <c r="S82" s="40">
        <v>6</v>
      </c>
      <c r="T82" s="3"/>
      <c r="BX82" s="3"/>
      <c r="BY82" s="3"/>
      <c r="BZ82" s="3"/>
      <c r="CA82" s="4"/>
      <c r="CB82" s="4"/>
      <c r="CC82" s="4"/>
      <c r="CD82" s="4"/>
      <c r="CE82" s="4"/>
      <c r="CF82" s="4"/>
      <c r="CG82" s="12"/>
      <c r="CH82" s="12"/>
      <c r="CI82" s="12"/>
      <c r="CJ82" s="12"/>
      <c r="CK82" s="12"/>
    </row>
    <row r="83" spans="1:89" s="2" customFormat="1" x14ac:dyDescent="0.2">
      <c r="A83" s="120" t="s">
        <v>146</v>
      </c>
      <c r="B83" s="121">
        <f t="shared" si="24"/>
        <v>0</v>
      </c>
      <c r="C83" s="39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0"/>
      <c r="T83" s="3"/>
      <c r="BX83" s="3"/>
      <c r="BY83" s="3"/>
      <c r="BZ83" s="3"/>
      <c r="CA83" s="4"/>
      <c r="CB83" s="4"/>
      <c r="CC83" s="4"/>
      <c r="CD83" s="4"/>
      <c r="CE83" s="4"/>
      <c r="CF83" s="4"/>
      <c r="CG83" s="12"/>
      <c r="CH83" s="12"/>
      <c r="CI83" s="12"/>
      <c r="CJ83" s="12"/>
      <c r="CK83" s="12"/>
    </row>
    <row r="84" spans="1:89" s="2" customFormat="1" x14ac:dyDescent="0.2">
      <c r="A84" s="120" t="s">
        <v>147</v>
      </c>
      <c r="B84" s="121">
        <f t="shared" si="24"/>
        <v>18</v>
      </c>
      <c r="C84" s="39">
        <v>8</v>
      </c>
      <c r="D84" s="42">
        <v>6</v>
      </c>
      <c r="E84" s="42">
        <v>4</v>
      </c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0"/>
      <c r="T84" s="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X84" s="3"/>
      <c r="BY84" s="3"/>
      <c r="BZ84" s="3"/>
      <c r="CA84" s="4"/>
      <c r="CB84" s="4"/>
      <c r="CC84" s="4"/>
      <c r="CD84" s="4"/>
      <c r="CE84" s="4"/>
      <c r="CF84" s="4"/>
      <c r="CG84" s="12"/>
      <c r="CH84" s="12"/>
      <c r="CI84" s="12"/>
      <c r="CJ84" s="12"/>
      <c r="CK84" s="12"/>
    </row>
    <row r="85" spans="1:89" s="2" customFormat="1" x14ac:dyDescent="0.2">
      <c r="A85" s="120" t="s">
        <v>148</v>
      </c>
      <c r="B85" s="121">
        <f t="shared" si="24"/>
        <v>20</v>
      </c>
      <c r="C85" s="39"/>
      <c r="D85" s="42"/>
      <c r="E85" s="42"/>
      <c r="F85" s="42"/>
      <c r="G85" s="42">
        <v>3</v>
      </c>
      <c r="H85" s="42">
        <v>1</v>
      </c>
      <c r="I85" s="42">
        <v>7</v>
      </c>
      <c r="J85" s="42">
        <v>1</v>
      </c>
      <c r="K85" s="42">
        <v>1</v>
      </c>
      <c r="L85" s="42">
        <v>1</v>
      </c>
      <c r="M85" s="42">
        <v>1</v>
      </c>
      <c r="N85" s="42">
        <v>2</v>
      </c>
      <c r="O85" s="42">
        <v>1</v>
      </c>
      <c r="P85" s="42">
        <v>2</v>
      </c>
      <c r="Q85" s="42"/>
      <c r="R85" s="42"/>
      <c r="S85" s="40"/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X85" s="3"/>
      <c r="BY85" s="3"/>
      <c r="BZ85" s="3"/>
      <c r="CA85" s="4"/>
      <c r="CB85" s="4"/>
      <c r="CC85" s="4"/>
      <c r="CD85" s="4"/>
      <c r="CE85" s="4"/>
      <c r="CF85" s="4"/>
      <c r="CG85" s="12"/>
      <c r="CH85" s="12"/>
      <c r="CI85" s="12"/>
      <c r="CJ85" s="12"/>
      <c r="CK85" s="12"/>
    </row>
    <row r="86" spans="1:89" s="2" customFormat="1" x14ac:dyDescent="0.2">
      <c r="A86" s="120" t="s">
        <v>149</v>
      </c>
      <c r="B86" s="121">
        <f t="shared" si="24"/>
        <v>24</v>
      </c>
      <c r="C86" s="39"/>
      <c r="D86" s="42"/>
      <c r="E86" s="42"/>
      <c r="F86" s="42">
        <v>1</v>
      </c>
      <c r="G86" s="42">
        <v>1</v>
      </c>
      <c r="H86" s="42">
        <v>5</v>
      </c>
      <c r="I86" s="42">
        <v>7</v>
      </c>
      <c r="J86" s="42">
        <v>3</v>
      </c>
      <c r="K86" s="42">
        <v>2</v>
      </c>
      <c r="L86" s="42">
        <v>1</v>
      </c>
      <c r="M86" s="42"/>
      <c r="N86" s="42">
        <v>1</v>
      </c>
      <c r="O86" s="42">
        <v>1</v>
      </c>
      <c r="P86" s="42">
        <v>2</v>
      </c>
      <c r="Q86" s="42"/>
      <c r="R86" s="42"/>
      <c r="S86" s="40"/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X86" s="3"/>
      <c r="BY86" s="3"/>
      <c r="BZ86" s="3"/>
      <c r="CA86" s="4"/>
      <c r="CB86" s="4"/>
      <c r="CC86" s="4"/>
      <c r="CD86" s="4"/>
      <c r="CE86" s="4"/>
      <c r="CF86" s="4"/>
      <c r="CG86" s="12"/>
      <c r="CH86" s="12"/>
      <c r="CI86" s="12"/>
      <c r="CJ86" s="12"/>
      <c r="CK86" s="12"/>
    </row>
    <row r="87" spans="1:89" s="2" customFormat="1" x14ac:dyDescent="0.2">
      <c r="A87" s="122" t="s">
        <v>150</v>
      </c>
      <c r="B87" s="123">
        <f t="shared" si="24"/>
        <v>166</v>
      </c>
      <c r="C87" s="124"/>
      <c r="D87" s="125"/>
      <c r="E87" s="125"/>
      <c r="F87" s="125"/>
      <c r="G87" s="125">
        <v>5</v>
      </c>
      <c r="H87" s="125">
        <v>9</v>
      </c>
      <c r="I87" s="125">
        <v>18</v>
      </c>
      <c r="J87" s="125">
        <v>21</v>
      </c>
      <c r="K87" s="125">
        <v>20</v>
      </c>
      <c r="L87" s="125">
        <v>22</v>
      </c>
      <c r="M87" s="125">
        <v>22</v>
      </c>
      <c r="N87" s="125">
        <v>26</v>
      </c>
      <c r="O87" s="125">
        <v>23</v>
      </c>
      <c r="P87" s="125"/>
      <c r="Q87" s="125"/>
      <c r="R87" s="125"/>
      <c r="S87" s="126"/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X87" s="3"/>
      <c r="BY87" s="3"/>
      <c r="BZ87" s="3"/>
      <c r="CA87" s="4"/>
      <c r="CB87" s="4"/>
      <c r="CC87" s="4"/>
      <c r="CD87" s="4"/>
      <c r="CE87" s="4"/>
      <c r="CF87" s="4"/>
      <c r="CG87" s="12"/>
      <c r="CH87" s="12"/>
      <c r="CI87" s="12"/>
      <c r="CJ87" s="12"/>
      <c r="CK87" s="12"/>
    </row>
    <row r="88" spans="1:89" s="2" customFormat="1" x14ac:dyDescent="0.2">
      <c r="A88" s="127" t="s">
        <v>151</v>
      </c>
      <c r="B88" s="97">
        <f t="shared" ref="B88:S88" si="25">SUM(B74:B87)</f>
        <v>1029</v>
      </c>
      <c r="C88" s="128">
        <f t="shared" si="25"/>
        <v>8</v>
      </c>
      <c r="D88" s="129">
        <f t="shared" si="25"/>
        <v>6</v>
      </c>
      <c r="E88" s="129">
        <f t="shared" si="25"/>
        <v>6</v>
      </c>
      <c r="F88" s="129">
        <f t="shared" si="25"/>
        <v>21</v>
      </c>
      <c r="G88" s="129">
        <f t="shared" si="25"/>
        <v>45</v>
      </c>
      <c r="H88" s="129">
        <f t="shared" si="25"/>
        <v>77</v>
      </c>
      <c r="I88" s="129">
        <f t="shared" si="25"/>
        <v>96</v>
      </c>
      <c r="J88" s="129">
        <f t="shared" si="25"/>
        <v>95</v>
      </c>
      <c r="K88" s="129">
        <f t="shared" si="25"/>
        <v>72</v>
      </c>
      <c r="L88" s="129">
        <f t="shared" si="25"/>
        <v>74</v>
      </c>
      <c r="M88" s="129">
        <f t="shared" si="25"/>
        <v>77</v>
      </c>
      <c r="N88" s="129">
        <f t="shared" si="25"/>
        <v>98</v>
      </c>
      <c r="O88" s="129">
        <f t="shared" si="25"/>
        <v>92</v>
      </c>
      <c r="P88" s="129">
        <f t="shared" si="25"/>
        <v>67</v>
      </c>
      <c r="Q88" s="129">
        <f t="shared" si="25"/>
        <v>74</v>
      </c>
      <c r="R88" s="129">
        <f t="shared" si="25"/>
        <v>56</v>
      </c>
      <c r="S88" s="130">
        <f t="shared" si="25"/>
        <v>65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X88" s="3"/>
      <c r="BY88" s="3"/>
      <c r="BZ88" s="3"/>
      <c r="CA88" s="4"/>
      <c r="CB88" s="4"/>
      <c r="CC88" s="4"/>
      <c r="CD88" s="4"/>
      <c r="CE88" s="4"/>
      <c r="CF88" s="4"/>
      <c r="CG88" s="12"/>
      <c r="CH88" s="12"/>
      <c r="CI88" s="12"/>
      <c r="CJ88" s="12"/>
      <c r="CK88" s="12"/>
    </row>
    <row r="89" spans="1:89" s="2" customFormat="1" x14ac:dyDescent="0.2">
      <c r="A89" s="114" t="s">
        <v>152</v>
      </c>
      <c r="B89" s="131"/>
      <c r="C89" s="131"/>
      <c r="D89" s="131"/>
      <c r="E89" s="131"/>
      <c r="F89" s="13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132"/>
      <c r="AC89" s="132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X89" s="3"/>
      <c r="BY89" s="3"/>
      <c r="BZ89" s="3"/>
      <c r="CA89" s="4"/>
      <c r="CB89" s="4"/>
      <c r="CC89" s="4"/>
      <c r="CD89" s="4"/>
      <c r="CE89" s="4"/>
      <c r="CF89" s="4"/>
      <c r="CG89" s="12"/>
      <c r="CH89" s="12"/>
      <c r="CI89" s="12"/>
      <c r="CJ89" s="12"/>
      <c r="CK89" s="12"/>
    </row>
    <row r="90" spans="1:89" s="2" customFormat="1" ht="14.25" customHeight="1" x14ac:dyDescent="0.2">
      <c r="A90" s="414" t="s">
        <v>153</v>
      </c>
      <c r="B90" s="415"/>
      <c r="C90" s="414" t="s">
        <v>151</v>
      </c>
      <c r="D90" s="420"/>
      <c r="E90" s="415"/>
      <c r="F90" s="394" t="s">
        <v>154</v>
      </c>
      <c r="G90" s="396"/>
      <c r="H90" s="396"/>
      <c r="I90" s="396"/>
      <c r="J90" s="396"/>
      <c r="K90" s="396"/>
      <c r="L90" s="396"/>
      <c r="M90" s="396"/>
      <c r="N90" s="396"/>
      <c r="O90" s="396"/>
      <c r="P90" s="396"/>
      <c r="Q90" s="396"/>
      <c r="R90" s="396"/>
      <c r="S90" s="396"/>
      <c r="T90" s="396"/>
      <c r="U90" s="396"/>
      <c r="V90" s="396"/>
      <c r="W90" s="396"/>
      <c r="X90" s="396"/>
      <c r="Y90" s="396"/>
      <c r="Z90" s="396"/>
      <c r="AA90" s="396"/>
      <c r="AB90" s="396"/>
      <c r="AC90" s="396"/>
      <c r="AD90" s="396"/>
      <c r="AE90" s="396"/>
      <c r="AF90" s="396"/>
      <c r="AG90" s="396"/>
      <c r="AH90" s="396"/>
      <c r="AI90" s="396"/>
      <c r="AJ90" s="396"/>
      <c r="AK90" s="396"/>
      <c r="AL90" s="396"/>
      <c r="AM90" s="395"/>
      <c r="AN90" s="389" t="s">
        <v>155</v>
      </c>
      <c r="AO90" s="404" t="s">
        <v>156</v>
      </c>
      <c r="AP90" s="407" t="s">
        <v>157</v>
      </c>
      <c r="AQ90" s="383" t="s">
        <v>158</v>
      </c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X90" s="3"/>
      <c r="BY90" s="3"/>
      <c r="BZ90" s="3"/>
      <c r="CA90" s="4"/>
      <c r="CB90" s="4"/>
      <c r="CC90" s="4"/>
      <c r="CD90" s="4"/>
      <c r="CE90" s="4"/>
      <c r="CF90" s="4"/>
      <c r="CG90" s="12"/>
      <c r="CH90" s="12"/>
      <c r="CI90" s="12"/>
      <c r="CJ90" s="12"/>
      <c r="CK90" s="12"/>
    </row>
    <row r="91" spans="1:89" s="2" customFormat="1" x14ac:dyDescent="0.2">
      <c r="A91" s="416"/>
      <c r="B91" s="417"/>
      <c r="C91" s="418"/>
      <c r="D91" s="421"/>
      <c r="E91" s="419"/>
      <c r="F91" s="402" t="s">
        <v>23</v>
      </c>
      <c r="G91" s="403"/>
      <c r="H91" s="402" t="s">
        <v>24</v>
      </c>
      <c r="I91" s="403"/>
      <c r="J91" s="402" t="s">
        <v>25</v>
      </c>
      <c r="K91" s="403"/>
      <c r="L91" s="402" t="s">
        <v>26</v>
      </c>
      <c r="M91" s="403"/>
      <c r="N91" s="402" t="s">
        <v>27</v>
      </c>
      <c r="O91" s="403"/>
      <c r="P91" s="394" t="s">
        <v>28</v>
      </c>
      <c r="Q91" s="395"/>
      <c r="R91" s="394" t="s">
        <v>29</v>
      </c>
      <c r="S91" s="395"/>
      <c r="T91" s="394" t="s">
        <v>30</v>
      </c>
      <c r="U91" s="395"/>
      <c r="V91" s="394" t="s">
        <v>31</v>
      </c>
      <c r="W91" s="395"/>
      <c r="X91" s="394" t="s">
        <v>32</v>
      </c>
      <c r="Y91" s="395"/>
      <c r="Z91" s="394" t="s">
        <v>33</v>
      </c>
      <c r="AA91" s="395"/>
      <c r="AB91" s="394" t="s">
        <v>34</v>
      </c>
      <c r="AC91" s="395"/>
      <c r="AD91" s="394" t="s">
        <v>35</v>
      </c>
      <c r="AE91" s="395"/>
      <c r="AF91" s="394" t="s">
        <v>36</v>
      </c>
      <c r="AG91" s="395"/>
      <c r="AH91" s="394" t="s">
        <v>37</v>
      </c>
      <c r="AI91" s="395"/>
      <c r="AJ91" s="394" t="s">
        <v>38</v>
      </c>
      <c r="AK91" s="395"/>
      <c r="AL91" s="394" t="s">
        <v>39</v>
      </c>
      <c r="AM91" s="395"/>
      <c r="AN91" s="390"/>
      <c r="AO91" s="405"/>
      <c r="AP91" s="408"/>
      <c r="AQ91" s="401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X91" s="3"/>
      <c r="BY91" s="3"/>
      <c r="BZ91" s="3"/>
      <c r="CA91" s="4"/>
      <c r="CB91" s="4"/>
      <c r="CC91" s="4"/>
      <c r="CD91" s="4"/>
      <c r="CE91" s="4"/>
      <c r="CF91" s="4"/>
      <c r="CG91" s="12"/>
      <c r="CH91" s="12"/>
      <c r="CI91" s="12"/>
      <c r="CJ91" s="12"/>
      <c r="CK91" s="12"/>
    </row>
    <row r="92" spans="1:89" s="2" customFormat="1" x14ac:dyDescent="0.2">
      <c r="A92" s="418"/>
      <c r="B92" s="419"/>
      <c r="C92" s="22" t="s">
        <v>159</v>
      </c>
      <c r="D92" s="17" t="s">
        <v>40</v>
      </c>
      <c r="E92" s="221" t="s">
        <v>41</v>
      </c>
      <c r="F92" s="225" t="s">
        <v>40</v>
      </c>
      <c r="G92" s="219" t="s">
        <v>41</v>
      </c>
      <c r="H92" s="225" t="s">
        <v>40</v>
      </c>
      <c r="I92" s="219" t="s">
        <v>41</v>
      </c>
      <c r="J92" s="225" t="s">
        <v>40</v>
      </c>
      <c r="K92" s="219" t="s">
        <v>41</v>
      </c>
      <c r="L92" s="225" t="s">
        <v>40</v>
      </c>
      <c r="M92" s="219" t="s">
        <v>41</v>
      </c>
      <c r="N92" s="225" t="s">
        <v>40</v>
      </c>
      <c r="O92" s="219" t="s">
        <v>41</v>
      </c>
      <c r="P92" s="225" t="s">
        <v>40</v>
      </c>
      <c r="Q92" s="219" t="s">
        <v>41</v>
      </c>
      <c r="R92" s="225" t="s">
        <v>40</v>
      </c>
      <c r="S92" s="219" t="s">
        <v>41</v>
      </c>
      <c r="T92" s="225" t="s">
        <v>40</v>
      </c>
      <c r="U92" s="219" t="s">
        <v>41</v>
      </c>
      <c r="V92" s="225" t="s">
        <v>40</v>
      </c>
      <c r="W92" s="219" t="s">
        <v>41</v>
      </c>
      <c r="X92" s="225" t="s">
        <v>40</v>
      </c>
      <c r="Y92" s="219" t="s">
        <v>41</v>
      </c>
      <c r="Z92" s="225" t="s">
        <v>40</v>
      </c>
      <c r="AA92" s="219" t="s">
        <v>41</v>
      </c>
      <c r="AB92" s="225" t="s">
        <v>40</v>
      </c>
      <c r="AC92" s="219" t="s">
        <v>41</v>
      </c>
      <c r="AD92" s="225" t="s">
        <v>40</v>
      </c>
      <c r="AE92" s="219" t="s">
        <v>41</v>
      </c>
      <c r="AF92" s="225" t="s">
        <v>40</v>
      </c>
      <c r="AG92" s="219" t="s">
        <v>41</v>
      </c>
      <c r="AH92" s="225" t="s">
        <v>40</v>
      </c>
      <c r="AI92" s="219" t="s">
        <v>41</v>
      </c>
      <c r="AJ92" s="225" t="s">
        <v>40</v>
      </c>
      <c r="AK92" s="219" t="s">
        <v>41</v>
      </c>
      <c r="AL92" s="225" t="s">
        <v>40</v>
      </c>
      <c r="AM92" s="219" t="s">
        <v>41</v>
      </c>
      <c r="AN92" s="391"/>
      <c r="AO92" s="406"/>
      <c r="AP92" s="409"/>
      <c r="AQ92" s="388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X92" s="3"/>
      <c r="BY92" s="3"/>
      <c r="BZ92" s="3"/>
      <c r="CA92" s="4"/>
      <c r="CB92" s="4"/>
      <c r="CC92" s="4"/>
      <c r="CD92" s="4"/>
      <c r="CE92" s="4"/>
      <c r="CF92" s="4"/>
      <c r="CG92" s="12"/>
      <c r="CH92" s="12"/>
      <c r="CI92" s="12"/>
      <c r="CJ92" s="12"/>
      <c r="CK92" s="12"/>
    </row>
    <row r="93" spans="1:89" s="2" customFormat="1" x14ac:dyDescent="0.2">
      <c r="A93" s="412" t="s">
        <v>160</v>
      </c>
      <c r="B93" s="413"/>
      <c r="C93" s="136">
        <f>SUM(D93+E93)</f>
        <v>568</v>
      </c>
      <c r="D93" s="137">
        <f>SUM(F93+H93+J93+L93+N93+P93+R93+T93+V93+X93+Z93+AB93+AD93+AF93+AH93+AJ93+AL93)</f>
        <v>293</v>
      </c>
      <c r="E93" s="138">
        <f>SUM(G93+I93+K93+M93+O93+Q93+S93+U93+W93+Y93+AA93+AC93+AE93+AG93+AI93+AK93+AM93)</f>
        <v>275</v>
      </c>
      <c r="F93" s="139">
        <v>2</v>
      </c>
      <c r="G93" s="140">
        <v>2</v>
      </c>
      <c r="H93" s="139">
        <v>1</v>
      </c>
      <c r="I93" s="140">
        <v>2</v>
      </c>
      <c r="J93" s="139">
        <v>2</v>
      </c>
      <c r="K93" s="45">
        <v>1</v>
      </c>
      <c r="L93" s="139">
        <v>2</v>
      </c>
      <c r="M93" s="45">
        <v>2</v>
      </c>
      <c r="N93" s="139">
        <v>2</v>
      </c>
      <c r="O93" s="45">
        <v>0</v>
      </c>
      <c r="P93" s="139">
        <v>0</v>
      </c>
      <c r="Q93" s="45">
        <v>4</v>
      </c>
      <c r="R93" s="139">
        <v>3</v>
      </c>
      <c r="S93" s="45">
        <v>4</v>
      </c>
      <c r="T93" s="139">
        <v>2</v>
      </c>
      <c r="U93" s="45">
        <v>17</v>
      </c>
      <c r="V93" s="139">
        <v>5</v>
      </c>
      <c r="W93" s="45">
        <v>8</v>
      </c>
      <c r="X93" s="139">
        <v>5</v>
      </c>
      <c r="Y93" s="45">
        <v>4</v>
      </c>
      <c r="Z93" s="139">
        <v>19</v>
      </c>
      <c r="AA93" s="45">
        <v>17</v>
      </c>
      <c r="AB93" s="139">
        <v>30</v>
      </c>
      <c r="AC93" s="45">
        <v>19</v>
      </c>
      <c r="AD93" s="139">
        <v>29</v>
      </c>
      <c r="AE93" s="45">
        <v>33</v>
      </c>
      <c r="AF93" s="139">
        <v>45</v>
      </c>
      <c r="AG93" s="45">
        <v>35</v>
      </c>
      <c r="AH93" s="139">
        <v>55</v>
      </c>
      <c r="AI93" s="45">
        <v>46</v>
      </c>
      <c r="AJ93" s="139">
        <v>33</v>
      </c>
      <c r="AK93" s="45">
        <v>36</v>
      </c>
      <c r="AL93" s="141">
        <v>58</v>
      </c>
      <c r="AM93" s="45">
        <v>45</v>
      </c>
      <c r="AN93" s="142">
        <v>568</v>
      </c>
      <c r="AO93" s="143">
        <v>350</v>
      </c>
      <c r="AP93" s="144">
        <v>0</v>
      </c>
      <c r="AQ93" s="140">
        <v>0</v>
      </c>
      <c r="AR93" s="145" t="str">
        <f>CA93&amp;CB93&amp;CC93&amp;CD93</f>
        <v/>
      </c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13"/>
      <c r="BE93" s="13"/>
      <c r="BX93" s="3"/>
      <c r="BY93" s="3"/>
      <c r="BZ93" s="3"/>
      <c r="CA93" s="146" t="str">
        <f>IF(CG93=1,"* El número de Beneficiarios NO DEBE ser mayor que el Total. ","")</f>
        <v/>
      </c>
      <c r="CB93" s="146" t="str">
        <f>IF(CH93=1,"* No olvide digitar la columna Beneficiarios y/o Pueblos Originarios y/o Migrantes (Digite CEROS si no tiene.). ","")</f>
        <v/>
      </c>
      <c r="CC93" s="146" t="str">
        <f>IF(CI93=1,"* El número de Pueblos Originarios y/o Migrantes NO DEBE ser mayor que el Total. ","")</f>
        <v/>
      </c>
      <c r="CD93" s="146" t="str">
        <f>IF(CJ93=1,"* El número de Controles NO DEBE ser mayor que el Total. ","")</f>
        <v/>
      </c>
      <c r="CE93" s="146"/>
      <c r="CF93" s="146"/>
      <c r="CG93" s="56">
        <f>IF(C93&lt;AN93,1,0)</f>
        <v>0</v>
      </c>
      <c r="CH93" s="56">
        <f>IF(AND(C93&lt;&gt;0,OR(AN93="",AP93="",AQ93="")),1,0)</f>
        <v>0</v>
      </c>
      <c r="CI93" s="56">
        <f>IF(OR(C93&lt;AP93,C93&lt;AQ93),1,0)</f>
        <v>0</v>
      </c>
      <c r="CJ93" s="56">
        <f>IF(C93&lt;AO93,1,0)</f>
        <v>0</v>
      </c>
      <c r="CK93" s="12"/>
    </row>
    <row r="94" spans="1:89" s="2" customFormat="1" x14ac:dyDescent="0.2">
      <c r="A94" s="389" t="s">
        <v>161</v>
      </c>
      <c r="B94" s="118" t="s">
        <v>162</v>
      </c>
      <c r="C94" s="147">
        <f>SUM(D94:E94)</f>
        <v>165</v>
      </c>
      <c r="D94" s="148"/>
      <c r="E94" s="138">
        <f>SUM(K94+M94+O94+Q94+S94+U94+W94+Y94+AA94+AC94+AE94+AG94+AI94+AK94+AM94)</f>
        <v>165</v>
      </c>
      <c r="F94" s="149"/>
      <c r="G94" s="150"/>
      <c r="H94" s="149"/>
      <c r="I94" s="150"/>
      <c r="J94" s="149"/>
      <c r="K94" s="47">
        <v>2</v>
      </c>
      <c r="L94" s="149"/>
      <c r="M94" s="47">
        <v>11</v>
      </c>
      <c r="N94" s="149"/>
      <c r="O94" s="47">
        <v>25</v>
      </c>
      <c r="P94" s="149"/>
      <c r="Q94" s="47">
        <v>46</v>
      </c>
      <c r="R94" s="149"/>
      <c r="S94" s="47">
        <v>32</v>
      </c>
      <c r="T94" s="149"/>
      <c r="U94" s="47">
        <v>33</v>
      </c>
      <c r="V94" s="149"/>
      <c r="W94" s="47">
        <v>16</v>
      </c>
      <c r="X94" s="149"/>
      <c r="Y94" s="47"/>
      <c r="Z94" s="149"/>
      <c r="AA94" s="47"/>
      <c r="AB94" s="149"/>
      <c r="AC94" s="47"/>
      <c r="AD94" s="149"/>
      <c r="AE94" s="47"/>
      <c r="AF94" s="149"/>
      <c r="AG94" s="47"/>
      <c r="AH94" s="149"/>
      <c r="AI94" s="47"/>
      <c r="AJ94" s="149"/>
      <c r="AK94" s="47"/>
      <c r="AL94" s="149"/>
      <c r="AM94" s="47"/>
      <c r="AN94" s="151">
        <v>165</v>
      </c>
      <c r="AO94" s="152">
        <v>165</v>
      </c>
      <c r="AP94" s="36">
        <v>0</v>
      </c>
      <c r="AQ94" s="153">
        <v>0</v>
      </c>
      <c r="AR94" s="145" t="str">
        <f t="shared" ref="AR94:AR101" si="26">CA94&amp;CB94&amp;CC94&amp;CD94</f>
        <v/>
      </c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13"/>
      <c r="BE94" s="13"/>
      <c r="BX94" s="3"/>
      <c r="BY94" s="3"/>
      <c r="BZ94" s="3"/>
      <c r="CA94" s="146" t="str">
        <f t="shared" ref="CA94:CA100" si="27">IF(CG94=1,"* El número de Beneficiarios NO DEBE ser mayor que el Total. ","")</f>
        <v/>
      </c>
      <c r="CB94" s="146" t="str">
        <f t="shared" ref="CB94:CB100" si="28">IF(CH94=1,"* No olvide digitar la columna Beneficiarios y/o Pueblos Originarios y/o Migrantes (Digite CEROS si no tiene.). ","")</f>
        <v/>
      </c>
      <c r="CC94" s="146" t="str">
        <f t="shared" ref="CC94:CC100" si="29">IF(CI94=1,"* El número de Pueblos Originarios y/o Migrantes NO DEBE ser mayor que el Total. ","")</f>
        <v/>
      </c>
      <c r="CD94" s="146" t="str">
        <f t="shared" ref="CD94:CD100" si="30">IF(CJ94=1,"* El número de Controles NO DEBE ser mayor que el Total. ","")</f>
        <v/>
      </c>
      <c r="CE94" s="146"/>
      <c r="CF94" s="146"/>
      <c r="CG94" s="56">
        <f>IF(E94&lt;AN94,1,0)</f>
        <v>0</v>
      </c>
      <c r="CH94" s="56">
        <f>IF(AND(E94&lt;&gt;0,OR(AN94="",AP94="",AQ94="")),1,0)</f>
        <v>0</v>
      </c>
      <c r="CI94" s="56">
        <f>IF(OR(E94&lt;AP94,E94&lt;AQ94),1,0)</f>
        <v>0</v>
      </c>
      <c r="CJ94" s="56">
        <f>IF(E94&lt;AO94,1,0)</f>
        <v>0</v>
      </c>
      <c r="CK94" s="12"/>
    </row>
    <row r="95" spans="1:89" s="2" customFormat="1" ht="21.75" x14ac:dyDescent="0.2">
      <c r="A95" s="390"/>
      <c r="B95" s="69" t="s">
        <v>163</v>
      </c>
      <c r="C95" s="154">
        <f>SUM(D95+E95)</f>
        <v>321</v>
      </c>
      <c r="D95" s="155">
        <f>SUM(F95+H95+J95+L95+N95+P95+R95+T95+V95+X95+Z95+AB95+AD95+AF95+AH95+AJ95+AL95)</f>
        <v>162</v>
      </c>
      <c r="E95" s="156">
        <f>SUM(G95+I95+K95+M95+O95+Q95+S95+U95+W95+Y95+AA95+AC95+AE95+AG95+AI95+AK95+AM95)</f>
        <v>159</v>
      </c>
      <c r="F95" s="39">
        <v>0</v>
      </c>
      <c r="G95" s="40">
        <v>1</v>
      </c>
      <c r="H95" s="39">
        <v>0</v>
      </c>
      <c r="I95" s="40">
        <v>0</v>
      </c>
      <c r="J95" s="39">
        <v>0</v>
      </c>
      <c r="K95" s="40">
        <v>0</v>
      </c>
      <c r="L95" s="39">
        <v>6</v>
      </c>
      <c r="M95" s="40">
        <v>4</v>
      </c>
      <c r="N95" s="39">
        <v>3</v>
      </c>
      <c r="O95" s="40">
        <v>6</v>
      </c>
      <c r="P95" s="39">
        <v>25</v>
      </c>
      <c r="Q95" s="40">
        <v>15</v>
      </c>
      <c r="R95" s="39">
        <v>28</v>
      </c>
      <c r="S95" s="40">
        <v>34</v>
      </c>
      <c r="T95" s="39">
        <v>21</v>
      </c>
      <c r="U95" s="40">
        <v>21</v>
      </c>
      <c r="V95" s="39">
        <v>21</v>
      </c>
      <c r="W95" s="40">
        <v>19</v>
      </c>
      <c r="X95" s="39">
        <v>17</v>
      </c>
      <c r="Y95" s="40">
        <v>20</v>
      </c>
      <c r="Z95" s="39">
        <v>19</v>
      </c>
      <c r="AA95" s="40">
        <v>18</v>
      </c>
      <c r="AB95" s="39">
        <v>11</v>
      </c>
      <c r="AC95" s="40">
        <v>8</v>
      </c>
      <c r="AD95" s="39">
        <v>3</v>
      </c>
      <c r="AE95" s="40">
        <v>4</v>
      </c>
      <c r="AF95" s="39">
        <v>2</v>
      </c>
      <c r="AG95" s="40">
        <v>3</v>
      </c>
      <c r="AH95" s="39">
        <v>4</v>
      </c>
      <c r="AI95" s="40">
        <v>3</v>
      </c>
      <c r="AJ95" s="39">
        <v>2</v>
      </c>
      <c r="AK95" s="40">
        <v>1</v>
      </c>
      <c r="AL95" s="46">
        <v>0</v>
      </c>
      <c r="AM95" s="40">
        <v>2</v>
      </c>
      <c r="AN95" s="71">
        <v>321</v>
      </c>
      <c r="AO95" s="157">
        <v>288</v>
      </c>
      <c r="AP95" s="57">
        <v>0</v>
      </c>
      <c r="AQ95" s="67">
        <v>0</v>
      </c>
      <c r="AR95" s="145" t="str">
        <f t="shared" si="26"/>
        <v/>
      </c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13"/>
      <c r="BE95" s="13"/>
      <c r="BX95" s="3"/>
      <c r="BY95" s="3"/>
      <c r="BZ95" s="3"/>
      <c r="CA95" s="146" t="str">
        <f t="shared" si="27"/>
        <v/>
      </c>
      <c r="CB95" s="146" t="str">
        <f t="shared" si="28"/>
        <v/>
      </c>
      <c r="CC95" s="146" t="str">
        <f t="shared" si="29"/>
        <v/>
      </c>
      <c r="CD95" s="146" t="str">
        <f t="shared" si="30"/>
        <v/>
      </c>
      <c r="CE95" s="146"/>
      <c r="CF95" s="146"/>
      <c r="CG95" s="56">
        <f t="shared" ref="CG95:CG100" si="31">IF(C95&lt;AN95,1,0)</f>
        <v>0</v>
      </c>
      <c r="CH95" s="56">
        <f t="shared" ref="CH95:CH100" si="32">IF(AND(C95&lt;&gt;0,OR(AN95="",AP95="",AQ95="")),1,0)</f>
        <v>0</v>
      </c>
      <c r="CI95" s="56">
        <f t="shared" ref="CI95:CI100" si="33">IF(OR(C95&lt;AP95,C95&lt;AQ95),1,0)</f>
        <v>0</v>
      </c>
      <c r="CJ95" s="56">
        <f t="shared" ref="CJ95:CJ100" si="34">IF(C95&lt;AO95,1,0)</f>
        <v>0</v>
      </c>
      <c r="CK95" s="12"/>
    </row>
    <row r="96" spans="1:89" s="2" customFormat="1" x14ac:dyDescent="0.2">
      <c r="A96" s="391"/>
      <c r="B96" s="122" t="s">
        <v>143</v>
      </c>
      <c r="C96" s="158">
        <f>SUM(D96+E96)</f>
        <v>0</v>
      </c>
      <c r="D96" s="159">
        <f>SUM(N96+P96+R96+T96+V96+X96+Z96+AB96)</f>
        <v>0</v>
      </c>
      <c r="E96" s="160">
        <f>SUM(O96+Q96+S96+U96+W96+Y96+AA96+AC96)</f>
        <v>0</v>
      </c>
      <c r="F96" s="161"/>
      <c r="G96" s="162"/>
      <c r="H96" s="161"/>
      <c r="I96" s="162"/>
      <c r="J96" s="161"/>
      <c r="K96" s="162"/>
      <c r="L96" s="161"/>
      <c r="M96" s="162"/>
      <c r="N96" s="124"/>
      <c r="O96" s="126"/>
      <c r="P96" s="124"/>
      <c r="Q96" s="126"/>
      <c r="R96" s="124"/>
      <c r="S96" s="126"/>
      <c r="T96" s="124"/>
      <c r="U96" s="126"/>
      <c r="V96" s="124"/>
      <c r="W96" s="126"/>
      <c r="X96" s="124"/>
      <c r="Y96" s="126"/>
      <c r="Z96" s="124"/>
      <c r="AA96" s="163"/>
      <c r="AB96" s="124"/>
      <c r="AC96" s="126"/>
      <c r="AD96" s="161"/>
      <c r="AE96" s="162"/>
      <c r="AF96" s="161"/>
      <c r="AG96" s="162"/>
      <c r="AH96" s="161"/>
      <c r="AI96" s="162"/>
      <c r="AJ96" s="161"/>
      <c r="AK96" s="162"/>
      <c r="AL96" s="161"/>
      <c r="AM96" s="162"/>
      <c r="AN96" s="164"/>
      <c r="AO96" s="165"/>
      <c r="AP96" s="166">
        <v>0</v>
      </c>
      <c r="AQ96" s="163">
        <v>0</v>
      </c>
      <c r="AR96" s="145" t="str">
        <f t="shared" si="26"/>
        <v/>
      </c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13"/>
      <c r="BE96" s="13"/>
      <c r="BX96" s="3"/>
      <c r="BY96" s="3"/>
      <c r="BZ96" s="3"/>
      <c r="CA96" s="146" t="str">
        <f t="shared" si="27"/>
        <v/>
      </c>
      <c r="CB96" s="146" t="str">
        <f t="shared" si="28"/>
        <v/>
      </c>
      <c r="CC96" s="146" t="str">
        <f t="shared" si="29"/>
        <v/>
      </c>
      <c r="CD96" s="146" t="str">
        <f t="shared" si="30"/>
        <v/>
      </c>
      <c r="CE96" s="146"/>
      <c r="CF96" s="146"/>
      <c r="CG96" s="56">
        <f t="shared" si="31"/>
        <v>0</v>
      </c>
      <c r="CH96" s="56">
        <f t="shared" si="32"/>
        <v>0</v>
      </c>
      <c r="CI96" s="56">
        <f t="shared" si="33"/>
        <v>0</v>
      </c>
      <c r="CJ96" s="56">
        <f t="shared" si="34"/>
        <v>0</v>
      </c>
      <c r="CK96" s="12"/>
    </row>
    <row r="97" spans="1:90" s="2" customFormat="1" x14ac:dyDescent="0.2">
      <c r="A97" s="422" t="s">
        <v>164</v>
      </c>
      <c r="B97" s="423"/>
      <c r="C97" s="167">
        <f t="shared" ref="C97:C101" si="35">SUM(D97+E97)</f>
        <v>389</v>
      </c>
      <c r="D97" s="168">
        <f t="shared" ref="D97:E101" si="36">SUM(F97+H97+J97+L97+N97+P97+R97+T97+V97+X97+Z97+AB97+AD97+AF97+AH97+AJ97+AL97)</f>
        <v>167</v>
      </c>
      <c r="E97" s="169">
        <f t="shared" si="36"/>
        <v>222</v>
      </c>
      <c r="F97" s="60">
        <v>35</v>
      </c>
      <c r="G97" s="52">
        <v>44</v>
      </c>
      <c r="H97" s="60">
        <v>28</v>
      </c>
      <c r="I97" s="52">
        <v>17</v>
      </c>
      <c r="J97" s="60">
        <v>12</v>
      </c>
      <c r="K97" s="49">
        <v>24</v>
      </c>
      <c r="L97" s="60">
        <v>7</v>
      </c>
      <c r="M97" s="49">
        <v>8</v>
      </c>
      <c r="N97" s="60">
        <v>4</v>
      </c>
      <c r="O97" s="49">
        <v>4</v>
      </c>
      <c r="P97" s="60">
        <v>1</v>
      </c>
      <c r="Q97" s="49">
        <v>4</v>
      </c>
      <c r="R97" s="60">
        <v>3</v>
      </c>
      <c r="S97" s="49">
        <v>9</v>
      </c>
      <c r="T97" s="60">
        <v>2</v>
      </c>
      <c r="U97" s="49">
        <v>9</v>
      </c>
      <c r="V97" s="60">
        <v>3</v>
      </c>
      <c r="W97" s="49">
        <v>11</v>
      </c>
      <c r="X97" s="60">
        <v>4</v>
      </c>
      <c r="Y97" s="49">
        <v>11</v>
      </c>
      <c r="Z97" s="60">
        <v>7</v>
      </c>
      <c r="AA97" s="49">
        <v>12</v>
      </c>
      <c r="AB97" s="60">
        <v>9</v>
      </c>
      <c r="AC97" s="49">
        <v>12</v>
      </c>
      <c r="AD97" s="60">
        <v>6</v>
      </c>
      <c r="AE97" s="49">
        <v>8</v>
      </c>
      <c r="AF97" s="60">
        <v>13</v>
      </c>
      <c r="AG97" s="49">
        <v>17</v>
      </c>
      <c r="AH97" s="60">
        <v>11</v>
      </c>
      <c r="AI97" s="52">
        <v>11</v>
      </c>
      <c r="AJ97" s="60">
        <v>10</v>
      </c>
      <c r="AK97" s="52">
        <v>10</v>
      </c>
      <c r="AL97" s="80">
        <v>12</v>
      </c>
      <c r="AM97" s="49">
        <v>11</v>
      </c>
      <c r="AN97" s="170">
        <v>389</v>
      </c>
      <c r="AO97" s="171">
        <v>341</v>
      </c>
      <c r="AP97" s="79">
        <v>0</v>
      </c>
      <c r="AQ97" s="52">
        <v>0</v>
      </c>
      <c r="AR97" s="145" t="str">
        <f t="shared" si="26"/>
        <v/>
      </c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13"/>
      <c r="BE97" s="13"/>
      <c r="BX97" s="3"/>
      <c r="BY97" s="3"/>
      <c r="BZ97" s="3"/>
      <c r="CA97" s="146" t="str">
        <f t="shared" si="27"/>
        <v/>
      </c>
      <c r="CB97" s="146" t="str">
        <f t="shared" si="28"/>
        <v/>
      </c>
      <c r="CC97" s="146" t="str">
        <f t="shared" si="29"/>
        <v/>
      </c>
      <c r="CD97" s="146" t="str">
        <f t="shared" si="30"/>
        <v/>
      </c>
      <c r="CE97" s="146"/>
      <c r="CF97" s="146"/>
      <c r="CG97" s="56">
        <f t="shared" si="31"/>
        <v>0</v>
      </c>
      <c r="CH97" s="56">
        <f t="shared" si="32"/>
        <v>0</v>
      </c>
      <c r="CI97" s="56">
        <f t="shared" si="33"/>
        <v>0</v>
      </c>
      <c r="CJ97" s="56">
        <f t="shared" si="34"/>
        <v>0</v>
      </c>
      <c r="CK97" s="12"/>
      <c r="CL97" s="4"/>
    </row>
    <row r="98" spans="1:90" s="2" customFormat="1" x14ac:dyDescent="0.2">
      <c r="A98" s="424" t="s">
        <v>165</v>
      </c>
      <c r="B98" s="425"/>
      <c r="C98" s="172">
        <f t="shared" si="35"/>
        <v>0</v>
      </c>
      <c r="D98" s="155">
        <f t="shared" si="36"/>
        <v>0</v>
      </c>
      <c r="E98" s="156">
        <f t="shared" si="36"/>
        <v>0</v>
      </c>
      <c r="F98" s="39">
        <v>0</v>
      </c>
      <c r="G98" s="67"/>
      <c r="H98" s="39"/>
      <c r="I98" s="67"/>
      <c r="J98" s="39"/>
      <c r="K98" s="40"/>
      <c r="L98" s="39"/>
      <c r="M98" s="40"/>
      <c r="N98" s="39"/>
      <c r="O98" s="40"/>
      <c r="P98" s="39"/>
      <c r="Q98" s="40">
        <v>0</v>
      </c>
      <c r="R98" s="39"/>
      <c r="S98" s="40"/>
      <c r="T98" s="39">
        <v>0</v>
      </c>
      <c r="U98" s="40">
        <v>0</v>
      </c>
      <c r="V98" s="39">
        <v>0</v>
      </c>
      <c r="W98" s="40">
        <v>0</v>
      </c>
      <c r="X98" s="39">
        <v>0</v>
      </c>
      <c r="Y98" s="40">
        <v>0</v>
      </c>
      <c r="Z98" s="39">
        <v>0</v>
      </c>
      <c r="AA98" s="40">
        <v>0</v>
      </c>
      <c r="AB98" s="39"/>
      <c r="AC98" s="67"/>
      <c r="AD98" s="39"/>
      <c r="AE98" s="67"/>
      <c r="AF98" s="39"/>
      <c r="AG98" s="67"/>
      <c r="AH98" s="39"/>
      <c r="AI98" s="67"/>
      <c r="AJ98" s="39"/>
      <c r="AK98" s="67"/>
      <c r="AL98" s="46"/>
      <c r="AM98" s="40"/>
      <c r="AN98" s="71">
        <v>0</v>
      </c>
      <c r="AO98" s="157">
        <v>0</v>
      </c>
      <c r="AP98" s="57">
        <v>0</v>
      </c>
      <c r="AQ98" s="67">
        <v>0</v>
      </c>
      <c r="AR98" s="145" t="str">
        <f t="shared" si="26"/>
        <v/>
      </c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13"/>
      <c r="BE98" s="13"/>
      <c r="BX98" s="3"/>
      <c r="BY98" s="3"/>
      <c r="BZ98" s="3"/>
      <c r="CA98" s="146" t="str">
        <f t="shared" si="27"/>
        <v/>
      </c>
      <c r="CB98" s="146" t="str">
        <f t="shared" si="28"/>
        <v/>
      </c>
      <c r="CC98" s="146" t="str">
        <f t="shared" si="29"/>
        <v/>
      </c>
      <c r="CD98" s="146" t="str">
        <f t="shared" si="30"/>
        <v/>
      </c>
      <c r="CE98" s="146"/>
      <c r="CF98" s="146"/>
      <c r="CG98" s="56">
        <f t="shared" si="31"/>
        <v>0</v>
      </c>
      <c r="CH98" s="56">
        <f t="shared" si="32"/>
        <v>0</v>
      </c>
      <c r="CI98" s="56">
        <f t="shared" si="33"/>
        <v>0</v>
      </c>
      <c r="CJ98" s="56">
        <f t="shared" si="34"/>
        <v>0</v>
      </c>
      <c r="CK98" s="12"/>
      <c r="CL98" s="4"/>
    </row>
    <row r="99" spans="1:90" s="2" customFormat="1" x14ac:dyDescent="0.2">
      <c r="A99" s="426" t="s">
        <v>166</v>
      </c>
      <c r="B99" s="427"/>
      <c r="C99" s="173">
        <f t="shared" si="35"/>
        <v>59</v>
      </c>
      <c r="D99" s="174">
        <f t="shared" si="36"/>
        <v>38</v>
      </c>
      <c r="E99" s="156">
        <f t="shared" si="36"/>
        <v>21</v>
      </c>
      <c r="F99" s="39">
        <v>12</v>
      </c>
      <c r="G99" s="67">
        <v>10</v>
      </c>
      <c r="H99" s="39">
        <v>3</v>
      </c>
      <c r="I99" s="67">
        <v>0</v>
      </c>
      <c r="J99" s="39">
        <v>0</v>
      </c>
      <c r="K99" s="40">
        <v>0</v>
      </c>
      <c r="L99" s="39">
        <v>1</v>
      </c>
      <c r="M99" s="40">
        <v>0</v>
      </c>
      <c r="N99" s="39">
        <v>0</v>
      </c>
      <c r="O99" s="40">
        <v>0</v>
      </c>
      <c r="P99" s="39">
        <v>0</v>
      </c>
      <c r="Q99" s="40">
        <v>0</v>
      </c>
      <c r="R99" s="39">
        <v>1</v>
      </c>
      <c r="S99" s="40">
        <v>0</v>
      </c>
      <c r="T99" s="39">
        <v>1</v>
      </c>
      <c r="U99" s="40">
        <v>0</v>
      </c>
      <c r="V99" s="39">
        <v>1</v>
      </c>
      <c r="W99" s="40">
        <v>3</v>
      </c>
      <c r="X99" s="39">
        <v>0</v>
      </c>
      <c r="Y99" s="40">
        <v>0</v>
      </c>
      <c r="Z99" s="39">
        <v>2</v>
      </c>
      <c r="AA99" s="40">
        <v>0</v>
      </c>
      <c r="AB99" s="39">
        <v>0</v>
      </c>
      <c r="AC99" s="67">
        <v>0</v>
      </c>
      <c r="AD99" s="39">
        <v>4</v>
      </c>
      <c r="AE99" s="67">
        <v>1</v>
      </c>
      <c r="AF99" s="39">
        <v>3</v>
      </c>
      <c r="AG99" s="67">
        <v>2</v>
      </c>
      <c r="AH99" s="39">
        <v>2</v>
      </c>
      <c r="AI99" s="67">
        <v>0</v>
      </c>
      <c r="AJ99" s="39">
        <v>5</v>
      </c>
      <c r="AK99" s="67">
        <v>2</v>
      </c>
      <c r="AL99" s="46">
        <v>3</v>
      </c>
      <c r="AM99" s="40">
        <v>3</v>
      </c>
      <c r="AN99" s="71">
        <v>59</v>
      </c>
      <c r="AO99" s="157">
        <v>45</v>
      </c>
      <c r="AP99" s="57">
        <v>0</v>
      </c>
      <c r="AQ99" s="67">
        <v>0</v>
      </c>
      <c r="AR99" s="145" t="str">
        <f t="shared" si="26"/>
        <v/>
      </c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13"/>
      <c r="BE99" s="13"/>
      <c r="BX99" s="3"/>
      <c r="BY99" s="3"/>
      <c r="BZ99" s="3"/>
      <c r="CA99" s="146" t="str">
        <f t="shared" si="27"/>
        <v/>
      </c>
      <c r="CB99" s="146" t="str">
        <f t="shared" si="28"/>
        <v/>
      </c>
      <c r="CC99" s="146" t="str">
        <f t="shared" si="29"/>
        <v/>
      </c>
      <c r="CD99" s="146" t="str">
        <f t="shared" si="30"/>
        <v/>
      </c>
      <c r="CE99" s="146"/>
      <c r="CF99" s="146"/>
      <c r="CG99" s="56">
        <f t="shared" si="31"/>
        <v>0</v>
      </c>
      <c r="CH99" s="56">
        <f t="shared" si="32"/>
        <v>0</v>
      </c>
      <c r="CI99" s="56">
        <f t="shared" si="33"/>
        <v>0</v>
      </c>
      <c r="CJ99" s="56">
        <f t="shared" si="34"/>
        <v>0</v>
      </c>
      <c r="CK99" s="12"/>
      <c r="CL99" s="4"/>
    </row>
    <row r="100" spans="1:90" s="2" customFormat="1" x14ac:dyDescent="0.2">
      <c r="A100" s="424" t="s">
        <v>167</v>
      </c>
      <c r="B100" s="425"/>
      <c r="C100" s="172">
        <f t="shared" si="35"/>
        <v>11</v>
      </c>
      <c r="D100" s="155">
        <f t="shared" si="36"/>
        <v>5</v>
      </c>
      <c r="E100" s="156">
        <f t="shared" si="36"/>
        <v>6</v>
      </c>
      <c r="F100" s="39">
        <v>0</v>
      </c>
      <c r="G100" s="67">
        <v>0</v>
      </c>
      <c r="H100" s="39">
        <v>0</v>
      </c>
      <c r="I100" s="67">
        <v>0</v>
      </c>
      <c r="J100" s="39">
        <v>0</v>
      </c>
      <c r="K100" s="40">
        <v>0</v>
      </c>
      <c r="L100" s="39">
        <v>0</v>
      </c>
      <c r="M100" s="40">
        <v>0</v>
      </c>
      <c r="N100" s="39">
        <v>0</v>
      </c>
      <c r="O100" s="40">
        <v>0</v>
      </c>
      <c r="P100" s="39">
        <v>0</v>
      </c>
      <c r="Q100" s="40">
        <v>0</v>
      </c>
      <c r="R100" s="39">
        <v>0</v>
      </c>
      <c r="S100" s="40">
        <v>0</v>
      </c>
      <c r="T100" s="39">
        <v>0</v>
      </c>
      <c r="U100" s="40">
        <v>0</v>
      </c>
      <c r="V100" s="39">
        <v>0</v>
      </c>
      <c r="W100" s="40">
        <v>0</v>
      </c>
      <c r="X100" s="39">
        <v>0</v>
      </c>
      <c r="Y100" s="40">
        <v>0</v>
      </c>
      <c r="Z100" s="39">
        <v>0</v>
      </c>
      <c r="AA100" s="40">
        <v>0</v>
      </c>
      <c r="AB100" s="39">
        <v>0</v>
      </c>
      <c r="AC100" s="40">
        <v>0</v>
      </c>
      <c r="AD100" s="39">
        <v>0</v>
      </c>
      <c r="AE100" s="40">
        <v>0</v>
      </c>
      <c r="AF100" s="39">
        <v>4</v>
      </c>
      <c r="AG100" s="40">
        <v>5</v>
      </c>
      <c r="AH100" s="39">
        <v>0</v>
      </c>
      <c r="AI100" s="67">
        <v>1</v>
      </c>
      <c r="AJ100" s="39">
        <v>0</v>
      </c>
      <c r="AK100" s="67">
        <v>0</v>
      </c>
      <c r="AL100" s="46">
        <v>1</v>
      </c>
      <c r="AM100" s="40">
        <v>0</v>
      </c>
      <c r="AN100" s="71">
        <v>11</v>
      </c>
      <c r="AO100" s="157">
        <v>0</v>
      </c>
      <c r="AP100" s="57">
        <v>0</v>
      </c>
      <c r="AQ100" s="67">
        <v>0</v>
      </c>
      <c r="AR100" s="145" t="str">
        <f t="shared" si="26"/>
        <v/>
      </c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13"/>
      <c r="BE100" s="13"/>
      <c r="BX100" s="3"/>
      <c r="BY100" s="3"/>
      <c r="BZ100" s="3"/>
      <c r="CA100" s="146" t="str">
        <f t="shared" si="27"/>
        <v/>
      </c>
      <c r="CB100" s="146" t="str">
        <f t="shared" si="28"/>
        <v/>
      </c>
      <c r="CC100" s="146" t="str">
        <f t="shared" si="29"/>
        <v/>
      </c>
      <c r="CD100" s="146" t="str">
        <f t="shared" si="30"/>
        <v/>
      </c>
      <c r="CE100" s="146"/>
      <c r="CF100" s="146"/>
      <c r="CG100" s="56">
        <f t="shared" si="31"/>
        <v>0</v>
      </c>
      <c r="CH100" s="56">
        <f t="shared" si="32"/>
        <v>0</v>
      </c>
      <c r="CI100" s="56">
        <f t="shared" si="33"/>
        <v>0</v>
      </c>
      <c r="CJ100" s="56">
        <f t="shared" si="34"/>
        <v>0</v>
      </c>
      <c r="CK100" s="12"/>
      <c r="CL100" s="4"/>
    </row>
    <row r="101" spans="1:90" s="2" customFormat="1" x14ac:dyDescent="0.2">
      <c r="A101" s="428" t="s">
        <v>168</v>
      </c>
      <c r="B101" s="429"/>
      <c r="C101" s="175">
        <f t="shared" si="35"/>
        <v>150</v>
      </c>
      <c r="D101" s="176">
        <f t="shared" si="36"/>
        <v>91</v>
      </c>
      <c r="E101" s="177">
        <f t="shared" si="36"/>
        <v>59</v>
      </c>
      <c r="F101" s="124">
        <v>8</v>
      </c>
      <c r="G101" s="163">
        <v>3</v>
      </c>
      <c r="H101" s="124">
        <v>7</v>
      </c>
      <c r="I101" s="163">
        <v>3</v>
      </c>
      <c r="J101" s="124">
        <v>9</v>
      </c>
      <c r="K101" s="126">
        <v>5</v>
      </c>
      <c r="L101" s="124">
        <v>1</v>
      </c>
      <c r="M101" s="126">
        <v>4</v>
      </c>
      <c r="N101" s="124">
        <v>3</v>
      </c>
      <c r="O101" s="126">
        <v>5</v>
      </c>
      <c r="P101" s="124">
        <v>3</v>
      </c>
      <c r="Q101" s="126">
        <v>2</v>
      </c>
      <c r="R101" s="124">
        <v>1</v>
      </c>
      <c r="S101" s="126">
        <v>7</v>
      </c>
      <c r="T101" s="124">
        <v>1</v>
      </c>
      <c r="U101" s="126">
        <v>5</v>
      </c>
      <c r="V101" s="124">
        <v>7</v>
      </c>
      <c r="W101" s="126">
        <v>2</v>
      </c>
      <c r="X101" s="124">
        <v>6</v>
      </c>
      <c r="Y101" s="126">
        <v>4</v>
      </c>
      <c r="Z101" s="124">
        <v>3</v>
      </c>
      <c r="AA101" s="126">
        <v>0</v>
      </c>
      <c r="AB101" s="124">
        <v>4</v>
      </c>
      <c r="AC101" s="126">
        <v>3</v>
      </c>
      <c r="AD101" s="124">
        <v>6</v>
      </c>
      <c r="AE101" s="126">
        <v>4</v>
      </c>
      <c r="AF101" s="124">
        <v>3</v>
      </c>
      <c r="AG101" s="126">
        <v>1</v>
      </c>
      <c r="AH101" s="124">
        <v>14</v>
      </c>
      <c r="AI101" s="126">
        <v>0</v>
      </c>
      <c r="AJ101" s="124">
        <v>4</v>
      </c>
      <c r="AK101" s="126">
        <v>0</v>
      </c>
      <c r="AL101" s="178">
        <v>11</v>
      </c>
      <c r="AM101" s="126">
        <v>11</v>
      </c>
      <c r="AN101" s="164">
        <v>149</v>
      </c>
      <c r="AO101" s="165">
        <v>23</v>
      </c>
      <c r="AP101" s="166">
        <v>1</v>
      </c>
      <c r="AQ101" s="163">
        <v>10</v>
      </c>
      <c r="AR101" s="145" t="str">
        <f t="shared" si="26"/>
        <v/>
      </c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13"/>
      <c r="BE101" s="13"/>
      <c r="BX101" s="3"/>
      <c r="BY101" s="3"/>
      <c r="BZ101" s="3"/>
      <c r="CA101" s="146" t="str">
        <f>IF(CG101=1,"* El número de Beneficiarios NO DEBE ser mayor que el Total. ","")</f>
        <v/>
      </c>
      <c r="CB101" s="146" t="str">
        <f>IF(CH101=1,"* No olvide digitar la columna Beneficiarios y/o Pueblos Originarios y/o Migrantes (Digite CEROS si no tiene.). ","")</f>
        <v/>
      </c>
      <c r="CC101" s="146" t="str">
        <f>IF(CI101=1,"* El número de Pueblos Originarios y/o Migrantes NO DEBE ser mayor que el Total. ","")</f>
        <v/>
      </c>
      <c r="CD101" s="146" t="str">
        <f>IF(CJ101=1,"* El número de Controles NO DEBE ser mayor que el Total. ","")</f>
        <v/>
      </c>
      <c r="CE101" s="146"/>
      <c r="CF101" s="146"/>
      <c r="CG101" s="56">
        <f>IF(C101&lt;AN101,1,0)</f>
        <v>0</v>
      </c>
      <c r="CH101" s="56">
        <f>IF(AND(C101&lt;&gt;0,OR(AN101="",AP101="",AQ101="")),1,0)</f>
        <v>0</v>
      </c>
      <c r="CI101" s="56">
        <f>IF(OR(C101&lt;AP101,C101&lt;AQ101),1,0)</f>
        <v>0</v>
      </c>
      <c r="CJ101" s="56">
        <f>IF(C101&lt;AO101,1,0)</f>
        <v>0</v>
      </c>
      <c r="CK101" s="12"/>
      <c r="CL101" s="4"/>
    </row>
    <row r="102" spans="1:90" s="2" customFormat="1" x14ac:dyDescent="0.2">
      <c r="A102" s="410" t="s">
        <v>42</v>
      </c>
      <c r="B102" s="411"/>
      <c r="C102" s="179">
        <f t="shared" ref="C102:AQ102" si="37">SUM(C93:C101)</f>
        <v>1663</v>
      </c>
      <c r="D102" s="180">
        <f t="shared" si="37"/>
        <v>756</v>
      </c>
      <c r="E102" s="160">
        <f t="shared" si="37"/>
        <v>907</v>
      </c>
      <c r="F102" s="128">
        <f t="shared" si="37"/>
        <v>57</v>
      </c>
      <c r="G102" s="181">
        <f t="shared" si="37"/>
        <v>60</v>
      </c>
      <c r="H102" s="128">
        <f t="shared" si="37"/>
        <v>39</v>
      </c>
      <c r="I102" s="181">
        <f t="shared" si="37"/>
        <v>22</v>
      </c>
      <c r="J102" s="98">
        <f t="shared" si="37"/>
        <v>23</v>
      </c>
      <c r="K102" s="101">
        <f t="shared" si="37"/>
        <v>32</v>
      </c>
      <c r="L102" s="98">
        <f t="shared" si="37"/>
        <v>17</v>
      </c>
      <c r="M102" s="101">
        <f t="shared" si="37"/>
        <v>29</v>
      </c>
      <c r="N102" s="98">
        <f t="shared" si="37"/>
        <v>12</v>
      </c>
      <c r="O102" s="101">
        <f t="shared" si="37"/>
        <v>40</v>
      </c>
      <c r="P102" s="98">
        <f t="shared" si="37"/>
        <v>29</v>
      </c>
      <c r="Q102" s="101">
        <f t="shared" si="37"/>
        <v>71</v>
      </c>
      <c r="R102" s="98">
        <f t="shared" si="37"/>
        <v>36</v>
      </c>
      <c r="S102" s="101">
        <f t="shared" si="37"/>
        <v>86</v>
      </c>
      <c r="T102" s="98">
        <f t="shared" si="37"/>
        <v>27</v>
      </c>
      <c r="U102" s="101">
        <f t="shared" si="37"/>
        <v>85</v>
      </c>
      <c r="V102" s="98">
        <f t="shared" si="37"/>
        <v>37</v>
      </c>
      <c r="W102" s="101">
        <f t="shared" si="37"/>
        <v>59</v>
      </c>
      <c r="X102" s="98">
        <f t="shared" si="37"/>
        <v>32</v>
      </c>
      <c r="Y102" s="101">
        <f t="shared" si="37"/>
        <v>39</v>
      </c>
      <c r="Z102" s="98">
        <f t="shared" si="37"/>
        <v>50</v>
      </c>
      <c r="AA102" s="101">
        <f t="shared" si="37"/>
        <v>47</v>
      </c>
      <c r="AB102" s="98">
        <f t="shared" si="37"/>
        <v>54</v>
      </c>
      <c r="AC102" s="101">
        <f t="shared" si="37"/>
        <v>42</v>
      </c>
      <c r="AD102" s="98">
        <f t="shared" si="37"/>
        <v>48</v>
      </c>
      <c r="AE102" s="101">
        <f t="shared" si="37"/>
        <v>50</v>
      </c>
      <c r="AF102" s="98">
        <f t="shared" si="37"/>
        <v>70</v>
      </c>
      <c r="AG102" s="101">
        <f t="shared" si="37"/>
        <v>63</v>
      </c>
      <c r="AH102" s="98">
        <f t="shared" si="37"/>
        <v>86</v>
      </c>
      <c r="AI102" s="101">
        <f t="shared" si="37"/>
        <v>61</v>
      </c>
      <c r="AJ102" s="98">
        <f t="shared" si="37"/>
        <v>54</v>
      </c>
      <c r="AK102" s="101">
        <f t="shared" si="37"/>
        <v>49</v>
      </c>
      <c r="AL102" s="102">
        <f t="shared" si="37"/>
        <v>85</v>
      </c>
      <c r="AM102" s="101">
        <f t="shared" si="37"/>
        <v>72</v>
      </c>
      <c r="AN102" s="182">
        <f t="shared" si="37"/>
        <v>1662</v>
      </c>
      <c r="AO102" s="183">
        <f t="shared" si="37"/>
        <v>1212</v>
      </c>
      <c r="AP102" s="184">
        <f t="shared" si="37"/>
        <v>1</v>
      </c>
      <c r="AQ102" s="181">
        <f t="shared" si="37"/>
        <v>10</v>
      </c>
      <c r="AR102" s="110" t="s">
        <v>169</v>
      </c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X102" s="3"/>
      <c r="BY102" s="3"/>
      <c r="BZ102" s="3"/>
      <c r="CA102" s="4"/>
      <c r="CB102" s="4"/>
      <c r="CC102" s="4"/>
      <c r="CD102" s="4"/>
      <c r="CE102" s="4"/>
      <c r="CF102" s="4"/>
      <c r="CG102" s="12"/>
      <c r="CH102" s="12"/>
      <c r="CI102" s="12"/>
      <c r="CJ102" s="12"/>
      <c r="CK102" s="12"/>
      <c r="CL102" s="4"/>
    </row>
    <row r="103" spans="1:90" s="2" customFormat="1" x14ac:dyDescent="0.2">
      <c r="A103" s="131" t="s">
        <v>170</v>
      </c>
      <c r="B103" s="185"/>
      <c r="C103" s="185"/>
      <c r="D103" s="185"/>
      <c r="E103" s="185"/>
      <c r="F103" s="185"/>
      <c r="G103" s="186"/>
      <c r="H103" s="186"/>
      <c r="I103" s="186"/>
      <c r="J103" s="5"/>
      <c r="K103" s="5"/>
      <c r="L103" s="5"/>
      <c r="M103" s="68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X103" s="3"/>
      <c r="BY103" s="3"/>
      <c r="BZ103" s="3"/>
      <c r="CA103" s="4"/>
      <c r="CB103" s="4"/>
      <c r="CC103" s="4"/>
      <c r="CD103" s="4"/>
      <c r="CE103" s="4"/>
      <c r="CF103" s="4"/>
      <c r="CG103" s="12"/>
      <c r="CH103" s="12"/>
      <c r="CI103" s="12"/>
      <c r="CJ103" s="12"/>
      <c r="CK103" s="12"/>
      <c r="CL103" s="4"/>
    </row>
    <row r="104" spans="1:90" s="2" customFormat="1" ht="14.25" customHeight="1" x14ac:dyDescent="0.2">
      <c r="A104" s="430" t="s">
        <v>171</v>
      </c>
      <c r="B104" s="389" t="s">
        <v>153</v>
      </c>
      <c r="C104" s="414" t="s">
        <v>151</v>
      </c>
      <c r="D104" s="420"/>
      <c r="E104" s="415"/>
      <c r="F104" s="394" t="s">
        <v>154</v>
      </c>
      <c r="G104" s="396"/>
      <c r="H104" s="396"/>
      <c r="I104" s="396"/>
      <c r="J104" s="396"/>
      <c r="K104" s="396"/>
      <c r="L104" s="396"/>
      <c r="M104" s="396"/>
      <c r="N104" s="396"/>
      <c r="O104" s="396"/>
      <c r="P104" s="396"/>
      <c r="Q104" s="396"/>
      <c r="R104" s="396"/>
      <c r="S104" s="396"/>
      <c r="T104" s="396"/>
      <c r="U104" s="396"/>
      <c r="V104" s="396"/>
      <c r="W104" s="396"/>
      <c r="X104" s="396"/>
      <c r="Y104" s="396"/>
      <c r="Z104" s="396"/>
      <c r="AA104" s="396"/>
      <c r="AB104" s="396"/>
      <c r="AC104" s="396"/>
      <c r="AD104" s="396"/>
      <c r="AE104" s="396"/>
      <c r="AF104" s="396"/>
      <c r="AG104" s="396"/>
      <c r="AH104" s="396"/>
      <c r="AI104" s="396"/>
      <c r="AJ104" s="396"/>
      <c r="AK104" s="396"/>
      <c r="AL104" s="396"/>
      <c r="AM104" s="395"/>
      <c r="AN104" s="433" t="s">
        <v>155</v>
      </c>
      <c r="AO104" s="436" t="s">
        <v>172</v>
      </c>
      <c r="AP104" s="437"/>
      <c r="AQ104" s="407" t="s">
        <v>157</v>
      </c>
      <c r="AR104" s="383" t="s">
        <v>158</v>
      </c>
      <c r="AS104" s="389" t="s">
        <v>173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Y104" s="3"/>
      <c r="BZ104" s="3"/>
      <c r="CA104" s="4"/>
      <c r="CB104" s="4"/>
      <c r="CC104" s="4"/>
      <c r="CD104" s="4"/>
      <c r="CE104" s="4"/>
      <c r="CF104" s="4"/>
      <c r="CG104" s="12"/>
      <c r="CH104" s="12"/>
      <c r="CI104" s="12"/>
      <c r="CJ104" s="12"/>
      <c r="CK104" s="12"/>
      <c r="CL104" s="4"/>
    </row>
    <row r="105" spans="1:90" s="2" customFormat="1" x14ac:dyDescent="0.2">
      <c r="A105" s="431"/>
      <c r="B105" s="390"/>
      <c r="C105" s="418"/>
      <c r="D105" s="421"/>
      <c r="E105" s="419"/>
      <c r="F105" s="402" t="s">
        <v>23</v>
      </c>
      <c r="G105" s="403"/>
      <c r="H105" s="402" t="s">
        <v>24</v>
      </c>
      <c r="I105" s="403"/>
      <c r="J105" s="402" t="s">
        <v>25</v>
      </c>
      <c r="K105" s="403"/>
      <c r="L105" s="402" t="s">
        <v>26</v>
      </c>
      <c r="M105" s="403"/>
      <c r="N105" s="402" t="s">
        <v>27</v>
      </c>
      <c r="O105" s="403"/>
      <c r="P105" s="394" t="s">
        <v>28</v>
      </c>
      <c r="Q105" s="395"/>
      <c r="R105" s="394" t="s">
        <v>29</v>
      </c>
      <c r="S105" s="395"/>
      <c r="T105" s="394" t="s">
        <v>30</v>
      </c>
      <c r="U105" s="395"/>
      <c r="V105" s="394" t="s">
        <v>31</v>
      </c>
      <c r="W105" s="395"/>
      <c r="X105" s="394" t="s">
        <v>32</v>
      </c>
      <c r="Y105" s="395"/>
      <c r="Z105" s="394" t="s">
        <v>33</v>
      </c>
      <c r="AA105" s="395"/>
      <c r="AB105" s="394" t="s">
        <v>34</v>
      </c>
      <c r="AC105" s="395"/>
      <c r="AD105" s="394" t="s">
        <v>35</v>
      </c>
      <c r="AE105" s="395"/>
      <c r="AF105" s="394" t="s">
        <v>36</v>
      </c>
      <c r="AG105" s="395"/>
      <c r="AH105" s="394" t="s">
        <v>37</v>
      </c>
      <c r="AI105" s="395"/>
      <c r="AJ105" s="394" t="s">
        <v>38</v>
      </c>
      <c r="AK105" s="395"/>
      <c r="AL105" s="394" t="s">
        <v>39</v>
      </c>
      <c r="AM105" s="395"/>
      <c r="AN105" s="434"/>
      <c r="AO105" s="438"/>
      <c r="AP105" s="439"/>
      <c r="AQ105" s="408"/>
      <c r="AR105" s="401"/>
      <c r="AS105" s="390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Y105" s="3"/>
      <c r="BZ105" s="3"/>
      <c r="CA105" s="4"/>
      <c r="CB105" s="4"/>
      <c r="CC105" s="4"/>
      <c r="CD105" s="4"/>
      <c r="CE105" s="4"/>
      <c r="CF105" s="4"/>
      <c r="CG105" s="12"/>
      <c r="CH105" s="12"/>
      <c r="CI105" s="12"/>
      <c r="CJ105" s="12"/>
      <c r="CK105" s="12"/>
      <c r="CL105" s="4"/>
    </row>
    <row r="106" spans="1:90" s="2" customFormat="1" x14ac:dyDescent="0.2">
      <c r="A106" s="432"/>
      <c r="B106" s="391"/>
      <c r="C106" s="187" t="s">
        <v>159</v>
      </c>
      <c r="D106" s="188" t="s">
        <v>174</v>
      </c>
      <c r="E106" s="189" t="s">
        <v>175</v>
      </c>
      <c r="F106" s="225" t="s">
        <v>174</v>
      </c>
      <c r="G106" s="20" t="s">
        <v>175</v>
      </c>
      <c r="H106" s="14" t="s">
        <v>174</v>
      </c>
      <c r="I106" s="219" t="s">
        <v>175</v>
      </c>
      <c r="J106" s="225" t="s">
        <v>174</v>
      </c>
      <c r="K106" s="20" t="s">
        <v>175</v>
      </c>
      <c r="L106" s="225" t="s">
        <v>174</v>
      </c>
      <c r="M106" s="20" t="s">
        <v>175</v>
      </c>
      <c r="N106" s="225" t="s">
        <v>174</v>
      </c>
      <c r="O106" s="20" t="s">
        <v>175</v>
      </c>
      <c r="P106" s="14" t="s">
        <v>174</v>
      </c>
      <c r="Q106" s="219" t="s">
        <v>175</v>
      </c>
      <c r="R106" s="14" t="s">
        <v>174</v>
      </c>
      <c r="S106" s="219" t="s">
        <v>175</v>
      </c>
      <c r="T106" s="225" t="s">
        <v>174</v>
      </c>
      <c r="U106" s="20" t="s">
        <v>175</v>
      </c>
      <c r="V106" s="14" t="s">
        <v>174</v>
      </c>
      <c r="W106" s="219" t="s">
        <v>175</v>
      </c>
      <c r="X106" s="14" t="s">
        <v>174</v>
      </c>
      <c r="Y106" s="219" t="s">
        <v>175</v>
      </c>
      <c r="Z106" s="225" t="s">
        <v>174</v>
      </c>
      <c r="AA106" s="20" t="s">
        <v>175</v>
      </c>
      <c r="AB106" s="225" t="s">
        <v>174</v>
      </c>
      <c r="AC106" s="20" t="s">
        <v>175</v>
      </c>
      <c r="AD106" s="14" t="s">
        <v>174</v>
      </c>
      <c r="AE106" s="219" t="s">
        <v>175</v>
      </c>
      <c r="AF106" s="14" t="s">
        <v>174</v>
      </c>
      <c r="AG106" s="219" t="s">
        <v>175</v>
      </c>
      <c r="AH106" s="225" t="s">
        <v>174</v>
      </c>
      <c r="AI106" s="20" t="s">
        <v>175</v>
      </c>
      <c r="AJ106" s="14" t="s">
        <v>174</v>
      </c>
      <c r="AK106" s="219" t="s">
        <v>175</v>
      </c>
      <c r="AL106" s="225" t="s">
        <v>174</v>
      </c>
      <c r="AM106" s="20" t="s">
        <v>175</v>
      </c>
      <c r="AN106" s="435"/>
      <c r="AO106" s="222" t="s">
        <v>176</v>
      </c>
      <c r="AP106" s="191" t="s">
        <v>177</v>
      </c>
      <c r="AQ106" s="409"/>
      <c r="AR106" s="388"/>
      <c r="AS106" s="391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Y106" s="3"/>
      <c r="BZ106" s="3"/>
      <c r="CA106" s="4"/>
      <c r="CB106" s="4"/>
      <c r="CC106" s="4"/>
      <c r="CD106" s="4"/>
      <c r="CE106" s="4"/>
      <c r="CF106" s="4"/>
      <c r="CG106" s="12"/>
      <c r="CH106" s="12"/>
      <c r="CI106" s="12"/>
      <c r="CJ106" s="12"/>
      <c r="CK106" s="12"/>
      <c r="CL106" s="4"/>
    </row>
    <row r="107" spans="1:90" s="2" customFormat="1" x14ac:dyDescent="0.2">
      <c r="A107" s="440" t="s">
        <v>178</v>
      </c>
      <c r="B107" s="192" t="s">
        <v>160</v>
      </c>
      <c r="C107" s="193">
        <f t="shared" ref="C107:C117" si="38">SUM(D107+E107)</f>
        <v>0</v>
      </c>
      <c r="D107" s="194">
        <f t="shared" ref="D107:D115" si="39">SUM(F107+H107+J107+L107+N107+P107+R107+T107+V107+X107+Z107+AB107+AD107+AF107+AH107+AJ107+AL107)</f>
        <v>0</v>
      </c>
      <c r="E107" s="195">
        <f t="shared" ref="E107:E115" si="40">SUM(G107+I107+K107+M107+O107+Q107+S107+U107+W107+Y107+AA107+AC107+AE107+AG107+AI107+AK107+AM107)</f>
        <v>0</v>
      </c>
      <c r="F107" s="35"/>
      <c r="G107" s="153"/>
      <c r="H107" s="35"/>
      <c r="I107" s="153"/>
      <c r="J107" s="35"/>
      <c r="K107" s="47"/>
      <c r="L107" s="35"/>
      <c r="M107" s="47"/>
      <c r="N107" s="35"/>
      <c r="O107" s="47"/>
      <c r="P107" s="35"/>
      <c r="Q107" s="47"/>
      <c r="R107" s="35"/>
      <c r="S107" s="47"/>
      <c r="T107" s="35"/>
      <c r="U107" s="47"/>
      <c r="V107" s="35"/>
      <c r="W107" s="47"/>
      <c r="X107" s="35"/>
      <c r="Y107" s="47"/>
      <c r="Z107" s="35"/>
      <c r="AA107" s="47"/>
      <c r="AB107" s="35"/>
      <c r="AC107" s="47"/>
      <c r="AD107" s="35"/>
      <c r="AE107" s="47"/>
      <c r="AF107" s="35"/>
      <c r="AG107" s="47"/>
      <c r="AH107" s="35"/>
      <c r="AI107" s="47"/>
      <c r="AJ107" s="35"/>
      <c r="AK107" s="47"/>
      <c r="AL107" s="196"/>
      <c r="AM107" s="47"/>
      <c r="AN107" s="152"/>
      <c r="AO107" s="197">
        <v>0</v>
      </c>
      <c r="AP107" s="198">
        <v>0</v>
      </c>
      <c r="AQ107" s="36">
        <v>0</v>
      </c>
      <c r="AR107" s="153">
        <v>0</v>
      </c>
      <c r="AS107" s="153">
        <v>0</v>
      </c>
      <c r="AT107" s="199" t="str">
        <f>CA107&amp;CB107&amp;CC107&amp;CD107&amp;CE107&amp;CF107</f>
        <v/>
      </c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13"/>
      <c r="BF107" s="13"/>
      <c r="BG107" s="13"/>
      <c r="BY107" s="3"/>
      <c r="BZ107" s="3"/>
      <c r="CA107" s="55" t="str">
        <f>IF(CG107=1,"* El número de Beneficiarios NO DEBE ser mayor que el Total ","")</f>
        <v/>
      </c>
      <c r="CB107" s="55" t="str">
        <f>IF(CH107=1,"* No olvide digitar las columnas Beneficiarios y/o Trans y/o Pueblos Originarios y/o Migrantes y/o Niños, Niñas, Adolescentes y Jóvenes Población SENAME (Digite CEROS si no tiene.). ","")</f>
        <v/>
      </c>
      <c r="CC107" s="55" t="str">
        <f>IF(CI107=1,"* El número de Trans NO DEBE ser mayor que el Total. ","")</f>
        <v/>
      </c>
      <c r="CD107" s="55" t="str">
        <f>IF(CJ107=1,"* El número de Pueblos Originarios NO DEBE ser mayor que el Total. ","")</f>
        <v/>
      </c>
      <c r="CE107" s="55" t="str">
        <f>IF(CK107=1,"* El número de Migrantes NO DEBE ser mayor que el Total. ","")</f>
        <v/>
      </c>
      <c r="CF107" s="55" t="str">
        <f>IF(CL107=1,"* El número de Niños, Niñas, Adolescentes y Jóvenes Población SENAME NO DEBE ser mayor que el Total. ","")</f>
        <v/>
      </c>
      <c r="CG107" s="56">
        <f>IF(C107&lt;AN107,1,0)</f>
        <v>0</v>
      </c>
      <c r="CH107" s="56">
        <f>IF(AND(C107&lt;&gt;0,OR(AN107="",AO107="",AP107="",AQ107="",AR107="",AS107="")),1,0)</f>
        <v>0</v>
      </c>
      <c r="CI107" s="56">
        <f>IF(C107&lt;(AO107+AP107),1,0)</f>
        <v>0</v>
      </c>
      <c r="CJ107" s="56">
        <f>IF(C107&lt;AQ107,1,0)</f>
        <v>0</v>
      </c>
      <c r="CK107" s="56">
        <f>IF(C107&lt;AR107,1,0)</f>
        <v>0</v>
      </c>
      <c r="CL107" s="146">
        <f>IF(C107&lt;AS107,1,0)</f>
        <v>0</v>
      </c>
    </row>
    <row r="108" spans="1:90" s="2" customFormat="1" x14ac:dyDescent="0.2">
      <c r="A108" s="441"/>
      <c r="B108" s="200" t="s">
        <v>161</v>
      </c>
      <c r="C108" s="175">
        <f t="shared" si="38"/>
        <v>6</v>
      </c>
      <c r="D108" s="176">
        <f t="shared" si="39"/>
        <v>0</v>
      </c>
      <c r="E108" s="177">
        <f t="shared" si="40"/>
        <v>6</v>
      </c>
      <c r="F108" s="124">
        <v>0</v>
      </c>
      <c r="G108" s="163">
        <v>0</v>
      </c>
      <c r="H108" s="124">
        <v>0</v>
      </c>
      <c r="I108" s="163">
        <v>0</v>
      </c>
      <c r="J108" s="124">
        <v>0</v>
      </c>
      <c r="K108" s="126">
        <v>0</v>
      </c>
      <c r="L108" s="124">
        <v>0</v>
      </c>
      <c r="M108" s="126">
        <v>1</v>
      </c>
      <c r="N108" s="124">
        <v>0</v>
      </c>
      <c r="O108" s="126">
        <v>1</v>
      </c>
      <c r="P108" s="124">
        <v>0</v>
      </c>
      <c r="Q108" s="126">
        <v>2</v>
      </c>
      <c r="R108" s="124">
        <v>0</v>
      </c>
      <c r="S108" s="126">
        <v>1</v>
      </c>
      <c r="T108" s="124">
        <v>0</v>
      </c>
      <c r="U108" s="126">
        <v>1</v>
      </c>
      <c r="V108" s="124">
        <v>0</v>
      </c>
      <c r="W108" s="126">
        <v>0</v>
      </c>
      <c r="X108" s="124">
        <v>0</v>
      </c>
      <c r="Y108" s="126">
        <v>0</v>
      </c>
      <c r="Z108" s="124">
        <v>0</v>
      </c>
      <c r="AA108" s="126">
        <v>0</v>
      </c>
      <c r="AB108" s="124">
        <v>0</v>
      </c>
      <c r="AC108" s="126">
        <v>0</v>
      </c>
      <c r="AD108" s="124">
        <v>0</v>
      </c>
      <c r="AE108" s="126">
        <v>0</v>
      </c>
      <c r="AF108" s="124">
        <v>0</v>
      </c>
      <c r="AG108" s="126">
        <v>0</v>
      </c>
      <c r="AH108" s="124">
        <v>0</v>
      </c>
      <c r="AI108" s="126">
        <v>0</v>
      </c>
      <c r="AJ108" s="124">
        <v>0</v>
      </c>
      <c r="AK108" s="126">
        <v>0</v>
      </c>
      <c r="AL108" s="178">
        <v>0</v>
      </c>
      <c r="AM108" s="126">
        <v>0</v>
      </c>
      <c r="AN108" s="165">
        <v>6</v>
      </c>
      <c r="AO108" s="201">
        <v>0</v>
      </c>
      <c r="AP108" s="202">
        <v>0</v>
      </c>
      <c r="AQ108" s="166">
        <v>0</v>
      </c>
      <c r="AR108" s="163">
        <v>0</v>
      </c>
      <c r="AS108" s="163">
        <v>0</v>
      </c>
      <c r="AT108" s="199" t="str">
        <f t="shared" ref="AT108:AT117" si="41">CA108&amp;CB108&amp;CC108&amp;CD108&amp;CE108&amp;CF108</f>
        <v/>
      </c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13"/>
      <c r="BF108" s="13"/>
      <c r="BG108" s="13"/>
      <c r="BY108" s="3"/>
      <c r="BZ108" s="3"/>
      <c r="CA108" s="55" t="str">
        <f t="shared" ref="CA108:CA117" si="42">IF(CG108=1,"* El número de Beneficiarios NO DEBE ser mayor que el Total ","")</f>
        <v/>
      </c>
      <c r="CB108" s="55" t="str">
        <f t="shared" ref="CB108:CB117" si="43">IF(CH108=1,"* No olvide digitar las columnas Beneficiarios y/o Trans y/o Pueblos Originarios y/o Migrantes y/o Niños, Niñas, Adolescentes y Jóvenes Población SENAME (Digite CEROS si no tiene.). ","")</f>
        <v/>
      </c>
      <c r="CC108" s="55" t="str">
        <f t="shared" ref="CC108:CC117" si="44">IF(CI108=1,"* El número de Trans NO DEBE ser mayor que el Total. ","")</f>
        <v/>
      </c>
      <c r="CD108" s="55" t="str">
        <f t="shared" ref="CD108:CD117" si="45">IF(CJ108=1,"* El número de Pueblos Originarios NO DEBE ser mayor que el Total. ","")</f>
        <v/>
      </c>
      <c r="CE108" s="55" t="str">
        <f t="shared" ref="CE108:CE117" si="46">IF(CK108=1,"* El número de Migrantes NO DEBE ser mayor que el Total. ","")</f>
        <v/>
      </c>
      <c r="CF108" s="55" t="str">
        <f t="shared" ref="CF108:CF117" si="47">IF(CL108=1,"* El número de Niños, Niñas, Adolescentes y Jóvenes Población SENAME NO DEBE ser mayor que el Total. ","")</f>
        <v/>
      </c>
      <c r="CG108" s="56">
        <f t="shared" ref="CG108:CG117" si="48">IF(C108&lt;AN108,1,0)</f>
        <v>0</v>
      </c>
      <c r="CH108" s="56">
        <f t="shared" ref="CH108:CH117" si="49">IF(AND(C108&lt;&gt;0,OR(AN108="",AO108="",AP108="",AQ108="",AR108="",AS108="")),1,0)</f>
        <v>0</v>
      </c>
      <c r="CI108" s="56">
        <f t="shared" ref="CI108:CI117" si="50">IF(C108&lt;(AO108+AP108),1,0)</f>
        <v>0</v>
      </c>
      <c r="CJ108" s="56">
        <f t="shared" ref="CJ108:CJ117" si="51">IF(C108&lt;AQ108,1,0)</f>
        <v>0</v>
      </c>
      <c r="CK108" s="56">
        <f t="shared" ref="CK108:CK117" si="52">IF(C108&lt;AR108,1,0)</f>
        <v>0</v>
      </c>
      <c r="CL108" s="146">
        <f t="shared" ref="CL108:CL117" si="53">IF(C108&lt;AS108,1,0)</f>
        <v>0</v>
      </c>
    </row>
    <row r="109" spans="1:90" s="2" customFormat="1" x14ac:dyDescent="0.2">
      <c r="A109" s="442" t="s">
        <v>179</v>
      </c>
      <c r="B109" s="192" t="s">
        <v>160</v>
      </c>
      <c r="C109" s="193">
        <f t="shared" si="38"/>
        <v>4</v>
      </c>
      <c r="D109" s="194">
        <f t="shared" si="39"/>
        <v>4</v>
      </c>
      <c r="E109" s="195">
        <f>SUM(G109+I109+K109+M109+O109+Q109+S109+U109+W109+Y109+AA109+AC109+AE109+AG109+AI109+AK109+AM109)</f>
        <v>0</v>
      </c>
      <c r="F109" s="35">
        <v>0</v>
      </c>
      <c r="G109" s="153">
        <v>0</v>
      </c>
      <c r="H109" s="35">
        <v>0</v>
      </c>
      <c r="I109" s="153">
        <v>0</v>
      </c>
      <c r="J109" s="35">
        <v>0</v>
      </c>
      <c r="K109" s="47">
        <v>0</v>
      </c>
      <c r="L109" s="35">
        <v>0</v>
      </c>
      <c r="M109" s="47">
        <v>0</v>
      </c>
      <c r="N109" s="35">
        <v>1</v>
      </c>
      <c r="O109" s="47">
        <v>0</v>
      </c>
      <c r="P109" s="35">
        <v>0</v>
      </c>
      <c r="Q109" s="47">
        <v>0</v>
      </c>
      <c r="R109" s="35">
        <v>1</v>
      </c>
      <c r="S109" s="47">
        <v>0</v>
      </c>
      <c r="T109" s="35">
        <v>0</v>
      </c>
      <c r="U109" s="47">
        <v>0</v>
      </c>
      <c r="V109" s="35">
        <v>0</v>
      </c>
      <c r="W109" s="47">
        <v>0</v>
      </c>
      <c r="X109" s="35">
        <v>0</v>
      </c>
      <c r="Y109" s="47">
        <v>0</v>
      </c>
      <c r="Z109" s="35">
        <v>0</v>
      </c>
      <c r="AA109" s="47">
        <v>0</v>
      </c>
      <c r="AB109" s="35">
        <v>1</v>
      </c>
      <c r="AC109" s="47">
        <v>0</v>
      </c>
      <c r="AD109" s="35">
        <v>0</v>
      </c>
      <c r="AE109" s="47">
        <v>0</v>
      </c>
      <c r="AF109" s="35">
        <v>0</v>
      </c>
      <c r="AG109" s="47">
        <v>0</v>
      </c>
      <c r="AH109" s="35">
        <v>0</v>
      </c>
      <c r="AI109" s="47">
        <v>0</v>
      </c>
      <c r="AJ109" s="35">
        <v>0</v>
      </c>
      <c r="AK109" s="47">
        <v>0</v>
      </c>
      <c r="AL109" s="196">
        <v>1</v>
      </c>
      <c r="AM109" s="47">
        <v>0</v>
      </c>
      <c r="AN109" s="152">
        <v>4</v>
      </c>
      <c r="AO109" s="197">
        <v>0</v>
      </c>
      <c r="AP109" s="198">
        <v>0</v>
      </c>
      <c r="AQ109" s="36">
        <v>0</v>
      </c>
      <c r="AR109" s="153">
        <v>0</v>
      </c>
      <c r="AS109" s="153">
        <v>0</v>
      </c>
      <c r="AT109" s="199" t="str">
        <f t="shared" si="41"/>
        <v/>
      </c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13"/>
      <c r="BF109" s="13"/>
      <c r="BG109" s="13"/>
      <c r="BY109" s="3"/>
      <c r="BZ109" s="3"/>
      <c r="CA109" s="55" t="str">
        <f t="shared" si="42"/>
        <v/>
      </c>
      <c r="CB109" s="55" t="str">
        <f t="shared" si="43"/>
        <v/>
      </c>
      <c r="CC109" s="55" t="str">
        <f t="shared" si="44"/>
        <v/>
      </c>
      <c r="CD109" s="55" t="str">
        <f t="shared" si="45"/>
        <v/>
      </c>
      <c r="CE109" s="55" t="str">
        <f t="shared" si="46"/>
        <v/>
      </c>
      <c r="CF109" s="55" t="str">
        <f t="shared" si="47"/>
        <v/>
      </c>
      <c r="CG109" s="56">
        <f t="shared" si="48"/>
        <v>0</v>
      </c>
      <c r="CH109" s="56">
        <f t="shared" si="49"/>
        <v>0</v>
      </c>
      <c r="CI109" s="56">
        <f t="shared" si="50"/>
        <v>0</v>
      </c>
      <c r="CJ109" s="56">
        <f t="shared" si="51"/>
        <v>0</v>
      </c>
      <c r="CK109" s="56">
        <f t="shared" si="52"/>
        <v>0</v>
      </c>
      <c r="CL109" s="146">
        <f t="shared" si="53"/>
        <v>0</v>
      </c>
    </row>
    <row r="110" spans="1:90" s="2" customFormat="1" x14ac:dyDescent="0.2">
      <c r="A110" s="443"/>
      <c r="B110" s="203" t="s">
        <v>161</v>
      </c>
      <c r="C110" s="172">
        <f t="shared" si="38"/>
        <v>3</v>
      </c>
      <c r="D110" s="155">
        <f t="shared" si="39"/>
        <v>1</v>
      </c>
      <c r="E110" s="156">
        <f t="shared" si="40"/>
        <v>2</v>
      </c>
      <c r="F110" s="39">
        <v>0</v>
      </c>
      <c r="G110" s="67">
        <v>0</v>
      </c>
      <c r="H110" s="39">
        <v>0</v>
      </c>
      <c r="I110" s="67">
        <v>0</v>
      </c>
      <c r="J110" s="39">
        <v>0</v>
      </c>
      <c r="K110" s="40">
        <v>0</v>
      </c>
      <c r="L110" s="39">
        <v>0</v>
      </c>
      <c r="M110" s="40">
        <v>1</v>
      </c>
      <c r="N110" s="39">
        <v>0</v>
      </c>
      <c r="O110" s="40">
        <v>0</v>
      </c>
      <c r="P110" s="39">
        <v>0</v>
      </c>
      <c r="Q110" s="40">
        <v>0</v>
      </c>
      <c r="R110" s="39">
        <v>0</v>
      </c>
      <c r="S110" s="40">
        <v>0</v>
      </c>
      <c r="T110" s="39">
        <v>1</v>
      </c>
      <c r="U110" s="40">
        <v>0</v>
      </c>
      <c r="V110" s="39">
        <v>0</v>
      </c>
      <c r="W110" s="40">
        <v>0</v>
      </c>
      <c r="X110" s="39">
        <v>0</v>
      </c>
      <c r="Y110" s="40">
        <v>0</v>
      </c>
      <c r="Z110" s="39">
        <v>0</v>
      </c>
      <c r="AA110" s="40">
        <v>0</v>
      </c>
      <c r="AB110" s="39">
        <v>0</v>
      </c>
      <c r="AC110" s="40">
        <v>1</v>
      </c>
      <c r="AD110" s="39">
        <v>0</v>
      </c>
      <c r="AE110" s="40">
        <v>0</v>
      </c>
      <c r="AF110" s="39">
        <v>0</v>
      </c>
      <c r="AG110" s="40">
        <v>0</v>
      </c>
      <c r="AH110" s="39">
        <v>0</v>
      </c>
      <c r="AI110" s="40">
        <v>0</v>
      </c>
      <c r="AJ110" s="39">
        <v>0</v>
      </c>
      <c r="AK110" s="40">
        <v>0</v>
      </c>
      <c r="AL110" s="46">
        <v>0</v>
      </c>
      <c r="AM110" s="40">
        <v>0</v>
      </c>
      <c r="AN110" s="157">
        <v>3</v>
      </c>
      <c r="AO110" s="204">
        <v>0</v>
      </c>
      <c r="AP110" s="205">
        <v>0</v>
      </c>
      <c r="AQ110" s="57">
        <v>0</v>
      </c>
      <c r="AR110" s="67">
        <v>0</v>
      </c>
      <c r="AS110" s="67">
        <v>0</v>
      </c>
      <c r="AT110" s="199" t="str">
        <f t="shared" si="41"/>
        <v/>
      </c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13"/>
      <c r="BF110" s="13"/>
      <c r="BG110" s="13"/>
      <c r="BY110" s="3"/>
      <c r="BZ110" s="3"/>
      <c r="CA110" s="55" t="str">
        <f t="shared" si="42"/>
        <v/>
      </c>
      <c r="CB110" s="55" t="str">
        <f t="shared" si="43"/>
        <v/>
      </c>
      <c r="CC110" s="55" t="str">
        <f t="shared" si="44"/>
        <v/>
      </c>
      <c r="CD110" s="55" t="str">
        <f t="shared" si="45"/>
        <v/>
      </c>
      <c r="CE110" s="55" t="str">
        <f t="shared" si="46"/>
        <v/>
      </c>
      <c r="CF110" s="55" t="str">
        <f t="shared" si="47"/>
        <v/>
      </c>
      <c r="CG110" s="56">
        <f t="shared" si="48"/>
        <v>0</v>
      </c>
      <c r="CH110" s="56">
        <f t="shared" si="49"/>
        <v>0</v>
      </c>
      <c r="CI110" s="56">
        <f t="shared" si="50"/>
        <v>0</v>
      </c>
      <c r="CJ110" s="56">
        <f t="shared" si="51"/>
        <v>0</v>
      </c>
      <c r="CK110" s="56">
        <f t="shared" si="52"/>
        <v>0</v>
      </c>
      <c r="CL110" s="146">
        <f t="shared" si="53"/>
        <v>0</v>
      </c>
    </row>
    <row r="111" spans="1:90" s="2" customFormat="1" x14ac:dyDescent="0.2">
      <c r="A111" s="444"/>
      <c r="B111" s="200" t="s">
        <v>180</v>
      </c>
      <c r="C111" s="175">
        <f t="shared" si="38"/>
        <v>0</v>
      </c>
      <c r="D111" s="176">
        <f t="shared" si="39"/>
        <v>0</v>
      </c>
      <c r="E111" s="177">
        <f t="shared" si="40"/>
        <v>0</v>
      </c>
      <c r="F111" s="124"/>
      <c r="G111" s="163"/>
      <c r="H111" s="124"/>
      <c r="I111" s="163"/>
      <c r="J111" s="124"/>
      <c r="K111" s="126"/>
      <c r="L111" s="124"/>
      <c r="M111" s="126"/>
      <c r="N111" s="124"/>
      <c r="O111" s="126"/>
      <c r="P111" s="124"/>
      <c r="Q111" s="126"/>
      <c r="R111" s="124"/>
      <c r="S111" s="126"/>
      <c r="T111" s="124"/>
      <c r="U111" s="126"/>
      <c r="V111" s="124"/>
      <c r="W111" s="126"/>
      <c r="X111" s="124"/>
      <c r="Y111" s="126"/>
      <c r="Z111" s="124"/>
      <c r="AA111" s="126"/>
      <c r="AB111" s="124"/>
      <c r="AC111" s="126"/>
      <c r="AD111" s="124"/>
      <c r="AE111" s="126"/>
      <c r="AF111" s="124"/>
      <c r="AG111" s="126"/>
      <c r="AH111" s="124"/>
      <c r="AI111" s="126"/>
      <c r="AJ111" s="124"/>
      <c r="AK111" s="126"/>
      <c r="AL111" s="178"/>
      <c r="AM111" s="126"/>
      <c r="AN111" s="165"/>
      <c r="AO111" s="201">
        <v>0</v>
      </c>
      <c r="AP111" s="202">
        <v>0</v>
      </c>
      <c r="AQ111" s="166">
        <v>0</v>
      </c>
      <c r="AR111" s="163">
        <v>0</v>
      </c>
      <c r="AS111" s="163">
        <v>0</v>
      </c>
      <c r="AT111" s="199" t="str">
        <f t="shared" si="41"/>
        <v/>
      </c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13"/>
      <c r="BF111" s="13"/>
      <c r="BG111" s="13"/>
      <c r="BY111" s="3"/>
      <c r="BZ111" s="3"/>
      <c r="CA111" s="55" t="str">
        <f t="shared" si="42"/>
        <v/>
      </c>
      <c r="CB111" s="55" t="str">
        <f t="shared" si="43"/>
        <v/>
      </c>
      <c r="CC111" s="55" t="str">
        <f t="shared" si="44"/>
        <v/>
      </c>
      <c r="CD111" s="55" t="str">
        <f t="shared" si="45"/>
        <v/>
      </c>
      <c r="CE111" s="55" t="str">
        <f t="shared" si="46"/>
        <v/>
      </c>
      <c r="CF111" s="55" t="str">
        <f t="shared" si="47"/>
        <v/>
      </c>
      <c r="CG111" s="56">
        <f t="shared" si="48"/>
        <v>0</v>
      </c>
      <c r="CH111" s="56">
        <f t="shared" si="49"/>
        <v>0</v>
      </c>
      <c r="CI111" s="56">
        <f t="shared" si="50"/>
        <v>0</v>
      </c>
      <c r="CJ111" s="56">
        <f t="shared" si="51"/>
        <v>0</v>
      </c>
      <c r="CK111" s="56">
        <f t="shared" si="52"/>
        <v>0</v>
      </c>
      <c r="CL111" s="146">
        <f t="shared" si="53"/>
        <v>0</v>
      </c>
    </row>
    <row r="112" spans="1:90" s="2" customFormat="1" x14ac:dyDescent="0.2">
      <c r="A112" s="415" t="s">
        <v>181</v>
      </c>
      <c r="B112" s="192" t="s">
        <v>160</v>
      </c>
      <c r="C112" s="193">
        <f t="shared" si="38"/>
        <v>0</v>
      </c>
      <c r="D112" s="194">
        <f t="shared" si="39"/>
        <v>0</v>
      </c>
      <c r="E112" s="195">
        <f t="shared" si="40"/>
        <v>0</v>
      </c>
      <c r="F112" s="35"/>
      <c r="G112" s="153"/>
      <c r="H112" s="35"/>
      <c r="I112" s="153"/>
      <c r="J112" s="35"/>
      <c r="K112" s="47"/>
      <c r="L112" s="35"/>
      <c r="M112" s="47"/>
      <c r="N112" s="35"/>
      <c r="O112" s="47"/>
      <c r="P112" s="35"/>
      <c r="Q112" s="47"/>
      <c r="R112" s="35"/>
      <c r="S112" s="47"/>
      <c r="T112" s="35"/>
      <c r="U112" s="47"/>
      <c r="V112" s="35"/>
      <c r="W112" s="153"/>
      <c r="X112" s="35"/>
      <c r="Y112" s="47"/>
      <c r="Z112" s="35"/>
      <c r="AA112" s="47"/>
      <c r="AB112" s="35"/>
      <c r="AC112" s="47"/>
      <c r="AD112" s="35"/>
      <c r="AE112" s="47"/>
      <c r="AF112" s="35"/>
      <c r="AG112" s="47"/>
      <c r="AH112" s="35"/>
      <c r="AI112" s="47"/>
      <c r="AJ112" s="35"/>
      <c r="AK112" s="47"/>
      <c r="AL112" s="196"/>
      <c r="AM112" s="47"/>
      <c r="AN112" s="152"/>
      <c r="AO112" s="197">
        <v>0</v>
      </c>
      <c r="AP112" s="198">
        <v>0</v>
      </c>
      <c r="AQ112" s="36">
        <v>0</v>
      </c>
      <c r="AR112" s="153">
        <v>0</v>
      </c>
      <c r="AS112" s="153">
        <v>0</v>
      </c>
      <c r="AT112" s="199" t="str">
        <f t="shared" si="41"/>
        <v/>
      </c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13"/>
      <c r="BF112" s="13"/>
      <c r="BG112" s="13"/>
      <c r="BY112" s="3"/>
      <c r="BZ112" s="3"/>
      <c r="CA112" s="55" t="str">
        <f t="shared" si="42"/>
        <v/>
      </c>
      <c r="CB112" s="55" t="str">
        <f t="shared" si="43"/>
        <v/>
      </c>
      <c r="CC112" s="55" t="str">
        <f t="shared" si="44"/>
        <v/>
      </c>
      <c r="CD112" s="55" t="str">
        <f t="shared" si="45"/>
        <v/>
      </c>
      <c r="CE112" s="55" t="str">
        <f t="shared" si="46"/>
        <v/>
      </c>
      <c r="CF112" s="55" t="str">
        <f t="shared" si="47"/>
        <v/>
      </c>
      <c r="CG112" s="56">
        <f t="shared" si="48"/>
        <v>0</v>
      </c>
      <c r="CH112" s="56">
        <f t="shared" si="49"/>
        <v>0</v>
      </c>
      <c r="CI112" s="56">
        <f t="shared" si="50"/>
        <v>0</v>
      </c>
      <c r="CJ112" s="56">
        <f t="shared" si="51"/>
        <v>0</v>
      </c>
      <c r="CK112" s="56">
        <f t="shared" si="52"/>
        <v>0</v>
      </c>
      <c r="CL112" s="146">
        <f t="shared" si="53"/>
        <v>0</v>
      </c>
    </row>
    <row r="113" spans="1:90" s="2" customFormat="1" x14ac:dyDescent="0.2">
      <c r="A113" s="417"/>
      <c r="B113" s="203" t="s">
        <v>161</v>
      </c>
      <c r="C113" s="172">
        <f t="shared" si="38"/>
        <v>204</v>
      </c>
      <c r="D113" s="155">
        <f t="shared" si="39"/>
        <v>148</v>
      </c>
      <c r="E113" s="156">
        <f t="shared" si="40"/>
        <v>56</v>
      </c>
      <c r="F113" s="124">
        <v>0</v>
      </c>
      <c r="G113" s="163">
        <v>1</v>
      </c>
      <c r="H113" s="124">
        <v>0</v>
      </c>
      <c r="I113" s="163">
        <v>0</v>
      </c>
      <c r="J113" s="124">
        <v>0</v>
      </c>
      <c r="K113" s="126">
        <v>0</v>
      </c>
      <c r="L113" s="124">
        <v>4</v>
      </c>
      <c r="M113" s="126">
        <v>0</v>
      </c>
      <c r="N113" s="124">
        <v>3</v>
      </c>
      <c r="O113" s="126">
        <v>2</v>
      </c>
      <c r="P113" s="124">
        <v>22</v>
      </c>
      <c r="Q113" s="126">
        <v>7</v>
      </c>
      <c r="R113" s="124">
        <v>25</v>
      </c>
      <c r="S113" s="126">
        <v>15</v>
      </c>
      <c r="T113" s="124">
        <v>17</v>
      </c>
      <c r="U113" s="126">
        <v>9</v>
      </c>
      <c r="V113" s="124">
        <v>21</v>
      </c>
      <c r="W113" s="126">
        <v>7</v>
      </c>
      <c r="X113" s="124">
        <v>17</v>
      </c>
      <c r="Y113" s="126">
        <v>6</v>
      </c>
      <c r="Z113" s="124">
        <v>19</v>
      </c>
      <c r="AA113" s="126">
        <v>8</v>
      </c>
      <c r="AB113" s="124">
        <v>11</v>
      </c>
      <c r="AC113" s="126">
        <v>0</v>
      </c>
      <c r="AD113" s="124">
        <v>3</v>
      </c>
      <c r="AE113" s="126">
        <v>0</v>
      </c>
      <c r="AF113" s="124">
        <v>2</v>
      </c>
      <c r="AG113" s="126">
        <v>1</v>
      </c>
      <c r="AH113" s="124">
        <v>3</v>
      </c>
      <c r="AI113" s="126">
        <v>0</v>
      </c>
      <c r="AJ113" s="124">
        <v>1</v>
      </c>
      <c r="AK113" s="126">
        <v>0</v>
      </c>
      <c r="AL113" s="178">
        <v>0</v>
      </c>
      <c r="AM113" s="126">
        <v>0</v>
      </c>
      <c r="AN113" s="165">
        <v>204</v>
      </c>
      <c r="AO113" s="201">
        <v>0</v>
      </c>
      <c r="AP113" s="202">
        <v>0</v>
      </c>
      <c r="AQ113" s="166">
        <v>0</v>
      </c>
      <c r="AR113" s="163">
        <v>0</v>
      </c>
      <c r="AS113" s="163">
        <v>0</v>
      </c>
      <c r="AT113" s="199" t="str">
        <f t="shared" si="41"/>
        <v/>
      </c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13"/>
      <c r="BF113" s="13"/>
      <c r="BG113" s="13"/>
      <c r="BY113" s="3"/>
      <c r="BZ113" s="3"/>
      <c r="CA113" s="55" t="str">
        <f t="shared" si="42"/>
        <v/>
      </c>
      <c r="CB113" s="55" t="str">
        <f t="shared" si="43"/>
        <v/>
      </c>
      <c r="CC113" s="55" t="str">
        <f t="shared" si="44"/>
        <v/>
      </c>
      <c r="CD113" s="55" t="str">
        <f t="shared" si="45"/>
        <v/>
      </c>
      <c r="CE113" s="55" t="str">
        <f t="shared" si="46"/>
        <v/>
      </c>
      <c r="CF113" s="55" t="str">
        <f t="shared" si="47"/>
        <v/>
      </c>
      <c r="CG113" s="56">
        <f t="shared" si="48"/>
        <v>0</v>
      </c>
      <c r="CH113" s="56">
        <f t="shared" si="49"/>
        <v>0</v>
      </c>
      <c r="CI113" s="56">
        <f t="shared" si="50"/>
        <v>0</v>
      </c>
      <c r="CJ113" s="56">
        <f t="shared" si="51"/>
        <v>0</v>
      </c>
      <c r="CK113" s="56">
        <f t="shared" si="52"/>
        <v>0</v>
      </c>
      <c r="CL113" s="146">
        <f t="shared" si="53"/>
        <v>0</v>
      </c>
    </row>
    <row r="114" spans="1:90" s="2" customFormat="1" x14ac:dyDescent="0.2">
      <c r="A114" s="415" t="s">
        <v>182</v>
      </c>
      <c r="B114" s="192" t="s">
        <v>160</v>
      </c>
      <c r="C114" s="193">
        <f t="shared" si="38"/>
        <v>0</v>
      </c>
      <c r="D114" s="194">
        <f t="shared" si="39"/>
        <v>0</v>
      </c>
      <c r="E114" s="195">
        <f t="shared" si="40"/>
        <v>0</v>
      </c>
      <c r="F114" s="35"/>
      <c r="G114" s="153"/>
      <c r="H114" s="35"/>
      <c r="I114" s="153"/>
      <c r="J114" s="35"/>
      <c r="K114" s="47"/>
      <c r="L114" s="35"/>
      <c r="M114" s="47"/>
      <c r="N114" s="35"/>
      <c r="O114" s="47"/>
      <c r="P114" s="35"/>
      <c r="Q114" s="47"/>
      <c r="R114" s="35"/>
      <c r="S114" s="47"/>
      <c r="T114" s="35"/>
      <c r="U114" s="47"/>
      <c r="V114" s="60"/>
      <c r="W114" s="49"/>
      <c r="X114" s="60"/>
      <c r="Y114" s="49"/>
      <c r="Z114" s="60"/>
      <c r="AA114" s="49"/>
      <c r="AB114" s="60"/>
      <c r="AC114" s="49"/>
      <c r="AD114" s="60"/>
      <c r="AE114" s="49"/>
      <c r="AF114" s="60"/>
      <c r="AG114" s="49"/>
      <c r="AH114" s="60"/>
      <c r="AI114" s="49"/>
      <c r="AJ114" s="60"/>
      <c r="AK114" s="49"/>
      <c r="AL114" s="80"/>
      <c r="AM114" s="49"/>
      <c r="AN114" s="152"/>
      <c r="AO114" s="197">
        <v>0</v>
      </c>
      <c r="AP114" s="198">
        <v>0</v>
      </c>
      <c r="AQ114" s="36">
        <v>0</v>
      </c>
      <c r="AR114" s="153">
        <v>0</v>
      </c>
      <c r="AS114" s="153">
        <v>0</v>
      </c>
      <c r="AT114" s="199" t="str">
        <f t="shared" si="41"/>
        <v/>
      </c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13"/>
      <c r="BF114" s="13"/>
      <c r="BG114" s="13"/>
      <c r="BY114" s="3"/>
      <c r="BZ114" s="3"/>
      <c r="CA114" s="55" t="str">
        <f t="shared" si="42"/>
        <v/>
      </c>
      <c r="CB114" s="55" t="str">
        <f t="shared" si="43"/>
        <v/>
      </c>
      <c r="CC114" s="55" t="str">
        <f t="shared" si="44"/>
        <v/>
      </c>
      <c r="CD114" s="55" t="str">
        <f t="shared" si="45"/>
        <v/>
      </c>
      <c r="CE114" s="55" t="str">
        <f t="shared" si="46"/>
        <v/>
      </c>
      <c r="CF114" s="55" t="str">
        <f t="shared" si="47"/>
        <v/>
      </c>
      <c r="CG114" s="56">
        <f t="shared" si="48"/>
        <v>0</v>
      </c>
      <c r="CH114" s="56">
        <f t="shared" si="49"/>
        <v>0</v>
      </c>
      <c r="CI114" s="56">
        <f t="shared" si="50"/>
        <v>0</v>
      </c>
      <c r="CJ114" s="56">
        <f t="shared" si="51"/>
        <v>0</v>
      </c>
      <c r="CK114" s="56">
        <f t="shared" si="52"/>
        <v>0</v>
      </c>
      <c r="CL114" s="146">
        <f t="shared" si="53"/>
        <v>0</v>
      </c>
    </row>
    <row r="115" spans="1:90" s="2" customFormat="1" x14ac:dyDescent="0.2">
      <c r="A115" s="417"/>
      <c r="B115" s="203" t="s">
        <v>161</v>
      </c>
      <c r="C115" s="172">
        <f t="shared" si="38"/>
        <v>24</v>
      </c>
      <c r="D115" s="155">
        <f t="shared" si="39"/>
        <v>13</v>
      </c>
      <c r="E115" s="156">
        <f t="shared" si="40"/>
        <v>11</v>
      </c>
      <c r="F115" s="124">
        <v>0</v>
      </c>
      <c r="G115" s="163">
        <v>0</v>
      </c>
      <c r="H115" s="124">
        <v>0</v>
      </c>
      <c r="I115" s="163">
        <v>0</v>
      </c>
      <c r="J115" s="124">
        <v>0</v>
      </c>
      <c r="K115" s="126">
        <v>0</v>
      </c>
      <c r="L115" s="124">
        <v>2</v>
      </c>
      <c r="M115" s="126">
        <v>2</v>
      </c>
      <c r="N115" s="124">
        <v>0</v>
      </c>
      <c r="O115" s="126">
        <v>1</v>
      </c>
      <c r="P115" s="124">
        <v>3</v>
      </c>
      <c r="Q115" s="126">
        <v>1</v>
      </c>
      <c r="R115" s="124">
        <v>3</v>
      </c>
      <c r="S115" s="126">
        <v>3</v>
      </c>
      <c r="T115" s="124">
        <v>3</v>
      </c>
      <c r="U115" s="126">
        <v>2</v>
      </c>
      <c r="V115" s="85">
        <v>0</v>
      </c>
      <c r="W115" s="52">
        <v>0</v>
      </c>
      <c r="X115" s="60">
        <v>0</v>
      </c>
      <c r="Y115" s="49">
        <v>0</v>
      </c>
      <c r="Z115" s="60">
        <v>0</v>
      </c>
      <c r="AA115" s="49">
        <v>1</v>
      </c>
      <c r="AB115" s="60">
        <v>0</v>
      </c>
      <c r="AC115" s="49">
        <v>0</v>
      </c>
      <c r="AD115" s="60">
        <v>0</v>
      </c>
      <c r="AE115" s="49">
        <v>1</v>
      </c>
      <c r="AF115" s="60">
        <v>0</v>
      </c>
      <c r="AG115" s="49">
        <v>0</v>
      </c>
      <c r="AH115" s="60">
        <v>1</v>
      </c>
      <c r="AI115" s="49">
        <v>0</v>
      </c>
      <c r="AJ115" s="60">
        <v>1</v>
      </c>
      <c r="AK115" s="49">
        <v>0</v>
      </c>
      <c r="AL115" s="80">
        <v>0</v>
      </c>
      <c r="AM115" s="49">
        <v>0</v>
      </c>
      <c r="AN115" s="171">
        <v>24</v>
      </c>
      <c r="AO115" s="206">
        <v>0</v>
      </c>
      <c r="AP115" s="207">
        <v>0</v>
      </c>
      <c r="AQ115" s="79">
        <v>0</v>
      </c>
      <c r="AR115" s="52">
        <v>0</v>
      </c>
      <c r="AS115" s="52">
        <v>0</v>
      </c>
      <c r="AT115" s="199" t="str">
        <f t="shared" si="41"/>
        <v/>
      </c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13"/>
      <c r="BF115" s="13"/>
      <c r="BG115" s="13"/>
      <c r="BY115" s="3"/>
      <c r="BZ115" s="3"/>
      <c r="CA115" s="55" t="str">
        <f t="shared" si="42"/>
        <v/>
      </c>
      <c r="CB115" s="55" t="str">
        <f t="shared" si="43"/>
        <v/>
      </c>
      <c r="CC115" s="55" t="str">
        <f t="shared" si="44"/>
        <v/>
      </c>
      <c r="CD115" s="55" t="str">
        <f t="shared" si="45"/>
        <v/>
      </c>
      <c r="CE115" s="55" t="str">
        <f t="shared" si="46"/>
        <v/>
      </c>
      <c r="CF115" s="55" t="str">
        <f t="shared" si="47"/>
        <v/>
      </c>
      <c r="CG115" s="56">
        <f t="shared" si="48"/>
        <v>0</v>
      </c>
      <c r="CH115" s="56">
        <f t="shared" si="49"/>
        <v>0</v>
      </c>
      <c r="CI115" s="56">
        <f t="shared" si="50"/>
        <v>0</v>
      </c>
      <c r="CJ115" s="56">
        <f t="shared" si="51"/>
        <v>0</v>
      </c>
      <c r="CK115" s="56">
        <f t="shared" si="52"/>
        <v>0</v>
      </c>
      <c r="CL115" s="146">
        <f t="shared" si="53"/>
        <v>0</v>
      </c>
    </row>
    <row r="116" spans="1:90" s="2" customFormat="1" x14ac:dyDescent="0.2">
      <c r="A116" s="389" t="s">
        <v>183</v>
      </c>
      <c r="B116" s="208" t="s">
        <v>160</v>
      </c>
      <c r="C116" s="209">
        <f t="shared" si="38"/>
        <v>0</v>
      </c>
      <c r="D116" s="137">
        <f>SUM(L116+N116+P116+R116+T116+V116+X116+Z116+AB116+AD116+AF116+AH116+AJ116+AL116)</f>
        <v>0</v>
      </c>
      <c r="E116" s="138">
        <f>SUM(M116+O116+Q116+S116+U116+W116+Y116+AA116+AC116+AE116+AG116+AI116+AK116+AM116)</f>
        <v>0</v>
      </c>
      <c r="F116" s="210"/>
      <c r="G116" s="211"/>
      <c r="H116" s="210"/>
      <c r="I116" s="211"/>
      <c r="J116" s="210"/>
      <c r="K116" s="211"/>
      <c r="L116" s="38"/>
      <c r="M116" s="45"/>
      <c r="N116" s="139"/>
      <c r="O116" s="45"/>
      <c r="P116" s="139"/>
      <c r="Q116" s="45"/>
      <c r="R116" s="139"/>
      <c r="S116" s="45"/>
      <c r="T116" s="139"/>
      <c r="U116" s="45"/>
      <c r="V116" s="139"/>
      <c r="W116" s="45"/>
      <c r="X116" s="139"/>
      <c r="Y116" s="45"/>
      <c r="Z116" s="139"/>
      <c r="AA116" s="45"/>
      <c r="AB116" s="139"/>
      <c r="AC116" s="45"/>
      <c r="AD116" s="139"/>
      <c r="AE116" s="45"/>
      <c r="AF116" s="139"/>
      <c r="AG116" s="45"/>
      <c r="AH116" s="139"/>
      <c r="AI116" s="45"/>
      <c r="AJ116" s="139"/>
      <c r="AK116" s="45"/>
      <c r="AL116" s="141"/>
      <c r="AM116" s="45"/>
      <c r="AN116" s="143"/>
      <c r="AO116" s="212">
        <v>0</v>
      </c>
      <c r="AP116" s="213">
        <v>0</v>
      </c>
      <c r="AQ116" s="144">
        <v>0</v>
      </c>
      <c r="AR116" s="140">
        <v>0</v>
      </c>
      <c r="AS116" s="140">
        <v>0</v>
      </c>
      <c r="AT116" s="199" t="str">
        <f t="shared" si="41"/>
        <v/>
      </c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13"/>
      <c r="BF116" s="13"/>
      <c r="BG116" s="13"/>
      <c r="BY116" s="3"/>
      <c r="BZ116" s="3"/>
      <c r="CA116" s="55" t="str">
        <f t="shared" si="42"/>
        <v/>
      </c>
      <c r="CB116" s="55" t="str">
        <f t="shared" si="43"/>
        <v/>
      </c>
      <c r="CC116" s="55" t="str">
        <f t="shared" si="44"/>
        <v/>
      </c>
      <c r="CD116" s="55" t="str">
        <f t="shared" si="45"/>
        <v/>
      </c>
      <c r="CE116" s="55" t="str">
        <f t="shared" si="46"/>
        <v/>
      </c>
      <c r="CF116" s="55" t="str">
        <f t="shared" si="47"/>
        <v/>
      </c>
      <c r="CG116" s="56">
        <f>IF(C116&lt;AN116,1,0)</f>
        <v>0</v>
      </c>
      <c r="CH116" s="56">
        <f t="shared" si="49"/>
        <v>0</v>
      </c>
      <c r="CI116" s="56">
        <f t="shared" si="50"/>
        <v>0</v>
      </c>
      <c r="CJ116" s="56">
        <f t="shared" si="51"/>
        <v>0</v>
      </c>
      <c r="CK116" s="56">
        <f t="shared" si="52"/>
        <v>0</v>
      </c>
      <c r="CL116" s="146">
        <f t="shared" si="53"/>
        <v>0</v>
      </c>
    </row>
    <row r="117" spans="1:90" s="2" customFormat="1" x14ac:dyDescent="0.2">
      <c r="A117" s="391"/>
      <c r="B117" s="200" t="s">
        <v>161</v>
      </c>
      <c r="C117" s="175">
        <f t="shared" si="38"/>
        <v>1</v>
      </c>
      <c r="D117" s="176">
        <f>SUM(L117+N117+P117+R117+T117+V117+X117+Z117+AB117+AD117+AF117+AH117+AJ117+AL117)</f>
        <v>0</v>
      </c>
      <c r="E117" s="177">
        <f>SUM(M117+O117+Q117+S117+U117+W117+Y117+AA117+AC117+AE117+AG117+AI117+AK117+AM117)</f>
        <v>1</v>
      </c>
      <c r="F117" s="161"/>
      <c r="G117" s="162"/>
      <c r="H117" s="161"/>
      <c r="I117" s="162"/>
      <c r="J117" s="161"/>
      <c r="K117" s="162"/>
      <c r="L117" s="214">
        <v>0</v>
      </c>
      <c r="M117" s="126">
        <v>0</v>
      </c>
      <c r="N117" s="124">
        <v>0</v>
      </c>
      <c r="O117" s="126">
        <v>0</v>
      </c>
      <c r="P117" s="124">
        <v>0</v>
      </c>
      <c r="Q117" s="126">
        <v>0</v>
      </c>
      <c r="R117" s="124">
        <v>0</v>
      </c>
      <c r="S117" s="126">
        <v>1</v>
      </c>
      <c r="T117" s="124">
        <v>0</v>
      </c>
      <c r="U117" s="126">
        <v>0</v>
      </c>
      <c r="V117" s="124">
        <v>0</v>
      </c>
      <c r="W117" s="126">
        <v>0</v>
      </c>
      <c r="X117" s="124">
        <v>0</v>
      </c>
      <c r="Y117" s="126">
        <v>0</v>
      </c>
      <c r="Z117" s="124">
        <v>0</v>
      </c>
      <c r="AA117" s="126">
        <v>0</v>
      </c>
      <c r="AB117" s="124">
        <v>0</v>
      </c>
      <c r="AC117" s="126">
        <v>0</v>
      </c>
      <c r="AD117" s="124">
        <v>0</v>
      </c>
      <c r="AE117" s="126">
        <v>0</v>
      </c>
      <c r="AF117" s="124">
        <v>0</v>
      </c>
      <c r="AG117" s="126">
        <v>0</v>
      </c>
      <c r="AH117" s="124">
        <v>0</v>
      </c>
      <c r="AI117" s="126">
        <v>0</v>
      </c>
      <c r="AJ117" s="124">
        <v>0</v>
      </c>
      <c r="AK117" s="126">
        <v>0</v>
      </c>
      <c r="AL117" s="178">
        <v>0</v>
      </c>
      <c r="AM117" s="126">
        <v>0</v>
      </c>
      <c r="AN117" s="165">
        <v>1</v>
      </c>
      <c r="AO117" s="201">
        <v>0</v>
      </c>
      <c r="AP117" s="202">
        <v>0</v>
      </c>
      <c r="AQ117" s="166">
        <v>0</v>
      </c>
      <c r="AR117" s="163">
        <v>0</v>
      </c>
      <c r="AS117" s="163">
        <v>0</v>
      </c>
      <c r="AT117" s="199" t="str">
        <f t="shared" si="41"/>
        <v/>
      </c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13"/>
      <c r="BF117" s="13"/>
      <c r="BG117" s="13"/>
      <c r="BY117" s="3"/>
      <c r="BZ117" s="3"/>
      <c r="CA117" s="55" t="str">
        <f t="shared" si="42"/>
        <v/>
      </c>
      <c r="CB117" s="55" t="str">
        <f t="shared" si="43"/>
        <v/>
      </c>
      <c r="CC117" s="55" t="str">
        <f t="shared" si="44"/>
        <v/>
      </c>
      <c r="CD117" s="55" t="str">
        <f t="shared" si="45"/>
        <v/>
      </c>
      <c r="CE117" s="55" t="str">
        <f t="shared" si="46"/>
        <v/>
      </c>
      <c r="CF117" s="55" t="str">
        <f t="shared" si="47"/>
        <v/>
      </c>
      <c r="CG117" s="56">
        <f t="shared" si="48"/>
        <v>0</v>
      </c>
      <c r="CH117" s="56">
        <f t="shared" si="49"/>
        <v>0</v>
      </c>
      <c r="CI117" s="56">
        <f t="shared" si="50"/>
        <v>0</v>
      </c>
      <c r="CJ117" s="56">
        <f t="shared" si="51"/>
        <v>0</v>
      </c>
      <c r="CK117" s="56">
        <f t="shared" si="52"/>
        <v>0</v>
      </c>
      <c r="CL117" s="146">
        <f t="shared" si="53"/>
        <v>0</v>
      </c>
    </row>
    <row r="118" spans="1:90" s="2" customFormat="1" x14ac:dyDescent="0.2">
      <c r="AA118" s="5"/>
      <c r="AB118" s="5"/>
      <c r="AC118" s="5"/>
      <c r="AD118" s="5"/>
      <c r="AE118" s="5"/>
      <c r="AR118" s="2" t="s">
        <v>169</v>
      </c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X118" s="3"/>
      <c r="BY118" s="3"/>
      <c r="BZ118" s="3"/>
      <c r="CA118" s="4"/>
      <c r="CB118" s="4"/>
      <c r="CC118" s="4"/>
      <c r="CD118" s="4"/>
      <c r="CE118" s="4"/>
      <c r="CF118" s="4"/>
      <c r="CG118" s="12"/>
      <c r="CH118" s="12"/>
      <c r="CI118" s="12"/>
      <c r="CJ118" s="12"/>
      <c r="CK118" s="12"/>
      <c r="CL118" s="4"/>
    </row>
    <row r="119" spans="1:90" s="2" customFormat="1" x14ac:dyDescent="0.2">
      <c r="AA119" s="5"/>
      <c r="AB119" s="5"/>
      <c r="AC119" s="5"/>
      <c r="AD119" s="5"/>
      <c r="AE119" s="5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X119" s="3"/>
      <c r="BY119" s="3"/>
      <c r="BZ119" s="3"/>
      <c r="CA119" s="4"/>
      <c r="CB119" s="4"/>
      <c r="CC119" s="4"/>
      <c r="CD119" s="4"/>
      <c r="CE119" s="4"/>
      <c r="CF119" s="4"/>
      <c r="CG119" s="12"/>
      <c r="CH119" s="12"/>
      <c r="CI119" s="12"/>
      <c r="CJ119" s="12"/>
      <c r="CK119" s="12"/>
      <c r="CL119" s="4"/>
    </row>
    <row r="120" spans="1:90" s="2" customFormat="1" x14ac:dyDescent="0.2">
      <c r="AA120" s="5"/>
      <c r="AB120" s="5"/>
      <c r="AC120" s="5"/>
      <c r="AD120" s="5"/>
      <c r="AE120" s="5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X120" s="3"/>
      <c r="BY120" s="3"/>
      <c r="BZ120" s="3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</row>
    <row r="121" spans="1:90" s="2" customFormat="1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X121" s="3"/>
      <c r="BY121" s="3"/>
      <c r="BZ121" s="3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</row>
    <row r="122" spans="1:90" s="2" customFormat="1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X122" s="3"/>
      <c r="BY122" s="3"/>
      <c r="BZ122" s="3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</row>
    <row r="123" spans="1:90" s="2" customFormat="1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X123" s="3"/>
      <c r="BY123" s="3"/>
      <c r="BZ123" s="3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</row>
    <row r="124" spans="1:90" s="2" customFormat="1" x14ac:dyDescent="0.2">
      <c r="AA124" s="5"/>
      <c r="AB124" s="5"/>
      <c r="AC124" s="5"/>
      <c r="AD124" s="5"/>
      <c r="AE124" s="5"/>
      <c r="BX124" s="3"/>
      <c r="BY124" s="3"/>
      <c r="BZ124" s="3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</row>
    <row r="125" spans="1:90" s="2" customFormat="1" x14ac:dyDescent="0.2">
      <c r="AA125" s="5"/>
      <c r="AB125" s="5"/>
      <c r="AC125" s="5"/>
      <c r="AD125" s="5"/>
      <c r="AE125" s="5"/>
      <c r="BX125" s="3"/>
      <c r="BY125" s="3"/>
      <c r="BZ125" s="3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</row>
    <row r="126" spans="1:90" s="2" customFormat="1" x14ac:dyDescent="0.2">
      <c r="AA126" s="5"/>
      <c r="AB126" s="5"/>
      <c r="AC126" s="5"/>
      <c r="AD126" s="5"/>
      <c r="AE126" s="5"/>
      <c r="BX126" s="3"/>
      <c r="BY126" s="3"/>
      <c r="BZ126" s="3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</row>
    <row r="127" spans="1:90" s="2" customFormat="1" x14ac:dyDescent="0.2">
      <c r="AA127" s="5"/>
      <c r="AB127" s="5"/>
      <c r="AC127" s="5"/>
      <c r="AD127" s="5"/>
      <c r="AE127" s="5"/>
      <c r="BX127" s="3"/>
      <c r="BY127" s="3"/>
      <c r="BZ127" s="3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</row>
    <row r="128" spans="1:90" s="2" customFormat="1" x14ac:dyDescent="0.2"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BX128" s="3"/>
      <c r="BY128" s="3"/>
      <c r="BZ128" s="3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</row>
    <row r="129" spans="1:104" x14ac:dyDescent="0.2"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1:104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1:104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1:104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1:104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1:104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1:104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1:104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215"/>
      <c r="AJ136" s="5"/>
      <c r="AK136" s="5"/>
      <c r="AL136" s="5"/>
      <c r="AM136" s="5"/>
      <c r="AN136" s="5"/>
      <c r="AO136" s="5"/>
      <c r="AP136" s="5"/>
      <c r="AQ136" s="215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92" spans="76:104" x14ac:dyDescent="0.2"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</row>
    <row r="193" spans="1:104" s="216" customFormat="1" x14ac:dyDescent="0.2">
      <c r="A193" s="216">
        <f>SUM(B71,B88,C102,C107:C117,AV71,AR71:AS71,W71:AV71)</f>
        <v>15436</v>
      </c>
      <c r="B193" s="216">
        <f>SUM(CG7:CK119)</f>
        <v>0</v>
      </c>
      <c r="BX193" s="217"/>
      <c r="BY193" s="217"/>
      <c r="BZ193" s="217"/>
      <c r="CA193" s="217"/>
      <c r="CB193" s="217"/>
      <c r="CC193" s="217"/>
      <c r="CD193" s="217"/>
      <c r="CE193" s="217"/>
      <c r="CF193" s="217"/>
      <c r="CG193" s="217"/>
      <c r="CH193" s="217"/>
      <c r="CI193" s="217"/>
      <c r="CJ193" s="217"/>
      <c r="CK193" s="217"/>
      <c r="CL193" s="217"/>
      <c r="CM193" s="217"/>
      <c r="CN193" s="217"/>
      <c r="CO193" s="217"/>
      <c r="CP193" s="217"/>
      <c r="CQ193" s="217"/>
      <c r="CR193" s="217"/>
      <c r="CS193" s="217"/>
      <c r="CT193" s="217"/>
      <c r="CU193" s="217"/>
      <c r="CV193" s="217"/>
      <c r="CW193" s="217"/>
      <c r="CX193" s="217"/>
      <c r="CY193" s="217"/>
      <c r="CZ193" s="217"/>
    </row>
  </sheetData>
  <mergeCells count="87">
    <mergeCell ref="A107:A108"/>
    <mergeCell ref="A109:A111"/>
    <mergeCell ref="A112:A113"/>
    <mergeCell ref="A114:A115"/>
    <mergeCell ref="A116:A117"/>
    <mergeCell ref="AQ104:AQ106"/>
    <mergeCell ref="AR104:AR106"/>
    <mergeCell ref="AS104:AS106"/>
    <mergeCell ref="F105:G105"/>
    <mergeCell ref="H105:I105"/>
    <mergeCell ref="J105:K105"/>
    <mergeCell ref="L105:M105"/>
    <mergeCell ref="N105:O105"/>
    <mergeCell ref="P105:Q105"/>
    <mergeCell ref="R105:S105"/>
    <mergeCell ref="AO104:AP105"/>
    <mergeCell ref="AB105:AC105"/>
    <mergeCell ref="AD105:AE105"/>
    <mergeCell ref="AF105:AG105"/>
    <mergeCell ref="AH105:AI105"/>
    <mergeCell ref="AJ105:AK105"/>
    <mergeCell ref="A104:A106"/>
    <mergeCell ref="B104:B106"/>
    <mergeCell ref="C104:E105"/>
    <mergeCell ref="F104:AM104"/>
    <mergeCell ref="AN104:AN106"/>
    <mergeCell ref="T105:U105"/>
    <mergeCell ref="V105:W105"/>
    <mergeCell ref="X105:Y105"/>
    <mergeCell ref="Z105:AA105"/>
    <mergeCell ref="AL105:AM105"/>
    <mergeCell ref="A102:B102"/>
    <mergeCell ref="AF91:AG91"/>
    <mergeCell ref="AH91:AI91"/>
    <mergeCell ref="AJ91:AK91"/>
    <mergeCell ref="AL91:AM91"/>
    <mergeCell ref="A93:B93"/>
    <mergeCell ref="A94:A96"/>
    <mergeCell ref="A90:B92"/>
    <mergeCell ref="C90:E91"/>
    <mergeCell ref="AB91:AC91"/>
    <mergeCell ref="AD91:AE91"/>
    <mergeCell ref="A97:B97"/>
    <mergeCell ref="A98:B98"/>
    <mergeCell ref="A99:B99"/>
    <mergeCell ref="A100:B100"/>
    <mergeCell ref="A101:B101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F90:AM90"/>
    <mergeCell ref="AN90:AN92"/>
    <mergeCell ref="AO90:AO92"/>
    <mergeCell ref="AP90:AP92"/>
    <mergeCell ref="X91:Y91"/>
    <mergeCell ref="Z91:AA91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3"/>
  <sheetViews>
    <sheetView workbookViewId="0">
      <selection activeCell="A4" sqref="A1:XFD1048576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37" width="11.42578125" style="2" customWidth="1"/>
    <col min="38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3" width="11.42578125" style="2"/>
    <col min="74" max="75" width="11.42578125" style="2" customWidth="1"/>
    <col min="76" max="77" width="11.42578125" style="3" customWidth="1"/>
    <col min="78" max="78" width="11.140625" style="3" customWidth="1"/>
    <col min="79" max="89" width="11.140625" style="4" hidden="1" customWidth="1"/>
    <col min="90" max="104" width="11.140625" style="4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0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",[6]NOMBRE!B2," - ","( ",[6]NOMBRE!C2,[6]NOMBRE!D2,[6]NOMBRE!E2,[6]NOMBRE!F2,[6]NOMBRE!G2,"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",[6]NOMBRE!B6," - ","( ",[6]NOMBRE!C6,[6]NOMBRE!D6," )")</f>
        <v>MES: ABRIL - ( 04 )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",[6]NOMBRE!B7)</f>
        <v>AÑO: 2020</v>
      </c>
      <c r="AP5" s="369"/>
      <c r="AQ5" s="371"/>
      <c r="AR5" s="37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373" t="s">
        <v>1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5"/>
      <c r="AF6" s="5"/>
      <c r="AG6" s="5"/>
      <c r="AH6" s="6"/>
      <c r="AI6" s="5"/>
      <c r="AJ6" s="5"/>
      <c r="AK6" s="6"/>
      <c r="AL6" s="5"/>
      <c r="AM6" s="5"/>
      <c r="AN6" s="7"/>
      <c r="AP6" s="369"/>
      <c r="AQ6" s="371"/>
      <c r="AR6" s="37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2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370"/>
      <c r="AQ7" s="372"/>
      <c r="AR7" s="372"/>
      <c r="AS7" s="374"/>
      <c r="AT7" s="375"/>
      <c r="AU7" s="37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376" t="s">
        <v>3</v>
      </c>
      <c r="B8" s="468" t="s">
        <v>4</v>
      </c>
      <c r="C8" s="469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69"/>
      <c r="U8" s="469"/>
      <c r="V8" s="470"/>
      <c r="W8" s="376" t="s">
        <v>5</v>
      </c>
      <c r="X8" s="382"/>
      <c r="Y8" s="382"/>
      <c r="Z8" s="382"/>
      <c r="AA8" s="382"/>
      <c r="AB8" s="382"/>
      <c r="AC8" s="382"/>
      <c r="AD8" s="383"/>
      <c r="AE8" s="384" t="s">
        <v>6</v>
      </c>
      <c r="AF8" s="385"/>
      <c r="AG8" s="376" t="s">
        <v>7</v>
      </c>
      <c r="AH8" s="383"/>
      <c r="AI8" s="389" t="s">
        <v>8</v>
      </c>
      <c r="AJ8" s="376" t="s">
        <v>9</v>
      </c>
      <c r="AK8" s="383"/>
      <c r="AL8" s="376" t="s">
        <v>10</v>
      </c>
      <c r="AM8" s="383"/>
      <c r="AN8" s="376" t="s">
        <v>11</v>
      </c>
      <c r="AO8" s="383"/>
      <c r="AP8" s="389" t="s">
        <v>12</v>
      </c>
      <c r="AQ8" s="389" t="s">
        <v>13</v>
      </c>
      <c r="AR8" s="397" t="s">
        <v>14</v>
      </c>
      <c r="AS8" s="398"/>
      <c r="AT8" s="471" t="s">
        <v>15</v>
      </c>
      <c r="AU8" s="471"/>
      <c r="AV8" s="471"/>
      <c r="AW8" s="472" t="s">
        <v>16</v>
      </c>
      <c r="AX8" s="472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377"/>
      <c r="B9" s="389" t="s">
        <v>17</v>
      </c>
      <c r="C9" s="376" t="s">
        <v>18</v>
      </c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383"/>
      <c r="T9" s="389" t="s">
        <v>19</v>
      </c>
      <c r="U9" s="473" t="s">
        <v>20</v>
      </c>
      <c r="V9" s="474"/>
      <c r="W9" s="475" t="s">
        <v>21</v>
      </c>
      <c r="X9" s="475"/>
      <c r="Y9" s="475"/>
      <c r="Z9" s="474"/>
      <c r="AA9" s="473" t="s">
        <v>22</v>
      </c>
      <c r="AB9" s="475"/>
      <c r="AC9" s="475"/>
      <c r="AD9" s="474"/>
      <c r="AE9" s="386"/>
      <c r="AF9" s="387"/>
      <c r="AG9" s="378"/>
      <c r="AH9" s="388"/>
      <c r="AI9" s="390"/>
      <c r="AJ9" s="378"/>
      <c r="AK9" s="388"/>
      <c r="AL9" s="378"/>
      <c r="AM9" s="388"/>
      <c r="AN9" s="378"/>
      <c r="AO9" s="388"/>
      <c r="AP9" s="390"/>
      <c r="AQ9" s="390"/>
      <c r="AR9" s="399"/>
      <c r="AS9" s="400"/>
      <c r="AT9" s="471"/>
      <c r="AU9" s="471"/>
      <c r="AV9" s="471"/>
      <c r="AW9" s="472"/>
      <c r="AX9" s="472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378"/>
      <c r="B10" s="391"/>
      <c r="C10" s="294" t="s">
        <v>23</v>
      </c>
      <c r="D10" s="295" t="s">
        <v>24</v>
      </c>
      <c r="E10" s="296" t="s">
        <v>25</v>
      </c>
      <c r="F10" s="296" t="s">
        <v>26</v>
      </c>
      <c r="G10" s="296" t="s">
        <v>27</v>
      </c>
      <c r="H10" s="297" t="s">
        <v>28</v>
      </c>
      <c r="I10" s="297" t="s">
        <v>29</v>
      </c>
      <c r="J10" s="297" t="s">
        <v>30</v>
      </c>
      <c r="K10" s="297" t="s">
        <v>31</v>
      </c>
      <c r="L10" s="297" t="s">
        <v>32</v>
      </c>
      <c r="M10" s="297" t="s">
        <v>33</v>
      </c>
      <c r="N10" s="297" t="s">
        <v>34</v>
      </c>
      <c r="O10" s="297" t="s">
        <v>35</v>
      </c>
      <c r="P10" s="297" t="s">
        <v>36</v>
      </c>
      <c r="Q10" s="297" t="s">
        <v>37</v>
      </c>
      <c r="R10" s="297" t="s">
        <v>38</v>
      </c>
      <c r="S10" s="298" t="s">
        <v>39</v>
      </c>
      <c r="T10" s="391"/>
      <c r="U10" s="352" t="s">
        <v>40</v>
      </c>
      <c r="V10" s="299" t="s">
        <v>41</v>
      </c>
      <c r="W10" s="354" t="s">
        <v>42</v>
      </c>
      <c r="X10" s="300" t="s">
        <v>43</v>
      </c>
      <c r="Y10" s="296" t="s">
        <v>44</v>
      </c>
      <c r="Z10" s="299" t="s">
        <v>45</v>
      </c>
      <c r="AA10" s="300" t="s">
        <v>42</v>
      </c>
      <c r="AB10" s="300" t="s">
        <v>43</v>
      </c>
      <c r="AC10" s="296" t="s">
        <v>44</v>
      </c>
      <c r="AD10" s="299" t="s">
        <v>45</v>
      </c>
      <c r="AE10" s="301" t="s">
        <v>46</v>
      </c>
      <c r="AF10" s="302" t="s">
        <v>47</v>
      </c>
      <c r="AG10" s="303" t="s">
        <v>48</v>
      </c>
      <c r="AH10" s="304" t="s">
        <v>49</v>
      </c>
      <c r="AI10" s="391"/>
      <c r="AJ10" s="294" t="s">
        <v>50</v>
      </c>
      <c r="AK10" s="299" t="s">
        <v>51</v>
      </c>
      <c r="AL10" s="294" t="s">
        <v>50</v>
      </c>
      <c r="AM10" s="299" t="s">
        <v>51</v>
      </c>
      <c r="AN10" s="305" t="s">
        <v>52</v>
      </c>
      <c r="AO10" s="305" t="s">
        <v>53</v>
      </c>
      <c r="AP10" s="391"/>
      <c r="AQ10" s="391"/>
      <c r="AR10" s="306" t="s">
        <v>21</v>
      </c>
      <c r="AS10" s="307" t="s">
        <v>54</v>
      </c>
      <c r="AT10" s="308" t="s">
        <v>55</v>
      </c>
      <c r="AU10" s="309" t="s">
        <v>56</v>
      </c>
      <c r="AV10" s="310" t="s">
        <v>57</v>
      </c>
      <c r="AW10" s="294" t="s">
        <v>50</v>
      </c>
      <c r="AX10" s="299" t="s">
        <v>51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3" t="s">
        <v>58</v>
      </c>
      <c r="B11" s="34">
        <f>SUM(C11:S11)</f>
        <v>131</v>
      </c>
      <c r="C11" s="311">
        <v>50</v>
      </c>
      <c r="D11" s="312">
        <v>38</v>
      </c>
      <c r="E11" s="313">
        <v>33</v>
      </c>
      <c r="F11" s="313">
        <v>10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9">
        <v>131</v>
      </c>
      <c r="U11" s="39">
        <v>66</v>
      </c>
      <c r="V11" s="40">
        <v>65</v>
      </c>
      <c r="W11" s="41">
        <f t="shared" ref="W11:W36" si="0">SUM(X11+Y11+Z11)</f>
        <v>5</v>
      </c>
      <c r="X11" s="39">
        <v>0</v>
      </c>
      <c r="Y11" s="42">
        <v>5</v>
      </c>
      <c r="Z11" s="40">
        <v>0</v>
      </c>
      <c r="AA11" s="43">
        <f t="shared" ref="AA11:AA37" si="1">SUM(AB11+AC11+AD11)</f>
        <v>0</v>
      </c>
      <c r="AB11" s="39">
        <v>0</v>
      </c>
      <c r="AC11" s="42">
        <v>0</v>
      </c>
      <c r="AD11" s="40">
        <v>0</v>
      </c>
      <c r="AE11" s="44">
        <v>0</v>
      </c>
      <c r="AF11" s="45">
        <v>0</v>
      </c>
      <c r="AG11" s="46">
        <v>2</v>
      </c>
      <c r="AH11" s="314">
        <v>22</v>
      </c>
      <c r="AI11" s="48">
        <v>0</v>
      </c>
      <c r="AJ11" s="46">
        <v>0</v>
      </c>
      <c r="AK11" s="314">
        <v>0</v>
      </c>
      <c r="AL11" s="46">
        <v>2</v>
      </c>
      <c r="AM11" s="314">
        <v>0</v>
      </c>
      <c r="AN11" s="49"/>
      <c r="AO11" s="49"/>
      <c r="AP11" s="49"/>
      <c r="AQ11" s="49"/>
      <c r="AR11" s="50"/>
      <c r="AS11" s="51"/>
      <c r="AT11" s="311"/>
      <c r="AU11" s="313"/>
      <c r="AV11" s="52"/>
      <c r="AW11" s="46"/>
      <c r="AX11" s="314"/>
      <c r="AY11" s="53" t="str">
        <f>CA11&amp;CB11&amp;CC11&amp;CD11&amp;CE11</f>
        <v/>
      </c>
      <c r="AZ11" s="54"/>
      <c r="BA11" s="54"/>
      <c r="BB11" s="54"/>
      <c r="BC11" s="54"/>
      <c r="BD11" s="54"/>
      <c r="BE11" s="54"/>
      <c r="BF11" s="54"/>
      <c r="BG11" s="54"/>
      <c r="BH11" s="54"/>
      <c r="BI11" s="13"/>
      <c r="BJ11" s="13"/>
      <c r="BK11" s="13"/>
      <c r="BL11" s="13"/>
      <c r="BM11" s="13"/>
      <c r="BX11" s="2"/>
      <c r="CA11" s="55" t="str">
        <f>IF(CG11=1,"* El número de consultas según sexo NO DEBE ser diferente al Total. ","")</f>
        <v/>
      </c>
      <c r="CB11" s="55" t="str">
        <f>IF(CH11=1,"* No olvide digitar la columna Beneficiarios (Digite CEROS si no tiene). ","")</f>
        <v/>
      </c>
      <c r="CC11" s="55" t="str">
        <f>IF(CI11=1,"* El número de Beneficiarios NO DEBE ser mayor que el Total. ","")</f>
        <v/>
      </c>
      <c r="CD11" s="55" t="str">
        <f>IF(CJ11=1,"* El total de Consultas Nuevas NO DEBE ser MAYOR que el total de las Consultas Médicas. ","")</f>
        <v/>
      </c>
      <c r="CE11" s="55" t="str">
        <f>IF(CK11=1,"* No olvide registrar datos en Pertinencia (Digite CEROS si no tiene). ","")</f>
        <v/>
      </c>
      <c r="CF11" s="55"/>
      <c r="CG11" s="56">
        <f>IF(B11&lt;&gt;(U11+V11),1,0)</f>
        <v>0</v>
      </c>
      <c r="CH11" s="56">
        <f>IF(AND(B11&lt;&gt;0,T11=""),1,0)</f>
        <v>0</v>
      </c>
      <c r="CI11" s="56">
        <f t="shared" ref="CI11:CI70" si="2">IF(B11&lt;(T11),1,0)</f>
        <v>0</v>
      </c>
      <c r="CJ11" s="56">
        <f t="shared" ref="CJ11:CJ70" si="3">IF(B11&lt;(W11+AA11),1,0)</f>
        <v>0</v>
      </c>
      <c r="CK11" s="56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1" t="s">
        <v>59</v>
      </c>
      <c r="B12" s="34">
        <f>SUM(C12:S12)</f>
        <v>340</v>
      </c>
      <c r="C12" s="39">
        <v>0</v>
      </c>
      <c r="D12" s="57">
        <v>0</v>
      </c>
      <c r="E12" s="58">
        <v>0</v>
      </c>
      <c r="F12" s="58">
        <v>2</v>
      </c>
      <c r="G12" s="58">
        <v>14</v>
      </c>
      <c r="H12" s="58">
        <v>26</v>
      </c>
      <c r="I12" s="58">
        <v>18</v>
      </c>
      <c r="J12" s="58">
        <v>17</v>
      </c>
      <c r="K12" s="58">
        <v>20</v>
      </c>
      <c r="L12" s="58">
        <v>15</v>
      </c>
      <c r="M12" s="58">
        <v>15</v>
      </c>
      <c r="N12" s="58">
        <v>27</v>
      </c>
      <c r="O12" s="58">
        <v>31</v>
      </c>
      <c r="P12" s="58">
        <v>33</v>
      </c>
      <c r="Q12" s="58">
        <v>35</v>
      </c>
      <c r="R12" s="58">
        <v>30</v>
      </c>
      <c r="S12" s="40">
        <v>57</v>
      </c>
      <c r="T12" s="39">
        <v>339</v>
      </c>
      <c r="U12" s="39">
        <v>170</v>
      </c>
      <c r="V12" s="40">
        <v>170</v>
      </c>
      <c r="W12" s="41">
        <f t="shared" si="0"/>
        <v>0</v>
      </c>
      <c r="X12" s="39">
        <v>0</v>
      </c>
      <c r="Y12" s="42">
        <v>0</v>
      </c>
      <c r="Z12" s="40">
        <v>0</v>
      </c>
      <c r="AA12" s="43">
        <f t="shared" si="1"/>
        <v>142</v>
      </c>
      <c r="AB12" s="39">
        <v>0</v>
      </c>
      <c r="AC12" s="57">
        <v>142</v>
      </c>
      <c r="AD12" s="40">
        <v>0</v>
      </c>
      <c r="AE12" s="44">
        <v>0</v>
      </c>
      <c r="AF12" s="59">
        <v>0</v>
      </c>
      <c r="AG12" s="39">
        <v>1</v>
      </c>
      <c r="AH12" s="40">
        <v>34</v>
      </c>
      <c r="AI12" s="48">
        <v>768</v>
      </c>
      <c r="AJ12" s="46">
        <v>0</v>
      </c>
      <c r="AK12" s="40">
        <v>11</v>
      </c>
      <c r="AL12" s="46">
        <v>0</v>
      </c>
      <c r="AM12" s="40">
        <v>34</v>
      </c>
      <c r="AN12" s="49"/>
      <c r="AO12" s="49"/>
      <c r="AP12" s="49"/>
      <c r="AQ12" s="49"/>
      <c r="AR12" s="50"/>
      <c r="AS12" s="51"/>
      <c r="AT12" s="60"/>
      <c r="AU12" s="58"/>
      <c r="AV12" s="52"/>
      <c r="AW12" s="46"/>
      <c r="AX12" s="40"/>
      <c r="AY12" s="53" t="str">
        <f t="shared" ref="AY12:AY70" si="5">CA12&amp;CB12&amp;CC12&amp;CD12&amp;CE12</f>
        <v/>
      </c>
      <c r="AZ12" s="54"/>
      <c r="BA12" s="54"/>
      <c r="BB12" s="54"/>
      <c r="BC12" s="54"/>
      <c r="BD12" s="54"/>
      <c r="BE12" s="54"/>
      <c r="BF12" s="54"/>
      <c r="BG12" s="54"/>
      <c r="BH12" s="54"/>
      <c r="BI12" s="13"/>
      <c r="BJ12" s="13"/>
      <c r="BK12" s="13"/>
      <c r="BL12" s="13"/>
      <c r="BM12" s="13"/>
      <c r="BX12" s="2"/>
      <c r="CA12" s="55" t="str">
        <f t="shared" ref="CA12:CA70" si="6">IF(CG12=1,"* El número de consultas según sexo NO DEBE ser diferente al Total. ","")</f>
        <v/>
      </c>
      <c r="CB12" s="55" t="str">
        <f t="shared" ref="CB12:CB70" si="7">IF(CH12=1,"* No olvide digitar la columna Beneficiarios (Digite CEROS si no tiene). ","")</f>
        <v/>
      </c>
      <c r="CC12" s="55" t="str">
        <f t="shared" ref="CC12:CC70" si="8">IF(CI12=1,"* El número de Beneficiarios NO DEBE ser mayor que el Total. ","")</f>
        <v/>
      </c>
      <c r="CD12" s="55" t="str">
        <f t="shared" ref="CD12:CD70" si="9">IF(CJ12=1,"* El total de Consultas Nuevas NO DEBE ser MAYOR que el total de las Consultas Médicas. ","")</f>
        <v/>
      </c>
      <c r="CE12" s="55" t="str">
        <f t="shared" ref="CE12:CE70" si="10">IF(CK12=1,"* No olvide registrar datos en Pertinencia (Digite CEROS si no tiene). ","")</f>
        <v/>
      </c>
      <c r="CF12" s="55"/>
      <c r="CG12" s="56">
        <f t="shared" ref="CG12:CG70" si="11">IF(B12&lt;&gt;(U12+V12),1,0)</f>
        <v>0</v>
      </c>
      <c r="CH12" s="56">
        <f t="shared" ref="CH12:CH70" si="12">IF(AND(B12&lt;&gt;0,T12=""),1,0)</f>
        <v>0</v>
      </c>
      <c r="CI12" s="56">
        <f t="shared" si="2"/>
        <v>0</v>
      </c>
      <c r="CJ12" s="56">
        <f t="shared" si="3"/>
        <v>0</v>
      </c>
      <c r="CK12" s="56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1" t="s">
        <v>60</v>
      </c>
      <c r="B13" s="34">
        <f>SUM(C13)</f>
        <v>0</v>
      </c>
      <c r="C13" s="39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39"/>
      <c r="U13" s="39"/>
      <c r="V13" s="40"/>
      <c r="W13" s="41">
        <f t="shared" si="0"/>
        <v>0</v>
      </c>
      <c r="X13" s="39">
        <v>0</v>
      </c>
      <c r="Y13" s="42">
        <v>0</v>
      </c>
      <c r="Z13" s="40">
        <v>0</v>
      </c>
      <c r="AA13" s="43">
        <f t="shared" si="1"/>
        <v>0</v>
      </c>
      <c r="AB13" s="39">
        <v>0</v>
      </c>
      <c r="AC13" s="57">
        <v>0</v>
      </c>
      <c r="AD13" s="40">
        <v>0</v>
      </c>
      <c r="AE13" s="44">
        <v>0</v>
      </c>
      <c r="AF13" s="44">
        <v>0</v>
      </c>
      <c r="AG13" s="39">
        <v>0</v>
      </c>
      <c r="AH13" s="40">
        <v>0</v>
      </c>
      <c r="AI13" s="48">
        <v>0</v>
      </c>
      <c r="AJ13" s="46">
        <v>0</v>
      </c>
      <c r="AK13" s="40">
        <v>0</v>
      </c>
      <c r="AL13" s="46">
        <v>0</v>
      </c>
      <c r="AM13" s="40">
        <v>0</v>
      </c>
      <c r="AN13" s="49"/>
      <c r="AO13" s="49"/>
      <c r="AP13" s="49"/>
      <c r="AQ13" s="49"/>
      <c r="AR13" s="50"/>
      <c r="AS13" s="51"/>
      <c r="AT13" s="60"/>
      <c r="AU13" s="58"/>
      <c r="AV13" s="52"/>
      <c r="AW13" s="46"/>
      <c r="AX13" s="40"/>
      <c r="AY13" s="53" t="str">
        <f t="shared" si="5"/>
        <v/>
      </c>
      <c r="AZ13" s="54"/>
      <c r="BA13" s="54"/>
      <c r="BB13" s="54"/>
      <c r="BC13" s="54"/>
      <c r="BD13" s="54"/>
      <c r="BE13" s="54"/>
      <c r="BF13" s="54"/>
      <c r="BG13" s="54"/>
      <c r="BH13" s="54"/>
      <c r="BI13" s="13"/>
      <c r="BJ13" s="13"/>
      <c r="BK13" s="13"/>
      <c r="BL13" s="13"/>
      <c r="BM13" s="13"/>
      <c r="BX13" s="2"/>
      <c r="CA13" s="55" t="str">
        <f t="shared" si="6"/>
        <v/>
      </c>
      <c r="CB13" s="55" t="str">
        <f t="shared" si="7"/>
        <v/>
      </c>
      <c r="CC13" s="55" t="str">
        <f t="shared" si="8"/>
        <v/>
      </c>
      <c r="CD13" s="55" t="str">
        <f t="shared" si="9"/>
        <v/>
      </c>
      <c r="CE13" s="55" t="str">
        <f t="shared" si="10"/>
        <v/>
      </c>
      <c r="CF13" s="55"/>
      <c r="CG13" s="56">
        <f t="shared" si="11"/>
        <v>0</v>
      </c>
      <c r="CH13" s="56">
        <f t="shared" si="12"/>
        <v>0</v>
      </c>
      <c r="CI13" s="56">
        <f t="shared" si="2"/>
        <v>0</v>
      </c>
      <c r="CJ13" s="56">
        <f t="shared" si="3"/>
        <v>0</v>
      </c>
      <c r="CK13" s="56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1" t="s">
        <v>61</v>
      </c>
      <c r="B14" s="34">
        <f t="shared" ref="B14:B34" si="13">SUM(C14:S14)</f>
        <v>0</v>
      </c>
      <c r="C14" s="39"/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39"/>
      <c r="U14" s="39"/>
      <c r="V14" s="40"/>
      <c r="W14" s="41">
        <f t="shared" si="0"/>
        <v>0</v>
      </c>
      <c r="X14" s="39">
        <v>0</v>
      </c>
      <c r="Y14" s="42">
        <v>0</v>
      </c>
      <c r="Z14" s="40">
        <v>0</v>
      </c>
      <c r="AA14" s="43">
        <f t="shared" si="1"/>
        <v>0</v>
      </c>
      <c r="AB14" s="39">
        <v>0</v>
      </c>
      <c r="AC14" s="57">
        <v>0</v>
      </c>
      <c r="AD14" s="40">
        <v>0</v>
      </c>
      <c r="AE14" s="44">
        <v>0</v>
      </c>
      <c r="AF14" s="44">
        <v>0</v>
      </c>
      <c r="AG14" s="39">
        <v>0</v>
      </c>
      <c r="AH14" s="40">
        <v>0</v>
      </c>
      <c r="AI14" s="48">
        <v>0</v>
      </c>
      <c r="AJ14" s="46">
        <v>0</v>
      </c>
      <c r="AK14" s="40">
        <v>0</v>
      </c>
      <c r="AL14" s="46">
        <v>0</v>
      </c>
      <c r="AM14" s="40">
        <v>0</v>
      </c>
      <c r="AN14" s="49"/>
      <c r="AO14" s="49"/>
      <c r="AP14" s="49"/>
      <c r="AQ14" s="49"/>
      <c r="AR14" s="50"/>
      <c r="AS14" s="51"/>
      <c r="AT14" s="60"/>
      <c r="AU14" s="58"/>
      <c r="AV14" s="52"/>
      <c r="AW14" s="46"/>
      <c r="AX14" s="40"/>
      <c r="AY14" s="53" t="str">
        <f t="shared" si="5"/>
        <v/>
      </c>
      <c r="AZ14" s="54"/>
      <c r="BA14" s="54"/>
      <c r="BB14" s="54"/>
      <c r="BC14" s="54"/>
      <c r="BD14" s="54"/>
      <c r="BE14" s="54"/>
      <c r="BF14" s="54"/>
      <c r="BG14" s="54"/>
      <c r="BH14" s="54"/>
      <c r="BI14" s="13"/>
      <c r="BJ14" s="13"/>
      <c r="BK14" s="13"/>
      <c r="BL14" s="13"/>
      <c r="BM14" s="13"/>
      <c r="BX14" s="2"/>
      <c r="CA14" s="55" t="str">
        <f t="shared" si="6"/>
        <v/>
      </c>
      <c r="CB14" s="55" t="str">
        <f t="shared" si="7"/>
        <v/>
      </c>
      <c r="CC14" s="55" t="str">
        <f t="shared" si="8"/>
        <v/>
      </c>
      <c r="CD14" s="55" t="str">
        <f t="shared" si="9"/>
        <v/>
      </c>
      <c r="CE14" s="55" t="str">
        <f t="shared" si="10"/>
        <v/>
      </c>
      <c r="CF14" s="55"/>
      <c r="CG14" s="56">
        <f t="shared" si="11"/>
        <v>0</v>
      </c>
      <c r="CH14" s="56">
        <f t="shared" si="12"/>
        <v>0</v>
      </c>
      <c r="CI14" s="56">
        <f t="shared" si="2"/>
        <v>0</v>
      </c>
      <c r="CJ14" s="56">
        <f t="shared" si="3"/>
        <v>0</v>
      </c>
      <c r="CK14" s="56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1" t="s">
        <v>62</v>
      </c>
      <c r="B15" s="34">
        <f t="shared" si="13"/>
        <v>0</v>
      </c>
      <c r="C15" s="39"/>
      <c r="D15" s="57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0"/>
      <c r="T15" s="39"/>
      <c r="U15" s="39"/>
      <c r="V15" s="40"/>
      <c r="W15" s="41">
        <f t="shared" si="0"/>
        <v>0</v>
      </c>
      <c r="X15" s="39">
        <v>0</v>
      </c>
      <c r="Y15" s="42">
        <v>0</v>
      </c>
      <c r="Z15" s="40">
        <v>0</v>
      </c>
      <c r="AA15" s="62">
        <f t="shared" si="1"/>
        <v>0</v>
      </c>
      <c r="AB15" s="39">
        <v>0</v>
      </c>
      <c r="AC15" s="42">
        <v>0</v>
      </c>
      <c r="AD15" s="40">
        <v>0</v>
      </c>
      <c r="AE15" s="44">
        <v>0</v>
      </c>
      <c r="AF15" s="44">
        <v>0</v>
      </c>
      <c r="AG15" s="39">
        <v>0</v>
      </c>
      <c r="AH15" s="40">
        <v>0</v>
      </c>
      <c r="AI15" s="48">
        <v>0</v>
      </c>
      <c r="AJ15" s="46">
        <v>0</v>
      </c>
      <c r="AK15" s="40">
        <v>0</v>
      </c>
      <c r="AL15" s="46">
        <v>0</v>
      </c>
      <c r="AM15" s="40">
        <v>0</v>
      </c>
      <c r="AN15" s="49"/>
      <c r="AO15" s="49"/>
      <c r="AP15" s="49"/>
      <c r="AQ15" s="49"/>
      <c r="AR15" s="50"/>
      <c r="AS15" s="51"/>
      <c r="AT15" s="60"/>
      <c r="AU15" s="58"/>
      <c r="AV15" s="52"/>
      <c r="AW15" s="46"/>
      <c r="AX15" s="40"/>
      <c r="AY15" s="53" t="str">
        <f t="shared" si="5"/>
        <v/>
      </c>
      <c r="AZ15" s="54"/>
      <c r="BA15" s="54"/>
      <c r="BB15" s="54"/>
      <c r="BC15" s="54"/>
      <c r="BD15" s="54"/>
      <c r="BE15" s="54"/>
      <c r="BF15" s="54"/>
      <c r="BG15" s="54"/>
      <c r="BH15" s="54"/>
      <c r="BI15" s="13"/>
      <c r="BJ15" s="13"/>
      <c r="BK15" s="13"/>
      <c r="BL15" s="13"/>
      <c r="BM15" s="13"/>
      <c r="BX15" s="2"/>
      <c r="CA15" s="55" t="str">
        <f t="shared" si="6"/>
        <v/>
      </c>
      <c r="CB15" s="55" t="str">
        <f t="shared" si="7"/>
        <v/>
      </c>
      <c r="CC15" s="55" t="str">
        <f t="shared" si="8"/>
        <v/>
      </c>
      <c r="CD15" s="55" t="str">
        <f t="shared" si="9"/>
        <v/>
      </c>
      <c r="CE15" s="55" t="str">
        <f t="shared" si="10"/>
        <v/>
      </c>
      <c r="CF15" s="55"/>
      <c r="CG15" s="56">
        <f t="shared" si="11"/>
        <v>0</v>
      </c>
      <c r="CH15" s="56">
        <f t="shared" si="12"/>
        <v>0</v>
      </c>
      <c r="CI15" s="56">
        <f t="shared" si="2"/>
        <v>0</v>
      </c>
      <c r="CJ15" s="56">
        <f t="shared" si="3"/>
        <v>0</v>
      </c>
      <c r="CK15" s="56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1" t="s">
        <v>63</v>
      </c>
      <c r="B16" s="34">
        <f t="shared" si="13"/>
        <v>6</v>
      </c>
      <c r="C16" s="39">
        <v>5</v>
      </c>
      <c r="D16" s="57">
        <v>1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39">
        <v>6</v>
      </c>
      <c r="U16" s="39">
        <v>5</v>
      </c>
      <c r="V16" s="40">
        <v>1</v>
      </c>
      <c r="W16" s="41">
        <f t="shared" si="0"/>
        <v>3</v>
      </c>
      <c r="X16" s="39">
        <v>0</v>
      </c>
      <c r="Y16" s="42">
        <v>3</v>
      </c>
      <c r="Z16" s="40">
        <v>0</v>
      </c>
      <c r="AA16" s="62">
        <f t="shared" si="1"/>
        <v>0</v>
      </c>
      <c r="AB16" s="39">
        <v>0</v>
      </c>
      <c r="AC16" s="42">
        <v>0</v>
      </c>
      <c r="AD16" s="40">
        <v>0</v>
      </c>
      <c r="AE16" s="44">
        <v>0</v>
      </c>
      <c r="AF16" s="44">
        <v>0</v>
      </c>
      <c r="AG16" s="39">
        <v>0</v>
      </c>
      <c r="AH16" s="40">
        <v>0</v>
      </c>
      <c r="AI16" s="48">
        <v>1</v>
      </c>
      <c r="AJ16" s="46">
        <v>6</v>
      </c>
      <c r="AK16" s="40">
        <v>0</v>
      </c>
      <c r="AL16" s="46">
        <v>0</v>
      </c>
      <c r="AM16" s="40">
        <v>0</v>
      </c>
      <c r="AN16" s="49"/>
      <c r="AO16" s="49"/>
      <c r="AP16" s="49"/>
      <c r="AQ16" s="49"/>
      <c r="AR16" s="50"/>
      <c r="AS16" s="51"/>
      <c r="AT16" s="60"/>
      <c r="AU16" s="58"/>
      <c r="AV16" s="52"/>
      <c r="AW16" s="46"/>
      <c r="AX16" s="40"/>
      <c r="AY16" s="53" t="str">
        <f t="shared" si="5"/>
        <v/>
      </c>
      <c r="AZ16" s="54"/>
      <c r="BA16" s="54"/>
      <c r="BB16" s="54"/>
      <c r="BC16" s="54"/>
      <c r="BD16" s="54"/>
      <c r="BE16" s="54"/>
      <c r="BF16" s="54"/>
      <c r="BG16" s="54"/>
      <c r="BH16" s="54"/>
      <c r="BI16" s="13"/>
      <c r="BJ16" s="13"/>
      <c r="BK16" s="13"/>
      <c r="BL16" s="13"/>
      <c r="BM16" s="13"/>
      <c r="BX16" s="2"/>
      <c r="CA16" s="55" t="str">
        <f t="shared" si="6"/>
        <v/>
      </c>
      <c r="CB16" s="55" t="str">
        <f t="shared" si="7"/>
        <v/>
      </c>
      <c r="CC16" s="55" t="str">
        <f t="shared" si="8"/>
        <v/>
      </c>
      <c r="CD16" s="55" t="str">
        <f t="shared" si="9"/>
        <v/>
      </c>
      <c r="CE16" s="55" t="str">
        <f t="shared" si="10"/>
        <v/>
      </c>
      <c r="CF16" s="55"/>
      <c r="CG16" s="56">
        <f t="shared" si="11"/>
        <v>0</v>
      </c>
      <c r="CH16" s="56">
        <f t="shared" si="12"/>
        <v>0</v>
      </c>
      <c r="CI16" s="56">
        <f t="shared" si="2"/>
        <v>0</v>
      </c>
      <c r="CJ16" s="56">
        <f t="shared" si="3"/>
        <v>0</v>
      </c>
      <c r="CK16" s="56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1" t="s">
        <v>64</v>
      </c>
      <c r="B17" s="34">
        <f t="shared" si="13"/>
        <v>192</v>
      </c>
      <c r="C17" s="39">
        <v>0</v>
      </c>
      <c r="D17" s="57">
        <v>0</v>
      </c>
      <c r="E17" s="42">
        <v>0</v>
      </c>
      <c r="F17" s="42">
        <v>4</v>
      </c>
      <c r="G17" s="42">
        <v>2</v>
      </c>
      <c r="H17" s="42">
        <v>1</v>
      </c>
      <c r="I17" s="42">
        <v>3</v>
      </c>
      <c r="J17" s="42">
        <v>1</v>
      </c>
      <c r="K17" s="42">
        <v>2</v>
      </c>
      <c r="L17" s="42">
        <v>10</v>
      </c>
      <c r="M17" s="42">
        <v>6</v>
      </c>
      <c r="N17" s="42">
        <v>16</v>
      </c>
      <c r="O17" s="42">
        <v>27</v>
      </c>
      <c r="P17" s="42">
        <v>29</v>
      </c>
      <c r="Q17" s="42">
        <v>33</v>
      </c>
      <c r="R17" s="42">
        <v>29</v>
      </c>
      <c r="S17" s="40">
        <v>29</v>
      </c>
      <c r="T17" s="39">
        <v>192</v>
      </c>
      <c r="U17" s="39">
        <v>90</v>
      </c>
      <c r="V17" s="40">
        <v>102</v>
      </c>
      <c r="W17" s="41">
        <f t="shared" si="0"/>
        <v>0</v>
      </c>
      <c r="X17" s="39"/>
      <c r="Y17" s="42"/>
      <c r="Z17" s="40"/>
      <c r="AA17" s="62">
        <f t="shared" si="1"/>
        <v>38</v>
      </c>
      <c r="AB17" s="39">
        <v>0</v>
      </c>
      <c r="AC17" s="42">
        <v>38</v>
      </c>
      <c r="AD17" s="40">
        <v>0</v>
      </c>
      <c r="AE17" s="44">
        <v>0</v>
      </c>
      <c r="AF17" s="44">
        <v>0</v>
      </c>
      <c r="AG17" s="39">
        <v>10</v>
      </c>
      <c r="AH17" s="40">
        <v>51</v>
      </c>
      <c r="AI17" s="48">
        <v>132</v>
      </c>
      <c r="AJ17" s="46">
        <v>0</v>
      </c>
      <c r="AK17" s="40">
        <v>1</v>
      </c>
      <c r="AL17" s="46">
        <v>0</v>
      </c>
      <c r="AM17" s="40">
        <v>1</v>
      </c>
      <c r="AN17" s="49"/>
      <c r="AO17" s="49"/>
      <c r="AP17" s="49"/>
      <c r="AQ17" s="49"/>
      <c r="AR17" s="50"/>
      <c r="AS17" s="51"/>
      <c r="AT17" s="60"/>
      <c r="AU17" s="58"/>
      <c r="AV17" s="52"/>
      <c r="AW17" s="46"/>
      <c r="AX17" s="40"/>
      <c r="AY17" s="53" t="str">
        <f t="shared" si="5"/>
        <v/>
      </c>
      <c r="AZ17" s="54"/>
      <c r="BA17" s="54"/>
      <c r="BB17" s="54"/>
      <c r="BC17" s="54"/>
      <c r="BD17" s="54"/>
      <c r="BE17" s="54"/>
      <c r="BF17" s="54"/>
      <c r="BG17" s="54"/>
      <c r="BH17" s="54"/>
      <c r="BI17" s="13"/>
      <c r="BJ17" s="13"/>
      <c r="BK17" s="13"/>
      <c r="BL17" s="13"/>
      <c r="BM17" s="13"/>
      <c r="BX17" s="2"/>
      <c r="CA17" s="55" t="str">
        <f t="shared" si="6"/>
        <v/>
      </c>
      <c r="CB17" s="55" t="str">
        <f t="shared" si="7"/>
        <v/>
      </c>
      <c r="CC17" s="55" t="str">
        <f t="shared" si="8"/>
        <v/>
      </c>
      <c r="CD17" s="55" t="str">
        <f t="shared" si="9"/>
        <v/>
      </c>
      <c r="CE17" s="55" t="str">
        <f t="shared" si="10"/>
        <v/>
      </c>
      <c r="CF17" s="55"/>
      <c r="CG17" s="56">
        <f t="shared" si="11"/>
        <v>0</v>
      </c>
      <c r="CH17" s="56">
        <f t="shared" si="12"/>
        <v>0</v>
      </c>
      <c r="CI17" s="56">
        <f t="shared" si="2"/>
        <v>0</v>
      </c>
      <c r="CJ17" s="56">
        <f t="shared" si="3"/>
        <v>0</v>
      </c>
      <c r="CK17" s="56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1" t="s">
        <v>65</v>
      </c>
      <c r="B18" s="34">
        <f t="shared" si="13"/>
        <v>0</v>
      </c>
      <c r="C18" s="39"/>
      <c r="D18" s="57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39"/>
      <c r="U18" s="39"/>
      <c r="V18" s="40"/>
      <c r="W18" s="41">
        <f t="shared" si="0"/>
        <v>0</v>
      </c>
      <c r="X18" s="39"/>
      <c r="Y18" s="42"/>
      <c r="Z18" s="40"/>
      <c r="AA18" s="62">
        <f t="shared" si="1"/>
        <v>0</v>
      </c>
      <c r="AB18" s="39"/>
      <c r="AC18" s="42"/>
      <c r="AD18" s="40"/>
      <c r="AE18" s="44"/>
      <c r="AF18" s="44">
        <v>0</v>
      </c>
      <c r="AG18" s="39"/>
      <c r="AH18" s="40"/>
      <c r="AI18" s="48"/>
      <c r="AJ18" s="46"/>
      <c r="AK18" s="40"/>
      <c r="AL18" s="46"/>
      <c r="AM18" s="40"/>
      <c r="AN18" s="49"/>
      <c r="AO18" s="49"/>
      <c r="AP18" s="49"/>
      <c r="AQ18" s="49"/>
      <c r="AR18" s="50"/>
      <c r="AS18" s="51"/>
      <c r="AT18" s="60"/>
      <c r="AU18" s="58"/>
      <c r="AV18" s="52"/>
      <c r="AW18" s="46"/>
      <c r="AX18" s="40"/>
      <c r="AY18" s="53" t="str">
        <f t="shared" si="5"/>
        <v/>
      </c>
      <c r="AZ18" s="54"/>
      <c r="BA18" s="54"/>
      <c r="BB18" s="54"/>
      <c r="BC18" s="54"/>
      <c r="BD18" s="54"/>
      <c r="BE18" s="54"/>
      <c r="BF18" s="54"/>
      <c r="BG18" s="54"/>
      <c r="BH18" s="54"/>
      <c r="BI18" s="13"/>
      <c r="BJ18" s="13"/>
      <c r="BK18" s="13"/>
      <c r="BL18" s="13"/>
      <c r="BM18" s="13"/>
      <c r="BX18" s="2"/>
      <c r="CA18" s="55" t="str">
        <f t="shared" si="6"/>
        <v/>
      </c>
      <c r="CB18" s="55" t="str">
        <f t="shared" si="7"/>
        <v/>
      </c>
      <c r="CC18" s="55" t="str">
        <f t="shared" si="8"/>
        <v/>
      </c>
      <c r="CD18" s="55" t="str">
        <f t="shared" si="9"/>
        <v/>
      </c>
      <c r="CE18" s="55" t="str">
        <f t="shared" si="10"/>
        <v/>
      </c>
      <c r="CF18" s="55"/>
      <c r="CG18" s="56">
        <f t="shared" si="11"/>
        <v>0</v>
      </c>
      <c r="CH18" s="56">
        <f t="shared" si="12"/>
        <v>0</v>
      </c>
      <c r="CI18" s="56">
        <f t="shared" si="2"/>
        <v>0</v>
      </c>
      <c r="CJ18" s="56">
        <f t="shared" si="3"/>
        <v>0</v>
      </c>
      <c r="CK18" s="56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1" t="s">
        <v>66</v>
      </c>
      <c r="B19" s="34">
        <f t="shared" si="13"/>
        <v>11</v>
      </c>
      <c r="C19" s="39">
        <v>0</v>
      </c>
      <c r="D19" s="57">
        <v>0</v>
      </c>
      <c r="E19" s="42">
        <v>0</v>
      </c>
      <c r="F19" s="42">
        <v>0</v>
      </c>
      <c r="G19" s="42">
        <v>2</v>
      </c>
      <c r="H19" s="42">
        <v>3</v>
      </c>
      <c r="I19" s="42">
        <v>0</v>
      </c>
      <c r="J19" s="42">
        <v>2</v>
      </c>
      <c r="K19" s="42">
        <v>0</v>
      </c>
      <c r="L19" s="42">
        <v>2</v>
      </c>
      <c r="M19" s="42">
        <v>1</v>
      </c>
      <c r="N19" s="42">
        <v>0</v>
      </c>
      <c r="O19" s="42">
        <v>0</v>
      </c>
      <c r="P19" s="42">
        <v>1</v>
      </c>
      <c r="Q19" s="42">
        <v>0</v>
      </c>
      <c r="R19" s="42">
        <v>0</v>
      </c>
      <c r="S19" s="40">
        <v>0</v>
      </c>
      <c r="T19" s="39">
        <v>11</v>
      </c>
      <c r="U19" s="39">
        <v>3</v>
      </c>
      <c r="V19" s="40">
        <v>8</v>
      </c>
      <c r="W19" s="41">
        <f t="shared" si="0"/>
        <v>0</v>
      </c>
      <c r="X19" s="39"/>
      <c r="Y19" s="42"/>
      <c r="Z19" s="40"/>
      <c r="AA19" s="62">
        <f t="shared" si="1"/>
        <v>4</v>
      </c>
      <c r="AB19" s="39">
        <v>0</v>
      </c>
      <c r="AC19" s="42">
        <v>4</v>
      </c>
      <c r="AD19" s="40">
        <v>0</v>
      </c>
      <c r="AE19" s="44">
        <v>0</v>
      </c>
      <c r="AF19" s="44">
        <v>0</v>
      </c>
      <c r="AG19" s="39">
        <v>0</v>
      </c>
      <c r="AH19" s="40">
        <v>0</v>
      </c>
      <c r="AI19" s="48">
        <v>20</v>
      </c>
      <c r="AJ19" s="46">
        <v>0</v>
      </c>
      <c r="AK19" s="40">
        <v>0</v>
      </c>
      <c r="AL19" s="46">
        <v>0</v>
      </c>
      <c r="AM19" s="40">
        <v>1</v>
      </c>
      <c r="AN19" s="49"/>
      <c r="AO19" s="49"/>
      <c r="AP19" s="49"/>
      <c r="AQ19" s="49"/>
      <c r="AR19" s="50"/>
      <c r="AS19" s="51"/>
      <c r="AT19" s="60"/>
      <c r="AU19" s="58"/>
      <c r="AV19" s="52"/>
      <c r="AW19" s="46"/>
      <c r="AX19" s="40"/>
      <c r="AY19" s="53" t="str">
        <f t="shared" si="5"/>
        <v/>
      </c>
      <c r="AZ19" s="54"/>
      <c r="BA19" s="54"/>
      <c r="BB19" s="54"/>
      <c r="BC19" s="54"/>
      <c r="BD19" s="54"/>
      <c r="BE19" s="54"/>
      <c r="BF19" s="54"/>
      <c r="BG19" s="54"/>
      <c r="BH19" s="54"/>
      <c r="BI19" s="13"/>
      <c r="BJ19" s="13"/>
      <c r="BK19" s="13"/>
      <c r="BL19" s="13"/>
      <c r="BM19" s="13"/>
      <c r="BX19" s="2"/>
      <c r="CA19" s="55" t="str">
        <f t="shared" si="6"/>
        <v/>
      </c>
      <c r="CB19" s="55" t="str">
        <f t="shared" si="7"/>
        <v/>
      </c>
      <c r="CC19" s="55" t="str">
        <f t="shared" si="8"/>
        <v/>
      </c>
      <c r="CD19" s="55" t="str">
        <f t="shared" si="9"/>
        <v/>
      </c>
      <c r="CE19" s="55" t="str">
        <f t="shared" si="10"/>
        <v/>
      </c>
      <c r="CF19" s="55"/>
      <c r="CG19" s="56">
        <f t="shared" si="11"/>
        <v>0</v>
      </c>
      <c r="CH19" s="56">
        <f t="shared" si="12"/>
        <v>0</v>
      </c>
      <c r="CI19" s="56">
        <f t="shared" si="2"/>
        <v>0</v>
      </c>
      <c r="CJ19" s="56">
        <f t="shared" si="3"/>
        <v>0</v>
      </c>
      <c r="CK19" s="56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1" t="s">
        <v>67</v>
      </c>
      <c r="B20" s="34">
        <f t="shared" si="13"/>
        <v>0</v>
      </c>
      <c r="C20" s="39"/>
      <c r="D20" s="57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39"/>
      <c r="U20" s="39"/>
      <c r="V20" s="40"/>
      <c r="W20" s="41">
        <f t="shared" si="0"/>
        <v>0</v>
      </c>
      <c r="X20" s="39"/>
      <c r="Y20" s="42"/>
      <c r="Z20" s="40"/>
      <c r="AA20" s="62">
        <f t="shared" si="1"/>
        <v>0</v>
      </c>
      <c r="AB20" s="39"/>
      <c r="AC20" s="42"/>
      <c r="AD20" s="40"/>
      <c r="AE20" s="44"/>
      <c r="AF20" s="44">
        <v>0</v>
      </c>
      <c r="AG20" s="39"/>
      <c r="AH20" s="40"/>
      <c r="AI20" s="48"/>
      <c r="AJ20" s="46"/>
      <c r="AK20" s="40"/>
      <c r="AL20" s="46"/>
      <c r="AM20" s="40"/>
      <c r="AN20" s="49"/>
      <c r="AO20" s="49"/>
      <c r="AP20" s="49"/>
      <c r="AQ20" s="49"/>
      <c r="AR20" s="50"/>
      <c r="AS20" s="51"/>
      <c r="AT20" s="60"/>
      <c r="AU20" s="58"/>
      <c r="AV20" s="52"/>
      <c r="AW20" s="46"/>
      <c r="AX20" s="40"/>
      <c r="AY20" s="53" t="str">
        <f t="shared" si="5"/>
        <v/>
      </c>
      <c r="AZ20" s="54"/>
      <c r="BA20" s="54"/>
      <c r="BB20" s="54"/>
      <c r="BC20" s="54"/>
      <c r="BD20" s="54"/>
      <c r="BE20" s="54"/>
      <c r="BF20" s="54"/>
      <c r="BG20" s="54"/>
      <c r="BH20" s="54"/>
      <c r="BI20" s="13"/>
      <c r="BJ20" s="13"/>
      <c r="BK20" s="13"/>
      <c r="BL20" s="13"/>
      <c r="BM20" s="13"/>
      <c r="BX20" s="2"/>
      <c r="CA20" s="55" t="str">
        <f t="shared" si="6"/>
        <v/>
      </c>
      <c r="CB20" s="55" t="str">
        <f t="shared" si="7"/>
        <v/>
      </c>
      <c r="CC20" s="55" t="str">
        <f t="shared" si="8"/>
        <v/>
      </c>
      <c r="CD20" s="55" t="str">
        <f t="shared" si="9"/>
        <v/>
      </c>
      <c r="CE20" s="55" t="str">
        <f t="shared" si="10"/>
        <v/>
      </c>
      <c r="CF20" s="55"/>
      <c r="CG20" s="56">
        <f t="shared" si="11"/>
        <v>0</v>
      </c>
      <c r="CH20" s="56">
        <f t="shared" si="12"/>
        <v>0</v>
      </c>
      <c r="CI20" s="56">
        <f t="shared" si="2"/>
        <v>0</v>
      </c>
      <c r="CJ20" s="56">
        <f t="shared" si="3"/>
        <v>0</v>
      </c>
      <c r="CK20" s="56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1" t="s">
        <v>68</v>
      </c>
      <c r="B21" s="34">
        <f t="shared" si="13"/>
        <v>11</v>
      </c>
      <c r="C21" s="39">
        <v>0</v>
      </c>
      <c r="D21" s="57">
        <v>0</v>
      </c>
      <c r="E21" s="42">
        <v>0</v>
      </c>
      <c r="F21" s="42">
        <v>0</v>
      </c>
      <c r="G21" s="42">
        <v>0</v>
      </c>
      <c r="H21" s="42">
        <v>0</v>
      </c>
      <c r="I21" s="42">
        <v>1</v>
      </c>
      <c r="J21" s="42">
        <v>1</v>
      </c>
      <c r="K21" s="42">
        <v>0</v>
      </c>
      <c r="L21" s="42">
        <v>1</v>
      </c>
      <c r="M21" s="42">
        <v>3</v>
      </c>
      <c r="N21" s="42">
        <v>2</v>
      </c>
      <c r="O21" s="42">
        <v>0</v>
      </c>
      <c r="P21" s="42">
        <v>1</v>
      </c>
      <c r="Q21" s="42">
        <v>1</v>
      </c>
      <c r="R21" s="42">
        <v>1</v>
      </c>
      <c r="S21" s="40">
        <v>0</v>
      </c>
      <c r="T21" s="39">
        <v>10</v>
      </c>
      <c r="U21" s="39">
        <v>4</v>
      </c>
      <c r="V21" s="40">
        <v>7</v>
      </c>
      <c r="W21" s="41">
        <f t="shared" si="0"/>
        <v>0</v>
      </c>
      <c r="X21" s="39"/>
      <c r="Y21" s="42"/>
      <c r="Z21" s="40"/>
      <c r="AA21" s="62">
        <f t="shared" si="1"/>
        <v>1</v>
      </c>
      <c r="AB21" s="39">
        <v>0</v>
      </c>
      <c r="AC21" s="42">
        <v>1</v>
      </c>
      <c r="AD21" s="40">
        <v>0</v>
      </c>
      <c r="AE21" s="44">
        <v>0</v>
      </c>
      <c r="AF21" s="44">
        <v>0</v>
      </c>
      <c r="AG21" s="39">
        <v>1</v>
      </c>
      <c r="AH21" s="40">
        <v>11</v>
      </c>
      <c r="AI21" s="48">
        <v>41</v>
      </c>
      <c r="AJ21" s="46">
        <v>0</v>
      </c>
      <c r="AK21" s="40">
        <v>0</v>
      </c>
      <c r="AL21" s="46">
        <v>0</v>
      </c>
      <c r="AM21" s="40">
        <v>1</v>
      </c>
      <c r="AN21" s="49"/>
      <c r="AO21" s="49"/>
      <c r="AP21" s="49"/>
      <c r="AQ21" s="49"/>
      <c r="AR21" s="50"/>
      <c r="AS21" s="51"/>
      <c r="AT21" s="60"/>
      <c r="AU21" s="58"/>
      <c r="AV21" s="52"/>
      <c r="AW21" s="46"/>
      <c r="AX21" s="40"/>
      <c r="AY21" s="53" t="str">
        <f t="shared" si="5"/>
        <v/>
      </c>
      <c r="AZ21" s="54"/>
      <c r="BA21" s="54"/>
      <c r="BB21" s="54"/>
      <c r="BC21" s="54"/>
      <c r="BD21" s="54"/>
      <c r="BE21" s="54"/>
      <c r="BF21" s="54"/>
      <c r="BG21" s="54"/>
      <c r="BH21" s="54"/>
      <c r="BI21" s="13"/>
      <c r="BJ21" s="13"/>
      <c r="BK21" s="13"/>
      <c r="BL21" s="13"/>
      <c r="BM21" s="13"/>
      <c r="BX21" s="2"/>
      <c r="CA21" s="55" t="str">
        <f t="shared" si="6"/>
        <v/>
      </c>
      <c r="CB21" s="55" t="str">
        <f t="shared" si="7"/>
        <v/>
      </c>
      <c r="CC21" s="55" t="str">
        <f t="shared" si="8"/>
        <v/>
      </c>
      <c r="CD21" s="55" t="str">
        <f t="shared" si="9"/>
        <v/>
      </c>
      <c r="CE21" s="55" t="str">
        <f t="shared" si="10"/>
        <v/>
      </c>
      <c r="CF21" s="55"/>
      <c r="CG21" s="56">
        <f t="shared" si="11"/>
        <v>0</v>
      </c>
      <c r="CH21" s="56">
        <f t="shared" si="12"/>
        <v>0</v>
      </c>
      <c r="CI21" s="56">
        <f t="shared" si="2"/>
        <v>0</v>
      </c>
      <c r="CJ21" s="56">
        <f t="shared" si="3"/>
        <v>0</v>
      </c>
      <c r="CK21" s="56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1" t="s">
        <v>69</v>
      </c>
      <c r="B22" s="34">
        <f t="shared" si="13"/>
        <v>0</v>
      </c>
      <c r="C22" s="39"/>
      <c r="D22" s="57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0"/>
      <c r="T22" s="39"/>
      <c r="U22" s="39"/>
      <c r="V22" s="40"/>
      <c r="W22" s="41">
        <f t="shared" si="0"/>
        <v>0</v>
      </c>
      <c r="X22" s="39"/>
      <c r="Y22" s="42"/>
      <c r="Z22" s="40"/>
      <c r="AA22" s="62">
        <f t="shared" si="1"/>
        <v>0</v>
      </c>
      <c r="AB22" s="39"/>
      <c r="AC22" s="42"/>
      <c r="AD22" s="40"/>
      <c r="AE22" s="44"/>
      <c r="AF22" s="44">
        <v>0</v>
      </c>
      <c r="AG22" s="39"/>
      <c r="AH22" s="40"/>
      <c r="AI22" s="48"/>
      <c r="AJ22" s="46"/>
      <c r="AK22" s="40"/>
      <c r="AL22" s="46"/>
      <c r="AM22" s="40"/>
      <c r="AN22" s="49"/>
      <c r="AO22" s="49"/>
      <c r="AP22" s="49"/>
      <c r="AQ22" s="49"/>
      <c r="AR22" s="50"/>
      <c r="AS22" s="51"/>
      <c r="AT22" s="60"/>
      <c r="AU22" s="58"/>
      <c r="AV22" s="52"/>
      <c r="AW22" s="46"/>
      <c r="AX22" s="40"/>
      <c r="AY22" s="53" t="str">
        <f t="shared" si="5"/>
        <v/>
      </c>
      <c r="AZ22" s="54"/>
      <c r="BA22" s="54"/>
      <c r="BB22" s="54"/>
      <c r="BC22" s="54"/>
      <c r="BD22" s="54"/>
      <c r="BE22" s="54"/>
      <c r="BF22" s="54"/>
      <c r="BG22" s="54"/>
      <c r="BH22" s="54"/>
      <c r="BI22" s="13"/>
      <c r="BJ22" s="13"/>
      <c r="BK22" s="13"/>
      <c r="BL22" s="13"/>
      <c r="BM22" s="13"/>
      <c r="BX22" s="2"/>
      <c r="CA22" s="55" t="str">
        <f t="shared" si="6"/>
        <v/>
      </c>
      <c r="CB22" s="55" t="str">
        <f t="shared" si="7"/>
        <v/>
      </c>
      <c r="CC22" s="55" t="str">
        <f t="shared" si="8"/>
        <v/>
      </c>
      <c r="CD22" s="55" t="str">
        <f t="shared" si="9"/>
        <v/>
      </c>
      <c r="CE22" s="55" t="str">
        <f t="shared" si="10"/>
        <v/>
      </c>
      <c r="CF22" s="55"/>
      <c r="CG22" s="56">
        <f t="shared" si="11"/>
        <v>0</v>
      </c>
      <c r="CH22" s="56">
        <f t="shared" si="12"/>
        <v>0</v>
      </c>
      <c r="CI22" s="56">
        <f t="shared" si="2"/>
        <v>0</v>
      </c>
      <c r="CJ22" s="56">
        <f t="shared" si="3"/>
        <v>0</v>
      </c>
      <c r="CK22" s="56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1" t="s">
        <v>70</v>
      </c>
      <c r="B23" s="34">
        <f t="shared" si="13"/>
        <v>0</v>
      </c>
      <c r="C23" s="39"/>
      <c r="D23" s="57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39"/>
      <c r="U23" s="39"/>
      <c r="V23" s="40"/>
      <c r="W23" s="41">
        <f t="shared" si="0"/>
        <v>0</v>
      </c>
      <c r="X23" s="39"/>
      <c r="Y23" s="42"/>
      <c r="Z23" s="40"/>
      <c r="AA23" s="62">
        <f t="shared" si="1"/>
        <v>0</v>
      </c>
      <c r="AB23" s="39"/>
      <c r="AC23" s="42"/>
      <c r="AD23" s="40"/>
      <c r="AE23" s="44"/>
      <c r="AF23" s="44">
        <v>0</v>
      </c>
      <c r="AG23" s="39"/>
      <c r="AH23" s="40"/>
      <c r="AI23" s="48"/>
      <c r="AJ23" s="46"/>
      <c r="AK23" s="40"/>
      <c r="AL23" s="46"/>
      <c r="AM23" s="40"/>
      <c r="AN23" s="49"/>
      <c r="AO23" s="49"/>
      <c r="AP23" s="49"/>
      <c r="AQ23" s="49"/>
      <c r="AR23" s="50"/>
      <c r="AS23" s="51"/>
      <c r="AT23" s="60"/>
      <c r="AU23" s="58"/>
      <c r="AV23" s="52"/>
      <c r="AW23" s="46"/>
      <c r="AX23" s="40"/>
      <c r="AY23" s="53" t="str">
        <f t="shared" si="5"/>
        <v/>
      </c>
      <c r="AZ23" s="54"/>
      <c r="BA23" s="54"/>
      <c r="BB23" s="54"/>
      <c r="BC23" s="54"/>
      <c r="BD23" s="54"/>
      <c r="BE23" s="54"/>
      <c r="BF23" s="54"/>
      <c r="BG23" s="54"/>
      <c r="BH23" s="54"/>
      <c r="BI23" s="13"/>
      <c r="BJ23" s="13"/>
      <c r="BK23" s="13"/>
      <c r="BL23" s="13"/>
      <c r="BM23" s="13"/>
      <c r="BX23" s="2"/>
      <c r="CA23" s="55" t="str">
        <f t="shared" si="6"/>
        <v/>
      </c>
      <c r="CB23" s="55" t="str">
        <f t="shared" si="7"/>
        <v/>
      </c>
      <c r="CC23" s="55" t="str">
        <f t="shared" si="8"/>
        <v/>
      </c>
      <c r="CD23" s="55" t="str">
        <f t="shared" si="9"/>
        <v/>
      </c>
      <c r="CE23" s="55" t="str">
        <f t="shared" si="10"/>
        <v/>
      </c>
      <c r="CF23" s="55"/>
      <c r="CG23" s="56">
        <f t="shared" si="11"/>
        <v>0</v>
      </c>
      <c r="CH23" s="56">
        <f t="shared" si="12"/>
        <v>0</v>
      </c>
      <c r="CI23" s="56">
        <f t="shared" si="2"/>
        <v>0</v>
      </c>
      <c r="CJ23" s="56">
        <f t="shared" si="3"/>
        <v>0</v>
      </c>
      <c r="CK23" s="56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1" t="s">
        <v>71</v>
      </c>
      <c r="B24" s="34">
        <f t="shared" si="13"/>
        <v>0</v>
      </c>
      <c r="C24" s="39"/>
      <c r="D24" s="57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0"/>
      <c r="T24" s="39"/>
      <c r="U24" s="39"/>
      <c r="V24" s="40"/>
      <c r="W24" s="41">
        <f t="shared" si="0"/>
        <v>0</v>
      </c>
      <c r="X24" s="39"/>
      <c r="Y24" s="42"/>
      <c r="Z24" s="40"/>
      <c r="AA24" s="62">
        <f t="shared" si="1"/>
        <v>0</v>
      </c>
      <c r="AB24" s="39"/>
      <c r="AC24" s="42"/>
      <c r="AD24" s="40"/>
      <c r="AE24" s="44"/>
      <c r="AF24" s="44">
        <v>0</v>
      </c>
      <c r="AG24" s="39"/>
      <c r="AH24" s="40"/>
      <c r="AI24" s="48"/>
      <c r="AJ24" s="46"/>
      <c r="AK24" s="40"/>
      <c r="AL24" s="46"/>
      <c r="AM24" s="40"/>
      <c r="AN24" s="49"/>
      <c r="AO24" s="49"/>
      <c r="AP24" s="49"/>
      <c r="AQ24" s="49"/>
      <c r="AR24" s="50"/>
      <c r="AS24" s="51"/>
      <c r="AT24" s="60"/>
      <c r="AU24" s="58"/>
      <c r="AV24" s="52"/>
      <c r="AW24" s="46"/>
      <c r="AX24" s="40"/>
      <c r="AY24" s="53" t="str">
        <f t="shared" si="5"/>
        <v/>
      </c>
      <c r="AZ24" s="54"/>
      <c r="BA24" s="54"/>
      <c r="BB24" s="54"/>
      <c r="BC24" s="54"/>
      <c r="BD24" s="54"/>
      <c r="BE24" s="54"/>
      <c r="BF24" s="54"/>
      <c r="BG24" s="54"/>
      <c r="BH24" s="54"/>
      <c r="BI24" s="13"/>
      <c r="BJ24" s="13"/>
      <c r="BK24" s="13"/>
      <c r="BL24" s="13"/>
      <c r="BM24" s="13"/>
      <c r="BX24" s="2"/>
      <c r="CA24" s="55" t="str">
        <f t="shared" si="6"/>
        <v/>
      </c>
      <c r="CB24" s="55" t="str">
        <f t="shared" si="7"/>
        <v/>
      </c>
      <c r="CC24" s="55" t="str">
        <f t="shared" si="8"/>
        <v/>
      </c>
      <c r="CD24" s="55" t="str">
        <f t="shared" si="9"/>
        <v/>
      </c>
      <c r="CE24" s="55" t="str">
        <f t="shared" si="10"/>
        <v/>
      </c>
      <c r="CF24" s="55"/>
      <c r="CG24" s="56">
        <f t="shared" si="11"/>
        <v>0</v>
      </c>
      <c r="CH24" s="56">
        <f t="shared" si="12"/>
        <v>0</v>
      </c>
      <c r="CI24" s="56">
        <f t="shared" si="2"/>
        <v>0</v>
      </c>
      <c r="CJ24" s="56">
        <f t="shared" si="3"/>
        <v>0</v>
      </c>
      <c r="CK24" s="56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1" t="s">
        <v>72</v>
      </c>
      <c r="B25" s="34">
        <f t="shared" si="13"/>
        <v>0</v>
      </c>
      <c r="C25" s="39"/>
      <c r="D25" s="57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39"/>
      <c r="U25" s="39"/>
      <c r="V25" s="40"/>
      <c r="W25" s="41">
        <f t="shared" si="0"/>
        <v>0</v>
      </c>
      <c r="X25" s="39"/>
      <c r="Y25" s="42"/>
      <c r="Z25" s="40"/>
      <c r="AA25" s="62">
        <f t="shared" si="1"/>
        <v>0</v>
      </c>
      <c r="AB25" s="39"/>
      <c r="AC25" s="42"/>
      <c r="AD25" s="40"/>
      <c r="AE25" s="44"/>
      <c r="AF25" s="44">
        <v>0</v>
      </c>
      <c r="AG25" s="39"/>
      <c r="AH25" s="40"/>
      <c r="AI25" s="48"/>
      <c r="AJ25" s="46"/>
      <c r="AK25" s="40"/>
      <c r="AL25" s="46"/>
      <c r="AM25" s="40"/>
      <c r="AN25" s="49"/>
      <c r="AO25" s="49"/>
      <c r="AP25" s="49"/>
      <c r="AQ25" s="49"/>
      <c r="AR25" s="50"/>
      <c r="AS25" s="51"/>
      <c r="AT25" s="60"/>
      <c r="AU25" s="58"/>
      <c r="AV25" s="52"/>
      <c r="AW25" s="46"/>
      <c r="AX25" s="40"/>
      <c r="AY25" s="53" t="str">
        <f t="shared" si="5"/>
        <v/>
      </c>
      <c r="AZ25" s="54"/>
      <c r="BA25" s="54"/>
      <c r="BB25" s="54"/>
      <c r="BC25" s="54"/>
      <c r="BD25" s="54"/>
      <c r="BE25" s="54"/>
      <c r="BF25" s="54"/>
      <c r="BG25" s="54"/>
      <c r="BH25" s="54"/>
      <c r="BI25" s="13"/>
      <c r="BJ25" s="13"/>
      <c r="BK25" s="13"/>
      <c r="BL25" s="13"/>
      <c r="BM25" s="13"/>
      <c r="BX25" s="2"/>
      <c r="CA25" s="55" t="str">
        <f t="shared" si="6"/>
        <v/>
      </c>
      <c r="CB25" s="55" t="str">
        <f t="shared" si="7"/>
        <v/>
      </c>
      <c r="CC25" s="55" t="str">
        <f t="shared" si="8"/>
        <v/>
      </c>
      <c r="CD25" s="55" t="str">
        <f t="shared" si="9"/>
        <v/>
      </c>
      <c r="CE25" s="55" t="str">
        <f t="shared" si="10"/>
        <v/>
      </c>
      <c r="CF25" s="55"/>
      <c r="CG25" s="56">
        <f t="shared" si="11"/>
        <v>0</v>
      </c>
      <c r="CH25" s="56">
        <f t="shared" si="12"/>
        <v>0</v>
      </c>
      <c r="CI25" s="56">
        <f t="shared" si="2"/>
        <v>0</v>
      </c>
      <c r="CJ25" s="56">
        <f t="shared" si="3"/>
        <v>0</v>
      </c>
      <c r="CK25" s="56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1" t="s">
        <v>73</v>
      </c>
      <c r="B26" s="34">
        <f t="shared" si="13"/>
        <v>0</v>
      </c>
      <c r="C26" s="39"/>
      <c r="D26" s="57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0"/>
      <c r="T26" s="39"/>
      <c r="U26" s="39"/>
      <c r="V26" s="40"/>
      <c r="W26" s="41">
        <f t="shared" si="0"/>
        <v>0</v>
      </c>
      <c r="X26" s="39"/>
      <c r="Y26" s="42"/>
      <c r="Z26" s="40"/>
      <c r="AA26" s="62">
        <f t="shared" si="1"/>
        <v>0</v>
      </c>
      <c r="AB26" s="39">
        <v>0</v>
      </c>
      <c r="AC26" s="42">
        <v>0</v>
      </c>
      <c r="AD26" s="40">
        <v>0</v>
      </c>
      <c r="AE26" s="44">
        <v>0</v>
      </c>
      <c r="AF26" s="44">
        <v>0</v>
      </c>
      <c r="AG26" s="39">
        <v>0</v>
      </c>
      <c r="AH26" s="40">
        <v>0</v>
      </c>
      <c r="AI26" s="48">
        <v>0</v>
      </c>
      <c r="AJ26" s="46">
        <v>0</v>
      </c>
      <c r="AK26" s="40">
        <v>0</v>
      </c>
      <c r="AL26" s="46">
        <v>0</v>
      </c>
      <c r="AM26" s="40">
        <v>0</v>
      </c>
      <c r="AN26" s="49"/>
      <c r="AO26" s="49"/>
      <c r="AP26" s="49"/>
      <c r="AQ26" s="49"/>
      <c r="AR26" s="50"/>
      <c r="AS26" s="51"/>
      <c r="AT26" s="60"/>
      <c r="AU26" s="58"/>
      <c r="AV26" s="52"/>
      <c r="AW26" s="46"/>
      <c r="AX26" s="40"/>
      <c r="AY26" s="53" t="str">
        <f t="shared" si="5"/>
        <v/>
      </c>
      <c r="AZ26" s="54"/>
      <c r="BA26" s="54"/>
      <c r="BB26" s="54"/>
      <c r="BC26" s="54"/>
      <c r="BD26" s="54"/>
      <c r="BE26" s="54"/>
      <c r="BF26" s="54"/>
      <c r="BG26" s="54"/>
      <c r="BH26" s="54"/>
      <c r="BI26" s="13"/>
      <c r="BJ26" s="13"/>
      <c r="BK26" s="13"/>
      <c r="BL26" s="13"/>
      <c r="BM26" s="13"/>
      <c r="BX26" s="2"/>
      <c r="CA26" s="55" t="str">
        <f t="shared" si="6"/>
        <v/>
      </c>
      <c r="CB26" s="55" t="str">
        <f t="shared" si="7"/>
        <v/>
      </c>
      <c r="CC26" s="55" t="str">
        <f t="shared" si="8"/>
        <v/>
      </c>
      <c r="CD26" s="55" t="str">
        <f t="shared" si="9"/>
        <v/>
      </c>
      <c r="CE26" s="55" t="str">
        <f t="shared" si="10"/>
        <v/>
      </c>
      <c r="CF26" s="55"/>
      <c r="CG26" s="56">
        <f t="shared" si="11"/>
        <v>0</v>
      </c>
      <c r="CH26" s="56">
        <f t="shared" si="12"/>
        <v>0</v>
      </c>
      <c r="CI26" s="56">
        <f t="shared" si="2"/>
        <v>0</v>
      </c>
      <c r="CJ26" s="56">
        <f t="shared" si="3"/>
        <v>0</v>
      </c>
      <c r="CK26" s="56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1" t="s">
        <v>74</v>
      </c>
      <c r="B27" s="34">
        <f t="shared" si="13"/>
        <v>0</v>
      </c>
      <c r="C27" s="39"/>
      <c r="D27" s="57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39"/>
      <c r="U27" s="39"/>
      <c r="V27" s="40"/>
      <c r="W27" s="41">
        <f t="shared" si="0"/>
        <v>0</v>
      </c>
      <c r="X27" s="39"/>
      <c r="Y27" s="42"/>
      <c r="Z27" s="40"/>
      <c r="AA27" s="62">
        <f t="shared" si="1"/>
        <v>0</v>
      </c>
      <c r="AB27" s="39"/>
      <c r="AC27" s="42"/>
      <c r="AD27" s="40"/>
      <c r="AE27" s="44"/>
      <c r="AF27" s="44">
        <v>0</v>
      </c>
      <c r="AG27" s="39"/>
      <c r="AH27" s="40"/>
      <c r="AI27" s="48"/>
      <c r="AJ27" s="46"/>
      <c r="AK27" s="40"/>
      <c r="AL27" s="46"/>
      <c r="AM27" s="40"/>
      <c r="AN27" s="49"/>
      <c r="AO27" s="49"/>
      <c r="AP27" s="49"/>
      <c r="AQ27" s="49"/>
      <c r="AR27" s="50"/>
      <c r="AS27" s="51"/>
      <c r="AT27" s="60"/>
      <c r="AU27" s="58"/>
      <c r="AV27" s="52"/>
      <c r="AW27" s="46"/>
      <c r="AX27" s="40"/>
      <c r="AY27" s="53" t="str">
        <f t="shared" si="5"/>
        <v/>
      </c>
      <c r="AZ27" s="54"/>
      <c r="BA27" s="54"/>
      <c r="BB27" s="54"/>
      <c r="BC27" s="54"/>
      <c r="BD27" s="54"/>
      <c r="BE27" s="54"/>
      <c r="BF27" s="54"/>
      <c r="BG27" s="54"/>
      <c r="BH27" s="54"/>
      <c r="BI27" s="13"/>
      <c r="BJ27" s="13"/>
      <c r="BK27" s="13"/>
      <c r="BL27" s="13"/>
      <c r="BM27" s="13"/>
      <c r="BX27" s="2"/>
      <c r="CA27" s="55" t="str">
        <f t="shared" si="6"/>
        <v/>
      </c>
      <c r="CB27" s="55" t="str">
        <f t="shared" si="7"/>
        <v/>
      </c>
      <c r="CC27" s="55" t="str">
        <f t="shared" si="8"/>
        <v/>
      </c>
      <c r="CD27" s="55" t="str">
        <f t="shared" si="9"/>
        <v/>
      </c>
      <c r="CE27" s="55" t="str">
        <f t="shared" si="10"/>
        <v/>
      </c>
      <c r="CF27" s="55"/>
      <c r="CG27" s="56">
        <f t="shared" si="11"/>
        <v>0</v>
      </c>
      <c r="CH27" s="56">
        <f t="shared" si="12"/>
        <v>0</v>
      </c>
      <c r="CI27" s="56">
        <f t="shared" si="2"/>
        <v>0</v>
      </c>
      <c r="CJ27" s="56">
        <f t="shared" si="3"/>
        <v>0</v>
      </c>
      <c r="CK27" s="56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1" t="s">
        <v>75</v>
      </c>
      <c r="B28" s="34">
        <f t="shared" si="13"/>
        <v>0</v>
      </c>
      <c r="C28" s="39"/>
      <c r="D28" s="57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0"/>
      <c r="T28" s="39"/>
      <c r="U28" s="39"/>
      <c r="V28" s="40"/>
      <c r="W28" s="41">
        <f t="shared" si="0"/>
        <v>0</v>
      </c>
      <c r="X28" s="39"/>
      <c r="Y28" s="42"/>
      <c r="Z28" s="40"/>
      <c r="AA28" s="62">
        <f t="shared" si="1"/>
        <v>0</v>
      </c>
      <c r="AB28" s="39"/>
      <c r="AC28" s="42"/>
      <c r="AD28" s="40"/>
      <c r="AE28" s="44"/>
      <c r="AF28" s="44">
        <v>0</v>
      </c>
      <c r="AG28" s="39"/>
      <c r="AH28" s="40"/>
      <c r="AI28" s="48"/>
      <c r="AJ28" s="46"/>
      <c r="AK28" s="40"/>
      <c r="AL28" s="46"/>
      <c r="AM28" s="40"/>
      <c r="AN28" s="49"/>
      <c r="AO28" s="49"/>
      <c r="AP28" s="49"/>
      <c r="AQ28" s="49"/>
      <c r="AR28" s="50"/>
      <c r="AS28" s="51"/>
      <c r="AT28" s="60"/>
      <c r="AU28" s="58"/>
      <c r="AV28" s="52"/>
      <c r="AW28" s="46"/>
      <c r="AX28" s="40"/>
      <c r="AY28" s="53" t="str">
        <f t="shared" si="5"/>
        <v/>
      </c>
      <c r="AZ28" s="54"/>
      <c r="BA28" s="54"/>
      <c r="BB28" s="54"/>
      <c r="BC28" s="54"/>
      <c r="BD28" s="54"/>
      <c r="BE28" s="54"/>
      <c r="BF28" s="54"/>
      <c r="BG28" s="54"/>
      <c r="BH28" s="54"/>
      <c r="BI28" s="13"/>
      <c r="BJ28" s="13"/>
      <c r="BK28" s="13"/>
      <c r="BL28" s="13"/>
      <c r="BM28" s="13"/>
      <c r="BX28" s="2"/>
      <c r="CA28" s="55" t="str">
        <f t="shared" si="6"/>
        <v/>
      </c>
      <c r="CB28" s="55" t="str">
        <f t="shared" si="7"/>
        <v/>
      </c>
      <c r="CC28" s="55" t="str">
        <f t="shared" si="8"/>
        <v/>
      </c>
      <c r="CD28" s="55" t="str">
        <f t="shared" si="9"/>
        <v/>
      </c>
      <c r="CE28" s="55" t="str">
        <f t="shared" si="10"/>
        <v/>
      </c>
      <c r="CF28" s="55"/>
      <c r="CG28" s="56">
        <f t="shared" si="11"/>
        <v>0</v>
      </c>
      <c r="CH28" s="56">
        <f t="shared" si="12"/>
        <v>0</v>
      </c>
      <c r="CI28" s="56">
        <f t="shared" si="2"/>
        <v>0</v>
      </c>
      <c r="CJ28" s="56">
        <f t="shared" si="3"/>
        <v>0</v>
      </c>
      <c r="CK28" s="56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1" t="s">
        <v>76</v>
      </c>
      <c r="B29" s="34">
        <f t="shared" si="13"/>
        <v>0</v>
      </c>
      <c r="C29" s="39"/>
      <c r="D29" s="57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39"/>
      <c r="U29" s="39"/>
      <c r="V29" s="40"/>
      <c r="W29" s="41">
        <f t="shared" si="0"/>
        <v>0</v>
      </c>
      <c r="X29" s="39"/>
      <c r="Y29" s="42"/>
      <c r="Z29" s="40"/>
      <c r="AA29" s="62">
        <f t="shared" si="1"/>
        <v>0</v>
      </c>
      <c r="AB29" s="39"/>
      <c r="AC29" s="42"/>
      <c r="AD29" s="40"/>
      <c r="AE29" s="44"/>
      <c r="AF29" s="44">
        <v>0</v>
      </c>
      <c r="AG29" s="39"/>
      <c r="AH29" s="40"/>
      <c r="AI29" s="48"/>
      <c r="AJ29" s="46"/>
      <c r="AK29" s="40"/>
      <c r="AL29" s="46"/>
      <c r="AM29" s="40"/>
      <c r="AN29" s="49"/>
      <c r="AO29" s="49"/>
      <c r="AP29" s="49"/>
      <c r="AQ29" s="49"/>
      <c r="AR29" s="50"/>
      <c r="AS29" s="51"/>
      <c r="AT29" s="60"/>
      <c r="AU29" s="58"/>
      <c r="AV29" s="52"/>
      <c r="AW29" s="46"/>
      <c r="AX29" s="40"/>
      <c r="AY29" s="53" t="str">
        <f t="shared" si="5"/>
        <v/>
      </c>
      <c r="AZ29" s="54"/>
      <c r="BA29" s="54"/>
      <c r="BB29" s="54"/>
      <c r="BC29" s="54"/>
      <c r="BD29" s="54"/>
      <c r="BE29" s="54"/>
      <c r="BF29" s="54"/>
      <c r="BG29" s="54"/>
      <c r="BH29" s="54"/>
      <c r="BI29" s="13"/>
      <c r="BJ29" s="13"/>
      <c r="BK29" s="13"/>
      <c r="BL29" s="13"/>
      <c r="BM29" s="13"/>
      <c r="BX29" s="2"/>
      <c r="CA29" s="55" t="str">
        <f t="shared" si="6"/>
        <v/>
      </c>
      <c r="CB29" s="55" t="str">
        <f t="shared" si="7"/>
        <v/>
      </c>
      <c r="CC29" s="55" t="str">
        <f t="shared" si="8"/>
        <v/>
      </c>
      <c r="CD29" s="55" t="str">
        <f t="shared" si="9"/>
        <v/>
      </c>
      <c r="CE29" s="55" t="str">
        <f t="shared" si="10"/>
        <v/>
      </c>
      <c r="CF29" s="55"/>
      <c r="CG29" s="56">
        <f t="shared" si="11"/>
        <v>0</v>
      </c>
      <c r="CH29" s="56">
        <f t="shared" si="12"/>
        <v>0</v>
      </c>
      <c r="CI29" s="56">
        <f t="shared" si="2"/>
        <v>0</v>
      </c>
      <c r="CJ29" s="56">
        <f t="shared" si="3"/>
        <v>0</v>
      </c>
      <c r="CK29" s="56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1" t="s">
        <v>77</v>
      </c>
      <c r="B30" s="34">
        <f t="shared" si="13"/>
        <v>0</v>
      </c>
      <c r="C30" s="39"/>
      <c r="D30" s="57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0"/>
      <c r="T30" s="39"/>
      <c r="U30" s="39"/>
      <c r="V30" s="40"/>
      <c r="W30" s="41">
        <f t="shared" si="0"/>
        <v>0</v>
      </c>
      <c r="X30" s="39"/>
      <c r="Y30" s="42"/>
      <c r="Z30" s="40"/>
      <c r="AA30" s="62">
        <f t="shared" si="1"/>
        <v>0</v>
      </c>
      <c r="AB30" s="39">
        <v>0</v>
      </c>
      <c r="AC30" s="42">
        <v>0</v>
      </c>
      <c r="AD30" s="40">
        <v>0</v>
      </c>
      <c r="AE30" s="44">
        <v>0</v>
      </c>
      <c r="AF30" s="44">
        <v>0</v>
      </c>
      <c r="AG30" s="39">
        <v>0</v>
      </c>
      <c r="AH30" s="40">
        <v>0</v>
      </c>
      <c r="AI30" s="48">
        <v>0</v>
      </c>
      <c r="AJ30" s="46">
        <v>0</v>
      </c>
      <c r="AK30" s="40">
        <v>1</v>
      </c>
      <c r="AL30" s="46">
        <v>0</v>
      </c>
      <c r="AM30" s="40">
        <v>0</v>
      </c>
      <c r="AN30" s="49"/>
      <c r="AO30" s="49"/>
      <c r="AP30" s="49"/>
      <c r="AQ30" s="49"/>
      <c r="AR30" s="50"/>
      <c r="AS30" s="51"/>
      <c r="AT30" s="60"/>
      <c r="AU30" s="58"/>
      <c r="AV30" s="52"/>
      <c r="AW30" s="46"/>
      <c r="AX30" s="40"/>
      <c r="AY30" s="53" t="str">
        <f t="shared" si="5"/>
        <v/>
      </c>
      <c r="AZ30" s="54"/>
      <c r="BA30" s="54"/>
      <c r="BB30" s="54"/>
      <c r="BC30" s="54"/>
      <c r="BD30" s="54"/>
      <c r="BE30" s="54"/>
      <c r="BF30" s="54"/>
      <c r="BG30" s="54"/>
      <c r="BH30" s="54"/>
      <c r="BI30" s="13"/>
      <c r="BJ30" s="13"/>
      <c r="BK30" s="13"/>
      <c r="BL30" s="13"/>
      <c r="BM30" s="13"/>
      <c r="BX30" s="2"/>
      <c r="CA30" s="55" t="str">
        <f t="shared" si="6"/>
        <v/>
      </c>
      <c r="CB30" s="55" t="str">
        <f t="shared" si="7"/>
        <v/>
      </c>
      <c r="CC30" s="55" t="str">
        <f t="shared" si="8"/>
        <v/>
      </c>
      <c r="CD30" s="55" t="str">
        <f t="shared" si="9"/>
        <v/>
      </c>
      <c r="CE30" s="55" t="str">
        <f t="shared" si="10"/>
        <v/>
      </c>
      <c r="CF30" s="55"/>
      <c r="CG30" s="56">
        <f t="shared" si="11"/>
        <v>0</v>
      </c>
      <c r="CH30" s="56">
        <f t="shared" si="12"/>
        <v>0</v>
      </c>
      <c r="CI30" s="56">
        <f t="shared" si="2"/>
        <v>0</v>
      </c>
      <c r="CJ30" s="56">
        <f t="shared" si="3"/>
        <v>0</v>
      </c>
      <c r="CK30" s="56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1" t="s">
        <v>78</v>
      </c>
      <c r="B31" s="34">
        <f t="shared" si="13"/>
        <v>9</v>
      </c>
      <c r="C31" s="39">
        <v>0</v>
      </c>
      <c r="D31" s="57">
        <v>0</v>
      </c>
      <c r="E31" s="42">
        <v>0</v>
      </c>
      <c r="F31" s="42">
        <v>0</v>
      </c>
      <c r="G31" s="42">
        <v>0</v>
      </c>
      <c r="H31" s="42">
        <v>0</v>
      </c>
      <c r="I31" s="42">
        <v>1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1</v>
      </c>
      <c r="P31" s="42">
        <v>1</v>
      </c>
      <c r="Q31" s="42">
        <v>4</v>
      </c>
      <c r="R31" s="42">
        <v>0</v>
      </c>
      <c r="S31" s="40">
        <v>2</v>
      </c>
      <c r="T31" s="39">
        <v>9</v>
      </c>
      <c r="U31" s="39">
        <v>6</v>
      </c>
      <c r="V31" s="40">
        <v>3</v>
      </c>
      <c r="W31" s="41">
        <f t="shared" si="0"/>
        <v>0</v>
      </c>
      <c r="X31" s="39"/>
      <c r="Y31" s="42"/>
      <c r="Z31" s="40"/>
      <c r="AA31" s="62">
        <f t="shared" si="1"/>
        <v>1</v>
      </c>
      <c r="AB31" s="39">
        <v>0</v>
      </c>
      <c r="AC31" s="42">
        <v>1</v>
      </c>
      <c r="AD31" s="40">
        <v>0</v>
      </c>
      <c r="AE31" s="44">
        <v>0</v>
      </c>
      <c r="AF31" s="44">
        <v>0</v>
      </c>
      <c r="AG31" s="39">
        <v>0</v>
      </c>
      <c r="AH31" s="40">
        <v>0</v>
      </c>
      <c r="AI31" s="48">
        <v>2</v>
      </c>
      <c r="AJ31" s="46">
        <v>0</v>
      </c>
      <c r="AK31" s="40">
        <v>0</v>
      </c>
      <c r="AL31" s="46">
        <v>0</v>
      </c>
      <c r="AM31" s="40">
        <v>1</v>
      </c>
      <c r="AN31" s="49"/>
      <c r="AO31" s="49"/>
      <c r="AP31" s="49"/>
      <c r="AQ31" s="49"/>
      <c r="AR31" s="50"/>
      <c r="AS31" s="51"/>
      <c r="AT31" s="60"/>
      <c r="AU31" s="58"/>
      <c r="AV31" s="52"/>
      <c r="AW31" s="46"/>
      <c r="AX31" s="40"/>
      <c r="AY31" s="53" t="str">
        <f t="shared" si="5"/>
        <v/>
      </c>
      <c r="AZ31" s="54"/>
      <c r="BA31" s="54"/>
      <c r="BB31" s="54"/>
      <c r="BC31" s="54"/>
      <c r="BD31" s="54"/>
      <c r="BE31" s="54"/>
      <c r="BF31" s="54"/>
      <c r="BG31" s="54"/>
      <c r="BH31" s="54"/>
      <c r="BI31" s="13"/>
      <c r="BJ31" s="13"/>
      <c r="BK31" s="13"/>
      <c r="BL31" s="13"/>
      <c r="BM31" s="13"/>
      <c r="BX31" s="2"/>
      <c r="CA31" s="55" t="str">
        <f t="shared" si="6"/>
        <v/>
      </c>
      <c r="CB31" s="55" t="str">
        <f t="shared" si="7"/>
        <v/>
      </c>
      <c r="CC31" s="55" t="str">
        <f t="shared" si="8"/>
        <v/>
      </c>
      <c r="CD31" s="55" t="str">
        <f t="shared" si="9"/>
        <v/>
      </c>
      <c r="CE31" s="55" t="str">
        <f t="shared" si="10"/>
        <v/>
      </c>
      <c r="CF31" s="55"/>
      <c r="CG31" s="56">
        <f t="shared" si="11"/>
        <v>0</v>
      </c>
      <c r="CH31" s="56">
        <f t="shared" si="12"/>
        <v>0</v>
      </c>
      <c r="CI31" s="56">
        <f t="shared" si="2"/>
        <v>0</v>
      </c>
      <c r="CJ31" s="56">
        <f t="shared" si="3"/>
        <v>0</v>
      </c>
      <c r="CK31" s="56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1" t="s">
        <v>79</v>
      </c>
      <c r="B32" s="34">
        <f t="shared" si="13"/>
        <v>0</v>
      </c>
      <c r="C32" s="39"/>
      <c r="D32" s="57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39"/>
      <c r="U32" s="39"/>
      <c r="V32" s="40"/>
      <c r="W32" s="41">
        <f t="shared" si="0"/>
        <v>0</v>
      </c>
      <c r="X32" s="39"/>
      <c r="Y32" s="42"/>
      <c r="Z32" s="40"/>
      <c r="AA32" s="62">
        <f t="shared" si="1"/>
        <v>0</v>
      </c>
      <c r="AB32" s="39"/>
      <c r="AC32" s="42"/>
      <c r="AD32" s="40"/>
      <c r="AE32" s="44"/>
      <c r="AF32" s="44">
        <v>0</v>
      </c>
      <c r="AG32" s="39"/>
      <c r="AH32" s="40"/>
      <c r="AI32" s="48"/>
      <c r="AJ32" s="46"/>
      <c r="AK32" s="40"/>
      <c r="AL32" s="46"/>
      <c r="AM32" s="40"/>
      <c r="AN32" s="49"/>
      <c r="AO32" s="49"/>
      <c r="AP32" s="49"/>
      <c r="AQ32" s="49"/>
      <c r="AR32" s="50"/>
      <c r="AS32" s="51"/>
      <c r="AT32" s="60"/>
      <c r="AU32" s="58"/>
      <c r="AV32" s="52"/>
      <c r="AW32" s="46"/>
      <c r="AX32" s="40"/>
      <c r="AY32" s="53" t="str">
        <f t="shared" si="5"/>
        <v/>
      </c>
      <c r="AZ32" s="54"/>
      <c r="BA32" s="54"/>
      <c r="BB32" s="54"/>
      <c r="BC32" s="54"/>
      <c r="BD32" s="54"/>
      <c r="BE32" s="54"/>
      <c r="BF32" s="54"/>
      <c r="BG32" s="54"/>
      <c r="BH32" s="54"/>
      <c r="BI32" s="13"/>
      <c r="BJ32" s="13"/>
      <c r="BK32" s="13"/>
      <c r="BL32" s="13"/>
      <c r="BM32" s="13"/>
      <c r="BX32" s="2"/>
      <c r="CA32" s="55" t="str">
        <f t="shared" si="6"/>
        <v/>
      </c>
      <c r="CB32" s="55" t="str">
        <f t="shared" si="7"/>
        <v/>
      </c>
      <c r="CC32" s="55" t="str">
        <f t="shared" si="8"/>
        <v/>
      </c>
      <c r="CD32" s="55" t="str">
        <f t="shared" si="9"/>
        <v/>
      </c>
      <c r="CE32" s="55" t="str">
        <f t="shared" si="10"/>
        <v/>
      </c>
      <c r="CF32" s="55"/>
      <c r="CG32" s="56">
        <f t="shared" si="11"/>
        <v>0</v>
      </c>
      <c r="CH32" s="56">
        <f t="shared" si="12"/>
        <v>0</v>
      </c>
      <c r="CI32" s="56">
        <f t="shared" si="2"/>
        <v>0</v>
      </c>
      <c r="CJ32" s="56">
        <f t="shared" si="3"/>
        <v>0</v>
      </c>
      <c r="CK32" s="56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1" t="s">
        <v>80</v>
      </c>
      <c r="B33" s="34">
        <f t="shared" si="13"/>
        <v>0</v>
      </c>
      <c r="C33" s="39"/>
      <c r="D33" s="57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0"/>
      <c r="T33" s="39"/>
      <c r="U33" s="39"/>
      <c r="V33" s="40"/>
      <c r="W33" s="41">
        <f t="shared" si="0"/>
        <v>0</v>
      </c>
      <c r="X33" s="39"/>
      <c r="Y33" s="42"/>
      <c r="Z33" s="40"/>
      <c r="AA33" s="62">
        <f t="shared" si="1"/>
        <v>0</v>
      </c>
      <c r="AB33" s="39"/>
      <c r="AC33" s="42"/>
      <c r="AD33" s="40"/>
      <c r="AE33" s="44"/>
      <c r="AF33" s="44">
        <v>0</v>
      </c>
      <c r="AG33" s="39"/>
      <c r="AH33" s="40"/>
      <c r="AI33" s="48"/>
      <c r="AJ33" s="46"/>
      <c r="AK33" s="40"/>
      <c r="AL33" s="46"/>
      <c r="AM33" s="40"/>
      <c r="AN33" s="49"/>
      <c r="AO33" s="49"/>
      <c r="AP33" s="49"/>
      <c r="AQ33" s="49"/>
      <c r="AR33" s="50"/>
      <c r="AS33" s="51"/>
      <c r="AT33" s="60"/>
      <c r="AU33" s="58"/>
      <c r="AV33" s="52"/>
      <c r="AW33" s="46"/>
      <c r="AX33" s="40"/>
      <c r="AY33" s="53" t="str">
        <f t="shared" si="5"/>
        <v/>
      </c>
      <c r="AZ33" s="54"/>
      <c r="BA33" s="54"/>
      <c r="BB33" s="54"/>
      <c r="BC33" s="54"/>
      <c r="BD33" s="54"/>
      <c r="BE33" s="54"/>
      <c r="BF33" s="54"/>
      <c r="BG33" s="54"/>
      <c r="BH33" s="54"/>
      <c r="BI33" s="13"/>
      <c r="BJ33" s="13"/>
      <c r="BK33" s="13"/>
      <c r="BL33" s="13"/>
      <c r="BM33" s="13"/>
      <c r="BX33" s="2"/>
      <c r="CA33" s="55" t="str">
        <f t="shared" si="6"/>
        <v/>
      </c>
      <c r="CB33" s="55" t="str">
        <f t="shared" si="7"/>
        <v/>
      </c>
      <c r="CC33" s="55" t="str">
        <f t="shared" si="8"/>
        <v/>
      </c>
      <c r="CD33" s="55" t="str">
        <f t="shared" si="9"/>
        <v/>
      </c>
      <c r="CE33" s="55" t="str">
        <f t="shared" si="10"/>
        <v/>
      </c>
      <c r="CF33" s="55"/>
      <c r="CG33" s="56">
        <f t="shared" si="11"/>
        <v>0</v>
      </c>
      <c r="CH33" s="56">
        <f t="shared" si="12"/>
        <v>0</v>
      </c>
      <c r="CI33" s="56">
        <f t="shared" si="2"/>
        <v>0</v>
      </c>
      <c r="CJ33" s="56">
        <f t="shared" si="3"/>
        <v>0</v>
      </c>
      <c r="CK33" s="56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1" t="s">
        <v>81</v>
      </c>
      <c r="B34" s="34">
        <f t="shared" si="13"/>
        <v>0</v>
      </c>
      <c r="C34" s="39"/>
      <c r="D34" s="57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0"/>
      <c r="T34" s="39"/>
      <c r="U34" s="39"/>
      <c r="V34" s="40"/>
      <c r="W34" s="41">
        <f t="shared" si="0"/>
        <v>0</v>
      </c>
      <c r="X34" s="39"/>
      <c r="Y34" s="42"/>
      <c r="Z34" s="40"/>
      <c r="AA34" s="62">
        <f t="shared" si="1"/>
        <v>0</v>
      </c>
      <c r="AB34" s="39"/>
      <c r="AC34" s="42"/>
      <c r="AD34" s="40"/>
      <c r="AE34" s="44"/>
      <c r="AF34" s="44">
        <v>0</v>
      </c>
      <c r="AG34" s="39"/>
      <c r="AH34" s="40"/>
      <c r="AI34" s="48"/>
      <c r="AJ34" s="46"/>
      <c r="AK34" s="40"/>
      <c r="AL34" s="46"/>
      <c r="AM34" s="40"/>
      <c r="AN34" s="49"/>
      <c r="AO34" s="49"/>
      <c r="AP34" s="49"/>
      <c r="AQ34" s="49"/>
      <c r="AR34" s="50"/>
      <c r="AS34" s="51"/>
      <c r="AT34" s="60"/>
      <c r="AU34" s="58"/>
      <c r="AV34" s="52"/>
      <c r="AW34" s="46"/>
      <c r="AX34" s="40"/>
      <c r="AY34" s="53" t="str">
        <f t="shared" si="5"/>
        <v/>
      </c>
      <c r="AZ34" s="54"/>
      <c r="BA34" s="54"/>
      <c r="BB34" s="54"/>
      <c r="BC34" s="54"/>
      <c r="BD34" s="54"/>
      <c r="BE34" s="54"/>
      <c r="BF34" s="54"/>
      <c r="BG34" s="54"/>
      <c r="BH34" s="54"/>
      <c r="BI34" s="13"/>
      <c r="BJ34" s="13"/>
      <c r="BK34" s="13"/>
      <c r="BL34" s="13"/>
      <c r="BM34" s="13"/>
      <c r="BX34" s="2"/>
      <c r="CA34" s="55" t="str">
        <f t="shared" si="6"/>
        <v/>
      </c>
      <c r="CB34" s="55" t="str">
        <f t="shared" si="7"/>
        <v/>
      </c>
      <c r="CC34" s="55" t="str">
        <f t="shared" si="8"/>
        <v/>
      </c>
      <c r="CD34" s="55" t="str">
        <f t="shared" si="9"/>
        <v/>
      </c>
      <c r="CE34" s="55" t="str">
        <f t="shared" si="10"/>
        <v/>
      </c>
      <c r="CF34" s="55"/>
      <c r="CG34" s="56">
        <f t="shared" si="11"/>
        <v>0</v>
      </c>
      <c r="CH34" s="56">
        <f t="shared" si="12"/>
        <v>0</v>
      </c>
      <c r="CI34" s="56">
        <f t="shared" si="2"/>
        <v>0</v>
      </c>
      <c r="CJ34" s="56">
        <f t="shared" si="3"/>
        <v>0</v>
      </c>
      <c r="CK34" s="56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1" t="s">
        <v>82</v>
      </c>
      <c r="B35" s="34">
        <f>SUM(O35+P35+Q35+R35+S35)</f>
        <v>0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42"/>
      <c r="P35" s="42"/>
      <c r="Q35" s="42"/>
      <c r="R35" s="42"/>
      <c r="S35" s="40"/>
      <c r="T35" s="39"/>
      <c r="U35" s="39"/>
      <c r="V35" s="40"/>
      <c r="W35" s="41">
        <f>SUM(X35+Y35+Z35)</f>
        <v>0</v>
      </c>
      <c r="X35" s="63"/>
      <c r="Y35" s="64"/>
      <c r="Z35" s="65"/>
      <c r="AA35" s="62">
        <f t="shared" si="1"/>
        <v>0</v>
      </c>
      <c r="AB35" s="39"/>
      <c r="AC35" s="42"/>
      <c r="AD35" s="40"/>
      <c r="AE35" s="44"/>
      <c r="AF35" s="44">
        <v>0</v>
      </c>
      <c r="AG35" s="39"/>
      <c r="AH35" s="40"/>
      <c r="AI35" s="48"/>
      <c r="AJ35" s="46"/>
      <c r="AK35" s="40"/>
      <c r="AL35" s="46"/>
      <c r="AM35" s="40"/>
      <c r="AN35" s="49"/>
      <c r="AO35" s="49"/>
      <c r="AP35" s="49"/>
      <c r="AQ35" s="49"/>
      <c r="AR35" s="50"/>
      <c r="AS35" s="51"/>
      <c r="AT35" s="60"/>
      <c r="AU35" s="58"/>
      <c r="AV35" s="52"/>
      <c r="AW35" s="46"/>
      <c r="AX35" s="40"/>
      <c r="AY35" s="53" t="str">
        <f t="shared" si="5"/>
        <v/>
      </c>
      <c r="AZ35" s="54"/>
      <c r="BA35" s="54"/>
      <c r="BB35" s="54"/>
      <c r="BC35" s="54"/>
      <c r="BD35" s="54"/>
      <c r="BE35" s="54"/>
      <c r="BF35" s="54"/>
      <c r="BG35" s="54"/>
      <c r="BH35" s="54"/>
      <c r="BI35" s="13"/>
      <c r="BJ35" s="13"/>
      <c r="BK35" s="13"/>
      <c r="BL35" s="13"/>
      <c r="BM35" s="13"/>
      <c r="BX35" s="2"/>
      <c r="CA35" s="55" t="str">
        <f t="shared" si="6"/>
        <v/>
      </c>
      <c r="CB35" s="55" t="str">
        <f t="shared" si="7"/>
        <v/>
      </c>
      <c r="CC35" s="55" t="str">
        <f t="shared" si="8"/>
        <v/>
      </c>
      <c r="CD35" s="55" t="str">
        <f t="shared" si="9"/>
        <v/>
      </c>
      <c r="CE35" s="55" t="str">
        <f t="shared" si="10"/>
        <v/>
      </c>
      <c r="CF35" s="55"/>
      <c r="CG35" s="56">
        <f t="shared" si="11"/>
        <v>0</v>
      </c>
      <c r="CH35" s="56">
        <f t="shared" si="12"/>
        <v>0</v>
      </c>
      <c r="CI35" s="56">
        <f t="shared" si="2"/>
        <v>0</v>
      </c>
      <c r="CJ35" s="56">
        <f t="shared" si="3"/>
        <v>0</v>
      </c>
      <c r="CK35" s="56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1" t="s">
        <v>83</v>
      </c>
      <c r="B36" s="34">
        <f t="shared" ref="B36:B65" si="14">SUM(C36:S36)</f>
        <v>0</v>
      </c>
      <c r="C36" s="39"/>
      <c r="D36" s="57"/>
      <c r="E36" s="42"/>
      <c r="F36" s="38"/>
      <c r="G36" s="38"/>
      <c r="H36" s="38"/>
      <c r="I36" s="38"/>
      <c r="J36" s="38"/>
      <c r="K36" s="38"/>
      <c r="L36" s="42"/>
      <c r="M36" s="42"/>
      <c r="N36" s="42"/>
      <c r="O36" s="42"/>
      <c r="P36" s="42"/>
      <c r="Q36" s="42"/>
      <c r="R36" s="42"/>
      <c r="S36" s="42"/>
      <c r="T36" s="39"/>
      <c r="U36" s="39"/>
      <c r="V36" s="40"/>
      <c r="W36" s="41">
        <f t="shared" si="0"/>
        <v>0</v>
      </c>
      <c r="X36" s="39"/>
      <c r="Y36" s="42"/>
      <c r="Z36" s="40"/>
      <c r="AA36" s="62">
        <f t="shared" si="1"/>
        <v>0</v>
      </c>
      <c r="AB36" s="39"/>
      <c r="AC36" s="42"/>
      <c r="AD36" s="40"/>
      <c r="AE36" s="44"/>
      <c r="AF36" s="44">
        <v>0</v>
      </c>
      <c r="AG36" s="39"/>
      <c r="AH36" s="40"/>
      <c r="AI36" s="48"/>
      <c r="AJ36" s="46"/>
      <c r="AK36" s="40"/>
      <c r="AL36" s="46"/>
      <c r="AM36" s="40"/>
      <c r="AN36" s="49"/>
      <c r="AO36" s="49"/>
      <c r="AP36" s="49"/>
      <c r="AQ36" s="49"/>
      <c r="AR36" s="50"/>
      <c r="AS36" s="51"/>
      <c r="AT36" s="60"/>
      <c r="AU36" s="58"/>
      <c r="AV36" s="52"/>
      <c r="AW36" s="46"/>
      <c r="AX36" s="40"/>
      <c r="AY36" s="53" t="str">
        <f t="shared" si="5"/>
        <v/>
      </c>
      <c r="AZ36" s="54"/>
      <c r="BA36" s="54"/>
      <c r="BB36" s="54"/>
      <c r="BC36" s="54"/>
      <c r="BD36" s="54"/>
      <c r="BE36" s="54"/>
      <c r="BF36" s="54"/>
      <c r="BG36" s="54"/>
      <c r="BH36" s="54"/>
      <c r="BI36" s="13"/>
      <c r="BJ36" s="13"/>
      <c r="BK36" s="13"/>
      <c r="BL36" s="13"/>
      <c r="BM36" s="13"/>
      <c r="BX36" s="2"/>
      <c r="CA36" s="55" t="str">
        <f t="shared" si="6"/>
        <v/>
      </c>
      <c r="CB36" s="55" t="str">
        <f t="shared" si="7"/>
        <v/>
      </c>
      <c r="CC36" s="55" t="str">
        <f t="shared" si="8"/>
        <v/>
      </c>
      <c r="CD36" s="55" t="str">
        <f t="shared" si="9"/>
        <v/>
      </c>
      <c r="CE36" s="55" t="str">
        <f t="shared" si="10"/>
        <v/>
      </c>
      <c r="CF36" s="55"/>
      <c r="CG36" s="56">
        <f t="shared" si="11"/>
        <v>0</v>
      </c>
      <c r="CH36" s="56">
        <f t="shared" si="12"/>
        <v>0</v>
      </c>
      <c r="CI36" s="56">
        <f t="shared" si="2"/>
        <v>0</v>
      </c>
      <c r="CJ36" s="56">
        <f t="shared" si="3"/>
        <v>0</v>
      </c>
      <c r="CK36" s="56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1" t="s">
        <v>84</v>
      </c>
      <c r="B37" s="34">
        <f t="shared" si="14"/>
        <v>0</v>
      </c>
      <c r="C37" s="38"/>
      <c r="D37" s="38"/>
      <c r="E37" s="38"/>
      <c r="F37" s="38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0"/>
      <c r="T37" s="39"/>
      <c r="U37" s="39"/>
      <c r="V37" s="40"/>
      <c r="W37" s="41">
        <f>SUM(X37+Y37+Z37)</f>
        <v>0</v>
      </c>
      <c r="X37" s="39"/>
      <c r="Y37" s="42"/>
      <c r="Z37" s="40"/>
      <c r="AA37" s="62">
        <f t="shared" si="1"/>
        <v>0</v>
      </c>
      <c r="AB37" s="39"/>
      <c r="AC37" s="42"/>
      <c r="AD37" s="40"/>
      <c r="AE37" s="44"/>
      <c r="AF37" s="44">
        <v>0</v>
      </c>
      <c r="AG37" s="39"/>
      <c r="AH37" s="40"/>
      <c r="AI37" s="48"/>
      <c r="AJ37" s="46"/>
      <c r="AK37" s="40"/>
      <c r="AL37" s="46"/>
      <c r="AM37" s="40"/>
      <c r="AN37" s="49"/>
      <c r="AO37" s="49"/>
      <c r="AP37" s="49"/>
      <c r="AQ37" s="49"/>
      <c r="AR37" s="50"/>
      <c r="AS37" s="51"/>
      <c r="AT37" s="60"/>
      <c r="AU37" s="58"/>
      <c r="AV37" s="52"/>
      <c r="AW37" s="46"/>
      <c r="AX37" s="40"/>
      <c r="AY37" s="53" t="str">
        <f t="shared" si="5"/>
        <v/>
      </c>
      <c r="AZ37" s="54"/>
      <c r="BA37" s="54"/>
      <c r="BB37" s="54"/>
      <c r="BC37" s="54"/>
      <c r="BD37" s="54"/>
      <c r="BE37" s="54"/>
      <c r="BF37" s="54"/>
      <c r="BG37" s="54"/>
      <c r="BH37" s="54"/>
      <c r="BI37" s="13"/>
      <c r="BJ37" s="13"/>
      <c r="BK37" s="13"/>
      <c r="BL37" s="13"/>
      <c r="BM37" s="13"/>
      <c r="BX37" s="2"/>
      <c r="CA37" s="55" t="str">
        <f t="shared" si="6"/>
        <v/>
      </c>
      <c r="CB37" s="55" t="str">
        <f t="shared" si="7"/>
        <v/>
      </c>
      <c r="CC37" s="55" t="str">
        <f t="shared" si="8"/>
        <v/>
      </c>
      <c r="CD37" s="55" t="str">
        <f t="shared" si="9"/>
        <v/>
      </c>
      <c r="CE37" s="55" t="str">
        <f t="shared" si="10"/>
        <v/>
      </c>
      <c r="CF37" s="55"/>
      <c r="CG37" s="56">
        <f t="shared" si="11"/>
        <v>0</v>
      </c>
      <c r="CH37" s="56">
        <f t="shared" si="12"/>
        <v>0</v>
      </c>
      <c r="CI37" s="56">
        <f t="shared" si="2"/>
        <v>0</v>
      </c>
      <c r="CJ37" s="56">
        <f t="shared" si="3"/>
        <v>0</v>
      </c>
      <c r="CK37" s="56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1" t="s">
        <v>85</v>
      </c>
      <c r="B38" s="34">
        <f t="shared" si="14"/>
        <v>24</v>
      </c>
      <c r="C38" s="38">
        <v>1</v>
      </c>
      <c r="D38" s="38">
        <v>8</v>
      </c>
      <c r="E38" s="38">
        <v>9</v>
      </c>
      <c r="F38" s="38">
        <v>6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39">
        <v>24</v>
      </c>
      <c r="U38" s="39">
        <v>19</v>
      </c>
      <c r="V38" s="40">
        <v>5</v>
      </c>
      <c r="W38" s="41">
        <f>SUM(X38+Y38+Z38)</f>
        <v>5</v>
      </c>
      <c r="X38" s="39">
        <v>0</v>
      </c>
      <c r="Y38" s="42">
        <v>5</v>
      </c>
      <c r="Z38" s="40">
        <v>0</v>
      </c>
      <c r="AA38" s="62">
        <f>SUM(AB38+AC38+AD38)</f>
        <v>0</v>
      </c>
      <c r="AB38" s="39">
        <v>0</v>
      </c>
      <c r="AC38" s="42">
        <v>0</v>
      </c>
      <c r="AD38" s="40">
        <v>0</v>
      </c>
      <c r="AE38" s="44">
        <v>0</v>
      </c>
      <c r="AF38" s="40">
        <v>0</v>
      </c>
      <c r="AG38" s="39">
        <v>0</v>
      </c>
      <c r="AH38" s="40">
        <v>0</v>
      </c>
      <c r="AI38" s="48">
        <v>75</v>
      </c>
      <c r="AJ38" s="46">
        <v>3</v>
      </c>
      <c r="AK38" s="40">
        <v>0</v>
      </c>
      <c r="AL38" s="46">
        <v>0</v>
      </c>
      <c r="AM38" s="40">
        <v>0</v>
      </c>
      <c r="AN38" s="49"/>
      <c r="AO38" s="49"/>
      <c r="AP38" s="49"/>
      <c r="AQ38" s="49"/>
      <c r="AR38" s="50"/>
      <c r="AS38" s="51"/>
      <c r="AT38" s="60"/>
      <c r="AU38" s="58"/>
      <c r="AV38" s="52"/>
      <c r="AW38" s="46"/>
      <c r="AX38" s="40"/>
      <c r="AY38" s="53" t="str">
        <f t="shared" si="5"/>
        <v/>
      </c>
      <c r="AZ38" s="54"/>
      <c r="BA38" s="54"/>
      <c r="BB38" s="54"/>
      <c r="BC38" s="54"/>
      <c r="BD38" s="54"/>
      <c r="BE38" s="54"/>
      <c r="BF38" s="54"/>
      <c r="BG38" s="54"/>
      <c r="BH38" s="54"/>
      <c r="BI38" s="13"/>
      <c r="BJ38" s="13"/>
      <c r="BK38" s="13"/>
      <c r="BL38" s="13"/>
      <c r="BM38" s="13"/>
      <c r="BX38" s="2"/>
      <c r="CA38" s="55" t="str">
        <f t="shared" si="6"/>
        <v/>
      </c>
      <c r="CB38" s="55" t="str">
        <f t="shared" si="7"/>
        <v/>
      </c>
      <c r="CC38" s="55" t="str">
        <f t="shared" si="8"/>
        <v/>
      </c>
      <c r="CD38" s="55" t="str">
        <f t="shared" si="9"/>
        <v/>
      </c>
      <c r="CE38" s="55" t="str">
        <f t="shared" si="10"/>
        <v/>
      </c>
      <c r="CF38" s="55"/>
      <c r="CG38" s="56">
        <f t="shared" si="11"/>
        <v>0</v>
      </c>
      <c r="CH38" s="56">
        <f t="shared" si="12"/>
        <v>0</v>
      </c>
      <c r="CI38" s="56">
        <f t="shared" si="2"/>
        <v>0</v>
      </c>
      <c r="CJ38" s="56">
        <f t="shared" si="3"/>
        <v>0</v>
      </c>
      <c r="CK38" s="56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1" t="s">
        <v>86</v>
      </c>
      <c r="B39" s="34">
        <f t="shared" si="14"/>
        <v>0</v>
      </c>
      <c r="C39" s="38">
        <v>0</v>
      </c>
      <c r="D39" s="38">
        <v>0</v>
      </c>
      <c r="E39" s="38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0">
        <v>0</v>
      </c>
      <c r="T39" s="39">
        <v>0</v>
      </c>
      <c r="U39" s="39">
        <v>0</v>
      </c>
      <c r="V39" s="40">
        <v>0</v>
      </c>
      <c r="W39" s="41">
        <f>SUM(X39+Y39+Z39)</f>
        <v>0</v>
      </c>
      <c r="X39" s="39">
        <v>0</v>
      </c>
      <c r="Y39" s="42">
        <v>0</v>
      </c>
      <c r="Z39" s="40">
        <v>0</v>
      </c>
      <c r="AA39" s="62">
        <f>SUM(AB39+AC39+AD39)</f>
        <v>0</v>
      </c>
      <c r="AB39" s="39">
        <v>0</v>
      </c>
      <c r="AC39" s="42">
        <v>0</v>
      </c>
      <c r="AD39" s="40">
        <v>0</v>
      </c>
      <c r="AE39" s="44">
        <v>0</v>
      </c>
      <c r="AF39" s="66">
        <v>0</v>
      </c>
      <c r="AG39" s="39">
        <v>0</v>
      </c>
      <c r="AH39" s="40">
        <v>0</v>
      </c>
      <c r="AI39" s="48">
        <v>17</v>
      </c>
      <c r="AJ39" s="46">
        <v>0</v>
      </c>
      <c r="AK39" s="40">
        <v>20</v>
      </c>
      <c r="AL39" s="46">
        <v>0</v>
      </c>
      <c r="AM39" s="40">
        <v>0</v>
      </c>
      <c r="AN39" s="49"/>
      <c r="AO39" s="49"/>
      <c r="AP39" s="49"/>
      <c r="AQ39" s="49"/>
      <c r="AR39" s="50"/>
      <c r="AS39" s="51"/>
      <c r="AT39" s="60"/>
      <c r="AU39" s="58"/>
      <c r="AV39" s="52"/>
      <c r="AW39" s="46"/>
      <c r="AX39" s="40"/>
      <c r="AY39" s="53" t="str">
        <f t="shared" si="5"/>
        <v/>
      </c>
      <c r="AZ39" s="54"/>
      <c r="BA39" s="54"/>
      <c r="BB39" s="54"/>
      <c r="BC39" s="54"/>
      <c r="BD39" s="54"/>
      <c r="BE39" s="54"/>
      <c r="BF39" s="54"/>
      <c r="BG39" s="54"/>
      <c r="BH39" s="54"/>
      <c r="BI39" s="13"/>
      <c r="BJ39" s="13"/>
      <c r="BK39" s="13"/>
      <c r="BL39" s="13"/>
      <c r="BM39" s="13"/>
      <c r="BX39" s="2"/>
      <c r="CA39" s="55" t="str">
        <f t="shared" si="6"/>
        <v/>
      </c>
      <c r="CB39" s="55" t="str">
        <f t="shared" si="7"/>
        <v/>
      </c>
      <c r="CC39" s="55" t="str">
        <f t="shared" si="8"/>
        <v/>
      </c>
      <c r="CD39" s="55" t="str">
        <f t="shared" si="9"/>
        <v/>
      </c>
      <c r="CE39" s="55" t="str">
        <f t="shared" si="10"/>
        <v/>
      </c>
      <c r="CF39" s="55"/>
      <c r="CG39" s="56">
        <f t="shared" si="11"/>
        <v>0</v>
      </c>
      <c r="CH39" s="56">
        <f t="shared" si="12"/>
        <v>0</v>
      </c>
      <c r="CI39" s="56">
        <f t="shared" si="2"/>
        <v>0</v>
      </c>
      <c r="CJ39" s="56">
        <f t="shared" si="3"/>
        <v>0</v>
      </c>
      <c r="CK39" s="56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1" t="s">
        <v>87</v>
      </c>
      <c r="B40" s="34">
        <f t="shared" si="14"/>
        <v>0</v>
      </c>
      <c r="C40" s="38"/>
      <c r="D40" s="38"/>
      <c r="E40" s="38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0"/>
      <c r="T40" s="39"/>
      <c r="U40" s="39"/>
      <c r="V40" s="40"/>
      <c r="W40" s="41">
        <f>SUM(X40+Y40+Z40)</f>
        <v>0</v>
      </c>
      <c r="X40" s="39"/>
      <c r="Y40" s="42"/>
      <c r="Z40" s="40"/>
      <c r="AA40" s="62">
        <f>SUM(AB40+AC40+AD40)</f>
        <v>0</v>
      </c>
      <c r="AB40" s="39"/>
      <c r="AC40" s="42"/>
      <c r="AD40" s="40"/>
      <c r="AE40" s="44">
        <v>0</v>
      </c>
      <c r="AF40" s="40">
        <v>0</v>
      </c>
      <c r="AG40" s="39"/>
      <c r="AH40" s="40"/>
      <c r="AI40" s="48"/>
      <c r="AJ40" s="46"/>
      <c r="AK40" s="40"/>
      <c r="AL40" s="46"/>
      <c r="AM40" s="40"/>
      <c r="AN40" s="49"/>
      <c r="AO40" s="49"/>
      <c r="AP40" s="49"/>
      <c r="AQ40" s="49"/>
      <c r="AR40" s="50"/>
      <c r="AS40" s="51"/>
      <c r="AT40" s="60"/>
      <c r="AU40" s="58"/>
      <c r="AV40" s="52"/>
      <c r="AW40" s="46"/>
      <c r="AX40" s="40"/>
      <c r="AY40" s="53" t="str">
        <f t="shared" si="5"/>
        <v/>
      </c>
      <c r="AZ40" s="54"/>
      <c r="BA40" s="54"/>
      <c r="BB40" s="54"/>
      <c r="BC40" s="54"/>
      <c r="BD40" s="54"/>
      <c r="BE40" s="54"/>
      <c r="BF40" s="54"/>
      <c r="BG40" s="54"/>
      <c r="BH40" s="54"/>
      <c r="BI40" s="13"/>
      <c r="BJ40" s="13"/>
      <c r="BK40" s="13"/>
      <c r="BL40" s="13"/>
      <c r="BM40" s="13"/>
      <c r="BX40" s="2"/>
      <c r="CA40" s="55" t="str">
        <f t="shared" si="6"/>
        <v/>
      </c>
      <c r="CB40" s="55" t="str">
        <f t="shared" si="7"/>
        <v/>
      </c>
      <c r="CC40" s="55" t="str">
        <f t="shared" si="8"/>
        <v/>
      </c>
      <c r="CD40" s="55" t="str">
        <f t="shared" si="9"/>
        <v/>
      </c>
      <c r="CE40" s="55" t="str">
        <f t="shared" si="10"/>
        <v/>
      </c>
      <c r="CF40" s="55"/>
      <c r="CG40" s="56">
        <f t="shared" si="11"/>
        <v>0</v>
      </c>
      <c r="CH40" s="56">
        <f t="shared" si="12"/>
        <v>0</v>
      </c>
      <c r="CI40" s="56">
        <f t="shared" si="2"/>
        <v>0</v>
      </c>
      <c r="CJ40" s="56">
        <f t="shared" si="3"/>
        <v>0</v>
      </c>
      <c r="CK40" s="56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1" t="s">
        <v>88</v>
      </c>
      <c r="B41" s="34">
        <f t="shared" si="14"/>
        <v>0</v>
      </c>
      <c r="C41" s="38">
        <v>0</v>
      </c>
      <c r="D41" s="38">
        <v>0</v>
      </c>
      <c r="E41" s="38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39">
        <v>0</v>
      </c>
      <c r="U41" s="39">
        <v>0</v>
      </c>
      <c r="V41" s="40">
        <v>0</v>
      </c>
      <c r="W41" s="41">
        <f>SUM(X41+Y41+Z41)</f>
        <v>0</v>
      </c>
      <c r="X41" s="39">
        <v>0</v>
      </c>
      <c r="Y41" s="42">
        <v>0</v>
      </c>
      <c r="Z41" s="40">
        <v>0</v>
      </c>
      <c r="AA41" s="62">
        <f>SUM(AB41+AC41+AD41)</f>
        <v>0</v>
      </c>
      <c r="AB41" s="39">
        <v>0</v>
      </c>
      <c r="AC41" s="42">
        <v>0</v>
      </c>
      <c r="AD41" s="40">
        <v>0</v>
      </c>
      <c r="AE41" s="44">
        <v>0</v>
      </c>
      <c r="AF41" s="40">
        <v>0</v>
      </c>
      <c r="AG41" s="39">
        <v>0</v>
      </c>
      <c r="AH41" s="40">
        <v>0</v>
      </c>
      <c r="AI41" s="48">
        <v>0</v>
      </c>
      <c r="AJ41" s="46">
        <v>0</v>
      </c>
      <c r="AK41" s="40">
        <v>0</v>
      </c>
      <c r="AL41" s="46">
        <v>0</v>
      </c>
      <c r="AM41" s="40">
        <v>0</v>
      </c>
      <c r="AN41" s="49"/>
      <c r="AO41" s="49"/>
      <c r="AP41" s="49"/>
      <c r="AQ41" s="49"/>
      <c r="AR41" s="50"/>
      <c r="AS41" s="51"/>
      <c r="AT41" s="60"/>
      <c r="AU41" s="58"/>
      <c r="AV41" s="52"/>
      <c r="AW41" s="46"/>
      <c r="AX41" s="40"/>
      <c r="AY41" s="53" t="str">
        <f t="shared" si="5"/>
        <v/>
      </c>
      <c r="AZ41" s="54"/>
      <c r="BA41" s="54"/>
      <c r="BB41" s="54"/>
      <c r="BC41" s="54"/>
      <c r="BD41" s="54"/>
      <c r="BE41" s="54"/>
      <c r="BF41" s="54"/>
      <c r="BG41" s="54"/>
      <c r="BH41" s="54"/>
      <c r="BI41" s="13"/>
      <c r="BJ41" s="13"/>
      <c r="BK41" s="13"/>
      <c r="BL41" s="13"/>
      <c r="BM41" s="13"/>
      <c r="BX41" s="2"/>
      <c r="CA41" s="55" t="str">
        <f t="shared" si="6"/>
        <v/>
      </c>
      <c r="CB41" s="55" t="str">
        <f t="shared" si="7"/>
        <v/>
      </c>
      <c r="CC41" s="55" t="str">
        <f t="shared" si="8"/>
        <v/>
      </c>
      <c r="CD41" s="55" t="str">
        <f t="shared" si="9"/>
        <v/>
      </c>
      <c r="CE41" s="55" t="str">
        <f t="shared" si="10"/>
        <v/>
      </c>
      <c r="CF41" s="55"/>
      <c r="CG41" s="56">
        <f t="shared" si="11"/>
        <v>0</v>
      </c>
      <c r="CH41" s="56">
        <f t="shared" si="12"/>
        <v>0</v>
      </c>
      <c r="CI41" s="56">
        <f t="shared" si="2"/>
        <v>0</v>
      </c>
      <c r="CJ41" s="56">
        <f t="shared" si="3"/>
        <v>0</v>
      </c>
      <c r="CK41" s="56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1" t="s">
        <v>89</v>
      </c>
      <c r="B42" s="34">
        <f t="shared" si="14"/>
        <v>62</v>
      </c>
      <c r="C42" s="39">
        <v>0</v>
      </c>
      <c r="D42" s="57">
        <v>0</v>
      </c>
      <c r="E42" s="42">
        <v>0</v>
      </c>
      <c r="F42" s="42">
        <v>3</v>
      </c>
      <c r="G42" s="42">
        <v>4</v>
      </c>
      <c r="H42" s="42">
        <v>4</v>
      </c>
      <c r="I42" s="42">
        <v>4</v>
      </c>
      <c r="J42" s="42">
        <v>3</v>
      </c>
      <c r="K42" s="42">
        <v>4</v>
      </c>
      <c r="L42" s="42">
        <v>7</v>
      </c>
      <c r="M42" s="42">
        <v>5</v>
      </c>
      <c r="N42" s="42">
        <v>13</v>
      </c>
      <c r="O42" s="42">
        <v>6</v>
      </c>
      <c r="P42" s="42">
        <v>4</v>
      </c>
      <c r="Q42" s="42">
        <v>3</v>
      </c>
      <c r="R42" s="42">
        <v>1</v>
      </c>
      <c r="S42" s="40">
        <v>1</v>
      </c>
      <c r="T42" s="39">
        <v>62</v>
      </c>
      <c r="U42" s="39">
        <v>22</v>
      </c>
      <c r="V42" s="40">
        <v>40</v>
      </c>
      <c r="W42" s="41">
        <f t="shared" ref="W42:W67" si="15">SUM(X42+Y42+Z42)</f>
        <v>0</v>
      </c>
      <c r="X42" s="39">
        <v>0</v>
      </c>
      <c r="Y42" s="42">
        <v>0</v>
      </c>
      <c r="Z42" s="40">
        <v>0</v>
      </c>
      <c r="AA42" s="62">
        <f>SUM(AB42+AC42+AD42)</f>
        <v>0</v>
      </c>
      <c r="AB42" s="39">
        <v>0</v>
      </c>
      <c r="AC42" s="42">
        <v>0</v>
      </c>
      <c r="AD42" s="40">
        <v>0</v>
      </c>
      <c r="AE42" s="44">
        <v>0</v>
      </c>
      <c r="AF42" s="40">
        <v>0</v>
      </c>
      <c r="AG42" s="39">
        <v>0</v>
      </c>
      <c r="AH42" s="67">
        <v>0</v>
      </c>
      <c r="AI42" s="48">
        <v>136</v>
      </c>
      <c r="AJ42" s="46">
        <v>0</v>
      </c>
      <c r="AK42" s="40">
        <v>0</v>
      </c>
      <c r="AL42" s="46">
        <v>0</v>
      </c>
      <c r="AM42" s="40">
        <v>2</v>
      </c>
      <c r="AN42" s="49"/>
      <c r="AO42" s="49"/>
      <c r="AP42" s="49"/>
      <c r="AQ42" s="49"/>
      <c r="AR42" s="50"/>
      <c r="AS42" s="51"/>
      <c r="AT42" s="60"/>
      <c r="AU42" s="58"/>
      <c r="AV42" s="52"/>
      <c r="AW42" s="46"/>
      <c r="AX42" s="40"/>
      <c r="AY42" s="53" t="str">
        <f t="shared" si="5"/>
        <v/>
      </c>
      <c r="AZ42" s="54"/>
      <c r="BA42" s="54"/>
      <c r="BB42" s="54"/>
      <c r="BC42" s="54"/>
      <c r="BD42" s="54"/>
      <c r="BE42" s="54"/>
      <c r="BF42" s="54"/>
      <c r="BG42" s="54"/>
      <c r="BH42" s="54"/>
      <c r="BI42" s="13"/>
      <c r="BJ42" s="13"/>
      <c r="BK42" s="13"/>
      <c r="BL42" s="13"/>
      <c r="BM42" s="13"/>
      <c r="BX42" s="2"/>
      <c r="CA42" s="55" t="str">
        <f t="shared" si="6"/>
        <v/>
      </c>
      <c r="CB42" s="55" t="str">
        <f t="shared" si="7"/>
        <v/>
      </c>
      <c r="CC42" s="55" t="str">
        <f t="shared" si="8"/>
        <v/>
      </c>
      <c r="CD42" s="55" t="str">
        <f t="shared" si="9"/>
        <v/>
      </c>
      <c r="CE42" s="55" t="str">
        <f t="shared" si="10"/>
        <v/>
      </c>
      <c r="CF42" s="55"/>
      <c r="CG42" s="56">
        <f t="shared" si="11"/>
        <v>0</v>
      </c>
      <c r="CH42" s="56">
        <f t="shared" si="12"/>
        <v>0</v>
      </c>
      <c r="CI42" s="56">
        <f t="shared" si="2"/>
        <v>0</v>
      </c>
      <c r="CJ42" s="56">
        <f t="shared" si="3"/>
        <v>0</v>
      </c>
      <c r="CK42" s="56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1" t="s">
        <v>90</v>
      </c>
      <c r="B43" s="34">
        <f t="shared" si="14"/>
        <v>0</v>
      </c>
      <c r="C43" s="39">
        <v>0</v>
      </c>
      <c r="D43" s="57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39">
        <v>0</v>
      </c>
      <c r="U43" s="39">
        <v>0</v>
      </c>
      <c r="V43" s="40">
        <v>0</v>
      </c>
      <c r="W43" s="41">
        <f t="shared" si="15"/>
        <v>0</v>
      </c>
      <c r="X43" s="39">
        <v>0</v>
      </c>
      <c r="Y43" s="42">
        <v>0</v>
      </c>
      <c r="Z43" s="40">
        <v>0</v>
      </c>
      <c r="AA43" s="62">
        <f t="shared" ref="AA43:AA70" si="16">SUM(AB43+AC43+AD43)</f>
        <v>0</v>
      </c>
      <c r="AB43" s="39">
        <v>0</v>
      </c>
      <c r="AC43" s="42">
        <v>0</v>
      </c>
      <c r="AD43" s="40">
        <v>0</v>
      </c>
      <c r="AE43" s="44">
        <v>0</v>
      </c>
      <c r="AF43" s="49">
        <v>0</v>
      </c>
      <c r="AG43" s="39">
        <v>0</v>
      </c>
      <c r="AH43" s="67">
        <v>0</v>
      </c>
      <c r="AI43" s="48">
        <v>0</v>
      </c>
      <c r="AJ43" s="46">
        <v>0</v>
      </c>
      <c r="AK43" s="40">
        <v>0</v>
      </c>
      <c r="AL43" s="46">
        <v>0</v>
      </c>
      <c r="AM43" s="40">
        <v>0</v>
      </c>
      <c r="AN43" s="49"/>
      <c r="AO43" s="49"/>
      <c r="AP43" s="49"/>
      <c r="AQ43" s="49"/>
      <c r="AR43" s="50"/>
      <c r="AS43" s="51"/>
      <c r="AT43" s="60"/>
      <c r="AU43" s="58"/>
      <c r="AV43" s="52"/>
      <c r="AW43" s="46"/>
      <c r="AX43" s="40"/>
      <c r="AY43" s="53" t="str">
        <f t="shared" si="5"/>
        <v/>
      </c>
      <c r="AZ43" s="54"/>
      <c r="BA43" s="54"/>
      <c r="BB43" s="54"/>
      <c r="BC43" s="54"/>
      <c r="BD43" s="54"/>
      <c r="BE43" s="54"/>
      <c r="BF43" s="54"/>
      <c r="BG43" s="54"/>
      <c r="BH43" s="54"/>
      <c r="BI43" s="13"/>
      <c r="BJ43" s="13"/>
      <c r="BK43" s="13"/>
      <c r="BL43" s="13"/>
      <c r="BM43" s="13"/>
      <c r="BX43" s="2"/>
      <c r="CA43" s="55" t="str">
        <f t="shared" si="6"/>
        <v/>
      </c>
      <c r="CB43" s="55" t="str">
        <f t="shared" si="7"/>
        <v/>
      </c>
      <c r="CC43" s="55" t="str">
        <f t="shared" si="8"/>
        <v/>
      </c>
      <c r="CD43" s="55" t="str">
        <f t="shared" si="9"/>
        <v/>
      </c>
      <c r="CE43" s="55" t="str">
        <f t="shared" si="10"/>
        <v/>
      </c>
      <c r="CF43" s="55"/>
      <c r="CG43" s="56">
        <f t="shared" si="11"/>
        <v>0</v>
      </c>
      <c r="CH43" s="56">
        <f t="shared" si="12"/>
        <v>0</v>
      </c>
      <c r="CI43" s="56">
        <f t="shared" si="2"/>
        <v>0</v>
      </c>
      <c r="CJ43" s="56">
        <f t="shared" si="3"/>
        <v>0</v>
      </c>
      <c r="CK43" s="56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1" t="s">
        <v>91</v>
      </c>
      <c r="B44" s="34">
        <f t="shared" si="14"/>
        <v>59</v>
      </c>
      <c r="C44" s="39">
        <v>0</v>
      </c>
      <c r="D44" s="57">
        <v>0</v>
      </c>
      <c r="E44" s="42">
        <v>0</v>
      </c>
      <c r="F44" s="42">
        <v>2</v>
      </c>
      <c r="G44" s="42">
        <v>0</v>
      </c>
      <c r="H44" s="42">
        <v>3</v>
      </c>
      <c r="I44" s="42">
        <v>4</v>
      </c>
      <c r="J44" s="42">
        <v>4</v>
      </c>
      <c r="K44" s="42">
        <v>4</v>
      </c>
      <c r="L44" s="42">
        <v>3</v>
      </c>
      <c r="M44" s="42">
        <v>5</v>
      </c>
      <c r="N44" s="42">
        <v>7</v>
      </c>
      <c r="O44" s="42">
        <v>6</v>
      </c>
      <c r="P44" s="42">
        <v>8</v>
      </c>
      <c r="Q44" s="42">
        <v>5</v>
      </c>
      <c r="R44" s="42">
        <v>4</v>
      </c>
      <c r="S44" s="40">
        <v>4</v>
      </c>
      <c r="T44" s="39">
        <v>58</v>
      </c>
      <c r="U44" s="39">
        <v>17</v>
      </c>
      <c r="V44" s="40">
        <v>42</v>
      </c>
      <c r="W44" s="41">
        <f t="shared" si="15"/>
        <v>0</v>
      </c>
      <c r="X44" s="39">
        <v>0</v>
      </c>
      <c r="Y44" s="42">
        <v>0</v>
      </c>
      <c r="Z44" s="40">
        <v>0</v>
      </c>
      <c r="AA44" s="62">
        <f t="shared" si="16"/>
        <v>37</v>
      </c>
      <c r="AB44" s="39">
        <v>11</v>
      </c>
      <c r="AC44" s="42">
        <v>26</v>
      </c>
      <c r="AD44" s="40">
        <v>0</v>
      </c>
      <c r="AE44" s="44">
        <v>10</v>
      </c>
      <c r="AF44" s="66">
        <v>0</v>
      </c>
      <c r="AG44" s="39">
        <v>2</v>
      </c>
      <c r="AH44" s="67">
        <v>12</v>
      </c>
      <c r="AI44" s="67">
        <v>3</v>
      </c>
      <c r="AJ44" s="46">
        <v>0</v>
      </c>
      <c r="AK44" s="40">
        <v>10</v>
      </c>
      <c r="AL44" s="46">
        <v>0</v>
      </c>
      <c r="AM44" s="40">
        <v>12</v>
      </c>
      <c r="AN44" s="49"/>
      <c r="AO44" s="49"/>
      <c r="AP44" s="49"/>
      <c r="AQ44" s="49"/>
      <c r="AR44" s="50"/>
      <c r="AS44" s="51"/>
      <c r="AT44" s="60"/>
      <c r="AU44" s="58"/>
      <c r="AV44" s="52"/>
      <c r="AW44" s="46"/>
      <c r="AX44" s="40"/>
      <c r="AY44" s="53" t="str">
        <f t="shared" si="5"/>
        <v/>
      </c>
      <c r="AZ44" s="54"/>
      <c r="BA44" s="54"/>
      <c r="BB44" s="54"/>
      <c r="BC44" s="54"/>
      <c r="BD44" s="54"/>
      <c r="BE44" s="54"/>
      <c r="BF44" s="54"/>
      <c r="BG44" s="54"/>
      <c r="BH44" s="54"/>
      <c r="BI44" s="13"/>
      <c r="BJ44" s="13"/>
      <c r="BK44" s="13"/>
      <c r="BL44" s="13"/>
      <c r="BM44" s="13"/>
      <c r="BX44" s="2"/>
      <c r="CA44" s="55" t="str">
        <f t="shared" si="6"/>
        <v/>
      </c>
      <c r="CB44" s="55" t="str">
        <f t="shared" si="7"/>
        <v/>
      </c>
      <c r="CC44" s="55" t="str">
        <f t="shared" si="8"/>
        <v/>
      </c>
      <c r="CD44" s="55" t="str">
        <f t="shared" si="9"/>
        <v/>
      </c>
      <c r="CE44" s="55" t="str">
        <f t="shared" si="10"/>
        <v/>
      </c>
      <c r="CF44" s="55"/>
      <c r="CG44" s="56">
        <f t="shared" si="11"/>
        <v>0</v>
      </c>
      <c r="CH44" s="56">
        <f t="shared" si="12"/>
        <v>0</v>
      </c>
      <c r="CI44" s="56">
        <f t="shared" si="2"/>
        <v>0</v>
      </c>
      <c r="CJ44" s="56">
        <f t="shared" si="3"/>
        <v>0</v>
      </c>
      <c r="CK44" s="56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68" t="s">
        <v>92</v>
      </c>
      <c r="B45" s="34">
        <f t="shared" si="14"/>
        <v>0</v>
      </c>
      <c r="C45" s="38"/>
      <c r="D45" s="38"/>
      <c r="E45" s="38"/>
      <c r="F45" s="38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0"/>
      <c r="T45" s="39"/>
      <c r="U45" s="39"/>
      <c r="V45" s="40"/>
      <c r="W45" s="41">
        <f t="shared" si="15"/>
        <v>0</v>
      </c>
      <c r="X45" s="39"/>
      <c r="Y45" s="42"/>
      <c r="Z45" s="40"/>
      <c r="AA45" s="62">
        <f t="shared" si="16"/>
        <v>0</v>
      </c>
      <c r="AB45" s="39"/>
      <c r="AC45" s="42"/>
      <c r="AD45" s="40"/>
      <c r="AE45" s="44"/>
      <c r="AF45" s="40">
        <v>0</v>
      </c>
      <c r="AG45" s="39"/>
      <c r="AH45" s="40"/>
      <c r="AI45" s="48"/>
      <c r="AJ45" s="46"/>
      <c r="AK45" s="40"/>
      <c r="AL45" s="46"/>
      <c r="AM45" s="40"/>
      <c r="AN45" s="49"/>
      <c r="AO45" s="49"/>
      <c r="AP45" s="49"/>
      <c r="AQ45" s="49"/>
      <c r="AR45" s="50"/>
      <c r="AS45" s="51"/>
      <c r="AT45" s="60"/>
      <c r="AU45" s="58"/>
      <c r="AV45" s="52"/>
      <c r="AW45" s="46"/>
      <c r="AX45" s="40"/>
      <c r="AY45" s="53" t="str">
        <f t="shared" si="5"/>
        <v/>
      </c>
      <c r="AZ45" s="54"/>
      <c r="BA45" s="54"/>
      <c r="BB45" s="54"/>
      <c r="BC45" s="54"/>
      <c r="BD45" s="54"/>
      <c r="BE45" s="54"/>
      <c r="BF45" s="54"/>
      <c r="BG45" s="54"/>
      <c r="BH45" s="54"/>
      <c r="BI45" s="13"/>
      <c r="BJ45" s="13"/>
      <c r="BK45" s="13"/>
      <c r="BL45" s="13"/>
      <c r="BM45" s="13"/>
      <c r="BX45" s="2"/>
      <c r="CA45" s="55" t="str">
        <f t="shared" si="6"/>
        <v/>
      </c>
      <c r="CB45" s="55" t="str">
        <f t="shared" si="7"/>
        <v/>
      </c>
      <c r="CC45" s="55" t="str">
        <f t="shared" si="8"/>
        <v/>
      </c>
      <c r="CD45" s="55" t="str">
        <f t="shared" si="9"/>
        <v/>
      </c>
      <c r="CE45" s="55" t="str">
        <f t="shared" si="10"/>
        <v/>
      </c>
      <c r="CF45" s="55"/>
      <c r="CG45" s="56">
        <f t="shared" si="11"/>
        <v>0</v>
      </c>
      <c r="CH45" s="56">
        <f t="shared" si="12"/>
        <v>0</v>
      </c>
      <c r="CI45" s="56">
        <f t="shared" si="2"/>
        <v>0</v>
      </c>
      <c r="CJ45" s="56">
        <f t="shared" si="3"/>
        <v>0</v>
      </c>
      <c r="CK45" s="56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69" t="s">
        <v>93</v>
      </c>
      <c r="B46" s="34">
        <f t="shared" si="14"/>
        <v>0</v>
      </c>
      <c r="C46" s="38"/>
      <c r="D46" s="38"/>
      <c r="E46" s="38"/>
      <c r="F46" s="38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0"/>
      <c r="T46" s="39"/>
      <c r="U46" s="39"/>
      <c r="V46" s="40"/>
      <c r="W46" s="41">
        <f t="shared" si="15"/>
        <v>0</v>
      </c>
      <c r="X46" s="39"/>
      <c r="Y46" s="42"/>
      <c r="Z46" s="40"/>
      <c r="AA46" s="62">
        <f t="shared" si="16"/>
        <v>0</v>
      </c>
      <c r="AB46" s="39"/>
      <c r="AC46" s="42"/>
      <c r="AD46" s="40"/>
      <c r="AE46" s="44"/>
      <c r="AF46" s="66">
        <v>0</v>
      </c>
      <c r="AG46" s="39"/>
      <c r="AH46" s="40"/>
      <c r="AI46" s="48"/>
      <c r="AJ46" s="46"/>
      <c r="AK46" s="40"/>
      <c r="AL46" s="39"/>
      <c r="AM46" s="67"/>
      <c r="AN46" s="49"/>
      <c r="AO46" s="49"/>
      <c r="AP46" s="49"/>
      <c r="AQ46" s="49"/>
      <c r="AR46" s="50"/>
      <c r="AS46" s="51"/>
      <c r="AT46" s="60"/>
      <c r="AU46" s="58"/>
      <c r="AV46" s="52"/>
      <c r="AW46" s="39"/>
      <c r="AX46" s="67"/>
      <c r="AY46" s="53" t="str">
        <f t="shared" si="5"/>
        <v/>
      </c>
      <c r="AZ46" s="54"/>
      <c r="BA46" s="54"/>
      <c r="BB46" s="54"/>
      <c r="BC46" s="54"/>
      <c r="BD46" s="54"/>
      <c r="BE46" s="54"/>
      <c r="BF46" s="54"/>
      <c r="BG46" s="54"/>
      <c r="BH46" s="54"/>
      <c r="BI46" s="13"/>
      <c r="BJ46" s="13"/>
      <c r="BK46" s="13"/>
      <c r="BL46" s="13"/>
      <c r="BM46" s="13"/>
      <c r="BX46" s="2"/>
      <c r="CA46" s="55" t="str">
        <f t="shared" si="6"/>
        <v/>
      </c>
      <c r="CB46" s="55" t="str">
        <f t="shared" si="7"/>
        <v/>
      </c>
      <c r="CC46" s="55" t="str">
        <f t="shared" si="8"/>
        <v/>
      </c>
      <c r="CD46" s="55" t="str">
        <f t="shared" si="9"/>
        <v/>
      </c>
      <c r="CE46" s="55" t="str">
        <f t="shared" si="10"/>
        <v/>
      </c>
      <c r="CF46" s="55"/>
      <c r="CG46" s="56">
        <f t="shared" si="11"/>
        <v>0</v>
      </c>
      <c r="CH46" s="56">
        <f t="shared" si="12"/>
        <v>0</v>
      </c>
      <c r="CI46" s="56">
        <f t="shared" si="2"/>
        <v>0</v>
      </c>
      <c r="CJ46" s="56">
        <f t="shared" si="3"/>
        <v>0</v>
      </c>
      <c r="CK46" s="56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1" t="s">
        <v>94</v>
      </c>
      <c r="B47" s="34">
        <f t="shared" si="14"/>
        <v>0</v>
      </c>
      <c r="C47" s="38"/>
      <c r="D47" s="38"/>
      <c r="E47" s="38"/>
      <c r="F47" s="38"/>
      <c r="G47" s="38"/>
      <c r="H47" s="38"/>
      <c r="I47" s="38"/>
      <c r="J47" s="38"/>
      <c r="K47" s="38"/>
      <c r="L47" s="42"/>
      <c r="M47" s="42"/>
      <c r="N47" s="42"/>
      <c r="O47" s="42"/>
      <c r="P47" s="42"/>
      <c r="Q47" s="42"/>
      <c r="R47" s="42"/>
      <c r="S47" s="42"/>
      <c r="T47" s="39"/>
      <c r="U47" s="39"/>
      <c r="V47" s="40"/>
      <c r="W47" s="41">
        <f t="shared" si="15"/>
        <v>0</v>
      </c>
      <c r="X47" s="39"/>
      <c r="Y47" s="42"/>
      <c r="Z47" s="40"/>
      <c r="AA47" s="62">
        <f t="shared" si="16"/>
        <v>0</v>
      </c>
      <c r="AB47" s="39"/>
      <c r="AC47" s="42"/>
      <c r="AD47" s="40"/>
      <c r="AE47" s="44"/>
      <c r="AF47" s="40">
        <v>0</v>
      </c>
      <c r="AG47" s="39"/>
      <c r="AH47" s="40"/>
      <c r="AI47" s="48"/>
      <c r="AJ47" s="46"/>
      <c r="AK47" s="40"/>
      <c r="AL47" s="39"/>
      <c r="AM47" s="67"/>
      <c r="AN47" s="49"/>
      <c r="AO47" s="49"/>
      <c r="AP47" s="49"/>
      <c r="AQ47" s="49"/>
      <c r="AR47" s="50"/>
      <c r="AS47" s="51"/>
      <c r="AT47" s="60"/>
      <c r="AU47" s="58"/>
      <c r="AV47" s="52"/>
      <c r="AW47" s="39"/>
      <c r="AX47" s="67"/>
      <c r="AY47" s="53" t="str">
        <f t="shared" si="5"/>
        <v/>
      </c>
      <c r="AZ47" s="54"/>
      <c r="BA47" s="54"/>
      <c r="BB47" s="54"/>
      <c r="BC47" s="54"/>
      <c r="BD47" s="54"/>
      <c r="BE47" s="54"/>
      <c r="BF47" s="54"/>
      <c r="BG47" s="54"/>
      <c r="BH47" s="54"/>
      <c r="BI47" s="13"/>
      <c r="BJ47" s="13"/>
      <c r="BK47" s="13"/>
      <c r="BL47" s="13"/>
      <c r="BM47" s="13"/>
      <c r="BX47" s="2"/>
      <c r="CA47" s="55" t="str">
        <f t="shared" si="6"/>
        <v/>
      </c>
      <c r="CB47" s="55" t="str">
        <f t="shared" si="7"/>
        <v/>
      </c>
      <c r="CC47" s="55" t="str">
        <f t="shared" si="8"/>
        <v/>
      </c>
      <c r="CD47" s="55" t="str">
        <f t="shared" si="9"/>
        <v/>
      </c>
      <c r="CE47" s="55" t="str">
        <f t="shared" si="10"/>
        <v/>
      </c>
      <c r="CF47" s="55"/>
      <c r="CG47" s="56">
        <f t="shared" si="11"/>
        <v>0</v>
      </c>
      <c r="CH47" s="56">
        <f t="shared" si="12"/>
        <v>0</v>
      </c>
      <c r="CI47" s="56">
        <f t="shared" si="2"/>
        <v>0</v>
      </c>
      <c r="CJ47" s="56">
        <f t="shared" si="3"/>
        <v>0</v>
      </c>
      <c r="CK47" s="56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1" t="s">
        <v>95</v>
      </c>
      <c r="B48" s="34">
        <f t="shared" si="14"/>
        <v>0</v>
      </c>
      <c r="C48" s="38"/>
      <c r="D48" s="38"/>
      <c r="E48" s="38"/>
      <c r="F48" s="38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0"/>
      <c r="T48" s="39"/>
      <c r="U48" s="39"/>
      <c r="V48" s="40"/>
      <c r="W48" s="41">
        <f t="shared" si="15"/>
        <v>0</v>
      </c>
      <c r="X48" s="39"/>
      <c r="Y48" s="42"/>
      <c r="Z48" s="40"/>
      <c r="AA48" s="62">
        <f t="shared" si="16"/>
        <v>0</v>
      </c>
      <c r="AB48" s="39"/>
      <c r="AC48" s="42"/>
      <c r="AD48" s="40"/>
      <c r="AE48" s="44"/>
      <c r="AF48" s="40">
        <v>0</v>
      </c>
      <c r="AG48" s="39"/>
      <c r="AH48" s="40"/>
      <c r="AI48" s="48"/>
      <c r="AJ48" s="46"/>
      <c r="AK48" s="40"/>
      <c r="AL48" s="39"/>
      <c r="AM48" s="67"/>
      <c r="AN48" s="49"/>
      <c r="AO48" s="49"/>
      <c r="AP48" s="49"/>
      <c r="AQ48" s="49"/>
      <c r="AR48" s="50"/>
      <c r="AS48" s="51"/>
      <c r="AT48" s="60"/>
      <c r="AU48" s="58"/>
      <c r="AV48" s="52"/>
      <c r="AW48" s="39"/>
      <c r="AX48" s="67"/>
      <c r="AY48" s="53" t="str">
        <f t="shared" si="5"/>
        <v/>
      </c>
      <c r="AZ48" s="54"/>
      <c r="BA48" s="54"/>
      <c r="BB48" s="54"/>
      <c r="BC48" s="54"/>
      <c r="BD48" s="54"/>
      <c r="BE48" s="54"/>
      <c r="BF48" s="54"/>
      <c r="BG48" s="54"/>
      <c r="BH48" s="54"/>
      <c r="BI48" s="13"/>
      <c r="BJ48" s="13"/>
      <c r="BK48" s="13"/>
      <c r="BL48" s="13"/>
      <c r="BM48" s="13"/>
      <c r="BX48" s="2"/>
      <c r="CA48" s="55" t="str">
        <f t="shared" si="6"/>
        <v/>
      </c>
      <c r="CB48" s="55" t="str">
        <f t="shared" si="7"/>
        <v/>
      </c>
      <c r="CC48" s="55" t="str">
        <f t="shared" si="8"/>
        <v/>
      </c>
      <c r="CD48" s="55" t="str">
        <f t="shared" si="9"/>
        <v/>
      </c>
      <c r="CE48" s="55" t="str">
        <f t="shared" si="10"/>
        <v/>
      </c>
      <c r="CF48" s="55"/>
      <c r="CG48" s="56">
        <f t="shared" si="11"/>
        <v>0</v>
      </c>
      <c r="CH48" s="56">
        <f t="shared" si="12"/>
        <v>0</v>
      </c>
      <c r="CI48" s="56">
        <f t="shared" si="2"/>
        <v>0</v>
      </c>
      <c r="CJ48" s="56">
        <f t="shared" si="3"/>
        <v>0</v>
      </c>
      <c r="CK48" s="56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1" t="s">
        <v>96</v>
      </c>
      <c r="B49" s="34">
        <f t="shared" si="14"/>
        <v>0</v>
      </c>
      <c r="C49" s="39"/>
      <c r="D49" s="57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0"/>
      <c r="T49" s="39"/>
      <c r="U49" s="39"/>
      <c r="V49" s="40"/>
      <c r="W49" s="41">
        <f t="shared" si="15"/>
        <v>0</v>
      </c>
      <c r="X49" s="39"/>
      <c r="Y49" s="42"/>
      <c r="Z49" s="40"/>
      <c r="AA49" s="62">
        <f t="shared" si="16"/>
        <v>0</v>
      </c>
      <c r="AB49" s="39"/>
      <c r="AC49" s="42"/>
      <c r="AD49" s="40"/>
      <c r="AE49" s="44"/>
      <c r="AF49" s="66">
        <v>0</v>
      </c>
      <c r="AG49" s="39"/>
      <c r="AH49" s="40"/>
      <c r="AI49" s="48"/>
      <c r="AJ49" s="46"/>
      <c r="AK49" s="40"/>
      <c r="AL49" s="46"/>
      <c r="AM49" s="40"/>
      <c r="AN49" s="49"/>
      <c r="AO49" s="49"/>
      <c r="AP49" s="49"/>
      <c r="AQ49" s="49"/>
      <c r="AR49" s="50"/>
      <c r="AS49" s="51"/>
      <c r="AT49" s="60"/>
      <c r="AU49" s="58"/>
      <c r="AV49" s="52"/>
      <c r="AW49" s="46"/>
      <c r="AX49" s="40"/>
      <c r="AY49" s="53" t="str">
        <f t="shared" si="5"/>
        <v/>
      </c>
      <c r="AZ49" s="54"/>
      <c r="BA49" s="54"/>
      <c r="BB49" s="54"/>
      <c r="BC49" s="54"/>
      <c r="BD49" s="54"/>
      <c r="BE49" s="54"/>
      <c r="BF49" s="54"/>
      <c r="BG49" s="54"/>
      <c r="BH49" s="54"/>
      <c r="BI49" s="13"/>
      <c r="BJ49" s="13"/>
      <c r="BK49" s="13"/>
      <c r="BL49" s="13"/>
      <c r="BM49" s="13"/>
      <c r="BX49" s="2"/>
      <c r="CA49" s="55" t="str">
        <f t="shared" si="6"/>
        <v/>
      </c>
      <c r="CB49" s="55" t="str">
        <f t="shared" si="7"/>
        <v/>
      </c>
      <c r="CC49" s="55" t="str">
        <f t="shared" si="8"/>
        <v/>
      </c>
      <c r="CD49" s="55" t="str">
        <f t="shared" si="9"/>
        <v/>
      </c>
      <c r="CE49" s="55" t="str">
        <f t="shared" si="10"/>
        <v/>
      </c>
      <c r="CF49" s="55"/>
      <c r="CG49" s="56">
        <f t="shared" si="11"/>
        <v>0</v>
      </c>
      <c r="CH49" s="56">
        <f t="shared" si="12"/>
        <v>0</v>
      </c>
      <c r="CI49" s="56">
        <f t="shared" si="2"/>
        <v>0</v>
      </c>
      <c r="CJ49" s="56">
        <f t="shared" si="3"/>
        <v>0</v>
      </c>
      <c r="CK49" s="56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1" t="s">
        <v>97</v>
      </c>
      <c r="B50" s="34">
        <f t="shared" si="14"/>
        <v>14</v>
      </c>
      <c r="C50" s="39">
        <v>0</v>
      </c>
      <c r="D50" s="57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2</v>
      </c>
      <c r="O50" s="42">
        <v>3</v>
      </c>
      <c r="P50" s="42">
        <v>4</v>
      </c>
      <c r="Q50" s="42">
        <v>2</v>
      </c>
      <c r="R50" s="42">
        <v>0</v>
      </c>
      <c r="S50" s="40">
        <v>3</v>
      </c>
      <c r="T50" s="39">
        <v>14</v>
      </c>
      <c r="U50" s="39">
        <v>7</v>
      </c>
      <c r="V50" s="40">
        <v>7</v>
      </c>
      <c r="W50" s="41">
        <f t="shared" si="15"/>
        <v>0</v>
      </c>
      <c r="X50" s="39">
        <v>0</v>
      </c>
      <c r="Y50" s="42">
        <v>0</v>
      </c>
      <c r="Z50" s="40">
        <v>0</v>
      </c>
      <c r="AA50" s="62">
        <f t="shared" si="16"/>
        <v>1</v>
      </c>
      <c r="AB50" s="39">
        <v>0</v>
      </c>
      <c r="AC50" s="42">
        <v>1</v>
      </c>
      <c r="AD50" s="40">
        <v>0</v>
      </c>
      <c r="AE50" s="44">
        <v>0</v>
      </c>
      <c r="AF50" s="40">
        <v>0</v>
      </c>
      <c r="AG50" s="39">
        <v>0</v>
      </c>
      <c r="AH50" s="40">
        <v>1</v>
      </c>
      <c r="AI50" s="48">
        <v>1</v>
      </c>
      <c r="AJ50" s="46">
        <v>0</v>
      </c>
      <c r="AK50" s="40">
        <v>6</v>
      </c>
      <c r="AL50" s="46">
        <v>0</v>
      </c>
      <c r="AM50" s="40">
        <v>2</v>
      </c>
      <c r="AN50" s="49"/>
      <c r="AO50" s="49"/>
      <c r="AP50" s="49"/>
      <c r="AQ50" s="49"/>
      <c r="AR50" s="50"/>
      <c r="AS50" s="51"/>
      <c r="AT50" s="60"/>
      <c r="AU50" s="58"/>
      <c r="AV50" s="52"/>
      <c r="AW50" s="46"/>
      <c r="AX50" s="40"/>
      <c r="AY50" s="53" t="str">
        <f t="shared" si="5"/>
        <v/>
      </c>
      <c r="AZ50" s="54"/>
      <c r="BA50" s="54"/>
      <c r="BB50" s="54"/>
      <c r="BC50" s="54"/>
      <c r="BD50" s="54"/>
      <c r="BE50" s="54"/>
      <c r="BF50" s="54"/>
      <c r="BG50" s="54"/>
      <c r="BH50" s="54"/>
      <c r="BI50" s="13"/>
      <c r="BJ50" s="13"/>
      <c r="BK50" s="13"/>
      <c r="BL50" s="13"/>
      <c r="BM50" s="13"/>
      <c r="BX50" s="2"/>
      <c r="CA50" s="55" t="str">
        <f t="shared" si="6"/>
        <v/>
      </c>
      <c r="CB50" s="55" t="str">
        <f t="shared" si="7"/>
        <v/>
      </c>
      <c r="CC50" s="55" t="str">
        <f t="shared" si="8"/>
        <v/>
      </c>
      <c r="CD50" s="55" t="str">
        <f t="shared" si="9"/>
        <v/>
      </c>
      <c r="CE50" s="55" t="str">
        <f t="shared" si="10"/>
        <v/>
      </c>
      <c r="CF50" s="55"/>
      <c r="CG50" s="56">
        <f t="shared" si="11"/>
        <v>0</v>
      </c>
      <c r="CH50" s="56">
        <f t="shared" si="12"/>
        <v>0</v>
      </c>
      <c r="CI50" s="56">
        <f t="shared" si="2"/>
        <v>0</v>
      </c>
      <c r="CJ50" s="56">
        <f t="shared" si="3"/>
        <v>0</v>
      </c>
      <c r="CK50" s="56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1" t="s">
        <v>98</v>
      </c>
      <c r="B51" s="34">
        <f t="shared" si="14"/>
        <v>0</v>
      </c>
      <c r="C51" s="39"/>
      <c r="D51" s="57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0"/>
      <c r="T51" s="39"/>
      <c r="U51" s="39"/>
      <c r="V51" s="40"/>
      <c r="W51" s="41">
        <f t="shared" si="15"/>
        <v>0</v>
      </c>
      <c r="X51" s="39"/>
      <c r="Y51" s="42"/>
      <c r="Z51" s="40"/>
      <c r="AA51" s="62">
        <f t="shared" si="16"/>
        <v>0</v>
      </c>
      <c r="AB51" s="39"/>
      <c r="AC51" s="42"/>
      <c r="AD51" s="40"/>
      <c r="AE51" s="44"/>
      <c r="AF51" s="59">
        <v>0</v>
      </c>
      <c r="AG51" s="39"/>
      <c r="AH51" s="40"/>
      <c r="AI51" s="48"/>
      <c r="AJ51" s="46"/>
      <c r="AK51" s="40"/>
      <c r="AL51" s="70"/>
      <c r="AM51" s="59"/>
      <c r="AN51" s="71"/>
      <c r="AO51" s="40"/>
      <c r="AP51" s="49"/>
      <c r="AQ51" s="49"/>
      <c r="AR51" s="50"/>
      <c r="AS51" s="51"/>
      <c r="AT51" s="60"/>
      <c r="AU51" s="58"/>
      <c r="AV51" s="52"/>
      <c r="AW51" s="70"/>
      <c r="AX51" s="59"/>
      <c r="AY51" s="53" t="str">
        <f t="shared" si="5"/>
        <v/>
      </c>
      <c r="AZ51" s="54"/>
      <c r="BA51" s="54"/>
      <c r="BB51" s="54"/>
      <c r="BC51" s="54"/>
      <c r="BD51" s="54"/>
      <c r="BE51" s="54"/>
      <c r="BF51" s="54"/>
      <c r="BG51" s="54"/>
      <c r="BH51" s="54"/>
      <c r="BI51" s="13"/>
      <c r="BJ51" s="13"/>
      <c r="BK51" s="13"/>
      <c r="BL51" s="13"/>
      <c r="BM51" s="13"/>
      <c r="BX51" s="2"/>
      <c r="CA51" s="55" t="str">
        <f t="shared" si="6"/>
        <v/>
      </c>
      <c r="CB51" s="55" t="str">
        <f t="shared" si="7"/>
        <v/>
      </c>
      <c r="CC51" s="55" t="str">
        <f t="shared" si="8"/>
        <v/>
      </c>
      <c r="CD51" s="55" t="str">
        <f t="shared" si="9"/>
        <v/>
      </c>
      <c r="CE51" s="55" t="str">
        <f t="shared" si="10"/>
        <v/>
      </c>
      <c r="CF51" s="55"/>
      <c r="CG51" s="56">
        <f t="shared" si="11"/>
        <v>0</v>
      </c>
      <c r="CH51" s="56">
        <f t="shared" si="12"/>
        <v>0</v>
      </c>
      <c r="CI51" s="56">
        <f t="shared" si="2"/>
        <v>0</v>
      </c>
      <c r="CJ51" s="56">
        <f t="shared" si="3"/>
        <v>0</v>
      </c>
      <c r="CK51" s="56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1" t="s">
        <v>99</v>
      </c>
      <c r="B52" s="34">
        <f t="shared" si="14"/>
        <v>0</v>
      </c>
      <c r="C52" s="39"/>
      <c r="D52" s="57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0"/>
      <c r="T52" s="39"/>
      <c r="U52" s="39"/>
      <c r="V52" s="40"/>
      <c r="W52" s="41">
        <f t="shared" si="15"/>
        <v>0</v>
      </c>
      <c r="X52" s="39"/>
      <c r="Y52" s="42"/>
      <c r="Z52" s="40"/>
      <c r="AA52" s="62">
        <f t="shared" si="16"/>
        <v>0</v>
      </c>
      <c r="AB52" s="39"/>
      <c r="AC52" s="42"/>
      <c r="AD52" s="40"/>
      <c r="AE52" s="44"/>
      <c r="AF52" s="59">
        <v>0</v>
      </c>
      <c r="AG52" s="39"/>
      <c r="AH52" s="40"/>
      <c r="AI52" s="48"/>
      <c r="AJ52" s="46"/>
      <c r="AK52" s="40"/>
      <c r="AL52" s="70"/>
      <c r="AM52" s="59"/>
      <c r="AN52" s="71"/>
      <c r="AO52" s="40"/>
      <c r="AP52" s="49"/>
      <c r="AQ52" s="49"/>
      <c r="AR52" s="50"/>
      <c r="AS52" s="51"/>
      <c r="AT52" s="60"/>
      <c r="AU52" s="58"/>
      <c r="AV52" s="52"/>
      <c r="AW52" s="70"/>
      <c r="AX52" s="59"/>
      <c r="AY52" s="53" t="str">
        <f t="shared" si="5"/>
        <v/>
      </c>
      <c r="AZ52" s="54"/>
      <c r="BA52" s="54"/>
      <c r="BB52" s="54"/>
      <c r="BC52" s="54"/>
      <c r="BD52" s="54"/>
      <c r="BE52" s="54"/>
      <c r="BF52" s="54"/>
      <c r="BG52" s="54"/>
      <c r="BH52" s="54"/>
      <c r="BI52" s="13"/>
      <c r="BJ52" s="13"/>
      <c r="BK52" s="13"/>
      <c r="BL52" s="13"/>
      <c r="BM52" s="13"/>
      <c r="BX52" s="2"/>
      <c r="CA52" s="55" t="str">
        <f t="shared" si="6"/>
        <v/>
      </c>
      <c r="CB52" s="55" t="str">
        <f t="shared" si="7"/>
        <v/>
      </c>
      <c r="CC52" s="55" t="str">
        <f t="shared" si="8"/>
        <v/>
      </c>
      <c r="CD52" s="55" t="str">
        <f t="shared" si="9"/>
        <v/>
      </c>
      <c r="CE52" s="55" t="str">
        <f t="shared" si="10"/>
        <v/>
      </c>
      <c r="CF52" s="55"/>
      <c r="CG52" s="56">
        <f t="shared" si="11"/>
        <v>0</v>
      </c>
      <c r="CH52" s="56">
        <f t="shared" si="12"/>
        <v>0</v>
      </c>
      <c r="CI52" s="56">
        <f t="shared" si="2"/>
        <v>0</v>
      </c>
      <c r="CJ52" s="56">
        <f t="shared" si="3"/>
        <v>0</v>
      </c>
      <c r="CK52" s="56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1" t="s">
        <v>100</v>
      </c>
      <c r="B53" s="34">
        <f t="shared" si="14"/>
        <v>0</v>
      </c>
      <c r="C53" s="39"/>
      <c r="D53" s="57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0"/>
      <c r="T53" s="39"/>
      <c r="U53" s="39"/>
      <c r="V53" s="40"/>
      <c r="W53" s="41">
        <f t="shared" si="15"/>
        <v>0</v>
      </c>
      <c r="X53" s="39"/>
      <c r="Y53" s="42"/>
      <c r="Z53" s="40"/>
      <c r="AA53" s="62">
        <f t="shared" si="16"/>
        <v>0</v>
      </c>
      <c r="AB53" s="39"/>
      <c r="AC53" s="42"/>
      <c r="AD53" s="40"/>
      <c r="AE53" s="44"/>
      <c r="AF53" s="59">
        <v>0</v>
      </c>
      <c r="AG53" s="39"/>
      <c r="AH53" s="40"/>
      <c r="AI53" s="48"/>
      <c r="AJ53" s="46"/>
      <c r="AK53" s="40"/>
      <c r="AL53" s="70"/>
      <c r="AM53" s="59"/>
      <c r="AN53" s="71"/>
      <c r="AO53" s="40"/>
      <c r="AP53" s="49"/>
      <c r="AQ53" s="49"/>
      <c r="AR53" s="50"/>
      <c r="AS53" s="51"/>
      <c r="AT53" s="60"/>
      <c r="AU53" s="58"/>
      <c r="AV53" s="52"/>
      <c r="AW53" s="70"/>
      <c r="AX53" s="59"/>
      <c r="AY53" s="53" t="str">
        <f t="shared" si="5"/>
        <v/>
      </c>
      <c r="AZ53" s="54"/>
      <c r="BA53" s="54"/>
      <c r="BB53" s="54"/>
      <c r="BC53" s="54"/>
      <c r="BD53" s="54"/>
      <c r="BE53" s="54"/>
      <c r="BF53" s="54"/>
      <c r="BG53" s="54"/>
      <c r="BH53" s="54"/>
      <c r="BI53" s="13"/>
      <c r="BJ53" s="13"/>
      <c r="BK53" s="13"/>
      <c r="BL53" s="13"/>
      <c r="BM53" s="13"/>
      <c r="BX53" s="2"/>
      <c r="CA53" s="55" t="str">
        <f t="shared" si="6"/>
        <v/>
      </c>
      <c r="CB53" s="55" t="str">
        <f t="shared" si="7"/>
        <v/>
      </c>
      <c r="CC53" s="55" t="str">
        <f t="shared" si="8"/>
        <v/>
      </c>
      <c r="CD53" s="55" t="str">
        <f t="shared" si="9"/>
        <v/>
      </c>
      <c r="CE53" s="55" t="str">
        <f t="shared" si="10"/>
        <v/>
      </c>
      <c r="CF53" s="55"/>
      <c r="CG53" s="56">
        <f t="shared" si="11"/>
        <v>0</v>
      </c>
      <c r="CH53" s="56">
        <f t="shared" si="12"/>
        <v>0</v>
      </c>
      <c r="CI53" s="56">
        <f t="shared" si="2"/>
        <v>0</v>
      </c>
      <c r="CJ53" s="56">
        <f t="shared" si="3"/>
        <v>0</v>
      </c>
      <c r="CK53" s="56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3" t="s">
        <v>101</v>
      </c>
      <c r="B54" s="34">
        <f t="shared" si="14"/>
        <v>127</v>
      </c>
      <c r="C54" s="39">
        <v>0</v>
      </c>
      <c r="D54" s="57">
        <v>0</v>
      </c>
      <c r="E54" s="42">
        <v>0</v>
      </c>
      <c r="F54" s="42">
        <v>0</v>
      </c>
      <c r="G54" s="42">
        <v>1</v>
      </c>
      <c r="H54" s="42">
        <v>0</v>
      </c>
      <c r="I54" s="42">
        <v>1</v>
      </c>
      <c r="J54" s="42">
        <v>2</v>
      </c>
      <c r="K54" s="42">
        <v>1</v>
      </c>
      <c r="L54" s="42">
        <v>9</v>
      </c>
      <c r="M54" s="42">
        <v>9</v>
      </c>
      <c r="N54" s="42">
        <v>11</v>
      </c>
      <c r="O54" s="42">
        <v>11</v>
      </c>
      <c r="P54" s="42">
        <v>16</v>
      </c>
      <c r="Q54" s="42">
        <v>18</v>
      </c>
      <c r="R54" s="42">
        <v>19</v>
      </c>
      <c r="S54" s="40">
        <v>29</v>
      </c>
      <c r="T54" s="39">
        <v>127</v>
      </c>
      <c r="U54" s="39">
        <v>61</v>
      </c>
      <c r="V54" s="40">
        <v>66</v>
      </c>
      <c r="W54" s="41">
        <f t="shared" si="15"/>
        <v>0</v>
      </c>
      <c r="X54" s="39">
        <v>0</v>
      </c>
      <c r="Y54" s="42">
        <v>0</v>
      </c>
      <c r="Z54" s="40">
        <v>0</v>
      </c>
      <c r="AA54" s="62">
        <f t="shared" si="16"/>
        <v>14</v>
      </c>
      <c r="AB54" s="39">
        <v>0</v>
      </c>
      <c r="AC54" s="42">
        <v>14</v>
      </c>
      <c r="AD54" s="40">
        <v>0</v>
      </c>
      <c r="AE54" s="44">
        <v>0</v>
      </c>
      <c r="AF54" s="59">
        <v>0</v>
      </c>
      <c r="AG54" s="39">
        <v>0</v>
      </c>
      <c r="AH54" s="40">
        <v>0</v>
      </c>
      <c r="AI54" s="48">
        <v>28</v>
      </c>
      <c r="AJ54" s="46">
        <v>0</v>
      </c>
      <c r="AK54" s="40">
        <v>0</v>
      </c>
      <c r="AL54" s="70">
        <v>0</v>
      </c>
      <c r="AM54" s="59">
        <v>0</v>
      </c>
      <c r="AN54" s="71"/>
      <c r="AO54" s="40"/>
      <c r="AP54" s="49"/>
      <c r="AQ54" s="49"/>
      <c r="AR54" s="50"/>
      <c r="AS54" s="51"/>
      <c r="AT54" s="60"/>
      <c r="AU54" s="58"/>
      <c r="AV54" s="52"/>
      <c r="AW54" s="70"/>
      <c r="AX54" s="59"/>
      <c r="AY54" s="53" t="str">
        <f t="shared" si="5"/>
        <v/>
      </c>
      <c r="AZ54" s="54"/>
      <c r="BA54" s="54"/>
      <c r="BB54" s="54"/>
      <c r="BC54" s="54"/>
      <c r="BD54" s="54"/>
      <c r="BE54" s="54"/>
      <c r="BF54" s="54"/>
      <c r="BG54" s="54"/>
      <c r="BH54" s="54"/>
      <c r="BI54" s="13"/>
      <c r="BJ54" s="13"/>
      <c r="BK54" s="13"/>
      <c r="BL54" s="13"/>
      <c r="BM54" s="13"/>
      <c r="BX54" s="2"/>
      <c r="CA54" s="55" t="str">
        <f t="shared" si="6"/>
        <v/>
      </c>
      <c r="CB54" s="55" t="str">
        <f t="shared" si="7"/>
        <v/>
      </c>
      <c r="CC54" s="55" t="str">
        <f t="shared" si="8"/>
        <v/>
      </c>
      <c r="CD54" s="55" t="str">
        <f t="shared" si="9"/>
        <v/>
      </c>
      <c r="CE54" s="55" t="str">
        <f t="shared" si="10"/>
        <v/>
      </c>
      <c r="CF54" s="55"/>
      <c r="CG54" s="56">
        <f t="shared" si="11"/>
        <v>0</v>
      </c>
      <c r="CH54" s="56">
        <f t="shared" si="12"/>
        <v>0</v>
      </c>
      <c r="CI54" s="56">
        <f t="shared" si="2"/>
        <v>0</v>
      </c>
      <c r="CJ54" s="56">
        <f t="shared" si="3"/>
        <v>0</v>
      </c>
      <c r="CK54" s="56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69" t="s">
        <v>102</v>
      </c>
      <c r="B55" s="34">
        <f t="shared" si="14"/>
        <v>88</v>
      </c>
      <c r="C55" s="39">
        <v>0</v>
      </c>
      <c r="D55" s="57">
        <v>0</v>
      </c>
      <c r="E55" s="42">
        <v>3</v>
      </c>
      <c r="F55" s="42">
        <v>6</v>
      </c>
      <c r="G55" s="42">
        <v>10</v>
      </c>
      <c r="H55" s="42">
        <v>23</v>
      </c>
      <c r="I55" s="42">
        <v>21</v>
      </c>
      <c r="J55" s="42">
        <v>14</v>
      </c>
      <c r="K55" s="42">
        <v>11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0">
        <v>0</v>
      </c>
      <c r="T55" s="39">
        <v>88</v>
      </c>
      <c r="U55" s="39">
        <v>0</v>
      </c>
      <c r="V55" s="40">
        <v>88</v>
      </c>
      <c r="W55" s="41">
        <f t="shared" si="15"/>
        <v>2</v>
      </c>
      <c r="X55" s="39">
        <v>0</v>
      </c>
      <c r="Y55" s="42">
        <v>2</v>
      </c>
      <c r="Z55" s="40">
        <v>0</v>
      </c>
      <c r="AA55" s="62">
        <f t="shared" si="16"/>
        <v>73</v>
      </c>
      <c r="AB55" s="39">
        <v>8</v>
      </c>
      <c r="AC55" s="42">
        <v>65</v>
      </c>
      <c r="AD55" s="40">
        <v>0</v>
      </c>
      <c r="AE55" s="44">
        <v>8</v>
      </c>
      <c r="AF55" s="59">
        <v>0</v>
      </c>
      <c r="AG55" s="39">
        <v>8</v>
      </c>
      <c r="AH55" s="40">
        <v>8</v>
      </c>
      <c r="AI55" s="48">
        <v>0</v>
      </c>
      <c r="AJ55" s="46">
        <v>1</v>
      </c>
      <c r="AK55" s="40">
        <v>0</v>
      </c>
      <c r="AL55" s="70">
        <v>0</v>
      </c>
      <c r="AM55" s="59">
        <v>8</v>
      </c>
      <c r="AN55" s="71"/>
      <c r="AO55" s="40"/>
      <c r="AP55" s="49"/>
      <c r="AQ55" s="49"/>
      <c r="AR55" s="50"/>
      <c r="AS55" s="51"/>
      <c r="AT55" s="60"/>
      <c r="AU55" s="58"/>
      <c r="AV55" s="52"/>
      <c r="AW55" s="70"/>
      <c r="AX55" s="59"/>
      <c r="AY55" s="53" t="str">
        <f t="shared" si="5"/>
        <v/>
      </c>
      <c r="AZ55" s="54"/>
      <c r="BA55" s="54"/>
      <c r="BB55" s="54"/>
      <c r="BC55" s="54"/>
      <c r="BD55" s="54"/>
      <c r="BE55" s="54"/>
      <c r="BF55" s="54"/>
      <c r="BG55" s="54"/>
      <c r="BH55" s="54"/>
      <c r="BI55" s="13"/>
      <c r="BJ55" s="13"/>
      <c r="BK55" s="13"/>
      <c r="BL55" s="13"/>
      <c r="BM55" s="13"/>
      <c r="BX55" s="2"/>
      <c r="CA55" s="55" t="str">
        <f t="shared" si="6"/>
        <v/>
      </c>
      <c r="CB55" s="55" t="str">
        <f t="shared" si="7"/>
        <v/>
      </c>
      <c r="CC55" s="55" t="str">
        <f t="shared" si="8"/>
        <v/>
      </c>
      <c r="CD55" s="55" t="str">
        <f t="shared" si="9"/>
        <v/>
      </c>
      <c r="CE55" s="55" t="str">
        <f t="shared" si="10"/>
        <v/>
      </c>
      <c r="CF55" s="55"/>
      <c r="CG55" s="56">
        <f t="shared" si="11"/>
        <v>0</v>
      </c>
      <c r="CH55" s="56">
        <f t="shared" si="12"/>
        <v>0</v>
      </c>
      <c r="CI55" s="56">
        <f t="shared" si="2"/>
        <v>0</v>
      </c>
      <c r="CJ55" s="56">
        <f t="shared" si="3"/>
        <v>0</v>
      </c>
      <c r="CK55" s="56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69" t="s">
        <v>103</v>
      </c>
      <c r="B56" s="34">
        <f t="shared" si="14"/>
        <v>11</v>
      </c>
      <c r="C56" s="39">
        <v>0</v>
      </c>
      <c r="D56" s="57">
        <v>8</v>
      </c>
      <c r="E56" s="42">
        <v>3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39">
        <v>11</v>
      </c>
      <c r="U56" s="39">
        <v>0</v>
      </c>
      <c r="V56" s="40">
        <v>11</v>
      </c>
      <c r="W56" s="41">
        <f t="shared" si="15"/>
        <v>3</v>
      </c>
      <c r="X56" s="39">
        <v>2</v>
      </c>
      <c r="Y56" s="42">
        <v>1</v>
      </c>
      <c r="Z56" s="40">
        <v>0</v>
      </c>
      <c r="AA56" s="62">
        <f t="shared" si="16"/>
        <v>0</v>
      </c>
      <c r="AB56" s="39">
        <v>0</v>
      </c>
      <c r="AC56" s="42">
        <v>0</v>
      </c>
      <c r="AD56" s="40">
        <v>0</v>
      </c>
      <c r="AE56" s="44">
        <v>2</v>
      </c>
      <c r="AF56" s="59">
        <v>0</v>
      </c>
      <c r="AG56" s="39">
        <v>0</v>
      </c>
      <c r="AH56" s="40">
        <v>0</v>
      </c>
      <c r="AI56" s="48">
        <v>0</v>
      </c>
      <c r="AJ56" s="46">
        <v>0</v>
      </c>
      <c r="AK56" s="40">
        <v>0</v>
      </c>
      <c r="AL56" s="70">
        <v>0</v>
      </c>
      <c r="AM56" s="59">
        <v>0</v>
      </c>
      <c r="AN56" s="71"/>
      <c r="AO56" s="40"/>
      <c r="AP56" s="49"/>
      <c r="AQ56" s="49"/>
      <c r="AR56" s="50"/>
      <c r="AS56" s="51"/>
      <c r="AT56" s="60"/>
      <c r="AU56" s="58"/>
      <c r="AV56" s="52"/>
      <c r="AW56" s="70"/>
      <c r="AX56" s="59"/>
      <c r="AY56" s="53" t="str">
        <f t="shared" si="5"/>
        <v/>
      </c>
      <c r="AZ56" s="54"/>
      <c r="BA56" s="54"/>
      <c r="BB56" s="54"/>
      <c r="BC56" s="54"/>
      <c r="BD56" s="54"/>
      <c r="BE56" s="54"/>
      <c r="BF56" s="54"/>
      <c r="BG56" s="54"/>
      <c r="BH56" s="54"/>
      <c r="BI56" s="13"/>
      <c r="BJ56" s="13"/>
      <c r="BK56" s="13"/>
      <c r="BL56" s="13"/>
      <c r="BM56" s="13"/>
      <c r="BX56" s="2"/>
      <c r="CA56" s="55" t="str">
        <f t="shared" si="6"/>
        <v/>
      </c>
      <c r="CB56" s="55" t="str">
        <f t="shared" si="7"/>
        <v/>
      </c>
      <c r="CC56" s="55" t="str">
        <f t="shared" si="8"/>
        <v/>
      </c>
      <c r="CD56" s="55" t="str">
        <f t="shared" si="9"/>
        <v/>
      </c>
      <c r="CE56" s="55" t="str">
        <f t="shared" si="10"/>
        <v/>
      </c>
      <c r="CF56" s="55"/>
      <c r="CG56" s="56">
        <f t="shared" si="11"/>
        <v>0</v>
      </c>
      <c r="CH56" s="56">
        <f t="shared" si="12"/>
        <v>0</v>
      </c>
      <c r="CI56" s="56">
        <f t="shared" si="2"/>
        <v>0</v>
      </c>
      <c r="CJ56" s="56">
        <f t="shared" si="3"/>
        <v>0</v>
      </c>
      <c r="CK56" s="56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69" t="s">
        <v>104</v>
      </c>
      <c r="B57" s="34">
        <f t="shared" si="14"/>
        <v>39</v>
      </c>
      <c r="C57" s="39">
        <v>0</v>
      </c>
      <c r="D57" s="57">
        <v>0</v>
      </c>
      <c r="E57" s="42">
        <v>2</v>
      </c>
      <c r="F57" s="42">
        <v>1</v>
      </c>
      <c r="G57" s="42">
        <v>4</v>
      </c>
      <c r="H57" s="42">
        <v>4</v>
      </c>
      <c r="I57" s="42">
        <v>7</v>
      </c>
      <c r="J57" s="42">
        <v>11</v>
      </c>
      <c r="K57" s="42">
        <v>2</v>
      </c>
      <c r="L57" s="42">
        <v>2</v>
      </c>
      <c r="M57" s="42">
        <v>3</v>
      </c>
      <c r="N57" s="42">
        <v>1</v>
      </c>
      <c r="O57" s="42">
        <v>0</v>
      </c>
      <c r="P57" s="42">
        <v>1</v>
      </c>
      <c r="Q57" s="42">
        <v>0</v>
      </c>
      <c r="R57" s="42">
        <v>0</v>
      </c>
      <c r="S57" s="40">
        <v>1</v>
      </c>
      <c r="T57" s="39">
        <v>39</v>
      </c>
      <c r="U57" s="39">
        <v>0</v>
      </c>
      <c r="V57" s="40">
        <v>39</v>
      </c>
      <c r="W57" s="41">
        <f t="shared" si="15"/>
        <v>1</v>
      </c>
      <c r="X57" s="39">
        <v>0</v>
      </c>
      <c r="Y57" s="42">
        <v>1</v>
      </c>
      <c r="Z57" s="40">
        <v>0</v>
      </c>
      <c r="AA57" s="62">
        <f t="shared" si="16"/>
        <v>30</v>
      </c>
      <c r="AB57" s="39">
        <v>0</v>
      </c>
      <c r="AC57" s="42">
        <v>30</v>
      </c>
      <c r="AD57" s="40">
        <v>0</v>
      </c>
      <c r="AE57" s="44">
        <v>0</v>
      </c>
      <c r="AF57" s="59">
        <v>0</v>
      </c>
      <c r="AG57" s="39">
        <v>0</v>
      </c>
      <c r="AH57" s="40">
        <v>0</v>
      </c>
      <c r="AI57" s="48">
        <v>0</v>
      </c>
      <c r="AJ57" s="46">
        <v>0</v>
      </c>
      <c r="AK57" s="40">
        <v>0</v>
      </c>
      <c r="AL57" s="70">
        <v>0</v>
      </c>
      <c r="AM57" s="59">
        <v>6</v>
      </c>
      <c r="AN57" s="71"/>
      <c r="AO57" s="40"/>
      <c r="AP57" s="49"/>
      <c r="AQ57" s="49"/>
      <c r="AR57" s="50"/>
      <c r="AS57" s="51"/>
      <c r="AT57" s="60"/>
      <c r="AU57" s="58"/>
      <c r="AV57" s="52"/>
      <c r="AW57" s="70"/>
      <c r="AX57" s="59"/>
      <c r="AY57" s="53" t="str">
        <f t="shared" si="5"/>
        <v/>
      </c>
      <c r="AZ57" s="54"/>
      <c r="BA57" s="54"/>
      <c r="BB57" s="54"/>
      <c r="BC57" s="54"/>
      <c r="BD57" s="54"/>
      <c r="BE57" s="54"/>
      <c r="BF57" s="54"/>
      <c r="BG57" s="54"/>
      <c r="BH57" s="54"/>
      <c r="BI57" s="13"/>
      <c r="BJ57" s="13"/>
      <c r="BK57" s="13"/>
      <c r="BL57" s="13"/>
      <c r="BM57" s="13"/>
      <c r="BX57" s="2"/>
      <c r="CA57" s="55" t="str">
        <f t="shared" si="6"/>
        <v/>
      </c>
      <c r="CB57" s="55" t="str">
        <f t="shared" si="7"/>
        <v/>
      </c>
      <c r="CC57" s="55" t="str">
        <f t="shared" si="8"/>
        <v/>
      </c>
      <c r="CD57" s="55" t="str">
        <f t="shared" si="9"/>
        <v/>
      </c>
      <c r="CE57" s="55" t="str">
        <f t="shared" si="10"/>
        <v/>
      </c>
      <c r="CF57" s="55"/>
      <c r="CG57" s="56">
        <f t="shared" si="11"/>
        <v>0</v>
      </c>
      <c r="CH57" s="56">
        <f t="shared" si="12"/>
        <v>0</v>
      </c>
      <c r="CI57" s="56">
        <f t="shared" si="2"/>
        <v>0</v>
      </c>
      <c r="CJ57" s="56">
        <f t="shared" si="3"/>
        <v>0</v>
      </c>
      <c r="CK57" s="56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1" t="s">
        <v>105</v>
      </c>
      <c r="B58" s="34">
        <f t="shared" si="14"/>
        <v>134</v>
      </c>
      <c r="C58" s="39">
        <v>1</v>
      </c>
      <c r="D58" s="57">
        <v>0</v>
      </c>
      <c r="E58" s="42">
        <v>0</v>
      </c>
      <c r="F58" s="42">
        <v>1</v>
      </c>
      <c r="G58" s="42">
        <v>5</v>
      </c>
      <c r="H58" s="42">
        <v>8</v>
      </c>
      <c r="I58" s="42">
        <v>10</v>
      </c>
      <c r="J58" s="42">
        <v>11</v>
      </c>
      <c r="K58" s="42">
        <v>12</v>
      </c>
      <c r="L58" s="42">
        <v>11</v>
      </c>
      <c r="M58" s="42">
        <v>13</v>
      </c>
      <c r="N58" s="42">
        <v>18</v>
      </c>
      <c r="O58" s="42">
        <v>6</v>
      </c>
      <c r="P58" s="42">
        <v>16</v>
      </c>
      <c r="Q58" s="42">
        <v>9</v>
      </c>
      <c r="R58" s="42">
        <v>6</v>
      </c>
      <c r="S58" s="40">
        <v>7</v>
      </c>
      <c r="T58" s="39">
        <v>127</v>
      </c>
      <c r="U58" s="39">
        <v>82</v>
      </c>
      <c r="V58" s="40">
        <v>52</v>
      </c>
      <c r="W58" s="41">
        <f t="shared" si="15"/>
        <v>0</v>
      </c>
      <c r="X58" s="39">
        <v>0</v>
      </c>
      <c r="Y58" s="42">
        <v>0</v>
      </c>
      <c r="Z58" s="40">
        <v>0</v>
      </c>
      <c r="AA58" s="62">
        <f t="shared" si="16"/>
        <v>39</v>
      </c>
      <c r="AB58" s="39">
        <v>0</v>
      </c>
      <c r="AC58" s="42">
        <v>39</v>
      </c>
      <c r="AD58" s="40">
        <v>0</v>
      </c>
      <c r="AE58" s="44">
        <v>0</v>
      </c>
      <c r="AF58" s="59">
        <v>0</v>
      </c>
      <c r="AG58" s="39">
        <v>0</v>
      </c>
      <c r="AH58" s="40">
        <v>5</v>
      </c>
      <c r="AI58" s="48">
        <v>204</v>
      </c>
      <c r="AJ58" s="46">
        <v>0</v>
      </c>
      <c r="AK58" s="40">
        <v>0</v>
      </c>
      <c r="AL58" s="70">
        <v>13</v>
      </c>
      <c r="AM58" s="59">
        <v>23</v>
      </c>
      <c r="AN58" s="71"/>
      <c r="AO58" s="40"/>
      <c r="AP58" s="49"/>
      <c r="AQ58" s="49"/>
      <c r="AR58" s="50"/>
      <c r="AS58" s="51"/>
      <c r="AT58" s="60"/>
      <c r="AU58" s="58"/>
      <c r="AV58" s="52"/>
      <c r="AW58" s="70"/>
      <c r="AX58" s="59"/>
      <c r="AY58" s="53" t="str">
        <f t="shared" si="5"/>
        <v/>
      </c>
      <c r="AZ58" s="54"/>
      <c r="BA58" s="54"/>
      <c r="BB58" s="54"/>
      <c r="BC58" s="54"/>
      <c r="BD58" s="54"/>
      <c r="BE58" s="54"/>
      <c r="BF58" s="54"/>
      <c r="BG58" s="54"/>
      <c r="BH58" s="54"/>
      <c r="BI58" s="13"/>
      <c r="BJ58" s="13"/>
      <c r="BK58" s="13"/>
      <c r="BL58" s="13"/>
      <c r="BM58" s="13"/>
      <c r="BX58" s="2"/>
      <c r="CA58" s="55" t="str">
        <f t="shared" si="6"/>
        <v/>
      </c>
      <c r="CB58" s="55" t="str">
        <f t="shared" si="7"/>
        <v/>
      </c>
      <c r="CC58" s="55" t="str">
        <f t="shared" si="8"/>
        <v/>
      </c>
      <c r="CD58" s="55" t="str">
        <f t="shared" si="9"/>
        <v/>
      </c>
      <c r="CE58" s="55" t="str">
        <f t="shared" si="10"/>
        <v/>
      </c>
      <c r="CF58" s="55"/>
      <c r="CG58" s="56">
        <f t="shared" si="11"/>
        <v>0</v>
      </c>
      <c r="CH58" s="56">
        <f t="shared" si="12"/>
        <v>0</v>
      </c>
      <c r="CI58" s="56">
        <f t="shared" si="2"/>
        <v>0</v>
      </c>
      <c r="CJ58" s="56">
        <f t="shared" si="3"/>
        <v>0</v>
      </c>
      <c r="CK58" s="56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1" t="s">
        <v>106</v>
      </c>
      <c r="B59" s="34">
        <f t="shared" si="14"/>
        <v>16</v>
      </c>
      <c r="C59" s="39">
        <v>2</v>
      </c>
      <c r="D59" s="57">
        <v>0</v>
      </c>
      <c r="E59" s="42">
        <v>0</v>
      </c>
      <c r="F59" s="42">
        <v>0</v>
      </c>
      <c r="G59" s="42">
        <v>0</v>
      </c>
      <c r="H59" s="42">
        <v>4</v>
      </c>
      <c r="I59" s="42">
        <v>0</v>
      </c>
      <c r="J59" s="42">
        <v>0</v>
      </c>
      <c r="K59" s="42">
        <v>1</v>
      </c>
      <c r="L59" s="42">
        <v>1</v>
      </c>
      <c r="M59" s="42">
        <v>0</v>
      </c>
      <c r="N59" s="42">
        <v>4</v>
      </c>
      <c r="O59" s="42">
        <v>2</v>
      </c>
      <c r="P59" s="42">
        <v>0</v>
      </c>
      <c r="Q59" s="42">
        <v>2</v>
      </c>
      <c r="R59" s="42">
        <v>0</v>
      </c>
      <c r="S59" s="40">
        <v>0</v>
      </c>
      <c r="T59" s="39">
        <v>16</v>
      </c>
      <c r="U59" s="39">
        <v>8</v>
      </c>
      <c r="V59" s="40">
        <v>8</v>
      </c>
      <c r="W59" s="41">
        <f t="shared" si="15"/>
        <v>1</v>
      </c>
      <c r="X59" s="39">
        <v>0</v>
      </c>
      <c r="Y59" s="42">
        <v>1</v>
      </c>
      <c r="Z59" s="40">
        <v>0</v>
      </c>
      <c r="AA59" s="62">
        <f t="shared" si="16"/>
        <v>9</v>
      </c>
      <c r="AB59" s="39">
        <v>1</v>
      </c>
      <c r="AC59" s="42">
        <v>8</v>
      </c>
      <c r="AD59" s="40">
        <v>0</v>
      </c>
      <c r="AE59" s="44">
        <v>0</v>
      </c>
      <c r="AF59" s="40">
        <v>0</v>
      </c>
      <c r="AG59" s="39">
        <v>0</v>
      </c>
      <c r="AH59" s="40">
        <v>0</v>
      </c>
      <c r="AI59" s="48">
        <v>0</v>
      </c>
      <c r="AJ59" s="46">
        <v>0</v>
      </c>
      <c r="AK59" s="40">
        <v>0</v>
      </c>
      <c r="AL59" s="70">
        <v>0</v>
      </c>
      <c r="AM59" s="59">
        <v>2</v>
      </c>
      <c r="AN59" s="71"/>
      <c r="AO59" s="40"/>
      <c r="AP59" s="49"/>
      <c r="AQ59" s="49"/>
      <c r="AR59" s="50"/>
      <c r="AS59" s="51"/>
      <c r="AT59" s="60"/>
      <c r="AU59" s="58"/>
      <c r="AV59" s="52"/>
      <c r="AW59" s="70"/>
      <c r="AX59" s="59"/>
      <c r="AY59" s="53" t="str">
        <f t="shared" si="5"/>
        <v/>
      </c>
      <c r="AZ59" s="54"/>
      <c r="BA59" s="54"/>
      <c r="BB59" s="54"/>
      <c r="BC59" s="54"/>
      <c r="BD59" s="54"/>
      <c r="BE59" s="54"/>
      <c r="BF59" s="54"/>
      <c r="BG59" s="54"/>
      <c r="BH59" s="54"/>
      <c r="BI59" s="13"/>
      <c r="BJ59" s="13"/>
      <c r="BK59" s="13"/>
      <c r="BL59" s="13"/>
      <c r="BM59" s="13"/>
      <c r="BX59" s="2"/>
      <c r="CA59" s="55" t="str">
        <f t="shared" si="6"/>
        <v/>
      </c>
      <c r="CB59" s="55" t="str">
        <f t="shared" si="7"/>
        <v/>
      </c>
      <c r="CC59" s="55" t="str">
        <f t="shared" si="8"/>
        <v/>
      </c>
      <c r="CD59" s="55" t="str">
        <f t="shared" si="9"/>
        <v/>
      </c>
      <c r="CE59" s="55" t="str">
        <f t="shared" si="10"/>
        <v/>
      </c>
      <c r="CF59" s="55"/>
      <c r="CG59" s="56">
        <f t="shared" si="11"/>
        <v>0</v>
      </c>
      <c r="CH59" s="56">
        <f t="shared" si="12"/>
        <v>0</v>
      </c>
      <c r="CI59" s="56">
        <f t="shared" si="2"/>
        <v>0</v>
      </c>
      <c r="CJ59" s="56">
        <f t="shared" si="3"/>
        <v>0</v>
      </c>
      <c r="CK59" s="56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1" t="s">
        <v>107</v>
      </c>
      <c r="B60" s="34">
        <f t="shared" si="14"/>
        <v>13</v>
      </c>
      <c r="C60" s="39">
        <v>8</v>
      </c>
      <c r="D60" s="57">
        <v>2</v>
      </c>
      <c r="E60" s="42">
        <v>3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39">
        <v>13</v>
      </c>
      <c r="U60" s="39">
        <v>5</v>
      </c>
      <c r="V60" s="40">
        <v>8</v>
      </c>
      <c r="W60" s="41">
        <f t="shared" si="15"/>
        <v>0</v>
      </c>
      <c r="X60" s="39"/>
      <c r="Y60" s="42"/>
      <c r="Z60" s="40"/>
      <c r="AA60" s="62">
        <f t="shared" si="16"/>
        <v>0</v>
      </c>
      <c r="AB60" s="39">
        <v>0</v>
      </c>
      <c r="AC60" s="42">
        <v>0</v>
      </c>
      <c r="AD60" s="40">
        <v>0</v>
      </c>
      <c r="AE60" s="44">
        <v>0</v>
      </c>
      <c r="AF60" s="40">
        <v>0</v>
      </c>
      <c r="AG60" s="39">
        <v>0</v>
      </c>
      <c r="AH60" s="40">
        <v>0</v>
      </c>
      <c r="AI60" s="48">
        <v>0</v>
      </c>
      <c r="AJ60" s="46">
        <v>0</v>
      </c>
      <c r="AK60" s="40">
        <v>0</v>
      </c>
      <c r="AL60" s="70">
        <v>2</v>
      </c>
      <c r="AM60" s="59">
        <v>0</v>
      </c>
      <c r="AN60" s="71"/>
      <c r="AO60" s="40"/>
      <c r="AP60" s="49"/>
      <c r="AQ60" s="49"/>
      <c r="AR60" s="50"/>
      <c r="AS60" s="51"/>
      <c r="AT60" s="60"/>
      <c r="AU60" s="58"/>
      <c r="AV60" s="52"/>
      <c r="AW60" s="70"/>
      <c r="AX60" s="59"/>
      <c r="AY60" s="53" t="str">
        <f t="shared" si="5"/>
        <v/>
      </c>
      <c r="AZ60" s="54"/>
      <c r="BA60" s="54"/>
      <c r="BB60" s="54"/>
      <c r="BC60" s="54"/>
      <c r="BD60" s="54"/>
      <c r="BE60" s="54"/>
      <c r="BF60" s="54"/>
      <c r="BG60" s="54"/>
      <c r="BH60" s="54"/>
      <c r="BI60" s="13"/>
      <c r="BJ60" s="13"/>
      <c r="BK60" s="13"/>
      <c r="BL60" s="13"/>
      <c r="BM60" s="13"/>
      <c r="BX60" s="2"/>
      <c r="CA60" s="55" t="str">
        <f t="shared" si="6"/>
        <v/>
      </c>
      <c r="CB60" s="55" t="str">
        <f t="shared" si="7"/>
        <v/>
      </c>
      <c r="CC60" s="55" t="str">
        <f t="shared" si="8"/>
        <v/>
      </c>
      <c r="CD60" s="55" t="str">
        <f t="shared" si="9"/>
        <v/>
      </c>
      <c r="CE60" s="55" t="str">
        <f t="shared" si="10"/>
        <v/>
      </c>
      <c r="CF60" s="55"/>
      <c r="CG60" s="56">
        <f t="shared" si="11"/>
        <v>0</v>
      </c>
      <c r="CH60" s="56">
        <f t="shared" si="12"/>
        <v>0</v>
      </c>
      <c r="CI60" s="56">
        <f t="shared" si="2"/>
        <v>0</v>
      </c>
      <c r="CJ60" s="56">
        <f t="shared" si="3"/>
        <v>0</v>
      </c>
      <c r="CK60" s="56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1" t="s">
        <v>108</v>
      </c>
      <c r="B61" s="34">
        <f t="shared" si="14"/>
        <v>41</v>
      </c>
      <c r="C61" s="39">
        <v>0</v>
      </c>
      <c r="D61" s="57">
        <v>0</v>
      </c>
      <c r="E61" s="42">
        <v>0</v>
      </c>
      <c r="F61" s="42">
        <v>1</v>
      </c>
      <c r="G61" s="42">
        <v>0</v>
      </c>
      <c r="H61" s="42">
        <v>0</v>
      </c>
      <c r="I61" s="42">
        <v>0</v>
      </c>
      <c r="J61" s="42">
        <v>1</v>
      </c>
      <c r="K61" s="42">
        <v>2</v>
      </c>
      <c r="L61" s="42">
        <v>5</v>
      </c>
      <c r="M61" s="42">
        <v>4</v>
      </c>
      <c r="N61" s="42">
        <v>2</v>
      </c>
      <c r="O61" s="42">
        <v>5</v>
      </c>
      <c r="P61" s="42">
        <v>7</v>
      </c>
      <c r="Q61" s="42">
        <v>6</v>
      </c>
      <c r="R61" s="42">
        <v>4</v>
      </c>
      <c r="S61" s="40">
        <v>4</v>
      </c>
      <c r="T61" s="39">
        <v>41</v>
      </c>
      <c r="U61" s="39">
        <v>16</v>
      </c>
      <c r="V61" s="40">
        <v>25</v>
      </c>
      <c r="W61" s="41">
        <f t="shared" si="15"/>
        <v>0</v>
      </c>
      <c r="X61" s="39"/>
      <c r="Y61" s="42"/>
      <c r="Z61" s="40"/>
      <c r="AA61" s="62">
        <f t="shared" si="16"/>
        <v>13</v>
      </c>
      <c r="AB61" s="39">
        <v>1</v>
      </c>
      <c r="AC61" s="42">
        <v>11</v>
      </c>
      <c r="AD61" s="40">
        <v>1</v>
      </c>
      <c r="AE61" s="44">
        <v>1</v>
      </c>
      <c r="AF61" s="66">
        <v>1</v>
      </c>
      <c r="AG61" s="39">
        <v>0</v>
      </c>
      <c r="AH61" s="40">
        <v>10</v>
      </c>
      <c r="AI61" s="48">
        <v>0</v>
      </c>
      <c r="AJ61" s="46">
        <v>0</v>
      </c>
      <c r="AK61" s="40">
        <v>28</v>
      </c>
      <c r="AL61" s="70">
        <v>0</v>
      </c>
      <c r="AM61" s="59">
        <v>0</v>
      </c>
      <c r="AN61" s="71"/>
      <c r="AO61" s="40"/>
      <c r="AP61" s="49"/>
      <c r="AQ61" s="49"/>
      <c r="AR61" s="50"/>
      <c r="AS61" s="51"/>
      <c r="AT61" s="60"/>
      <c r="AU61" s="58"/>
      <c r="AV61" s="52"/>
      <c r="AW61" s="70"/>
      <c r="AX61" s="59"/>
      <c r="AY61" s="53" t="str">
        <f t="shared" si="5"/>
        <v/>
      </c>
      <c r="AZ61" s="54"/>
      <c r="BA61" s="54"/>
      <c r="BB61" s="54"/>
      <c r="BC61" s="54"/>
      <c r="BD61" s="54"/>
      <c r="BE61" s="54"/>
      <c r="BF61" s="54"/>
      <c r="BG61" s="54"/>
      <c r="BH61" s="54"/>
      <c r="BI61" s="13"/>
      <c r="BJ61" s="13"/>
      <c r="BK61" s="13"/>
      <c r="BL61" s="13"/>
      <c r="BM61" s="13"/>
      <c r="BX61" s="2"/>
      <c r="CA61" s="55" t="str">
        <f t="shared" si="6"/>
        <v/>
      </c>
      <c r="CB61" s="55" t="str">
        <f t="shared" si="7"/>
        <v/>
      </c>
      <c r="CC61" s="55" t="str">
        <f t="shared" si="8"/>
        <v/>
      </c>
      <c r="CD61" s="55" t="str">
        <f t="shared" si="9"/>
        <v/>
      </c>
      <c r="CE61" s="55" t="str">
        <f t="shared" si="10"/>
        <v/>
      </c>
      <c r="CF61" s="55"/>
      <c r="CG61" s="56">
        <f t="shared" si="11"/>
        <v>0</v>
      </c>
      <c r="CH61" s="56">
        <f t="shared" si="12"/>
        <v>0</v>
      </c>
      <c r="CI61" s="56">
        <f t="shared" si="2"/>
        <v>0</v>
      </c>
      <c r="CJ61" s="56">
        <f t="shared" si="3"/>
        <v>0</v>
      </c>
      <c r="CK61" s="56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1" t="s">
        <v>109</v>
      </c>
      <c r="B62" s="34">
        <f t="shared" si="14"/>
        <v>0</v>
      </c>
      <c r="C62" s="39"/>
      <c r="D62" s="57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39"/>
      <c r="U62" s="39"/>
      <c r="V62" s="40"/>
      <c r="W62" s="41">
        <f t="shared" si="15"/>
        <v>0</v>
      </c>
      <c r="X62" s="39"/>
      <c r="Y62" s="42"/>
      <c r="Z62" s="40"/>
      <c r="AA62" s="62">
        <f t="shared" si="16"/>
        <v>0</v>
      </c>
      <c r="AB62" s="39"/>
      <c r="AC62" s="42"/>
      <c r="AD62" s="40"/>
      <c r="AE62" s="44"/>
      <c r="AF62" s="59">
        <v>0</v>
      </c>
      <c r="AG62" s="39"/>
      <c r="AH62" s="40"/>
      <c r="AI62" s="48"/>
      <c r="AJ62" s="46"/>
      <c r="AK62" s="40"/>
      <c r="AL62" s="70"/>
      <c r="AM62" s="59"/>
      <c r="AN62" s="71"/>
      <c r="AO62" s="40"/>
      <c r="AP62" s="49"/>
      <c r="AQ62" s="49"/>
      <c r="AR62" s="50"/>
      <c r="AS62" s="51"/>
      <c r="AT62" s="60"/>
      <c r="AU62" s="58"/>
      <c r="AV62" s="52"/>
      <c r="AW62" s="70"/>
      <c r="AX62" s="59"/>
      <c r="AY62" s="53" t="str">
        <f t="shared" si="5"/>
        <v/>
      </c>
      <c r="AZ62" s="54"/>
      <c r="BA62" s="54"/>
      <c r="BB62" s="54"/>
      <c r="BC62" s="54"/>
      <c r="BD62" s="54"/>
      <c r="BE62" s="54"/>
      <c r="BF62" s="54"/>
      <c r="BG62" s="54"/>
      <c r="BH62" s="54"/>
      <c r="BI62" s="13"/>
      <c r="BJ62" s="13"/>
      <c r="BK62" s="13"/>
      <c r="BL62" s="13"/>
      <c r="BM62" s="13"/>
      <c r="BX62" s="2"/>
      <c r="CA62" s="55" t="str">
        <f t="shared" si="6"/>
        <v/>
      </c>
      <c r="CB62" s="55" t="str">
        <f t="shared" si="7"/>
        <v/>
      </c>
      <c r="CC62" s="55" t="str">
        <f t="shared" si="8"/>
        <v/>
      </c>
      <c r="CD62" s="55" t="str">
        <f t="shared" si="9"/>
        <v/>
      </c>
      <c r="CE62" s="55" t="str">
        <f t="shared" si="10"/>
        <v/>
      </c>
      <c r="CF62" s="55"/>
      <c r="CG62" s="56">
        <f t="shared" si="11"/>
        <v>0</v>
      </c>
      <c r="CH62" s="56">
        <f t="shared" si="12"/>
        <v>0</v>
      </c>
      <c r="CI62" s="56">
        <f t="shared" si="2"/>
        <v>0</v>
      </c>
      <c r="CJ62" s="56">
        <f t="shared" si="3"/>
        <v>0</v>
      </c>
      <c r="CK62" s="56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1" t="s">
        <v>110</v>
      </c>
      <c r="B63" s="34">
        <f t="shared" si="14"/>
        <v>8</v>
      </c>
      <c r="C63" s="39">
        <v>0</v>
      </c>
      <c r="D63" s="57">
        <v>0</v>
      </c>
      <c r="E63" s="42">
        <v>0</v>
      </c>
      <c r="F63" s="42">
        <v>0</v>
      </c>
      <c r="G63" s="42">
        <v>1</v>
      </c>
      <c r="H63" s="42">
        <v>1</v>
      </c>
      <c r="I63" s="42">
        <v>1</v>
      </c>
      <c r="J63" s="42">
        <v>1</v>
      </c>
      <c r="K63" s="42">
        <v>0</v>
      </c>
      <c r="L63" s="42">
        <v>0</v>
      </c>
      <c r="M63" s="42">
        <v>0</v>
      </c>
      <c r="N63" s="42">
        <v>0</v>
      </c>
      <c r="O63" s="42">
        <v>1</v>
      </c>
      <c r="P63" s="42">
        <v>2</v>
      </c>
      <c r="Q63" s="42">
        <v>1</v>
      </c>
      <c r="R63" s="42">
        <v>0</v>
      </c>
      <c r="S63" s="40">
        <v>0</v>
      </c>
      <c r="T63" s="39">
        <v>8</v>
      </c>
      <c r="U63" s="39">
        <v>8</v>
      </c>
      <c r="V63" s="40">
        <v>0</v>
      </c>
      <c r="W63" s="41">
        <f t="shared" si="15"/>
        <v>0</v>
      </c>
      <c r="X63" s="39"/>
      <c r="Y63" s="42"/>
      <c r="Z63" s="40"/>
      <c r="AA63" s="62">
        <f t="shared" si="16"/>
        <v>4</v>
      </c>
      <c r="AB63" s="39">
        <v>1</v>
      </c>
      <c r="AC63" s="42">
        <v>3</v>
      </c>
      <c r="AD63" s="40">
        <v>0</v>
      </c>
      <c r="AE63" s="44">
        <v>1</v>
      </c>
      <c r="AF63" s="59">
        <v>0</v>
      </c>
      <c r="AG63" s="39">
        <v>0</v>
      </c>
      <c r="AH63" s="40">
        <v>0</v>
      </c>
      <c r="AI63" s="48">
        <v>11</v>
      </c>
      <c r="AJ63" s="46">
        <v>0</v>
      </c>
      <c r="AK63" s="40">
        <v>4</v>
      </c>
      <c r="AL63" s="70">
        <v>0</v>
      </c>
      <c r="AM63" s="59">
        <v>0</v>
      </c>
      <c r="AN63" s="71"/>
      <c r="AO63" s="40"/>
      <c r="AP63" s="49"/>
      <c r="AQ63" s="49"/>
      <c r="AR63" s="50"/>
      <c r="AS63" s="51"/>
      <c r="AT63" s="60"/>
      <c r="AU63" s="58"/>
      <c r="AV63" s="52"/>
      <c r="AW63" s="70"/>
      <c r="AX63" s="59"/>
      <c r="AY63" s="53" t="str">
        <f t="shared" si="5"/>
        <v/>
      </c>
      <c r="AZ63" s="54"/>
      <c r="BA63" s="54"/>
      <c r="BB63" s="54"/>
      <c r="BC63" s="54"/>
      <c r="BD63" s="54"/>
      <c r="BE63" s="54"/>
      <c r="BF63" s="54"/>
      <c r="BG63" s="54"/>
      <c r="BH63" s="54"/>
      <c r="BI63" s="13"/>
      <c r="BJ63" s="13"/>
      <c r="BK63" s="13"/>
      <c r="BL63" s="13"/>
      <c r="BM63" s="13"/>
      <c r="BX63" s="2"/>
      <c r="CA63" s="55" t="str">
        <f t="shared" si="6"/>
        <v/>
      </c>
      <c r="CB63" s="55" t="str">
        <f t="shared" si="7"/>
        <v/>
      </c>
      <c r="CC63" s="55" t="str">
        <f t="shared" si="8"/>
        <v/>
      </c>
      <c r="CD63" s="55" t="str">
        <f t="shared" si="9"/>
        <v/>
      </c>
      <c r="CE63" s="55" t="str">
        <f t="shared" si="10"/>
        <v/>
      </c>
      <c r="CF63" s="55"/>
      <c r="CG63" s="56">
        <f t="shared" si="11"/>
        <v>0</v>
      </c>
      <c r="CH63" s="56">
        <f t="shared" si="12"/>
        <v>0</v>
      </c>
      <c r="CI63" s="56">
        <f t="shared" si="2"/>
        <v>0</v>
      </c>
      <c r="CJ63" s="56">
        <f t="shared" si="3"/>
        <v>0</v>
      </c>
      <c r="CK63" s="56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1" t="s">
        <v>111</v>
      </c>
      <c r="B64" s="34">
        <f t="shared" si="14"/>
        <v>0</v>
      </c>
      <c r="C64" s="39"/>
      <c r="D64" s="57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39"/>
      <c r="U64" s="39"/>
      <c r="V64" s="40"/>
      <c r="W64" s="41">
        <f t="shared" si="15"/>
        <v>0</v>
      </c>
      <c r="X64" s="39"/>
      <c r="Y64" s="42"/>
      <c r="Z64" s="40"/>
      <c r="AA64" s="62">
        <f t="shared" si="16"/>
        <v>0</v>
      </c>
      <c r="AB64" s="39"/>
      <c r="AC64" s="42"/>
      <c r="AD64" s="40"/>
      <c r="AE64" s="44"/>
      <c r="AF64" s="59"/>
      <c r="AG64" s="39"/>
      <c r="AH64" s="40"/>
      <c r="AI64" s="48"/>
      <c r="AJ64" s="46"/>
      <c r="AK64" s="40"/>
      <c r="AL64" s="72"/>
      <c r="AM64" s="73"/>
      <c r="AN64" s="71"/>
      <c r="AO64" s="40"/>
      <c r="AP64" s="49"/>
      <c r="AQ64" s="49"/>
      <c r="AR64" s="50"/>
      <c r="AS64" s="51"/>
      <c r="AT64" s="60"/>
      <c r="AU64" s="58"/>
      <c r="AV64" s="52"/>
      <c r="AW64" s="72"/>
      <c r="AX64" s="73"/>
      <c r="AY64" s="53" t="str">
        <f t="shared" si="5"/>
        <v/>
      </c>
      <c r="AZ64" s="54"/>
      <c r="BA64" s="54"/>
      <c r="BB64" s="54"/>
      <c r="BC64" s="54"/>
      <c r="BD64" s="54"/>
      <c r="BE64" s="54"/>
      <c r="BF64" s="54"/>
      <c r="BG64" s="54"/>
      <c r="BH64" s="54"/>
      <c r="BI64" s="13"/>
      <c r="BJ64" s="13"/>
      <c r="BK64" s="13"/>
      <c r="BL64" s="13"/>
      <c r="BM64" s="13"/>
      <c r="BX64" s="2"/>
      <c r="CA64" s="55" t="str">
        <f t="shared" si="6"/>
        <v/>
      </c>
      <c r="CB64" s="55" t="str">
        <f t="shared" si="7"/>
        <v/>
      </c>
      <c r="CC64" s="55" t="str">
        <f t="shared" si="8"/>
        <v/>
      </c>
      <c r="CD64" s="55" t="str">
        <f t="shared" si="9"/>
        <v/>
      </c>
      <c r="CE64" s="55" t="str">
        <f t="shared" si="10"/>
        <v/>
      </c>
      <c r="CF64" s="55"/>
      <c r="CG64" s="56">
        <f t="shared" si="11"/>
        <v>0</v>
      </c>
      <c r="CH64" s="56">
        <f t="shared" si="12"/>
        <v>0</v>
      </c>
      <c r="CI64" s="56">
        <f t="shared" si="2"/>
        <v>0</v>
      </c>
      <c r="CJ64" s="56">
        <f t="shared" si="3"/>
        <v>0</v>
      </c>
      <c r="CK64" s="56">
        <f t="shared" si="4"/>
        <v>0</v>
      </c>
    </row>
    <row r="65" spans="1:104" ht="16.350000000000001" customHeight="1" x14ac:dyDescent="0.2">
      <c r="A65" s="41" t="s">
        <v>112</v>
      </c>
      <c r="B65" s="34">
        <f t="shared" si="14"/>
        <v>0</v>
      </c>
      <c r="C65" s="39"/>
      <c r="D65" s="57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0"/>
      <c r="T65" s="39"/>
      <c r="U65" s="39"/>
      <c r="V65" s="40"/>
      <c r="W65" s="41">
        <f t="shared" si="15"/>
        <v>0</v>
      </c>
      <c r="X65" s="39"/>
      <c r="Y65" s="42"/>
      <c r="Z65" s="40"/>
      <c r="AA65" s="62">
        <f t="shared" si="16"/>
        <v>0</v>
      </c>
      <c r="AB65" s="39"/>
      <c r="AC65" s="42"/>
      <c r="AD65" s="40"/>
      <c r="AE65" s="44"/>
      <c r="AF65" s="40"/>
      <c r="AG65" s="39"/>
      <c r="AH65" s="40"/>
      <c r="AI65" s="48"/>
      <c r="AJ65" s="46"/>
      <c r="AK65" s="40"/>
      <c r="AL65" s="72"/>
      <c r="AM65" s="73"/>
      <c r="AN65" s="71"/>
      <c r="AO65" s="40"/>
      <c r="AP65" s="49"/>
      <c r="AQ65" s="49"/>
      <c r="AR65" s="50"/>
      <c r="AS65" s="51"/>
      <c r="AT65" s="60"/>
      <c r="AU65" s="58"/>
      <c r="AV65" s="52"/>
      <c r="AW65" s="72"/>
      <c r="AX65" s="73"/>
      <c r="AY65" s="53" t="str">
        <f t="shared" si="5"/>
        <v/>
      </c>
      <c r="AZ65" s="54"/>
      <c r="BA65" s="54"/>
      <c r="BB65" s="54"/>
      <c r="BC65" s="54"/>
      <c r="BD65" s="54"/>
      <c r="BE65" s="54"/>
      <c r="BF65" s="54"/>
      <c r="BG65" s="54"/>
      <c r="BH65" s="54"/>
      <c r="BI65" s="13"/>
      <c r="BJ65" s="13"/>
      <c r="BK65" s="13"/>
      <c r="BL65" s="13"/>
      <c r="BM65" s="13"/>
      <c r="BX65" s="2"/>
      <c r="CA65" s="55" t="str">
        <f t="shared" si="6"/>
        <v/>
      </c>
      <c r="CB65" s="55" t="str">
        <f t="shared" si="7"/>
        <v/>
      </c>
      <c r="CC65" s="55" t="str">
        <f t="shared" si="8"/>
        <v/>
      </c>
      <c r="CD65" s="55" t="str">
        <f t="shared" si="9"/>
        <v/>
      </c>
      <c r="CE65" s="55" t="str">
        <f t="shared" si="10"/>
        <v/>
      </c>
      <c r="CF65" s="55"/>
      <c r="CG65" s="56">
        <f t="shared" si="11"/>
        <v>0</v>
      </c>
      <c r="CH65" s="56">
        <f t="shared" si="12"/>
        <v>0</v>
      </c>
      <c r="CI65" s="56">
        <f t="shared" si="2"/>
        <v>0</v>
      </c>
      <c r="CJ65" s="56">
        <f t="shared" si="3"/>
        <v>0</v>
      </c>
      <c r="CK65" s="56">
        <f t="shared" si="4"/>
        <v>0</v>
      </c>
    </row>
    <row r="66" spans="1:104" ht="16.350000000000001" customHeight="1" x14ac:dyDescent="0.2">
      <c r="A66" s="41" t="s">
        <v>113</v>
      </c>
      <c r="B66" s="34">
        <f>SUM(L66+M66+N66+O66+P66+Q66+R66+S66)</f>
        <v>0</v>
      </c>
      <c r="C66" s="74"/>
      <c r="D66" s="75"/>
      <c r="E66" s="76"/>
      <c r="F66" s="76"/>
      <c r="G66" s="76"/>
      <c r="H66" s="76"/>
      <c r="I66" s="76"/>
      <c r="J66" s="76"/>
      <c r="K66" s="76"/>
      <c r="L66" s="42"/>
      <c r="M66" s="42"/>
      <c r="N66" s="42"/>
      <c r="O66" s="42"/>
      <c r="P66" s="42"/>
      <c r="Q66" s="42"/>
      <c r="R66" s="42"/>
      <c r="S66" s="40"/>
      <c r="T66" s="39"/>
      <c r="U66" s="39"/>
      <c r="V66" s="40"/>
      <c r="W66" s="41">
        <f t="shared" si="15"/>
        <v>0</v>
      </c>
      <c r="X66" s="39"/>
      <c r="Y66" s="42"/>
      <c r="Z66" s="40"/>
      <c r="AA66" s="62">
        <f t="shared" si="16"/>
        <v>0</v>
      </c>
      <c r="AB66" s="39"/>
      <c r="AC66" s="42"/>
      <c r="AD66" s="40"/>
      <c r="AE66" s="44"/>
      <c r="AF66" s="40"/>
      <c r="AG66" s="39"/>
      <c r="AH66" s="40"/>
      <c r="AI66" s="48"/>
      <c r="AJ66" s="46"/>
      <c r="AK66" s="40"/>
      <c r="AL66" s="72"/>
      <c r="AM66" s="73"/>
      <c r="AN66" s="71"/>
      <c r="AO66" s="40"/>
      <c r="AP66" s="49"/>
      <c r="AQ66" s="49"/>
      <c r="AR66" s="50"/>
      <c r="AS66" s="51"/>
      <c r="AT66" s="60"/>
      <c r="AU66" s="58"/>
      <c r="AV66" s="52"/>
      <c r="AW66" s="72"/>
      <c r="AX66" s="73"/>
      <c r="AY66" s="53" t="str">
        <f t="shared" si="5"/>
        <v/>
      </c>
      <c r="AZ66" s="54"/>
      <c r="BA66" s="54"/>
      <c r="BB66" s="54"/>
      <c r="BC66" s="54"/>
      <c r="BD66" s="54"/>
      <c r="BE66" s="54"/>
      <c r="BF66" s="54"/>
      <c r="BG66" s="54"/>
      <c r="BH66" s="54"/>
      <c r="BI66" s="13"/>
      <c r="BJ66" s="13"/>
      <c r="BK66" s="13"/>
      <c r="BL66" s="13"/>
      <c r="BM66" s="13"/>
      <c r="BX66" s="2"/>
      <c r="CA66" s="55" t="str">
        <f t="shared" si="6"/>
        <v/>
      </c>
      <c r="CB66" s="55" t="str">
        <f t="shared" si="7"/>
        <v/>
      </c>
      <c r="CC66" s="55" t="str">
        <f t="shared" si="8"/>
        <v/>
      </c>
      <c r="CD66" s="55" t="str">
        <f t="shared" si="9"/>
        <v/>
      </c>
      <c r="CE66" s="55" t="str">
        <f t="shared" si="10"/>
        <v/>
      </c>
      <c r="CF66" s="55"/>
      <c r="CG66" s="56">
        <f t="shared" si="11"/>
        <v>0</v>
      </c>
      <c r="CH66" s="56">
        <f t="shared" si="12"/>
        <v>0</v>
      </c>
      <c r="CI66" s="56">
        <f t="shared" si="2"/>
        <v>0</v>
      </c>
      <c r="CJ66" s="56">
        <f t="shared" si="3"/>
        <v>0</v>
      </c>
      <c r="CK66" s="56">
        <f t="shared" si="4"/>
        <v>0</v>
      </c>
    </row>
    <row r="67" spans="1:104" ht="16.350000000000001" customHeight="1" x14ac:dyDescent="0.2">
      <c r="A67" s="41" t="s">
        <v>114</v>
      </c>
      <c r="B67" s="34">
        <f t="shared" ref="B67:B69" si="17">SUM(C67:S67)</f>
        <v>0</v>
      </c>
      <c r="C67" s="39"/>
      <c r="D67" s="57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0"/>
      <c r="T67" s="39"/>
      <c r="U67" s="39"/>
      <c r="V67" s="40"/>
      <c r="W67" s="41">
        <f t="shared" si="15"/>
        <v>0</v>
      </c>
      <c r="X67" s="39"/>
      <c r="Y67" s="42"/>
      <c r="Z67" s="40"/>
      <c r="AA67" s="62">
        <f t="shared" si="16"/>
        <v>0</v>
      </c>
      <c r="AB67" s="39"/>
      <c r="AC67" s="42"/>
      <c r="AD67" s="40"/>
      <c r="AE67" s="44"/>
      <c r="AF67" s="40"/>
      <c r="AG67" s="39"/>
      <c r="AH67" s="40"/>
      <c r="AI67" s="48"/>
      <c r="AJ67" s="46"/>
      <c r="AK67" s="40"/>
      <c r="AL67" s="39"/>
      <c r="AM67" s="73"/>
      <c r="AN67" s="71"/>
      <c r="AO67" s="40"/>
      <c r="AP67" s="49"/>
      <c r="AQ67" s="49"/>
      <c r="AR67" s="77"/>
      <c r="AS67" s="51"/>
      <c r="AT67" s="60"/>
      <c r="AU67" s="58"/>
      <c r="AV67" s="52"/>
      <c r="AW67" s="39"/>
      <c r="AX67" s="73"/>
      <c r="AY67" s="53" t="str">
        <f t="shared" si="5"/>
        <v/>
      </c>
      <c r="AZ67" s="54"/>
      <c r="BA67" s="54"/>
      <c r="BB67" s="54"/>
      <c r="BC67" s="54"/>
      <c r="BD67" s="54"/>
      <c r="BE67" s="54"/>
      <c r="BF67" s="54"/>
      <c r="BG67" s="54"/>
      <c r="BH67" s="54"/>
      <c r="BI67" s="13"/>
      <c r="BJ67" s="13"/>
      <c r="BK67" s="13"/>
      <c r="BL67" s="13"/>
      <c r="BM67" s="13"/>
      <c r="BX67" s="2"/>
      <c r="CA67" s="55" t="str">
        <f t="shared" si="6"/>
        <v/>
      </c>
      <c r="CB67" s="55" t="str">
        <f t="shared" si="7"/>
        <v/>
      </c>
      <c r="CC67" s="55" t="str">
        <f t="shared" si="8"/>
        <v/>
      </c>
      <c r="CD67" s="55" t="str">
        <f t="shared" si="9"/>
        <v/>
      </c>
      <c r="CE67" s="55" t="str">
        <f t="shared" si="10"/>
        <v/>
      </c>
      <c r="CF67" s="55"/>
      <c r="CG67" s="56">
        <f t="shared" si="11"/>
        <v>0</v>
      </c>
      <c r="CH67" s="56">
        <f t="shared" si="12"/>
        <v>0</v>
      </c>
      <c r="CI67" s="56">
        <f t="shared" si="2"/>
        <v>0</v>
      </c>
      <c r="CJ67" s="56">
        <f t="shared" si="3"/>
        <v>0</v>
      </c>
      <c r="CK67" s="56">
        <f t="shared" si="4"/>
        <v>0</v>
      </c>
    </row>
    <row r="68" spans="1:104" ht="16.350000000000001" customHeight="1" x14ac:dyDescent="0.2">
      <c r="A68" s="41" t="s">
        <v>115</v>
      </c>
      <c r="B68" s="34">
        <f t="shared" si="17"/>
        <v>0</v>
      </c>
      <c r="C68" s="39"/>
      <c r="D68" s="57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0"/>
      <c r="T68" s="39"/>
      <c r="U68" s="39"/>
      <c r="V68" s="40"/>
      <c r="W68" s="41">
        <f>SUM(X68+Y68+Z68)</f>
        <v>0</v>
      </c>
      <c r="X68" s="39"/>
      <c r="Y68" s="42"/>
      <c r="Z68" s="40"/>
      <c r="AA68" s="62">
        <f t="shared" si="16"/>
        <v>0</v>
      </c>
      <c r="AB68" s="39"/>
      <c r="AC68" s="42"/>
      <c r="AD68" s="40"/>
      <c r="AE68" s="44"/>
      <c r="AF68" s="40"/>
      <c r="AG68" s="39"/>
      <c r="AH68" s="67"/>
      <c r="AI68" s="48"/>
      <c r="AJ68" s="46"/>
      <c r="AK68" s="40"/>
      <c r="AL68" s="39"/>
      <c r="AM68" s="67"/>
      <c r="AN68" s="71"/>
      <c r="AO68" s="40"/>
      <c r="AP68" s="71"/>
      <c r="AQ68" s="40"/>
      <c r="AR68" s="77"/>
      <c r="AS68" s="78"/>
      <c r="AT68" s="39"/>
      <c r="AU68" s="42"/>
      <c r="AV68" s="67"/>
      <c r="AW68" s="39"/>
      <c r="AX68" s="67"/>
      <c r="AY68" s="53" t="str">
        <f t="shared" si="5"/>
        <v/>
      </c>
      <c r="AZ68" s="54"/>
      <c r="BA68" s="54"/>
      <c r="BB68" s="54"/>
      <c r="BC68" s="54"/>
      <c r="BD68" s="54"/>
      <c r="BE68" s="54"/>
      <c r="BF68" s="54"/>
      <c r="BG68" s="54"/>
      <c r="BH68" s="54"/>
      <c r="BI68" s="13"/>
      <c r="BJ68" s="13"/>
      <c r="BK68" s="13"/>
      <c r="BL68" s="13"/>
      <c r="BM68" s="13"/>
      <c r="BX68" s="2"/>
      <c r="CA68" s="55" t="str">
        <f t="shared" si="6"/>
        <v/>
      </c>
      <c r="CB68" s="55" t="str">
        <f t="shared" si="7"/>
        <v/>
      </c>
      <c r="CC68" s="55" t="str">
        <f t="shared" si="8"/>
        <v/>
      </c>
      <c r="CD68" s="55" t="str">
        <f t="shared" si="9"/>
        <v/>
      </c>
      <c r="CE68" s="55" t="str">
        <f t="shared" si="10"/>
        <v/>
      </c>
      <c r="CF68" s="55"/>
      <c r="CG68" s="56">
        <f t="shared" si="11"/>
        <v>0</v>
      </c>
      <c r="CH68" s="56">
        <f t="shared" si="12"/>
        <v>0</v>
      </c>
      <c r="CI68" s="56">
        <f t="shared" si="2"/>
        <v>0</v>
      </c>
      <c r="CJ68" s="56">
        <f t="shared" si="3"/>
        <v>0</v>
      </c>
      <c r="CK68" s="56">
        <f t="shared" si="4"/>
        <v>0</v>
      </c>
    </row>
    <row r="69" spans="1:104" ht="16.350000000000001" customHeight="1" x14ac:dyDescent="0.2">
      <c r="A69" s="33" t="s">
        <v>116</v>
      </c>
      <c r="B69" s="34">
        <f t="shared" si="17"/>
        <v>0</v>
      </c>
      <c r="C69" s="60"/>
      <c r="D69" s="79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49"/>
      <c r="T69" s="80"/>
      <c r="U69" s="80"/>
      <c r="V69" s="49"/>
      <c r="W69" s="33">
        <f t="shared" ref="W69:W70" si="18">SUM(X69+Y69+Z69)</f>
        <v>0</v>
      </c>
      <c r="X69" s="80"/>
      <c r="Y69" s="58"/>
      <c r="Z69" s="81"/>
      <c r="AA69" s="82">
        <f t="shared" si="16"/>
        <v>0</v>
      </c>
      <c r="AB69" s="80"/>
      <c r="AC69" s="58"/>
      <c r="AD69" s="49"/>
      <c r="AE69" s="81"/>
      <c r="AF69" s="49"/>
      <c r="AG69" s="60"/>
      <c r="AH69" s="52"/>
      <c r="AI69" s="81"/>
      <c r="AJ69" s="80"/>
      <c r="AK69" s="49"/>
      <c r="AL69" s="60"/>
      <c r="AM69" s="52"/>
      <c r="AN69" s="52"/>
      <c r="AO69" s="52"/>
      <c r="AP69" s="52"/>
      <c r="AQ69" s="52"/>
      <c r="AR69" s="50"/>
      <c r="AS69" s="83"/>
      <c r="AT69" s="60"/>
      <c r="AU69" s="58"/>
      <c r="AV69" s="52"/>
      <c r="AW69" s="60"/>
      <c r="AX69" s="52"/>
      <c r="AY69" s="53" t="str">
        <f t="shared" si="5"/>
        <v/>
      </c>
      <c r="AZ69" s="54"/>
      <c r="BA69" s="54"/>
      <c r="BB69" s="54"/>
      <c r="BC69" s="54"/>
      <c r="BD69" s="54"/>
      <c r="BE69" s="54"/>
      <c r="BF69" s="54"/>
      <c r="BG69" s="54"/>
      <c r="BH69" s="54"/>
      <c r="BI69" s="13"/>
      <c r="BJ69" s="13"/>
      <c r="BK69" s="13"/>
      <c r="BL69" s="13"/>
      <c r="BM69" s="13"/>
      <c r="BX69" s="2"/>
      <c r="CA69" s="55" t="str">
        <f t="shared" si="6"/>
        <v/>
      </c>
      <c r="CB69" s="55" t="str">
        <f t="shared" si="7"/>
        <v/>
      </c>
      <c r="CC69" s="55" t="str">
        <f t="shared" si="8"/>
        <v/>
      </c>
      <c r="CD69" s="55" t="str">
        <f t="shared" si="9"/>
        <v/>
      </c>
      <c r="CE69" s="55" t="str">
        <f t="shared" si="10"/>
        <v/>
      </c>
      <c r="CF69" s="55"/>
      <c r="CG69" s="56">
        <f t="shared" si="11"/>
        <v>0</v>
      </c>
      <c r="CH69" s="56">
        <f t="shared" si="12"/>
        <v>0</v>
      </c>
      <c r="CI69" s="56">
        <f t="shared" si="2"/>
        <v>0</v>
      </c>
      <c r="CJ69" s="56">
        <f t="shared" si="3"/>
        <v>0</v>
      </c>
      <c r="CK69" s="56">
        <f t="shared" si="4"/>
        <v>0</v>
      </c>
    </row>
    <row r="70" spans="1:104" ht="16.350000000000001" customHeight="1" x14ac:dyDescent="0.2">
      <c r="A70" s="43" t="s">
        <v>117</v>
      </c>
      <c r="B70" s="84">
        <f>SUM(C70:S70)</f>
        <v>0</v>
      </c>
      <c r="C70" s="85"/>
      <c r="D70" s="86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66"/>
      <c r="T70" s="88"/>
      <c r="U70" s="88"/>
      <c r="V70" s="66"/>
      <c r="W70" s="43">
        <f t="shared" si="18"/>
        <v>0</v>
      </c>
      <c r="X70" s="88"/>
      <c r="Y70" s="87"/>
      <c r="Z70" s="89"/>
      <c r="AA70" s="90">
        <f t="shared" si="16"/>
        <v>0</v>
      </c>
      <c r="AB70" s="88"/>
      <c r="AC70" s="87"/>
      <c r="AD70" s="66"/>
      <c r="AE70" s="89"/>
      <c r="AF70" s="91"/>
      <c r="AG70" s="85"/>
      <c r="AH70" s="92"/>
      <c r="AI70" s="89"/>
      <c r="AJ70" s="88"/>
      <c r="AK70" s="66"/>
      <c r="AL70" s="85"/>
      <c r="AM70" s="92"/>
      <c r="AN70" s="93"/>
      <c r="AO70" s="93"/>
      <c r="AP70" s="92"/>
      <c r="AQ70" s="92"/>
      <c r="AR70" s="94"/>
      <c r="AS70" s="95"/>
      <c r="AT70" s="85"/>
      <c r="AU70" s="87"/>
      <c r="AV70" s="92"/>
      <c r="AW70" s="85"/>
      <c r="AX70" s="92"/>
      <c r="AY70" s="53" t="str">
        <f t="shared" si="5"/>
        <v/>
      </c>
      <c r="AZ70" s="54"/>
      <c r="BA70" s="54"/>
      <c r="BB70" s="54"/>
      <c r="BC70" s="54"/>
      <c r="BD70" s="54"/>
      <c r="BE70" s="54"/>
      <c r="BF70" s="54"/>
      <c r="BG70" s="54"/>
      <c r="BH70" s="54"/>
      <c r="BI70" s="13"/>
      <c r="BJ70" s="13"/>
      <c r="BK70" s="13"/>
      <c r="BL70" s="13"/>
      <c r="BM70" s="13"/>
      <c r="BX70" s="2"/>
      <c r="CA70" s="55" t="str">
        <f t="shared" si="6"/>
        <v/>
      </c>
      <c r="CB70" s="55" t="str">
        <f t="shared" si="7"/>
        <v/>
      </c>
      <c r="CC70" s="55" t="str">
        <f t="shared" si="8"/>
        <v/>
      </c>
      <c r="CD70" s="55" t="str">
        <f t="shared" si="9"/>
        <v/>
      </c>
      <c r="CE70" s="55" t="str">
        <f t="shared" si="10"/>
        <v/>
      </c>
      <c r="CF70" s="55"/>
      <c r="CG70" s="56">
        <f t="shared" si="11"/>
        <v>0</v>
      </c>
      <c r="CH70" s="56">
        <f t="shared" si="12"/>
        <v>0</v>
      </c>
      <c r="CI70" s="56">
        <f t="shared" si="2"/>
        <v>0</v>
      </c>
      <c r="CJ70" s="56">
        <f t="shared" si="3"/>
        <v>0</v>
      </c>
      <c r="CK70" s="56">
        <f t="shared" si="4"/>
        <v>0</v>
      </c>
    </row>
    <row r="71" spans="1:104" s="5" customFormat="1" ht="16.350000000000001" customHeight="1" x14ac:dyDescent="0.15">
      <c r="A71" s="355" t="s">
        <v>42</v>
      </c>
      <c r="B71" s="315">
        <f>SUM(B11:B70)</f>
        <v>1336</v>
      </c>
      <c r="C71" s="316">
        <f>SUM(C11:C70)</f>
        <v>67</v>
      </c>
      <c r="D71" s="317">
        <f>SUM(D11:D70)</f>
        <v>57</v>
      </c>
      <c r="E71" s="318">
        <f t="shared" ref="E71:F71" si="19">SUM(E11:E70)</f>
        <v>53</v>
      </c>
      <c r="F71" s="318">
        <f t="shared" si="19"/>
        <v>36</v>
      </c>
      <c r="G71" s="318">
        <f>SUM(G11:G70)</f>
        <v>43</v>
      </c>
      <c r="H71" s="318">
        <f t="shared" ref="H71:V71" si="20">SUM(H11:H70)</f>
        <v>77</v>
      </c>
      <c r="I71" s="318">
        <f t="shared" si="20"/>
        <v>71</v>
      </c>
      <c r="J71" s="318">
        <f t="shared" si="20"/>
        <v>68</v>
      </c>
      <c r="K71" s="318">
        <f t="shared" si="20"/>
        <v>59</v>
      </c>
      <c r="L71" s="318">
        <f t="shared" si="20"/>
        <v>66</v>
      </c>
      <c r="M71" s="318">
        <f t="shared" si="20"/>
        <v>64</v>
      </c>
      <c r="N71" s="318">
        <f t="shared" si="20"/>
        <v>103</v>
      </c>
      <c r="O71" s="318">
        <f t="shared" si="20"/>
        <v>99</v>
      </c>
      <c r="P71" s="318">
        <f t="shared" si="20"/>
        <v>123</v>
      </c>
      <c r="Q71" s="318">
        <f t="shared" si="20"/>
        <v>119</v>
      </c>
      <c r="R71" s="318">
        <f t="shared" si="20"/>
        <v>94</v>
      </c>
      <c r="S71" s="319">
        <f t="shared" si="20"/>
        <v>137</v>
      </c>
      <c r="T71" s="320">
        <f t="shared" si="20"/>
        <v>1326</v>
      </c>
      <c r="U71" s="320">
        <f t="shared" si="20"/>
        <v>589</v>
      </c>
      <c r="V71" s="319">
        <f t="shared" si="20"/>
        <v>747</v>
      </c>
      <c r="W71" s="320">
        <f>SUM(W11:W70)</f>
        <v>20</v>
      </c>
      <c r="X71" s="320">
        <f t="shared" ref="X71:Z71" si="21">SUM(X11:X70)</f>
        <v>2</v>
      </c>
      <c r="Y71" s="318">
        <f t="shared" si="21"/>
        <v>18</v>
      </c>
      <c r="Z71" s="321">
        <f t="shared" si="21"/>
        <v>0</v>
      </c>
      <c r="AA71" s="316">
        <f>SUM(AA11:AA70)</f>
        <v>406</v>
      </c>
      <c r="AB71" s="320">
        <f t="shared" ref="AB71:AQ71" si="22">SUM(AB11:AB70)</f>
        <v>22</v>
      </c>
      <c r="AC71" s="318">
        <f t="shared" si="22"/>
        <v>383</v>
      </c>
      <c r="AD71" s="319">
        <f t="shared" si="22"/>
        <v>1</v>
      </c>
      <c r="AE71" s="320">
        <f t="shared" si="22"/>
        <v>22</v>
      </c>
      <c r="AF71" s="319">
        <f t="shared" si="22"/>
        <v>1</v>
      </c>
      <c r="AG71" s="316">
        <f t="shared" si="22"/>
        <v>24</v>
      </c>
      <c r="AH71" s="322">
        <f t="shared" si="22"/>
        <v>154</v>
      </c>
      <c r="AI71" s="322">
        <f t="shared" si="22"/>
        <v>1439</v>
      </c>
      <c r="AJ71" s="320">
        <f t="shared" si="22"/>
        <v>10</v>
      </c>
      <c r="AK71" s="319">
        <f t="shared" si="22"/>
        <v>81</v>
      </c>
      <c r="AL71" s="316">
        <f t="shared" si="22"/>
        <v>17</v>
      </c>
      <c r="AM71" s="322">
        <f t="shared" si="22"/>
        <v>93</v>
      </c>
      <c r="AN71" s="322">
        <f t="shared" si="22"/>
        <v>0</v>
      </c>
      <c r="AO71" s="322">
        <f t="shared" si="22"/>
        <v>0</v>
      </c>
      <c r="AP71" s="322">
        <f t="shared" si="22"/>
        <v>0</v>
      </c>
      <c r="AQ71" s="323">
        <f t="shared" si="22"/>
        <v>0</v>
      </c>
      <c r="AR71" s="324">
        <f>SUM(AR11:AR70)</f>
        <v>0</v>
      </c>
      <c r="AS71" s="325">
        <f>SUM(AS11:AS70)</f>
        <v>0</v>
      </c>
      <c r="AT71" s="324">
        <f t="shared" ref="AT71:AU71" si="23">SUM(AT11:AT70)</f>
        <v>0</v>
      </c>
      <c r="AU71" s="326">
        <f t="shared" si="23"/>
        <v>0</v>
      </c>
      <c r="AV71" s="327">
        <f>SUM(AV11:AV70)</f>
        <v>0</v>
      </c>
      <c r="AW71" s="324">
        <f>SUM(AW11:AW70)</f>
        <v>0</v>
      </c>
      <c r="AX71" s="327">
        <f>SUM(AX11:AX70)</f>
        <v>0</v>
      </c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Y71" s="111"/>
      <c r="CA71" s="112"/>
      <c r="CB71" s="112"/>
      <c r="CC71" s="112"/>
      <c r="CD71" s="112"/>
      <c r="CE71" s="112"/>
      <c r="CF71" s="112"/>
      <c r="CG71" s="113"/>
      <c r="CH71" s="113"/>
      <c r="CI71" s="113"/>
      <c r="CJ71" s="113"/>
      <c r="CK71" s="113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</row>
    <row r="72" spans="1:104" ht="31.35" customHeight="1" x14ac:dyDescent="0.2">
      <c r="A72" s="114" t="s">
        <v>118</v>
      </c>
      <c r="B72" s="115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328" t="s">
        <v>119</v>
      </c>
      <c r="B73" s="350" t="s">
        <v>42</v>
      </c>
      <c r="C73" s="294" t="s">
        <v>120</v>
      </c>
      <c r="D73" s="295" t="s">
        <v>121</v>
      </c>
      <c r="E73" s="296" t="s">
        <v>122</v>
      </c>
      <c r="F73" s="296" t="s">
        <v>123</v>
      </c>
      <c r="G73" s="296" t="s">
        <v>124</v>
      </c>
      <c r="H73" s="297" t="s">
        <v>125</v>
      </c>
      <c r="I73" s="297" t="s">
        <v>126</v>
      </c>
      <c r="J73" s="297" t="s">
        <v>127</v>
      </c>
      <c r="K73" s="297" t="s">
        <v>128</v>
      </c>
      <c r="L73" s="297" t="s">
        <v>129</v>
      </c>
      <c r="M73" s="297" t="s">
        <v>130</v>
      </c>
      <c r="N73" s="297" t="s">
        <v>131</v>
      </c>
      <c r="O73" s="297" t="s">
        <v>132</v>
      </c>
      <c r="P73" s="297" t="s">
        <v>133</v>
      </c>
      <c r="Q73" s="297" t="s">
        <v>134</v>
      </c>
      <c r="R73" s="297" t="s">
        <v>135</v>
      </c>
      <c r="S73" s="298" t="s">
        <v>136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329" t="s">
        <v>137</v>
      </c>
      <c r="B74" s="330">
        <f t="shared" ref="B74:B87" si="24">SUM(C74:S74)</f>
        <v>0</v>
      </c>
      <c r="C74" s="311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4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20" t="s">
        <v>138</v>
      </c>
      <c r="B75" s="121">
        <f t="shared" si="24"/>
        <v>3</v>
      </c>
      <c r="C75" s="39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1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1</v>
      </c>
      <c r="Q75" s="42">
        <v>1</v>
      </c>
      <c r="R75" s="42">
        <v>0</v>
      </c>
      <c r="S75" s="40">
        <v>0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20" t="s">
        <v>139</v>
      </c>
      <c r="B76" s="121">
        <f t="shared" si="24"/>
        <v>17</v>
      </c>
      <c r="C76" s="39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1</v>
      </c>
      <c r="K76" s="42">
        <v>3</v>
      </c>
      <c r="L76" s="42">
        <v>3</v>
      </c>
      <c r="M76" s="42">
        <v>1</v>
      </c>
      <c r="N76" s="42">
        <v>2</v>
      </c>
      <c r="O76" s="42">
        <v>0</v>
      </c>
      <c r="P76" s="42">
        <v>1</v>
      </c>
      <c r="Q76" s="42">
        <v>1</v>
      </c>
      <c r="R76" s="42">
        <v>3</v>
      </c>
      <c r="S76" s="40">
        <v>2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20" t="s">
        <v>140</v>
      </c>
      <c r="B77" s="121">
        <f t="shared" si="24"/>
        <v>88</v>
      </c>
      <c r="C77" s="39">
        <v>0</v>
      </c>
      <c r="D77" s="42">
        <v>0</v>
      </c>
      <c r="E77" s="42">
        <v>3</v>
      </c>
      <c r="F77" s="42">
        <v>6</v>
      </c>
      <c r="G77" s="42">
        <v>10</v>
      </c>
      <c r="H77" s="42">
        <v>23</v>
      </c>
      <c r="I77" s="42">
        <v>21</v>
      </c>
      <c r="J77" s="42">
        <v>14</v>
      </c>
      <c r="K77" s="42">
        <v>11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0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20" t="s">
        <v>141</v>
      </c>
      <c r="B78" s="121">
        <f t="shared" si="24"/>
        <v>0</v>
      </c>
      <c r="C78" s="39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0">
        <v>0</v>
      </c>
      <c r="T78" s="3"/>
      <c r="CG78" s="12"/>
      <c r="CH78" s="12"/>
      <c r="CI78" s="12"/>
      <c r="CJ78" s="12"/>
      <c r="CK78" s="12"/>
    </row>
    <row r="79" spans="1:104" ht="16.350000000000001" customHeight="1" x14ac:dyDescent="0.2">
      <c r="A79" s="120" t="s">
        <v>142</v>
      </c>
      <c r="B79" s="121">
        <f t="shared" si="24"/>
        <v>127</v>
      </c>
      <c r="C79" s="39">
        <v>0</v>
      </c>
      <c r="D79" s="42">
        <v>0</v>
      </c>
      <c r="E79" s="42">
        <v>0</v>
      </c>
      <c r="F79" s="42">
        <v>0</v>
      </c>
      <c r="G79" s="42">
        <v>1</v>
      </c>
      <c r="H79" s="42">
        <v>0</v>
      </c>
      <c r="I79" s="42">
        <v>1</v>
      </c>
      <c r="J79" s="42">
        <v>2</v>
      </c>
      <c r="K79" s="42">
        <v>1</v>
      </c>
      <c r="L79" s="42">
        <v>9</v>
      </c>
      <c r="M79" s="42">
        <v>9</v>
      </c>
      <c r="N79" s="42">
        <v>11</v>
      </c>
      <c r="O79" s="42">
        <v>11</v>
      </c>
      <c r="P79" s="42">
        <v>16</v>
      </c>
      <c r="Q79" s="42">
        <v>18</v>
      </c>
      <c r="R79" s="42">
        <v>19</v>
      </c>
      <c r="S79" s="40">
        <v>29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20" t="s">
        <v>143</v>
      </c>
      <c r="B80" s="121">
        <f t="shared" si="24"/>
        <v>0</v>
      </c>
      <c r="C80" s="39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0"/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20" t="s">
        <v>144</v>
      </c>
      <c r="B81" s="121">
        <f t="shared" si="24"/>
        <v>9</v>
      </c>
      <c r="C81" s="39">
        <v>0</v>
      </c>
      <c r="D81" s="42">
        <v>0</v>
      </c>
      <c r="E81" s="42">
        <v>0</v>
      </c>
      <c r="F81" s="42">
        <v>0</v>
      </c>
      <c r="G81" s="42">
        <v>1</v>
      </c>
      <c r="H81" s="42">
        <v>0</v>
      </c>
      <c r="I81" s="42">
        <v>0</v>
      </c>
      <c r="J81" s="42">
        <v>1</v>
      </c>
      <c r="K81" s="42">
        <v>0</v>
      </c>
      <c r="L81" s="42">
        <v>2</v>
      </c>
      <c r="M81" s="42">
        <v>2</v>
      </c>
      <c r="N81" s="42">
        <v>1</v>
      </c>
      <c r="O81" s="42">
        <v>0</v>
      </c>
      <c r="P81" s="42">
        <v>1</v>
      </c>
      <c r="Q81" s="42">
        <v>0</v>
      </c>
      <c r="R81" s="42">
        <v>0</v>
      </c>
      <c r="S81" s="40">
        <v>1</v>
      </c>
      <c r="T81" s="111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CG81" s="12"/>
      <c r="CH81" s="12"/>
      <c r="CI81" s="12"/>
      <c r="CJ81" s="12"/>
      <c r="CK81" s="12"/>
    </row>
    <row r="82" spans="1:89" ht="16.350000000000001" customHeight="1" x14ac:dyDescent="0.2">
      <c r="A82" s="120" t="s">
        <v>145</v>
      </c>
      <c r="B82" s="121">
        <f t="shared" si="24"/>
        <v>0</v>
      </c>
      <c r="C82" s="39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0">
        <v>0</v>
      </c>
      <c r="T82" s="3"/>
      <c r="CG82" s="12"/>
      <c r="CH82" s="12"/>
      <c r="CI82" s="12"/>
      <c r="CJ82" s="12"/>
      <c r="CK82" s="12"/>
    </row>
    <row r="83" spans="1:89" ht="16.350000000000001" customHeight="1" x14ac:dyDescent="0.2">
      <c r="A83" s="120" t="s">
        <v>146</v>
      </c>
      <c r="B83" s="121">
        <f t="shared" si="24"/>
        <v>0</v>
      </c>
      <c r="C83" s="39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0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20" t="s">
        <v>147</v>
      </c>
      <c r="B84" s="121">
        <f t="shared" si="24"/>
        <v>0</v>
      </c>
      <c r="C84" s="39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0">
        <v>0</v>
      </c>
      <c r="T84" s="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CG84" s="12"/>
      <c r="CH84" s="12"/>
      <c r="CI84" s="12"/>
      <c r="CJ84" s="12"/>
      <c r="CK84" s="12"/>
    </row>
    <row r="85" spans="1:89" ht="16.350000000000001" customHeight="1" x14ac:dyDescent="0.2">
      <c r="A85" s="120" t="s">
        <v>148</v>
      </c>
      <c r="B85" s="121">
        <f t="shared" si="24"/>
        <v>0</v>
      </c>
      <c r="C85" s="39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0">
        <v>0</v>
      </c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20" t="s">
        <v>149</v>
      </c>
      <c r="B86" s="121">
        <f t="shared" si="24"/>
        <v>0</v>
      </c>
      <c r="C86" s="39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0">
        <v>0</v>
      </c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22" t="s">
        <v>150</v>
      </c>
      <c r="B87" s="123">
        <f t="shared" si="24"/>
        <v>86</v>
      </c>
      <c r="C87" s="124">
        <v>0</v>
      </c>
      <c r="D87" s="125">
        <v>0</v>
      </c>
      <c r="E87" s="125">
        <v>0</v>
      </c>
      <c r="F87" s="125">
        <v>0</v>
      </c>
      <c r="G87" s="125">
        <v>3</v>
      </c>
      <c r="H87" s="125">
        <v>9</v>
      </c>
      <c r="I87" s="125">
        <v>12</v>
      </c>
      <c r="J87" s="125">
        <v>11</v>
      </c>
      <c r="K87" s="125">
        <v>11</v>
      </c>
      <c r="L87" s="125">
        <v>10</v>
      </c>
      <c r="M87" s="125">
        <v>4</v>
      </c>
      <c r="N87" s="125">
        <v>21</v>
      </c>
      <c r="O87" s="125">
        <v>5</v>
      </c>
      <c r="P87" s="125">
        <v>0</v>
      </c>
      <c r="Q87" s="125">
        <v>0</v>
      </c>
      <c r="R87" s="125">
        <v>0</v>
      </c>
      <c r="S87" s="126"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27" t="s">
        <v>151</v>
      </c>
      <c r="B88" s="315">
        <f t="shared" ref="B88:S88" si="25">SUM(B74:B87)</f>
        <v>330</v>
      </c>
      <c r="C88" s="128">
        <f t="shared" si="25"/>
        <v>0</v>
      </c>
      <c r="D88" s="129">
        <f t="shared" si="25"/>
        <v>0</v>
      </c>
      <c r="E88" s="129">
        <f t="shared" si="25"/>
        <v>3</v>
      </c>
      <c r="F88" s="129">
        <f t="shared" si="25"/>
        <v>6</v>
      </c>
      <c r="G88" s="129">
        <f t="shared" si="25"/>
        <v>15</v>
      </c>
      <c r="H88" s="129">
        <f t="shared" si="25"/>
        <v>32</v>
      </c>
      <c r="I88" s="129">
        <f t="shared" si="25"/>
        <v>34</v>
      </c>
      <c r="J88" s="129">
        <f t="shared" si="25"/>
        <v>30</v>
      </c>
      <c r="K88" s="129">
        <f t="shared" si="25"/>
        <v>26</v>
      </c>
      <c r="L88" s="129">
        <f t="shared" si="25"/>
        <v>24</v>
      </c>
      <c r="M88" s="129">
        <f t="shared" si="25"/>
        <v>16</v>
      </c>
      <c r="N88" s="129">
        <f t="shared" si="25"/>
        <v>35</v>
      </c>
      <c r="O88" s="129">
        <f t="shared" si="25"/>
        <v>16</v>
      </c>
      <c r="P88" s="129">
        <f t="shared" si="25"/>
        <v>19</v>
      </c>
      <c r="Q88" s="129">
        <f t="shared" si="25"/>
        <v>20</v>
      </c>
      <c r="R88" s="129">
        <f t="shared" si="25"/>
        <v>22</v>
      </c>
      <c r="S88" s="130">
        <f t="shared" si="25"/>
        <v>32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31.35" customHeight="1" x14ac:dyDescent="0.2">
      <c r="A89" s="114" t="s">
        <v>152</v>
      </c>
      <c r="B89" s="131"/>
      <c r="C89" s="131"/>
      <c r="D89" s="131"/>
      <c r="E89" s="131"/>
      <c r="F89" s="13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132"/>
      <c r="AC89" s="132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16.350000000000001" customHeight="1" x14ac:dyDescent="0.2">
      <c r="A90" s="414" t="s">
        <v>153</v>
      </c>
      <c r="B90" s="415"/>
      <c r="C90" s="414" t="s">
        <v>151</v>
      </c>
      <c r="D90" s="420"/>
      <c r="E90" s="415"/>
      <c r="F90" s="473" t="s">
        <v>154</v>
      </c>
      <c r="G90" s="475"/>
      <c r="H90" s="475"/>
      <c r="I90" s="475"/>
      <c r="J90" s="475"/>
      <c r="K90" s="475"/>
      <c r="L90" s="475"/>
      <c r="M90" s="475"/>
      <c r="N90" s="475"/>
      <c r="O90" s="475"/>
      <c r="P90" s="475"/>
      <c r="Q90" s="475"/>
      <c r="R90" s="475"/>
      <c r="S90" s="475"/>
      <c r="T90" s="475"/>
      <c r="U90" s="475"/>
      <c r="V90" s="475"/>
      <c r="W90" s="475"/>
      <c r="X90" s="475"/>
      <c r="Y90" s="475"/>
      <c r="Z90" s="475"/>
      <c r="AA90" s="475"/>
      <c r="AB90" s="475"/>
      <c r="AC90" s="475"/>
      <c r="AD90" s="475"/>
      <c r="AE90" s="475"/>
      <c r="AF90" s="475"/>
      <c r="AG90" s="475"/>
      <c r="AH90" s="475"/>
      <c r="AI90" s="475"/>
      <c r="AJ90" s="475"/>
      <c r="AK90" s="475"/>
      <c r="AL90" s="475"/>
      <c r="AM90" s="474"/>
      <c r="AN90" s="389" t="s">
        <v>155</v>
      </c>
      <c r="AO90" s="404" t="s">
        <v>156</v>
      </c>
      <c r="AP90" s="407" t="s">
        <v>157</v>
      </c>
      <c r="AQ90" s="383" t="s">
        <v>158</v>
      </c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416"/>
      <c r="B91" s="417"/>
      <c r="C91" s="418"/>
      <c r="D91" s="421"/>
      <c r="E91" s="419"/>
      <c r="F91" s="476" t="s">
        <v>23</v>
      </c>
      <c r="G91" s="477"/>
      <c r="H91" s="476" t="s">
        <v>24</v>
      </c>
      <c r="I91" s="477"/>
      <c r="J91" s="476" t="s">
        <v>25</v>
      </c>
      <c r="K91" s="477"/>
      <c r="L91" s="476" t="s">
        <v>26</v>
      </c>
      <c r="M91" s="477"/>
      <c r="N91" s="476" t="s">
        <v>27</v>
      </c>
      <c r="O91" s="477"/>
      <c r="P91" s="473" t="s">
        <v>28</v>
      </c>
      <c r="Q91" s="474"/>
      <c r="R91" s="473" t="s">
        <v>29</v>
      </c>
      <c r="S91" s="474"/>
      <c r="T91" s="473" t="s">
        <v>30</v>
      </c>
      <c r="U91" s="474"/>
      <c r="V91" s="473" t="s">
        <v>31</v>
      </c>
      <c r="W91" s="474"/>
      <c r="X91" s="473" t="s">
        <v>32</v>
      </c>
      <c r="Y91" s="474"/>
      <c r="Z91" s="473" t="s">
        <v>33</v>
      </c>
      <c r="AA91" s="474"/>
      <c r="AB91" s="473" t="s">
        <v>34</v>
      </c>
      <c r="AC91" s="474"/>
      <c r="AD91" s="473" t="s">
        <v>35</v>
      </c>
      <c r="AE91" s="474"/>
      <c r="AF91" s="473" t="s">
        <v>36</v>
      </c>
      <c r="AG91" s="474"/>
      <c r="AH91" s="473" t="s">
        <v>37</v>
      </c>
      <c r="AI91" s="474"/>
      <c r="AJ91" s="473" t="s">
        <v>38</v>
      </c>
      <c r="AK91" s="474"/>
      <c r="AL91" s="473" t="s">
        <v>39</v>
      </c>
      <c r="AM91" s="474"/>
      <c r="AN91" s="390"/>
      <c r="AO91" s="405"/>
      <c r="AP91" s="408"/>
      <c r="AQ91" s="401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418"/>
      <c r="B92" s="419"/>
      <c r="C92" s="300" t="s">
        <v>159</v>
      </c>
      <c r="D92" s="297" t="s">
        <v>40</v>
      </c>
      <c r="E92" s="353" t="s">
        <v>41</v>
      </c>
      <c r="F92" s="351" t="s">
        <v>40</v>
      </c>
      <c r="G92" s="348" t="s">
        <v>41</v>
      </c>
      <c r="H92" s="351" t="s">
        <v>40</v>
      </c>
      <c r="I92" s="348" t="s">
        <v>41</v>
      </c>
      <c r="J92" s="351" t="s">
        <v>40</v>
      </c>
      <c r="K92" s="348" t="s">
        <v>41</v>
      </c>
      <c r="L92" s="351" t="s">
        <v>40</v>
      </c>
      <c r="M92" s="348" t="s">
        <v>41</v>
      </c>
      <c r="N92" s="351" t="s">
        <v>40</v>
      </c>
      <c r="O92" s="348" t="s">
        <v>41</v>
      </c>
      <c r="P92" s="351" t="s">
        <v>40</v>
      </c>
      <c r="Q92" s="348" t="s">
        <v>41</v>
      </c>
      <c r="R92" s="351" t="s">
        <v>40</v>
      </c>
      <c r="S92" s="348" t="s">
        <v>41</v>
      </c>
      <c r="T92" s="351" t="s">
        <v>40</v>
      </c>
      <c r="U92" s="348" t="s">
        <v>41</v>
      </c>
      <c r="V92" s="351" t="s">
        <v>40</v>
      </c>
      <c r="W92" s="348" t="s">
        <v>41</v>
      </c>
      <c r="X92" s="351" t="s">
        <v>40</v>
      </c>
      <c r="Y92" s="348" t="s">
        <v>41</v>
      </c>
      <c r="Z92" s="351" t="s">
        <v>40</v>
      </c>
      <c r="AA92" s="348" t="s">
        <v>41</v>
      </c>
      <c r="AB92" s="351" t="s">
        <v>40</v>
      </c>
      <c r="AC92" s="348" t="s">
        <v>41</v>
      </c>
      <c r="AD92" s="351" t="s">
        <v>40</v>
      </c>
      <c r="AE92" s="348" t="s">
        <v>41</v>
      </c>
      <c r="AF92" s="351" t="s">
        <v>40</v>
      </c>
      <c r="AG92" s="348" t="s">
        <v>41</v>
      </c>
      <c r="AH92" s="351" t="s">
        <v>40</v>
      </c>
      <c r="AI92" s="348" t="s">
        <v>41</v>
      </c>
      <c r="AJ92" s="351" t="s">
        <v>40</v>
      </c>
      <c r="AK92" s="348" t="s">
        <v>41</v>
      </c>
      <c r="AL92" s="351" t="s">
        <v>40</v>
      </c>
      <c r="AM92" s="348" t="s">
        <v>41</v>
      </c>
      <c r="AN92" s="391"/>
      <c r="AO92" s="406"/>
      <c r="AP92" s="409"/>
      <c r="AQ92" s="388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412" t="s">
        <v>160</v>
      </c>
      <c r="B93" s="413"/>
      <c r="C93" s="331">
        <f>SUM(D93+E93)</f>
        <v>458</v>
      </c>
      <c r="D93" s="137">
        <f>SUM(F93+H93+J93+L93+N93+P93+R93+T93+V93+X93+Z93+AB93+AD93+AF93+AH93+AJ93+AL93)</f>
        <v>238</v>
      </c>
      <c r="E93" s="138">
        <f>SUM(G93+I93+K93+M93+O93+Q93+S93+U93+W93+Y93+AA93+AC93+AE93+AG93+AI93+AK93+AM93)</f>
        <v>220</v>
      </c>
      <c r="F93" s="139">
        <v>3</v>
      </c>
      <c r="G93" s="140">
        <v>1</v>
      </c>
      <c r="H93" s="139">
        <v>0</v>
      </c>
      <c r="I93" s="140">
        <v>1</v>
      </c>
      <c r="J93" s="139">
        <v>0</v>
      </c>
      <c r="K93" s="45">
        <v>2</v>
      </c>
      <c r="L93" s="139">
        <v>2</v>
      </c>
      <c r="M93" s="45">
        <v>0</v>
      </c>
      <c r="N93" s="139">
        <v>3</v>
      </c>
      <c r="O93" s="45">
        <v>6</v>
      </c>
      <c r="P93" s="139">
        <v>4</v>
      </c>
      <c r="Q93" s="45">
        <v>6</v>
      </c>
      <c r="R93" s="139">
        <v>1</v>
      </c>
      <c r="S93" s="45">
        <v>4</v>
      </c>
      <c r="T93" s="139">
        <v>3</v>
      </c>
      <c r="U93" s="45">
        <v>7</v>
      </c>
      <c r="V93" s="139">
        <v>3</v>
      </c>
      <c r="W93" s="45">
        <v>3</v>
      </c>
      <c r="X93" s="139">
        <v>4</v>
      </c>
      <c r="Y93" s="45">
        <v>6</v>
      </c>
      <c r="Z93" s="139">
        <v>14</v>
      </c>
      <c r="AA93" s="45">
        <v>7</v>
      </c>
      <c r="AB93" s="139">
        <v>22</v>
      </c>
      <c r="AC93" s="45">
        <v>16</v>
      </c>
      <c r="AD93" s="139">
        <v>24</v>
      </c>
      <c r="AE93" s="45">
        <v>35</v>
      </c>
      <c r="AF93" s="139">
        <v>35</v>
      </c>
      <c r="AG93" s="45">
        <v>28</v>
      </c>
      <c r="AH93" s="139">
        <v>37</v>
      </c>
      <c r="AI93" s="45">
        <v>35</v>
      </c>
      <c r="AJ93" s="139">
        <v>42</v>
      </c>
      <c r="AK93" s="45">
        <v>25</v>
      </c>
      <c r="AL93" s="141">
        <v>41</v>
      </c>
      <c r="AM93" s="45">
        <v>38</v>
      </c>
      <c r="AN93" s="142">
        <v>458</v>
      </c>
      <c r="AO93" s="143">
        <v>216</v>
      </c>
      <c r="AP93" s="144">
        <v>0</v>
      </c>
      <c r="AQ93" s="140">
        <v>0</v>
      </c>
      <c r="AR93" s="145" t="str">
        <f>CA93&amp;CB93&amp;CC93&amp;CD93</f>
        <v/>
      </c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13"/>
      <c r="BE93" s="13"/>
      <c r="CA93" s="146" t="str">
        <f>IF(CG93=1,"* El número de Beneficiarios NO DEBE ser mayor que el Total. ","")</f>
        <v/>
      </c>
      <c r="CB93" s="146" t="str">
        <f>IF(CH93=1,"* No olvide digitar la columna Beneficiarios y/o Pueblos Originarios y/o Migrantes (Digite CEROS si no tiene.). ","")</f>
        <v/>
      </c>
      <c r="CC93" s="146" t="str">
        <f>IF(CI93=1,"* El número de Pueblos Originarios y/o Migrantes NO DEBE ser mayor que el Total. ","")</f>
        <v/>
      </c>
      <c r="CD93" s="146" t="str">
        <f>IF(CJ93=1,"* El número de Controles NO DEBE ser mayor que el Total. ","")</f>
        <v/>
      </c>
      <c r="CE93" s="146"/>
      <c r="CF93" s="146"/>
      <c r="CG93" s="56">
        <f>IF(C93&lt;AN93,1,0)</f>
        <v>0</v>
      </c>
      <c r="CH93" s="56">
        <f>IF(AND(C93&lt;&gt;0,OR(AN93="",AP93="",AQ93="")),1,0)</f>
        <v>0</v>
      </c>
      <c r="CI93" s="56">
        <f>IF(OR(C93&lt;AP93,C93&lt;AQ93),1,0)</f>
        <v>0</v>
      </c>
      <c r="CJ93" s="56">
        <f>IF(C93&lt;AO93,1,0)</f>
        <v>0</v>
      </c>
      <c r="CK93" s="12"/>
    </row>
    <row r="94" spans="1:89" ht="16.350000000000001" customHeight="1" x14ac:dyDescent="0.2">
      <c r="A94" s="389" t="s">
        <v>161</v>
      </c>
      <c r="B94" s="329" t="s">
        <v>162</v>
      </c>
      <c r="C94" s="147">
        <f>SUM(D94:E94)</f>
        <v>81</v>
      </c>
      <c r="D94" s="332"/>
      <c r="E94" s="138">
        <f>SUM(K94+M94+O94+Q94+S94+U94+W94+Y94+AA94+AC94+AE94+AG94+AI94+AK94+AM94)</f>
        <v>81</v>
      </c>
      <c r="F94" s="333"/>
      <c r="G94" s="334"/>
      <c r="H94" s="333"/>
      <c r="I94" s="334"/>
      <c r="J94" s="333"/>
      <c r="K94" s="314">
        <v>1</v>
      </c>
      <c r="L94" s="333"/>
      <c r="M94" s="314">
        <v>6</v>
      </c>
      <c r="N94" s="333"/>
      <c r="O94" s="314">
        <v>11</v>
      </c>
      <c r="P94" s="333"/>
      <c r="Q94" s="314">
        <v>18</v>
      </c>
      <c r="R94" s="333"/>
      <c r="S94" s="314">
        <v>20</v>
      </c>
      <c r="T94" s="333"/>
      <c r="U94" s="314">
        <v>16</v>
      </c>
      <c r="V94" s="333"/>
      <c r="W94" s="314">
        <v>9</v>
      </c>
      <c r="X94" s="333"/>
      <c r="Y94" s="314"/>
      <c r="Z94" s="333"/>
      <c r="AA94" s="314"/>
      <c r="AB94" s="333"/>
      <c r="AC94" s="314"/>
      <c r="AD94" s="333"/>
      <c r="AE94" s="314"/>
      <c r="AF94" s="333"/>
      <c r="AG94" s="314"/>
      <c r="AH94" s="333"/>
      <c r="AI94" s="314"/>
      <c r="AJ94" s="333"/>
      <c r="AK94" s="314"/>
      <c r="AL94" s="333"/>
      <c r="AM94" s="314"/>
      <c r="AN94" s="335">
        <v>81</v>
      </c>
      <c r="AO94" s="336">
        <v>81</v>
      </c>
      <c r="AP94" s="312">
        <v>0</v>
      </c>
      <c r="AQ94" s="337">
        <v>0</v>
      </c>
      <c r="AR94" s="145" t="str">
        <f t="shared" ref="AR94:AR101" si="26">CA94&amp;CB94&amp;CC94&amp;CD94</f>
        <v/>
      </c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13"/>
      <c r="BE94" s="13"/>
      <c r="CA94" s="146" t="str">
        <f t="shared" ref="CA94:CA100" si="27">IF(CG94=1,"* El número de Beneficiarios NO DEBE ser mayor que el Total. ","")</f>
        <v/>
      </c>
      <c r="CB94" s="146" t="str">
        <f t="shared" ref="CB94:CB100" si="28">IF(CH94=1,"* No olvide digitar la columna Beneficiarios y/o Pueblos Originarios y/o Migrantes (Digite CEROS si no tiene.). ","")</f>
        <v/>
      </c>
      <c r="CC94" s="146" t="str">
        <f t="shared" ref="CC94:CC100" si="29">IF(CI94=1,"* El número de Pueblos Originarios y/o Migrantes NO DEBE ser mayor que el Total. ","")</f>
        <v/>
      </c>
      <c r="CD94" s="146" t="str">
        <f t="shared" ref="CD94:CD100" si="30">IF(CJ94=1,"* El número de Controles NO DEBE ser mayor que el Total. ","")</f>
        <v/>
      </c>
      <c r="CE94" s="146"/>
      <c r="CF94" s="146"/>
      <c r="CG94" s="56">
        <f>IF(E94&lt;AN94,1,0)</f>
        <v>0</v>
      </c>
      <c r="CH94" s="56">
        <f>IF(AND(E94&lt;&gt;0,OR(AN94="",AP94="",AQ94="")),1,0)</f>
        <v>0</v>
      </c>
      <c r="CI94" s="56">
        <f>IF(OR(E94&lt;AP94,E94&lt;AQ94),1,0)</f>
        <v>0</v>
      </c>
      <c r="CJ94" s="56">
        <f>IF(E94&lt;AO94,1,0)</f>
        <v>0</v>
      </c>
      <c r="CK94" s="12"/>
    </row>
    <row r="95" spans="1:89" ht="16.350000000000001" customHeight="1" x14ac:dyDescent="0.2">
      <c r="A95" s="390"/>
      <c r="B95" s="69" t="s">
        <v>163</v>
      </c>
      <c r="C95" s="154">
        <f>SUM(D95+E95)</f>
        <v>87</v>
      </c>
      <c r="D95" s="155">
        <f>SUM(F95+H95+J95+L95+N95+P95+R95+T95+V95+X95+Z95+AB95+AD95+AF95+AH95+AJ95+AL95)</f>
        <v>49</v>
      </c>
      <c r="E95" s="156">
        <f>SUM(G95+I95+K95+M95+O95+Q95+S95+U95+W95+Y95+AA95+AC95+AE95+AG95+AI95+AK95+AM95)</f>
        <v>38</v>
      </c>
      <c r="F95" s="39">
        <v>0</v>
      </c>
      <c r="G95" s="40">
        <v>2</v>
      </c>
      <c r="H95" s="39">
        <v>0</v>
      </c>
      <c r="I95" s="40">
        <v>0</v>
      </c>
      <c r="J95" s="39">
        <v>0</v>
      </c>
      <c r="K95" s="40">
        <v>0</v>
      </c>
      <c r="L95" s="39">
        <v>1</v>
      </c>
      <c r="M95" s="40">
        <v>1</v>
      </c>
      <c r="N95" s="39">
        <v>0</v>
      </c>
      <c r="O95" s="40">
        <v>0</v>
      </c>
      <c r="P95" s="39">
        <v>7</v>
      </c>
      <c r="Q95" s="40">
        <v>3</v>
      </c>
      <c r="R95" s="39">
        <v>10</v>
      </c>
      <c r="S95" s="40">
        <v>9</v>
      </c>
      <c r="T95" s="39">
        <v>12</v>
      </c>
      <c r="U95" s="40">
        <v>6</v>
      </c>
      <c r="V95" s="39">
        <v>6</v>
      </c>
      <c r="W95" s="40">
        <v>5</v>
      </c>
      <c r="X95" s="39">
        <v>4</v>
      </c>
      <c r="Y95" s="40">
        <v>5</v>
      </c>
      <c r="Z95" s="39">
        <v>2</v>
      </c>
      <c r="AA95" s="40">
        <v>2</v>
      </c>
      <c r="AB95" s="39">
        <v>3</v>
      </c>
      <c r="AC95" s="40">
        <v>2</v>
      </c>
      <c r="AD95" s="39">
        <v>0</v>
      </c>
      <c r="AE95" s="40">
        <v>1</v>
      </c>
      <c r="AF95" s="39">
        <v>2</v>
      </c>
      <c r="AG95" s="40">
        <v>1</v>
      </c>
      <c r="AH95" s="39">
        <v>2</v>
      </c>
      <c r="AI95" s="40">
        <v>0</v>
      </c>
      <c r="AJ95" s="39">
        <v>0</v>
      </c>
      <c r="AK95" s="40">
        <v>0</v>
      </c>
      <c r="AL95" s="46">
        <v>0</v>
      </c>
      <c r="AM95" s="40">
        <v>1</v>
      </c>
      <c r="AN95" s="71">
        <v>87</v>
      </c>
      <c r="AO95" s="157">
        <v>84</v>
      </c>
      <c r="AP95" s="57">
        <v>0</v>
      </c>
      <c r="AQ95" s="67">
        <v>0</v>
      </c>
      <c r="AR95" s="145" t="str">
        <f t="shared" si="26"/>
        <v/>
      </c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13"/>
      <c r="BE95" s="13"/>
      <c r="CA95" s="146" t="str">
        <f t="shared" si="27"/>
        <v/>
      </c>
      <c r="CB95" s="146" t="str">
        <f t="shared" si="28"/>
        <v/>
      </c>
      <c r="CC95" s="146" t="str">
        <f t="shared" si="29"/>
        <v/>
      </c>
      <c r="CD95" s="146" t="str">
        <f t="shared" si="30"/>
        <v/>
      </c>
      <c r="CE95" s="146"/>
      <c r="CF95" s="146"/>
      <c r="CG95" s="56">
        <f t="shared" ref="CG95:CG100" si="31">IF(C95&lt;AN95,1,0)</f>
        <v>0</v>
      </c>
      <c r="CH95" s="56">
        <f t="shared" ref="CH95:CH100" si="32">IF(AND(C95&lt;&gt;0,OR(AN95="",AP95="",AQ95="")),1,0)</f>
        <v>0</v>
      </c>
      <c r="CI95" s="56">
        <f t="shared" ref="CI95:CI100" si="33">IF(OR(C95&lt;AP95,C95&lt;AQ95),1,0)</f>
        <v>0</v>
      </c>
      <c r="CJ95" s="56">
        <f t="shared" ref="CJ95:CJ100" si="34">IF(C95&lt;AO95,1,0)</f>
        <v>0</v>
      </c>
      <c r="CK95" s="12"/>
    </row>
    <row r="96" spans="1:89" ht="16.350000000000001" customHeight="1" x14ac:dyDescent="0.2">
      <c r="A96" s="391"/>
      <c r="B96" s="122" t="s">
        <v>143</v>
      </c>
      <c r="C96" s="158">
        <f>SUM(D96+E96)</f>
        <v>0</v>
      </c>
      <c r="D96" s="159">
        <f>SUM(N96+P96+R96+T96+V96+X96+Z96+AB96)</f>
        <v>0</v>
      </c>
      <c r="E96" s="160">
        <f>SUM(O96+Q96+S96+U96+W96+Y96+AA96+AC96)</f>
        <v>0</v>
      </c>
      <c r="F96" s="161"/>
      <c r="G96" s="162"/>
      <c r="H96" s="161"/>
      <c r="I96" s="162"/>
      <c r="J96" s="161"/>
      <c r="K96" s="162"/>
      <c r="L96" s="161"/>
      <c r="M96" s="162"/>
      <c r="N96" s="124"/>
      <c r="O96" s="126"/>
      <c r="P96" s="124"/>
      <c r="Q96" s="126"/>
      <c r="R96" s="124"/>
      <c r="S96" s="126"/>
      <c r="T96" s="124"/>
      <c r="U96" s="126"/>
      <c r="V96" s="124"/>
      <c r="W96" s="126"/>
      <c r="X96" s="124"/>
      <c r="Y96" s="126"/>
      <c r="Z96" s="124"/>
      <c r="AA96" s="163"/>
      <c r="AB96" s="124"/>
      <c r="AC96" s="126"/>
      <c r="AD96" s="161"/>
      <c r="AE96" s="162"/>
      <c r="AF96" s="161"/>
      <c r="AG96" s="162"/>
      <c r="AH96" s="161"/>
      <c r="AI96" s="162"/>
      <c r="AJ96" s="161"/>
      <c r="AK96" s="162"/>
      <c r="AL96" s="161"/>
      <c r="AM96" s="162"/>
      <c r="AN96" s="164"/>
      <c r="AO96" s="165"/>
      <c r="AP96" s="166">
        <v>0</v>
      </c>
      <c r="AQ96" s="163">
        <v>0</v>
      </c>
      <c r="AR96" s="145" t="str">
        <f t="shared" si="26"/>
        <v/>
      </c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13"/>
      <c r="BE96" s="13"/>
      <c r="CA96" s="146" t="str">
        <f t="shared" si="27"/>
        <v/>
      </c>
      <c r="CB96" s="146" t="str">
        <f t="shared" si="28"/>
        <v/>
      </c>
      <c r="CC96" s="146" t="str">
        <f t="shared" si="29"/>
        <v/>
      </c>
      <c r="CD96" s="146" t="str">
        <f t="shared" si="30"/>
        <v/>
      </c>
      <c r="CE96" s="146"/>
      <c r="CF96" s="146"/>
      <c r="CG96" s="56">
        <f t="shared" si="31"/>
        <v>0</v>
      </c>
      <c r="CH96" s="56">
        <f t="shared" si="32"/>
        <v>0</v>
      </c>
      <c r="CI96" s="56">
        <f t="shared" si="33"/>
        <v>0</v>
      </c>
      <c r="CJ96" s="56">
        <f t="shared" si="34"/>
        <v>0</v>
      </c>
      <c r="CK96" s="12"/>
    </row>
    <row r="97" spans="1:90" ht="16.350000000000001" customHeight="1" x14ac:dyDescent="0.2">
      <c r="A97" s="422" t="s">
        <v>164</v>
      </c>
      <c r="B97" s="423"/>
      <c r="C97" s="167">
        <f t="shared" ref="C97:C101" si="35">SUM(D97+E97)</f>
        <v>206</v>
      </c>
      <c r="D97" s="168">
        <f t="shared" ref="D97:E101" si="36">SUM(F97+H97+J97+L97+N97+P97+R97+T97+V97+X97+Z97+AB97+AD97+AF97+AH97+AJ97+AL97)</f>
        <v>110</v>
      </c>
      <c r="E97" s="169">
        <f t="shared" si="36"/>
        <v>96</v>
      </c>
      <c r="F97" s="60">
        <v>24</v>
      </c>
      <c r="G97" s="52">
        <v>17</v>
      </c>
      <c r="H97" s="60">
        <v>10</v>
      </c>
      <c r="I97" s="52">
        <v>8</v>
      </c>
      <c r="J97" s="60">
        <v>6</v>
      </c>
      <c r="K97" s="49">
        <v>5</v>
      </c>
      <c r="L97" s="60">
        <v>5</v>
      </c>
      <c r="M97" s="49">
        <v>4</v>
      </c>
      <c r="N97" s="60">
        <v>0</v>
      </c>
      <c r="O97" s="49">
        <v>0</v>
      </c>
      <c r="P97" s="60">
        <v>0</v>
      </c>
      <c r="Q97" s="49">
        <v>0</v>
      </c>
      <c r="R97" s="60">
        <v>1</v>
      </c>
      <c r="S97" s="49">
        <v>1</v>
      </c>
      <c r="T97" s="60">
        <v>1</v>
      </c>
      <c r="U97" s="49">
        <v>0</v>
      </c>
      <c r="V97" s="60">
        <v>0</v>
      </c>
      <c r="W97" s="49">
        <v>0</v>
      </c>
      <c r="X97" s="60">
        <v>3</v>
      </c>
      <c r="Y97" s="49">
        <v>1</v>
      </c>
      <c r="Z97" s="60">
        <v>3</v>
      </c>
      <c r="AA97" s="49">
        <v>4</v>
      </c>
      <c r="AB97" s="60">
        <v>6</v>
      </c>
      <c r="AC97" s="49">
        <v>3</v>
      </c>
      <c r="AD97" s="60">
        <v>9</v>
      </c>
      <c r="AE97" s="49">
        <v>7</v>
      </c>
      <c r="AF97" s="60">
        <v>8</v>
      </c>
      <c r="AG97" s="49">
        <v>15</v>
      </c>
      <c r="AH97" s="60">
        <v>13</v>
      </c>
      <c r="AI97" s="52">
        <v>8</v>
      </c>
      <c r="AJ97" s="60">
        <v>11</v>
      </c>
      <c r="AK97" s="52">
        <v>4</v>
      </c>
      <c r="AL97" s="80">
        <v>10</v>
      </c>
      <c r="AM97" s="49">
        <v>19</v>
      </c>
      <c r="AN97" s="170">
        <v>206</v>
      </c>
      <c r="AO97" s="171">
        <v>192</v>
      </c>
      <c r="AP97" s="79">
        <v>0</v>
      </c>
      <c r="AQ97" s="52">
        <v>0</v>
      </c>
      <c r="AR97" s="145" t="str">
        <f t="shared" si="26"/>
        <v/>
      </c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13"/>
      <c r="BE97" s="13"/>
      <c r="CA97" s="146" t="str">
        <f t="shared" si="27"/>
        <v/>
      </c>
      <c r="CB97" s="146" t="str">
        <f t="shared" si="28"/>
        <v/>
      </c>
      <c r="CC97" s="146" t="str">
        <f t="shared" si="29"/>
        <v/>
      </c>
      <c r="CD97" s="146" t="str">
        <f t="shared" si="30"/>
        <v/>
      </c>
      <c r="CE97" s="146"/>
      <c r="CF97" s="146"/>
      <c r="CG97" s="56">
        <f t="shared" si="31"/>
        <v>0</v>
      </c>
      <c r="CH97" s="56">
        <f t="shared" si="32"/>
        <v>0</v>
      </c>
      <c r="CI97" s="56">
        <f t="shared" si="33"/>
        <v>0</v>
      </c>
      <c r="CJ97" s="56">
        <f t="shared" si="34"/>
        <v>0</v>
      </c>
      <c r="CK97" s="12"/>
    </row>
    <row r="98" spans="1:90" ht="16.350000000000001" customHeight="1" x14ac:dyDescent="0.2">
      <c r="A98" s="424" t="s">
        <v>165</v>
      </c>
      <c r="B98" s="425"/>
      <c r="C98" s="172">
        <f t="shared" si="35"/>
        <v>0</v>
      </c>
      <c r="D98" s="155">
        <f t="shared" si="36"/>
        <v>0</v>
      </c>
      <c r="E98" s="156">
        <f t="shared" si="36"/>
        <v>0</v>
      </c>
      <c r="F98" s="39"/>
      <c r="G98" s="67"/>
      <c r="H98" s="39"/>
      <c r="I98" s="67"/>
      <c r="J98" s="39"/>
      <c r="K98" s="40"/>
      <c r="L98" s="39"/>
      <c r="M98" s="40"/>
      <c r="N98" s="39"/>
      <c r="O98" s="40"/>
      <c r="P98" s="39"/>
      <c r="Q98" s="40"/>
      <c r="R98" s="39"/>
      <c r="S98" s="40"/>
      <c r="T98" s="39"/>
      <c r="U98" s="40"/>
      <c r="V98" s="39"/>
      <c r="W98" s="40"/>
      <c r="X98" s="39"/>
      <c r="Y98" s="40"/>
      <c r="Z98" s="39"/>
      <c r="AA98" s="40"/>
      <c r="AB98" s="39"/>
      <c r="AC98" s="67"/>
      <c r="AD98" s="39"/>
      <c r="AE98" s="67"/>
      <c r="AF98" s="39"/>
      <c r="AG98" s="67"/>
      <c r="AH98" s="39"/>
      <c r="AI98" s="67"/>
      <c r="AJ98" s="39"/>
      <c r="AK98" s="67"/>
      <c r="AL98" s="46"/>
      <c r="AM98" s="40"/>
      <c r="AN98" s="71"/>
      <c r="AO98" s="157"/>
      <c r="AP98" s="57">
        <v>0</v>
      </c>
      <c r="AQ98" s="67">
        <v>0</v>
      </c>
      <c r="AR98" s="145" t="str">
        <f t="shared" si="26"/>
        <v/>
      </c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13"/>
      <c r="BE98" s="13"/>
      <c r="CA98" s="146" t="str">
        <f t="shared" si="27"/>
        <v/>
      </c>
      <c r="CB98" s="146" t="str">
        <f t="shared" si="28"/>
        <v/>
      </c>
      <c r="CC98" s="146" t="str">
        <f t="shared" si="29"/>
        <v/>
      </c>
      <c r="CD98" s="146" t="str">
        <f t="shared" si="30"/>
        <v/>
      </c>
      <c r="CE98" s="146"/>
      <c r="CF98" s="146"/>
      <c r="CG98" s="56">
        <f t="shared" si="31"/>
        <v>0</v>
      </c>
      <c r="CH98" s="56">
        <f t="shared" si="32"/>
        <v>0</v>
      </c>
      <c r="CI98" s="56">
        <f t="shared" si="33"/>
        <v>0</v>
      </c>
      <c r="CJ98" s="56">
        <f t="shared" si="34"/>
        <v>0</v>
      </c>
      <c r="CK98" s="12"/>
    </row>
    <row r="99" spans="1:90" ht="16.350000000000001" customHeight="1" x14ac:dyDescent="0.2">
      <c r="A99" s="426" t="s">
        <v>166</v>
      </c>
      <c r="B99" s="427"/>
      <c r="C99" s="173">
        <f t="shared" si="35"/>
        <v>2</v>
      </c>
      <c r="D99" s="174">
        <f t="shared" si="36"/>
        <v>1</v>
      </c>
      <c r="E99" s="156">
        <f t="shared" si="36"/>
        <v>1</v>
      </c>
      <c r="F99" s="39">
        <v>0</v>
      </c>
      <c r="G99" s="67">
        <v>0</v>
      </c>
      <c r="H99" s="39">
        <v>0</v>
      </c>
      <c r="I99" s="67">
        <v>0</v>
      </c>
      <c r="J99" s="39">
        <v>0</v>
      </c>
      <c r="K99" s="40">
        <v>0</v>
      </c>
      <c r="L99" s="39">
        <v>0</v>
      </c>
      <c r="M99" s="40">
        <v>0</v>
      </c>
      <c r="N99" s="39">
        <v>0</v>
      </c>
      <c r="O99" s="40">
        <v>0</v>
      </c>
      <c r="P99" s="39">
        <v>0</v>
      </c>
      <c r="Q99" s="40">
        <v>0</v>
      </c>
      <c r="R99" s="39">
        <v>0</v>
      </c>
      <c r="S99" s="40">
        <v>0</v>
      </c>
      <c r="T99" s="39">
        <v>0</v>
      </c>
      <c r="U99" s="40">
        <v>0</v>
      </c>
      <c r="V99" s="39">
        <v>0</v>
      </c>
      <c r="W99" s="40">
        <v>0</v>
      </c>
      <c r="X99" s="39">
        <v>0</v>
      </c>
      <c r="Y99" s="40">
        <v>0</v>
      </c>
      <c r="Z99" s="39">
        <v>0</v>
      </c>
      <c r="AA99" s="40">
        <v>0</v>
      </c>
      <c r="AB99" s="39">
        <v>0</v>
      </c>
      <c r="AC99" s="67">
        <v>0</v>
      </c>
      <c r="AD99" s="39">
        <v>0</v>
      </c>
      <c r="AE99" s="67">
        <v>0</v>
      </c>
      <c r="AF99" s="39">
        <v>0</v>
      </c>
      <c r="AG99" s="67">
        <v>0</v>
      </c>
      <c r="AH99" s="39">
        <v>0</v>
      </c>
      <c r="AI99" s="67">
        <v>0</v>
      </c>
      <c r="AJ99" s="39">
        <v>1</v>
      </c>
      <c r="AK99" s="67">
        <v>1</v>
      </c>
      <c r="AL99" s="46">
        <v>0</v>
      </c>
      <c r="AM99" s="40">
        <v>0</v>
      </c>
      <c r="AN99" s="71">
        <v>2</v>
      </c>
      <c r="AO99" s="157">
        <v>0</v>
      </c>
      <c r="AP99" s="57">
        <v>0</v>
      </c>
      <c r="AQ99" s="67">
        <v>0</v>
      </c>
      <c r="AR99" s="145" t="str">
        <f t="shared" si="26"/>
        <v/>
      </c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13"/>
      <c r="BE99" s="13"/>
      <c r="CA99" s="146" t="str">
        <f t="shared" si="27"/>
        <v/>
      </c>
      <c r="CB99" s="146" t="str">
        <f t="shared" si="28"/>
        <v/>
      </c>
      <c r="CC99" s="146" t="str">
        <f t="shared" si="29"/>
        <v/>
      </c>
      <c r="CD99" s="146" t="str">
        <f t="shared" si="30"/>
        <v/>
      </c>
      <c r="CE99" s="146"/>
      <c r="CF99" s="146"/>
      <c r="CG99" s="56">
        <f t="shared" si="31"/>
        <v>0</v>
      </c>
      <c r="CH99" s="56">
        <f t="shared" si="32"/>
        <v>0</v>
      </c>
      <c r="CI99" s="56">
        <f t="shared" si="33"/>
        <v>0</v>
      </c>
      <c r="CJ99" s="56">
        <f t="shared" si="34"/>
        <v>0</v>
      </c>
      <c r="CK99" s="12"/>
    </row>
    <row r="100" spans="1:90" ht="16.350000000000001" customHeight="1" x14ac:dyDescent="0.2">
      <c r="A100" s="424" t="s">
        <v>167</v>
      </c>
      <c r="B100" s="425"/>
      <c r="C100" s="172">
        <f t="shared" si="35"/>
        <v>0</v>
      </c>
      <c r="D100" s="155">
        <f t="shared" si="36"/>
        <v>0</v>
      </c>
      <c r="E100" s="156">
        <f t="shared" si="36"/>
        <v>0</v>
      </c>
      <c r="F100" s="39"/>
      <c r="G100" s="67"/>
      <c r="H100" s="39"/>
      <c r="I100" s="67"/>
      <c r="J100" s="39"/>
      <c r="K100" s="40"/>
      <c r="L100" s="39"/>
      <c r="M100" s="40"/>
      <c r="N100" s="39"/>
      <c r="O100" s="40"/>
      <c r="P100" s="39"/>
      <c r="Q100" s="40"/>
      <c r="R100" s="39"/>
      <c r="S100" s="40"/>
      <c r="T100" s="39"/>
      <c r="U100" s="40"/>
      <c r="V100" s="39"/>
      <c r="W100" s="40"/>
      <c r="X100" s="39"/>
      <c r="Y100" s="40"/>
      <c r="Z100" s="39"/>
      <c r="AA100" s="40"/>
      <c r="AB100" s="39"/>
      <c r="AC100" s="40"/>
      <c r="AD100" s="39"/>
      <c r="AE100" s="40"/>
      <c r="AF100" s="39"/>
      <c r="AG100" s="40"/>
      <c r="AH100" s="39"/>
      <c r="AI100" s="67"/>
      <c r="AJ100" s="39"/>
      <c r="AK100" s="67"/>
      <c r="AL100" s="46"/>
      <c r="AM100" s="40"/>
      <c r="AN100" s="71"/>
      <c r="AO100" s="157"/>
      <c r="AP100" s="57"/>
      <c r="AQ100" s="67"/>
      <c r="AR100" s="145" t="str">
        <f t="shared" si="26"/>
        <v/>
      </c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13"/>
      <c r="BE100" s="13"/>
      <c r="CA100" s="146" t="str">
        <f t="shared" si="27"/>
        <v/>
      </c>
      <c r="CB100" s="146" t="str">
        <f t="shared" si="28"/>
        <v/>
      </c>
      <c r="CC100" s="146" t="str">
        <f t="shared" si="29"/>
        <v/>
      </c>
      <c r="CD100" s="146" t="str">
        <f t="shared" si="30"/>
        <v/>
      </c>
      <c r="CE100" s="146"/>
      <c r="CF100" s="146"/>
      <c r="CG100" s="56">
        <f t="shared" si="31"/>
        <v>0</v>
      </c>
      <c r="CH100" s="56">
        <f t="shared" si="32"/>
        <v>0</v>
      </c>
      <c r="CI100" s="56">
        <f t="shared" si="33"/>
        <v>0</v>
      </c>
      <c r="CJ100" s="56">
        <f t="shared" si="34"/>
        <v>0</v>
      </c>
      <c r="CK100" s="12"/>
    </row>
    <row r="101" spans="1:90" ht="16.350000000000001" customHeight="1" x14ac:dyDescent="0.2">
      <c r="A101" s="428" t="s">
        <v>168</v>
      </c>
      <c r="B101" s="429"/>
      <c r="C101" s="175">
        <f t="shared" si="35"/>
        <v>223</v>
      </c>
      <c r="D101" s="176">
        <f t="shared" si="36"/>
        <v>137</v>
      </c>
      <c r="E101" s="177">
        <f t="shared" si="36"/>
        <v>86</v>
      </c>
      <c r="F101" s="124">
        <v>7</v>
      </c>
      <c r="G101" s="163">
        <v>2</v>
      </c>
      <c r="H101" s="124">
        <v>1</v>
      </c>
      <c r="I101" s="163">
        <v>6</v>
      </c>
      <c r="J101" s="124">
        <v>10</v>
      </c>
      <c r="K101" s="126">
        <v>0</v>
      </c>
      <c r="L101" s="124">
        <v>0</v>
      </c>
      <c r="M101" s="126">
        <v>5</v>
      </c>
      <c r="N101" s="124">
        <v>4</v>
      </c>
      <c r="O101" s="126">
        <v>1</v>
      </c>
      <c r="P101" s="124">
        <v>5</v>
      </c>
      <c r="Q101" s="126">
        <v>4</v>
      </c>
      <c r="R101" s="124">
        <v>1</v>
      </c>
      <c r="S101" s="126">
        <v>4</v>
      </c>
      <c r="T101" s="124">
        <v>1</v>
      </c>
      <c r="U101" s="126">
        <v>2</v>
      </c>
      <c r="V101" s="124">
        <v>1</v>
      </c>
      <c r="W101" s="126">
        <v>6</v>
      </c>
      <c r="X101" s="124">
        <v>23</v>
      </c>
      <c r="Y101" s="126">
        <v>2</v>
      </c>
      <c r="Z101" s="124">
        <v>15</v>
      </c>
      <c r="AA101" s="126">
        <v>39</v>
      </c>
      <c r="AB101" s="124">
        <v>4</v>
      </c>
      <c r="AC101" s="126">
        <v>0</v>
      </c>
      <c r="AD101" s="124">
        <v>18</v>
      </c>
      <c r="AE101" s="126">
        <v>2</v>
      </c>
      <c r="AF101" s="124">
        <v>16</v>
      </c>
      <c r="AG101" s="126">
        <v>0</v>
      </c>
      <c r="AH101" s="124">
        <v>3</v>
      </c>
      <c r="AI101" s="126">
        <v>4</v>
      </c>
      <c r="AJ101" s="124">
        <v>21</v>
      </c>
      <c r="AK101" s="126">
        <v>3</v>
      </c>
      <c r="AL101" s="178">
        <v>7</v>
      </c>
      <c r="AM101" s="126">
        <v>6</v>
      </c>
      <c r="AN101" s="164">
        <v>220</v>
      </c>
      <c r="AO101" s="165">
        <v>140</v>
      </c>
      <c r="AP101" s="166">
        <v>0</v>
      </c>
      <c r="AQ101" s="163">
        <v>19</v>
      </c>
      <c r="AR101" s="145" t="str">
        <f t="shared" si="26"/>
        <v/>
      </c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13"/>
      <c r="BE101" s="13"/>
      <c r="CA101" s="146" t="str">
        <f>IF(CG101=1,"* El número de Beneficiarios NO DEBE ser mayor que el Total. ","")</f>
        <v/>
      </c>
      <c r="CB101" s="146" t="str">
        <f>IF(CH101=1,"* No olvide digitar la columna Beneficiarios y/o Pueblos Originarios y/o Migrantes (Digite CEROS si no tiene.). ","")</f>
        <v/>
      </c>
      <c r="CC101" s="146" t="str">
        <f>IF(CI101=1,"* El número de Pueblos Originarios y/o Migrantes NO DEBE ser mayor que el Total. ","")</f>
        <v/>
      </c>
      <c r="CD101" s="146" t="str">
        <f>IF(CJ101=1,"* El número de Controles NO DEBE ser mayor que el Total. ","")</f>
        <v/>
      </c>
      <c r="CE101" s="146"/>
      <c r="CF101" s="146"/>
      <c r="CG101" s="56">
        <f>IF(C101&lt;AN101,1,0)</f>
        <v>0</v>
      </c>
      <c r="CH101" s="56">
        <f>IF(AND(C101&lt;&gt;0,OR(AN101="",AP101="",AQ101="")),1,0)</f>
        <v>0</v>
      </c>
      <c r="CI101" s="56">
        <f>IF(OR(C101&lt;AP101,C101&lt;AQ101),1,0)</f>
        <v>0</v>
      </c>
      <c r="CJ101" s="56">
        <f>IF(C101&lt;AO101,1,0)</f>
        <v>0</v>
      </c>
      <c r="CK101" s="12"/>
    </row>
    <row r="102" spans="1:90" ht="16.350000000000001" customHeight="1" x14ac:dyDescent="0.2">
      <c r="A102" s="478" t="s">
        <v>42</v>
      </c>
      <c r="B102" s="479"/>
      <c r="C102" s="179">
        <f t="shared" ref="C102:AQ102" si="37">SUM(C93:C101)</f>
        <v>1057</v>
      </c>
      <c r="D102" s="180">
        <f t="shared" si="37"/>
        <v>535</v>
      </c>
      <c r="E102" s="160">
        <f t="shared" si="37"/>
        <v>522</v>
      </c>
      <c r="F102" s="128">
        <f t="shared" si="37"/>
        <v>34</v>
      </c>
      <c r="G102" s="181">
        <f t="shared" si="37"/>
        <v>22</v>
      </c>
      <c r="H102" s="128">
        <f t="shared" si="37"/>
        <v>11</v>
      </c>
      <c r="I102" s="181">
        <f t="shared" si="37"/>
        <v>15</v>
      </c>
      <c r="J102" s="316">
        <f t="shared" si="37"/>
        <v>16</v>
      </c>
      <c r="K102" s="319">
        <f t="shared" si="37"/>
        <v>8</v>
      </c>
      <c r="L102" s="316">
        <f t="shared" si="37"/>
        <v>8</v>
      </c>
      <c r="M102" s="319">
        <f t="shared" si="37"/>
        <v>16</v>
      </c>
      <c r="N102" s="316">
        <f t="shared" si="37"/>
        <v>7</v>
      </c>
      <c r="O102" s="319">
        <f t="shared" si="37"/>
        <v>18</v>
      </c>
      <c r="P102" s="316">
        <f t="shared" si="37"/>
        <v>16</v>
      </c>
      <c r="Q102" s="319">
        <f t="shared" si="37"/>
        <v>31</v>
      </c>
      <c r="R102" s="316">
        <f t="shared" si="37"/>
        <v>13</v>
      </c>
      <c r="S102" s="319">
        <f t="shared" si="37"/>
        <v>38</v>
      </c>
      <c r="T102" s="316">
        <f t="shared" si="37"/>
        <v>17</v>
      </c>
      <c r="U102" s="319">
        <f t="shared" si="37"/>
        <v>31</v>
      </c>
      <c r="V102" s="316">
        <f t="shared" si="37"/>
        <v>10</v>
      </c>
      <c r="W102" s="319">
        <f t="shared" si="37"/>
        <v>23</v>
      </c>
      <c r="X102" s="316">
        <f t="shared" si="37"/>
        <v>34</v>
      </c>
      <c r="Y102" s="319">
        <f t="shared" si="37"/>
        <v>14</v>
      </c>
      <c r="Z102" s="316">
        <f t="shared" si="37"/>
        <v>34</v>
      </c>
      <c r="AA102" s="319">
        <f t="shared" si="37"/>
        <v>52</v>
      </c>
      <c r="AB102" s="316">
        <f t="shared" si="37"/>
        <v>35</v>
      </c>
      <c r="AC102" s="319">
        <f t="shared" si="37"/>
        <v>21</v>
      </c>
      <c r="AD102" s="316">
        <f t="shared" si="37"/>
        <v>51</v>
      </c>
      <c r="AE102" s="319">
        <f t="shared" si="37"/>
        <v>45</v>
      </c>
      <c r="AF102" s="316">
        <f t="shared" si="37"/>
        <v>61</v>
      </c>
      <c r="AG102" s="319">
        <f t="shared" si="37"/>
        <v>44</v>
      </c>
      <c r="AH102" s="316">
        <f t="shared" si="37"/>
        <v>55</v>
      </c>
      <c r="AI102" s="319">
        <f t="shared" si="37"/>
        <v>47</v>
      </c>
      <c r="AJ102" s="316">
        <f t="shared" si="37"/>
        <v>75</v>
      </c>
      <c r="AK102" s="319">
        <f t="shared" si="37"/>
        <v>33</v>
      </c>
      <c r="AL102" s="320">
        <f t="shared" si="37"/>
        <v>58</v>
      </c>
      <c r="AM102" s="319">
        <f t="shared" si="37"/>
        <v>64</v>
      </c>
      <c r="AN102" s="182">
        <f t="shared" si="37"/>
        <v>1054</v>
      </c>
      <c r="AO102" s="183">
        <f t="shared" si="37"/>
        <v>713</v>
      </c>
      <c r="AP102" s="184">
        <f t="shared" si="37"/>
        <v>0</v>
      </c>
      <c r="AQ102" s="181">
        <f t="shared" si="37"/>
        <v>19</v>
      </c>
      <c r="AR102" s="110" t="s">
        <v>169</v>
      </c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CG102" s="12"/>
      <c r="CH102" s="12"/>
      <c r="CI102" s="12"/>
      <c r="CJ102" s="12"/>
      <c r="CK102" s="12"/>
    </row>
    <row r="103" spans="1:90" ht="31.35" customHeight="1" x14ac:dyDescent="0.2">
      <c r="A103" s="131" t="s">
        <v>170</v>
      </c>
      <c r="B103" s="338"/>
      <c r="C103" s="338"/>
      <c r="D103" s="338"/>
      <c r="E103" s="338"/>
      <c r="F103" s="338"/>
      <c r="G103" s="186"/>
      <c r="H103" s="186"/>
      <c r="I103" s="186"/>
      <c r="J103" s="5"/>
      <c r="K103" s="5"/>
      <c r="L103" s="5"/>
      <c r="M103" s="68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CG103" s="12"/>
      <c r="CH103" s="12"/>
      <c r="CI103" s="12"/>
      <c r="CJ103" s="12"/>
      <c r="CK103" s="12"/>
    </row>
    <row r="104" spans="1:90" ht="21.75" customHeight="1" x14ac:dyDescent="0.2">
      <c r="A104" s="430" t="s">
        <v>171</v>
      </c>
      <c r="B104" s="389" t="s">
        <v>153</v>
      </c>
      <c r="C104" s="414" t="s">
        <v>151</v>
      </c>
      <c r="D104" s="420"/>
      <c r="E104" s="415"/>
      <c r="F104" s="473" t="s">
        <v>154</v>
      </c>
      <c r="G104" s="475"/>
      <c r="H104" s="475"/>
      <c r="I104" s="475"/>
      <c r="J104" s="475"/>
      <c r="K104" s="475"/>
      <c r="L104" s="475"/>
      <c r="M104" s="475"/>
      <c r="N104" s="475"/>
      <c r="O104" s="475"/>
      <c r="P104" s="475"/>
      <c r="Q104" s="475"/>
      <c r="R104" s="475"/>
      <c r="S104" s="475"/>
      <c r="T104" s="475"/>
      <c r="U104" s="475"/>
      <c r="V104" s="475"/>
      <c r="W104" s="475"/>
      <c r="X104" s="475"/>
      <c r="Y104" s="475"/>
      <c r="Z104" s="475"/>
      <c r="AA104" s="475"/>
      <c r="AB104" s="475"/>
      <c r="AC104" s="475"/>
      <c r="AD104" s="475"/>
      <c r="AE104" s="475"/>
      <c r="AF104" s="475"/>
      <c r="AG104" s="475"/>
      <c r="AH104" s="475"/>
      <c r="AI104" s="475"/>
      <c r="AJ104" s="475"/>
      <c r="AK104" s="475"/>
      <c r="AL104" s="475"/>
      <c r="AM104" s="474"/>
      <c r="AN104" s="433" t="s">
        <v>155</v>
      </c>
      <c r="AO104" s="436" t="s">
        <v>172</v>
      </c>
      <c r="AP104" s="437"/>
      <c r="AQ104" s="407" t="s">
        <v>157</v>
      </c>
      <c r="AR104" s="383" t="s">
        <v>158</v>
      </c>
      <c r="AS104" s="389" t="s">
        <v>173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X104" s="2"/>
      <c r="CG104" s="12"/>
      <c r="CH104" s="12"/>
      <c r="CI104" s="12"/>
      <c r="CJ104" s="12"/>
      <c r="CK104" s="12"/>
    </row>
    <row r="105" spans="1:90" ht="22.5" customHeight="1" x14ac:dyDescent="0.2">
      <c r="A105" s="431"/>
      <c r="B105" s="390"/>
      <c r="C105" s="418"/>
      <c r="D105" s="421"/>
      <c r="E105" s="419"/>
      <c r="F105" s="476" t="s">
        <v>23</v>
      </c>
      <c r="G105" s="477"/>
      <c r="H105" s="476" t="s">
        <v>24</v>
      </c>
      <c r="I105" s="477"/>
      <c r="J105" s="476" t="s">
        <v>25</v>
      </c>
      <c r="K105" s="477"/>
      <c r="L105" s="476" t="s">
        <v>26</v>
      </c>
      <c r="M105" s="477"/>
      <c r="N105" s="476" t="s">
        <v>27</v>
      </c>
      <c r="O105" s="477"/>
      <c r="P105" s="473" t="s">
        <v>28</v>
      </c>
      <c r="Q105" s="474"/>
      <c r="R105" s="473" t="s">
        <v>29</v>
      </c>
      <c r="S105" s="474"/>
      <c r="T105" s="473" t="s">
        <v>30</v>
      </c>
      <c r="U105" s="474"/>
      <c r="V105" s="473" t="s">
        <v>31</v>
      </c>
      <c r="W105" s="474"/>
      <c r="X105" s="473" t="s">
        <v>32</v>
      </c>
      <c r="Y105" s="474"/>
      <c r="Z105" s="473" t="s">
        <v>33</v>
      </c>
      <c r="AA105" s="474"/>
      <c r="AB105" s="473" t="s">
        <v>34</v>
      </c>
      <c r="AC105" s="474"/>
      <c r="AD105" s="473" t="s">
        <v>35</v>
      </c>
      <c r="AE105" s="474"/>
      <c r="AF105" s="473" t="s">
        <v>36</v>
      </c>
      <c r="AG105" s="474"/>
      <c r="AH105" s="473" t="s">
        <v>37</v>
      </c>
      <c r="AI105" s="474"/>
      <c r="AJ105" s="473" t="s">
        <v>38</v>
      </c>
      <c r="AK105" s="474"/>
      <c r="AL105" s="473" t="s">
        <v>39</v>
      </c>
      <c r="AM105" s="474"/>
      <c r="AN105" s="434"/>
      <c r="AO105" s="438"/>
      <c r="AP105" s="439"/>
      <c r="AQ105" s="408"/>
      <c r="AR105" s="401"/>
      <c r="AS105" s="390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X105" s="2"/>
      <c r="CG105" s="12"/>
      <c r="CH105" s="12"/>
      <c r="CI105" s="12"/>
      <c r="CJ105" s="12"/>
      <c r="CK105" s="12"/>
    </row>
    <row r="106" spans="1:90" ht="24" customHeight="1" x14ac:dyDescent="0.2">
      <c r="A106" s="432"/>
      <c r="B106" s="391"/>
      <c r="C106" s="187" t="s">
        <v>159</v>
      </c>
      <c r="D106" s="188" t="s">
        <v>174</v>
      </c>
      <c r="E106" s="189" t="s">
        <v>175</v>
      </c>
      <c r="F106" s="351" t="s">
        <v>174</v>
      </c>
      <c r="G106" s="299" t="s">
        <v>175</v>
      </c>
      <c r="H106" s="294" t="s">
        <v>174</v>
      </c>
      <c r="I106" s="348" t="s">
        <v>175</v>
      </c>
      <c r="J106" s="351" t="s">
        <v>174</v>
      </c>
      <c r="K106" s="299" t="s">
        <v>175</v>
      </c>
      <c r="L106" s="351" t="s">
        <v>174</v>
      </c>
      <c r="M106" s="299" t="s">
        <v>175</v>
      </c>
      <c r="N106" s="351" t="s">
        <v>174</v>
      </c>
      <c r="O106" s="299" t="s">
        <v>175</v>
      </c>
      <c r="P106" s="294" t="s">
        <v>174</v>
      </c>
      <c r="Q106" s="348" t="s">
        <v>175</v>
      </c>
      <c r="R106" s="294" t="s">
        <v>174</v>
      </c>
      <c r="S106" s="348" t="s">
        <v>175</v>
      </c>
      <c r="T106" s="351" t="s">
        <v>174</v>
      </c>
      <c r="U106" s="299" t="s">
        <v>175</v>
      </c>
      <c r="V106" s="294" t="s">
        <v>174</v>
      </c>
      <c r="W106" s="348" t="s">
        <v>175</v>
      </c>
      <c r="X106" s="294" t="s">
        <v>174</v>
      </c>
      <c r="Y106" s="348" t="s">
        <v>175</v>
      </c>
      <c r="Z106" s="351" t="s">
        <v>174</v>
      </c>
      <c r="AA106" s="299" t="s">
        <v>175</v>
      </c>
      <c r="AB106" s="351" t="s">
        <v>174</v>
      </c>
      <c r="AC106" s="299" t="s">
        <v>175</v>
      </c>
      <c r="AD106" s="294" t="s">
        <v>174</v>
      </c>
      <c r="AE106" s="348" t="s">
        <v>175</v>
      </c>
      <c r="AF106" s="294" t="s">
        <v>174</v>
      </c>
      <c r="AG106" s="348" t="s">
        <v>175</v>
      </c>
      <c r="AH106" s="351" t="s">
        <v>174</v>
      </c>
      <c r="AI106" s="299" t="s">
        <v>175</v>
      </c>
      <c r="AJ106" s="294" t="s">
        <v>174</v>
      </c>
      <c r="AK106" s="348" t="s">
        <v>175</v>
      </c>
      <c r="AL106" s="351" t="s">
        <v>174</v>
      </c>
      <c r="AM106" s="299" t="s">
        <v>175</v>
      </c>
      <c r="AN106" s="435"/>
      <c r="AO106" s="349" t="s">
        <v>176</v>
      </c>
      <c r="AP106" s="339" t="s">
        <v>177</v>
      </c>
      <c r="AQ106" s="409"/>
      <c r="AR106" s="388"/>
      <c r="AS106" s="391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16.350000000000001" customHeight="1" x14ac:dyDescent="0.2">
      <c r="A107" s="480" t="s">
        <v>178</v>
      </c>
      <c r="B107" s="340" t="s">
        <v>160</v>
      </c>
      <c r="C107" s="341">
        <f t="shared" ref="C107:C117" si="38">SUM(D107+E107)</f>
        <v>0</v>
      </c>
      <c r="D107" s="342">
        <f t="shared" ref="D107:D115" si="39">SUM(F107+H107+J107+L107+N107+P107+R107+T107+V107+X107+Z107+AB107+AD107+AF107+AH107+AJ107+AL107)</f>
        <v>0</v>
      </c>
      <c r="E107" s="343">
        <f t="shared" ref="E107:E115" si="40">SUM(G107+I107+K107+M107+O107+Q107+S107+U107+W107+Y107+AA107+AC107+AE107+AG107+AI107+AK107+AM107)</f>
        <v>0</v>
      </c>
      <c r="F107" s="311"/>
      <c r="G107" s="337"/>
      <c r="H107" s="311"/>
      <c r="I107" s="337"/>
      <c r="J107" s="311"/>
      <c r="K107" s="314"/>
      <c r="L107" s="311"/>
      <c r="M107" s="314"/>
      <c r="N107" s="311"/>
      <c r="O107" s="314"/>
      <c r="P107" s="311"/>
      <c r="Q107" s="314"/>
      <c r="R107" s="311"/>
      <c r="S107" s="314"/>
      <c r="T107" s="311"/>
      <c r="U107" s="314"/>
      <c r="V107" s="311"/>
      <c r="W107" s="314"/>
      <c r="X107" s="311"/>
      <c r="Y107" s="314"/>
      <c r="Z107" s="311"/>
      <c r="AA107" s="314"/>
      <c r="AB107" s="311"/>
      <c r="AC107" s="314"/>
      <c r="AD107" s="311"/>
      <c r="AE107" s="314"/>
      <c r="AF107" s="311"/>
      <c r="AG107" s="314"/>
      <c r="AH107" s="311"/>
      <c r="AI107" s="314"/>
      <c r="AJ107" s="311"/>
      <c r="AK107" s="314"/>
      <c r="AL107" s="344"/>
      <c r="AM107" s="314"/>
      <c r="AN107" s="336"/>
      <c r="AO107" s="345"/>
      <c r="AP107" s="346"/>
      <c r="AQ107" s="312"/>
      <c r="AR107" s="337"/>
      <c r="AS107" s="337"/>
      <c r="AT107" s="199" t="str">
        <f>CA107&amp;CB107&amp;CC107&amp;CD107&amp;CE107&amp;CF107</f>
        <v/>
      </c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13"/>
      <c r="BF107" s="13"/>
      <c r="BG107" s="13"/>
      <c r="BX107" s="2"/>
      <c r="CA107" s="55" t="str">
        <f>IF(CG107=1,"* El número de Beneficiarios NO DEBE ser mayor que el Total ","")</f>
        <v/>
      </c>
      <c r="CB107" s="55" t="str">
        <f>IF(CH107=1,"* No olvide digitar las columnas Beneficiarios y/o Trans y/o Pueblos Originarios y/o Migrantes y/o Niños, Niñas, Adolescentes y Jóvenes Población SENAME (Digite CEROS si no tiene.). ","")</f>
        <v/>
      </c>
      <c r="CC107" s="55" t="str">
        <f>IF(CI107=1,"* El número de Trans NO DEBE ser mayor que el Total. ","")</f>
        <v/>
      </c>
      <c r="CD107" s="55" t="str">
        <f>IF(CJ107=1,"* El número de Pueblos Originarios NO DEBE ser mayor que el Total. ","")</f>
        <v/>
      </c>
      <c r="CE107" s="55" t="str">
        <f>IF(CK107=1,"* El número de Migrantes NO DEBE ser mayor que el Total. ","")</f>
        <v/>
      </c>
      <c r="CF107" s="55" t="str">
        <f>IF(CL107=1,"* El número de Niños, Niñas, Adolescentes y Jóvenes Población SENAME NO DEBE ser mayor que el Total. ","")</f>
        <v/>
      </c>
      <c r="CG107" s="56">
        <f>IF(C107&lt;AN107,1,0)</f>
        <v>0</v>
      </c>
      <c r="CH107" s="56">
        <f>IF(AND(C107&lt;&gt;0,OR(AN107="",AO107="",AP107="",AQ107="",AR107="",AS107="")),1,0)</f>
        <v>0</v>
      </c>
      <c r="CI107" s="56">
        <f>IF(C107&lt;(AO107+AP107),1,0)</f>
        <v>0</v>
      </c>
      <c r="CJ107" s="56">
        <f>IF(C107&lt;AQ107,1,0)</f>
        <v>0</v>
      </c>
      <c r="CK107" s="56">
        <f>IF(C107&lt;AR107,1,0)</f>
        <v>0</v>
      </c>
      <c r="CL107" s="146">
        <f>IF(C107&lt;AS107,1,0)</f>
        <v>0</v>
      </c>
    </row>
    <row r="108" spans="1:90" ht="16.350000000000001" customHeight="1" x14ac:dyDescent="0.2">
      <c r="A108" s="441"/>
      <c r="B108" s="200" t="s">
        <v>161</v>
      </c>
      <c r="C108" s="175">
        <f t="shared" si="38"/>
        <v>1</v>
      </c>
      <c r="D108" s="176">
        <f t="shared" si="39"/>
        <v>0</v>
      </c>
      <c r="E108" s="177">
        <f t="shared" si="40"/>
        <v>1</v>
      </c>
      <c r="F108" s="124">
        <v>0</v>
      </c>
      <c r="G108" s="163">
        <v>0</v>
      </c>
      <c r="H108" s="124">
        <v>0</v>
      </c>
      <c r="I108" s="163">
        <v>0</v>
      </c>
      <c r="J108" s="124">
        <v>0</v>
      </c>
      <c r="K108" s="126">
        <v>0</v>
      </c>
      <c r="L108" s="124">
        <v>0</v>
      </c>
      <c r="M108" s="126">
        <v>0</v>
      </c>
      <c r="N108" s="124">
        <v>0</v>
      </c>
      <c r="O108" s="126">
        <v>0</v>
      </c>
      <c r="P108" s="124">
        <v>0</v>
      </c>
      <c r="Q108" s="126">
        <v>0</v>
      </c>
      <c r="R108" s="124">
        <v>0</v>
      </c>
      <c r="S108" s="126">
        <v>0</v>
      </c>
      <c r="T108" s="124">
        <v>0</v>
      </c>
      <c r="U108" s="126">
        <v>1</v>
      </c>
      <c r="V108" s="124">
        <v>0</v>
      </c>
      <c r="W108" s="126">
        <v>0</v>
      </c>
      <c r="X108" s="124">
        <v>0</v>
      </c>
      <c r="Y108" s="126">
        <v>0</v>
      </c>
      <c r="Z108" s="124">
        <v>0</v>
      </c>
      <c r="AA108" s="126">
        <v>0</v>
      </c>
      <c r="AB108" s="124">
        <v>0</v>
      </c>
      <c r="AC108" s="126">
        <v>0</v>
      </c>
      <c r="AD108" s="124">
        <v>0</v>
      </c>
      <c r="AE108" s="126">
        <v>0</v>
      </c>
      <c r="AF108" s="124">
        <v>0</v>
      </c>
      <c r="AG108" s="126">
        <v>0</v>
      </c>
      <c r="AH108" s="124">
        <v>0</v>
      </c>
      <c r="AI108" s="126">
        <v>0</v>
      </c>
      <c r="AJ108" s="124">
        <v>0</v>
      </c>
      <c r="AK108" s="126">
        <v>0</v>
      </c>
      <c r="AL108" s="178">
        <v>0</v>
      </c>
      <c r="AM108" s="126">
        <v>0</v>
      </c>
      <c r="AN108" s="165">
        <v>1</v>
      </c>
      <c r="AO108" s="201">
        <v>0</v>
      </c>
      <c r="AP108" s="202">
        <v>0</v>
      </c>
      <c r="AQ108" s="166">
        <v>0</v>
      </c>
      <c r="AR108" s="163">
        <v>0</v>
      </c>
      <c r="AS108" s="163">
        <v>0</v>
      </c>
      <c r="AT108" s="199" t="str">
        <f t="shared" ref="AT108:AT117" si="41">CA108&amp;CB108&amp;CC108&amp;CD108&amp;CE108&amp;CF108</f>
        <v/>
      </c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13"/>
      <c r="BF108" s="13"/>
      <c r="BG108" s="13"/>
      <c r="BX108" s="2"/>
      <c r="CA108" s="55" t="str">
        <f t="shared" ref="CA108:CA117" si="42">IF(CG108=1,"* El número de Beneficiarios NO DEBE ser mayor que el Total ","")</f>
        <v/>
      </c>
      <c r="CB108" s="55" t="str">
        <f t="shared" ref="CB108:CB117" si="43">IF(CH108=1,"* No olvide digitar las columnas Beneficiarios y/o Trans y/o Pueblos Originarios y/o Migrantes y/o Niños, Niñas, Adolescentes y Jóvenes Población SENAME (Digite CEROS si no tiene.). ","")</f>
        <v/>
      </c>
      <c r="CC108" s="55" t="str">
        <f t="shared" ref="CC108:CC117" si="44">IF(CI108=1,"* El número de Trans NO DEBE ser mayor que el Total. ","")</f>
        <v/>
      </c>
      <c r="CD108" s="55" t="str">
        <f t="shared" ref="CD108:CD117" si="45">IF(CJ108=1,"* El número de Pueblos Originarios NO DEBE ser mayor que el Total. ","")</f>
        <v/>
      </c>
      <c r="CE108" s="55" t="str">
        <f t="shared" ref="CE108:CE117" si="46">IF(CK108=1,"* El número de Migrantes NO DEBE ser mayor que el Total. ","")</f>
        <v/>
      </c>
      <c r="CF108" s="55" t="str">
        <f t="shared" ref="CF108:CF117" si="47">IF(CL108=1,"* El número de Niños, Niñas, Adolescentes y Jóvenes Población SENAME NO DEBE ser mayor que el Total. ","")</f>
        <v/>
      </c>
      <c r="CG108" s="56">
        <f t="shared" ref="CG108:CG117" si="48">IF(C108&lt;AN108,1,0)</f>
        <v>0</v>
      </c>
      <c r="CH108" s="56">
        <f t="shared" ref="CH108:CH117" si="49">IF(AND(C108&lt;&gt;0,OR(AN108="",AO108="",AP108="",AQ108="",AR108="",AS108="")),1,0)</f>
        <v>0</v>
      </c>
      <c r="CI108" s="56">
        <f t="shared" ref="CI108:CI117" si="50">IF(C108&lt;(AO108+AP108),1,0)</f>
        <v>0</v>
      </c>
      <c r="CJ108" s="56">
        <f t="shared" ref="CJ108:CJ117" si="51">IF(C108&lt;AQ108,1,0)</f>
        <v>0</v>
      </c>
      <c r="CK108" s="56">
        <f t="shared" ref="CK108:CK117" si="52">IF(C108&lt;AR108,1,0)</f>
        <v>0</v>
      </c>
      <c r="CL108" s="146">
        <f t="shared" ref="CL108:CL117" si="53">IF(C108&lt;AS108,1,0)</f>
        <v>0</v>
      </c>
    </row>
    <row r="109" spans="1:90" ht="16.350000000000001" customHeight="1" x14ac:dyDescent="0.2">
      <c r="A109" s="481" t="s">
        <v>179</v>
      </c>
      <c r="B109" s="340" t="s">
        <v>160</v>
      </c>
      <c r="C109" s="341">
        <f t="shared" si="38"/>
        <v>0</v>
      </c>
      <c r="D109" s="342">
        <f t="shared" si="39"/>
        <v>0</v>
      </c>
      <c r="E109" s="343">
        <f>SUM(G109+I109+K109+M109+O109+Q109+S109+U109+W109+Y109+AA109+AC109+AE109+AG109+AI109+AK109+AM109)</f>
        <v>0</v>
      </c>
      <c r="F109" s="311"/>
      <c r="G109" s="337"/>
      <c r="H109" s="311"/>
      <c r="I109" s="337"/>
      <c r="J109" s="311"/>
      <c r="K109" s="314"/>
      <c r="L109" s="311"/>
      <c r="M109" s="314"/>
      <c r="N109" s="311"/>
      <c r="O109" s="314"/>
      <c r="P109" s="311"/>
      <c r="Q109" s="314"/>
      <c r="R109" s="311"/>
      <c r="S109" s="314"/>
      <c r="T109" s="311"/>
      <c r="U109" s="314"/>
      <c r="V109" s="311"/>
      <c r="W109" s="314"/>
      <c r="X109" s="311"/>
      <c r="Y109" s="314"/>
      <c r="Z109" s="311"/>
      <c r="AA109" s="314"/>
      <c r="AB109" s="311"/>
      <c r="AC109" s="314"/>
      <c r="AD109" s="311"/>
      <c r="AE109" s="314"/>
      <c r="AF109" s="311"/>
      <c r="AG109" s="314"/>
      <c r="AH109" s="311"/>
      <c r="AI109" s="314"/>
      <c r="AJ109" s="311"/>
      <c r="AK109" s="314"/>
      <c r="AL109" s="344"/>
      <c r="AM109" s="314"/>
      <c r="AN109" s="336"/>
      <c r="AO109" s="345"/>
      <c r="AP109" s="346"/>
      <c r="AQ109" s="312"/>
      <c r="AR109" s="337"/>
      <c r="AS109" s="337"/>
      <c r="AT109" s="199" t="str">
        <f t="shared" si="41"/>
        <v/>
      </c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13"/>
      <c r="BF109" s="13"/>
      <c r="BG109" s="13"/>
      <c r="BX109" s="2"/>
      <c r="CA109" s="55" t="str">
        <f t="shared" si="42"/>
        <v/>
      </c>
      <c r="CB109" s="55" t="str">
        <f t="shared" si="43"/>
        <v/>
      </c>
      <c r="CC109" s="55" t="str">
        <f t="shared" si="44"/>
        <v/>
      </c>
      <c r="CD109" s="55" t="str">
        <f t="shared" si="45"/>
        <v/>
      </c>
      <c r="CE109" s="55" t="str">
        <f t="shared" si="46"/>
        <v/>
      </c>
      <c r="CF109" s="55" t="str">
        <f t="shared" si="47"/>
        <v/>
      </c>
      <c r="CG109" s="56">
        <f t="shared" si="48"/>
        <v>0</v>
      </c>
      <c r="CH109" s="56">
        <f t="shared" si="49"/>
        <v>0</v>
      </c>
      <c r="CI109" s="56">
        <f t="shared" si="50"/>
        <v>0</v>
      </c>
      <c r="CJ109" s="56">
        <f t="shared" si="51"/>
        <v>0</v>
      </c>
      <c r="CK109" s="56">
        <f t="shared" si="52"/>
        <v>0</v>
      </c>
      <c r="CL109" s="146">
        <f t="shared" si="53"/>
        <v>0</v>
      </c>
    </row>
    <row r="110" spans="1:90" ht="16.350000000000001" customHeight="1" x14ac:dyDescent="0.2">
      <c r="A110" s="443"/>
      <c r="B110" s="203" t="s">
        <v>161</v>
      </c>
      <c r="C110" s="172">
        <f t="shared" si="38"/>
        <v>0</v>
      </c>
      <c r="D110" s="155">
        <f t="shared" si="39"/>
        <v>0</v>
      </c>
      <c r="E110" s="156">
        <f t="shared" si="40"/>
        <v>0</v>
      </c>
      <c r="F110" s="39"/>
      <c r="G110" s="67"/>
      <c r="H110" s="39"/>
      <c r="I110" s="67"/>
      <c r="J110" s="39"/>
      <c r="K110" s="40"/>
      <c r="L110" s="39"/>
      <c r="M110" s="40"/>
      <c r="N110" s="39"/>
      <c r="O110" s="40"/>
      <c r="P110" s="39"/>
      <c r="Q110" s="40"/>
      <c r="R110" s="39"/>
      <c r="S110" s="40"/>
      <c r="T110" s="39"/>
      <c r="U110" s="40"/>
      <c r="V110" s="39"/>
      <c r="W110" s="40"/>
      <c r="X110" s="39"/>
      <c r="Y110" s="40"/>
      <c r="Z110" s="39"/>
      <c r="AA110" s="40"/>
      <c r="AB110" s="39"/>
      <c r="AC110" s="40"/>
      <c r="AD110" s="39"/>
      <c r="AE110" s="40"/>
      <c r="AF110" s="39"/>
      <c r="AG110" s="40"/>
      <c r="AH110" s="39"/>
      <c r="AI110" s="40"/>
      <c r="AJ110" s="39"/>
      <c r="AK110" s="40"/>
      <c r="AL110" s="46"/>
      <c r="AM110" s="40"/>
      <c r="AN110" s="157"/>
      <c r="AO110" s="204"/>
      <c r="AP110" s="205"/>
      <c r="AQ110" s="57"/>
      <c r="AR110" s="67"/>
      <c r="AS110" s="67"/>
      <c r="AT110" s="199" t="str">
        <f t="shared" si="41"/>
        <v/>
      </c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13"/>
      <c r="BF110" s="13"/>
      <c r="BG110" s="13"/>
      <c r="BX110" s="2"/>
      <c r="CA110" s="55" t="str">
        <f t="shared" si="42"/>
        <v/>
      </c>
      <c r="CB110" s="55" t="str">
        <f t="shared" si="43"/>
        <v/>
      </c>
      <c r="CC110" s="55" t="str">
        <f t="shared" si="44"/>
        <v/>
      </c>
      <c r="CD110" s="55" t="str">
        <f t="shared" si="45"/>
        <v/>
      </c>
      <c r="CE110" s="55" t="str">
        <f t="shared" si="46"/>
        <v/>
      </c>
      <c r="CF110" s="55" t="str">
        <f t="shared" si="47"/>
        <v/>
      </c>
      <c r="CG110" s="56">
        <f t="shared" si="48"/>
        <v>0</v>
      </c>
      <c r="CH110" s="56">
        <f t="shared" si="49"/>
        <v>0</v>
      </c>
      <c r="CI110" s="56">
        <f t="shared" si="50"/>
        <v>0</v>
      </c>
      <c r="CJ110" s="56">
        <f t="shared" si="51"/>
        <v>0</v>
      </c>
      <c r="CK110" s="56">
        <f t="shared" si="52"/>
        <v>0</v>
      </c>
      <c r="CL110" s="146">
        <f t="shared" si="53"/>
        <v>0</v>
      </c>
    </row>
    <row r="111" spans="1:90" ht="16.350000000000001" customHeight="1" x14ac:dyDescent="0.2">
      <c r="A111" s="444"/>
      <c r="B111" s="200" t="s">
        <v>180</v>
      </c>
      <c r="C111" s="175">
        <f t="shared" si="38"/>
        <v>0</v>
      </c>
      <c r="D111" s="176">
        <f t="shared" si="39"/>
        <v>0</v>
      </c>
      <c r="E111" s="177">
        <f t="shared" si="40"/>
        <v>0</v>
      </c>
      <c r="F111" s="124"/>
      <c r="G111" s="163"/>
      <c r="H111" s="124"/>
      <c r="I111" s="163"/>
      <c r="J111" s="124"/>
      <c r="K111" s="126"/>
      <c r="L111" s="124"/>
      <c r="M111" s="126"/>
      <c r="N111" s="124"/>
      <c r="O111" s="126"/>
      <c r="P111" s="124"/>
      <c r="Q111" s="126"/>
      <c r="R111" s="124"/>
      <c r="S111" s="126"/>
      <c r="T111" s="124"/>
      <c r="U111" s="126"/>
      <c r="V111" s="124"/>
      <c r="W111" s="126"/>
      <c r="X111" s="124"/>
      <c r="Y111" s="126"/>
      <c r="Z111" s="124"/>
      <c r="AA111" s="126"/>
      <c r="AB111" s="124"/>
      <c r="AC111" s="126"/>
      <c r="AD111" s="124"/>
      <c r="AE111" s="126"/>
      <c r="AF111" s="124"/>
      <c r="AG111" s="126"/>
      <c r="AH111" s="124"/>
      <c r="AI111" s="126"/>
      <c r="AJ111" s="124"/>
      <c r="AK111" s="126"/>
      <c r="AL111" s="178"/>
      <c r="AM111" s="126"/>
      <c r="AN111" s="165"/>
      <c r="AO111" s="201"/>
      <c r="AP111" s="202"/>
      <c r="AQ111" s="166"/>
      <c r="AR111" s="163"/>
      <c r="AS111" s="163"/>
      <c r="AT111" s="199" t="str">
        <f t="shared" si="41"/>
        <v/>
      </c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13"/>
      <c r="BF111" s="13"/>
      <c r="BG111" s="13"/>
      <c r="BX111" s="2"/>
      <c r="CA111" s="55" t="str">
        <f t="shared" si="42"/>
        <v/>
      </c>
      <c r="CB111" s="55" t="str">
        <f t="shared" si="43"/>
        <v/>
      </c>
      <c r="CC111" s="55" t="str">
        <f t="shared" si="44"/>
        <v/>
      </c>
      <c r="CD111" s="55" t="str">
        <f t="shared" si="45"/>
        <v/>
      </c>
      <c r="CE111" s="55" t="str">
        <f t="shared" si="46"/>
        <v/>
      </c>
      <c r="CF111" s="55" t="str">
        <f t="shared" si="47"/>
        <v/>
      </c>
      <c r="CG111" s="56">
        <f t="shared" si="48"/>
        <v>0</v>
      </c>
      <c r="CH111" s="56">
        <f t="shared" si="49"/>
        <v>0</v>
      </c>
      <c r="CI111" s="56">
        <f t="shared" si="50"/>
        <v>0</v>
      </c>
      <c r="CJ111" s="56">
        <f t="shared" si="51"/>
        <v>0</v>
      </c>
      <c r="CK111" s="56">
        <f t="shared" si="52"/>
        <v>0</v>
      </c>
      <c r="CL111" s="146">
        <f t="shared" si="53"/>
        <v>0</v>
      </c>
    </row>
    <row r="112" spans="1:90" ht="16.350000000000001" customHeight="1" x14ac:dyDescent="0.2">
      <c r="A112" s="415" t="s">
        <v>181</v>
      </c>
      <c r="B112" s="340" t="s">
        <v>160</v>
      </c>
      <c r="C112" s="341">
        <f t="shared" si="38"/>
        <v>0</v>
      </c>
      <c r="D112" s="342">
        <f t="shared" si="39"/>
        <v>0</v>
      </c>
      <c r="E112" s="343">
        <f t="shared" si="40"/>
        <v>0</v>
      </c>
      <c r="F112" s="311"/>
      <c r="G112" s="337"/>
      <c r="H112" s="311"/>
      <c r="I112" s="337"/>
      <c r="J112" s="311"/>
      <c r="K112" s="314"/>
      <c r="L112" s="311"/>
      <c r="M112" s="314"/>
      <c r="N112" s="311"/>
      <c r="O112" s="314"/>
      <c r="P112" s="311"/>
      <c r="Q112" s="314"/>
      <c r="R112" s="311"/>
      <c r="S112" s="314"/>
      <c r="T112" s="311"/>
      <c r="U112" s="314"/>
      <c r="V112" s="311"/>
      <c r="W112" s="337"/>
      <c r="X112" s="311"/>
      <c r="Y112" s="314"/>
      <c r="Z112" s="311"/>
      <c r="AA112" s="314"/>
      <c r="AB112" s="311"/>
      <c r="AC112" s="314"/>
      <c r="AD112" s="311"/>
      <c r="AE112" s="314"/>
      <c r="AF112" s="311"/>
      <c r="AG112" s="314"/>
      <c r="AH112" s="311"/>
      <c r="AI112" s="314"/>
      <c r="AJ112" s="311"/>
      <c r="AK112" s="314"/>
      <c r="AL112" s="344"/>
      <c r="AM112" s="314"/>
      <c r="AN112" s="336"/>
      <c r="AO112" s="345"/>
      <c r="AP112" s="346"/>
      <c r="AQ112" s="312"/>
      <c r="AR112" s="337"/>
      <c r="AS112" s="337"/>
      <c r="AT112" s="199" t="str">
        <f t="shared" si="41"/>
        <v/>
      </c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13"/>
      <c r="BF112" s="13"/>
      <c r="BG112" s="13"/>
      <c r="BX112" s="2"/>
      <c r="CA112" s="55" t="str">
        <f t="shared" si="42"/>
        <v/>
      </c>
      <c r="CB112" s="55" t="str">
        <f t="shared" si="43"/>
        <v/>
      </c>
      <c r="CC112" s="55" t="str">
        <f t="shared" si="44"/>
        <v/>
      </c>
      <c r="CD112" s="55" t="str">
        <f t="shared" si="45"/>
        <v/>
      </c>
      <c r="CE112" s="55" t="str">
        <f t="shared" si="46"/>
        <v/>
      </c>
      <c r="CF112" s="55" t="str">
        <f t="shared" si="47"/>
        <v/>
      </c>
      <c r="CG112" s="56">
        <f t="shared" si="48"/>
        <v>0</v>
      </c>
      <c r="CH112" s="56">
        <f t="shared" si="49"/>
        <v>0</v>
      </c>
      <c r="CI112" s="56">
        <f t="shared" si="50"/>
        <v>0</v>
      </c>
      <c r="CJ112" s="56">
        <f t="shared" si="51"/>
        <v>0</v>
      </c>
      <c r="CK112" s="56">
        <f t="shared" si="52"/>
        <v>0</v>
      </c>
      <c r="CL112" s="146">
        <f t="shared" si="53"/>
        <v>0</v>
      </c>
    </row>
    <row r="113" spans="1:90" ht="16.350000000000001" customHeight="1" x14ac:dyDescent="0.2">
      <c r="A113" s="417"/>
      <c r="B113" s="203" t="s">
        <v>161</v>
      </c>
      <c r="C113" s="172">
        <f t="shared" si="38"/>
        <v>71</v>
      </c>
      <c r="D113" s="155">
        <f t="shared" si="39"/>
        <v>46</v>
      </c>
      <c r="E113" s="156">
        <f t="shared" si="40"/>
        <v>25</v>
      </c>
      <c r="F113" s="124">
        <v>0</v>
      </c>
      <c r="G113" s="163">
        <v>1</v>
      </c>
      <c r="H113" s="124">
        <v>0</v>
      </c>
      <c r="I113" s="163">
        <v>0</v>
      </c>
      <c r="J113" s="124">
        <v>0</v>
      </c>
      <c r="K113" s="126">
        <v>0</v>
      </c>
      <c r="L113" s="124">
        <v>1</v>
      </c>
      <c r="M113" s="126">
        <v>0</v>
      </c>
      <c r="N113" s="124">
        <v>0</v>
      </c>
      <c r="O113" s="126">
        <v>0</v>
      </c>
      <c r="P113" s="124">
        <v>7</v>
      </c>
      <c r="Q113" s="126">
        <v>3</v>
      </c>
      <c r="R113" s="124">
        <v>8</v>
      </c>
      <c r="S113" s="126">
        <v>8</v>
      </c>
      <c r="T113" s="124">
        <v>12</v>
      </c>
      <c r="U113" s="126">
        <v>3</v>
      </c>
      <c r="V113" s="124">
        <v>5</v>
      </c>
      <c r="W113" s="126">
        <v>3</v>
      </c>
      <c r="X113" s="124">
        <v>4</v>
      </c>
      <c r="Y113" s="126">
        <v>4</v>
      </c>
      <c r="Z113" s="124">
        <v>2</v>
      </c>
      <c r="AA113" s="126">
        <v>1</v>
      </c>
      <c r="AB113" s="124">
        <v>3</v>
      </c>
      <c r="AC113" s="126">
        <v>1</v>
      </c>
      <c r="AD113" s="124">
        <v>0</v>
      </c>
      <c r="AE113" s="126">
        <v>1</v>
      </c>
      <c r="AF113" s="124">
        <v>2</v>
      </c>
      <c r="AG113" s="126">
        <v>0</v>
      </c>
      <c r="AH113" s="124">
        <v>2</v>
      </c>
      <c r="AI113" s="126">
        <v>0</v>
      </c>
      <c r="AJ113" s="124">
        <v>0</v>
      </c>
      <c r="AK113" s="126">
        <v>0</v>
      </c>
      <c r="AL113" s="178">
        <v>0</v>
      </c>
      <c r="AM113" s="126">
        <v>0</v>
      </c>
      <c r="AN113" s="165">
        <v>71</v>
      </c>
      <c r="AO113" s="201">
        <v>0</v>
      </c>
      <c r="AP113" s="202">
        <v>0</v>
      </c>
      <c r="AQ113" s="166">
        <v>0</v>
      </c>
      <c r="AR113" s="163">
        <v>0</v>
      </c>
      <c r="AS113" s="163">
        <v>0</v>
      </c>
      <c r="AT113" s="199" t="str">
        <f t="shared" si="41"/>
        <v/>
      </c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13"/>
      <c r="BF113" s="13"/>
      <c r="BG113" s="13"/>
      <c r="BX113" s="2"/>
      <c r="CA113" s="55" t="str">
        <f t="shared" si="42"/>
        <v/>
      </c>
      <c r="CB113" s="55" t="str">
        <f t="shared" si="43"/>
        <v/>
      </c>
      <c r="CC113" s="55" t="str">
        <f t="shared" si="44"/>
        <v/>
      </c>
      <c r="CD113" s="55" t="str">
        <f t="shared" si="45"/>
        <v/>
      </c>
      <c r="CE113" s="55" t="str">
        <f t="shared" si="46"/>
        <v/>
      </c>
      <c r="CF113" s="55" t="str">
        <f t="shared" si="47"/>
        <v/>
      </c>
      <c r="CG113" s="56">
        <f t="shared" si="48"/>
        <v>0</v>
      </c>
      <c r="CH113" s="56">
        <f t="shared" si="49"/>
        <v>0</v>
      </c>
      <c r="CI113" s="56">
        <f t="shared" si="50"/>
        <v>0</v>
      </c>
      <c r="CJ113" s="56">
        <f t="shared" si="51"/>
        <v>0</v>
      </c>
      <c r="CK113" s="56">
        <f t="shared" si="52"/>
        <v>0</v>
      </c>
      <c r="CL113" s="146">
        <f t="shared" si="53"/>
        <v>0</v>
      </c>
    </row>
    <row r="114" spans="1:90" ht="16.350000000000001" customHeight="1" x14ac:dyDescent="0.2">
      <c r="A114" s="415" t="s">
        <v>182</v>
      </c>
      <c r="B114" s="340" t="s">
        <v>160</v>
      </c>
      <c r="C114" s="341">
        <f t="shared" si="38"/>
        <v>0</v>
      </c>
      <c r="D114" s="342">
        <f t="shared" si="39"/>
        <v>0</v>
      </c>
      <c r="E114" s="343">
        <f t="shared" si="40"/>
        <v>0</v>
      </c>
      <c r="F114" s="311"/>
      <c r="G114" s="337"/>
      <c r="H114" s="311"/>
      <c r="I114" s="337"/>
      <c r="J114" s="311"/>
      <c r="K114" s="314"/>
      <c r="L114" s="311"/>
      <c r="M114" s="314"/>
      <c r="N114" s="311"/>
      <c r="O114" s="314"/>
      <c r="P114" s="311"/>
      <c r="Q114" s="314"/>
      <c r="R114" s="311"/>
      <c r="S114" s="314"/>
      <c r="T114" s="311"/>
      <c r="U114" s="314"/>
      <c r="V114" s="60"/>
      <c r="W114" s="49"/>
      <c r="X114" s="60"/>
      <c r="Y114" s="49"/>
      <c r="Z114" s="60"/>
      <c r="AA114" s="49"/>
      <c r="AB114" s="60"/>
      <c r="AC114" s="49"/>
      <c r="AD114" s="60"/>
      <c r="AE114" s="49"/>
      <c r="AF114" s="60"/>
      <c r="AG114" s="49"/>
      <c r="AH114" s="60"/>
      <c r="AI114" s="49"/>
      <c r="AJ114" s="60"/>
      <c r="AK114" s="49"/>
      <c r="AL114" s="80"/>
      <c r="AM114" s="49"/>
      <c r="AN114" s="336"/>
      <c r="AO114" s="345"/>
      <c r="AP114" s="346"/>
      <c r="AQ114" s="312"/>
      <c r="AR114" s="337"/>
      <c r="AS114" s="337"/>
      <c r="AT114" s="199" t="str">
        <f t="shared" si="41"/>
        <v/>
      </c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13"/>
      <c r="BF114" s="13"/>
      <c r="BG114" s="13"/>
      <c r="BX114" s="2"/>
      <c r="CA114" s="55" t="str">
        <f t="shared" si="42"/>
        <v/>
      </c>
      <c r="CB114" s="55" t="str">
        <f t="shared" si="43"/>
        <v/>
      </c>
      <c r="CC114" s="55" t="str">
        <f t="shared" si="44"/>
        <v/>
      </c>
      <c r="CD114" s="55" t="str">
        <f t="shared" si="45"/>
        <v/>
      </c>
      <c r="CE114" s="55" t="str">
        <f t="shared" si="46"/>
        <v/>
      </c>
      <c r="CF114" s="55" t="str">
        <f t="shared" si="47"/>
        <v/>
      </c>
      <c r="CG114" s="56">
        <f t="shared" si="48"/>
        <v>0</v>
      </c>
      <c r="CH114" s="56">
        <f t="shared" si="49"/>
        <v>0</v>
      </c>
      <c r="CI114" s="56">
        <f t="shared" si="50"/>
        <v>0</v>
      </c>
      <c r="CJ114" s="56">
        <f t="shared" si="51"/>
        <v>0</v>
      </c>
      <c r="CK114" s="56">
        <f t="shared" si="52"/>
        <v>0</v>
      </c>
      <c r="CL114" s="146">
        <f t="shared" si="53"/>
        <v>0</v>
      </c>
    </row>
    <row r="115" spans="1:90" ht="16.350000000000001" customHeight="1" x14ac:dyDescent="0.2">
      <c r="A115" s="417"/>
      <c r="B115" s="203" t="s">
        <v>161</v>
      </c>
      <c r="C115" s="172">
        <f t="shared" si="38"/>
        <v>6</v>
      </c>
      <c r="D115" s="155">
        <f t="shared" si="39"/>
        <v>3</v>
      </c>
      <c r="E115" s="156">
        <f t="shared" si="40"/>
        <v>3</v>
      </c>
      <c r="F115" s="124">
        <v>0</v>
      </c>
      <c r="G115" s="163">
        <v>1</v>
      </c>
      <c r="H115" s="124">
        <v>0</v>
      </c>
      <c r="I115" s="163">
        <v>0</v>
      </c>
      <c r="J115" s="124">
        <v>0</v>
      </c>
      <c r="K115" s="126">
        <v>0</v>
      </c>
      <c r="L115" s="124">
        <v>0</v>
      </c>
      <c r="M115" s="126">
        <v>0</v>
      </c>
      <c r="N115" s="124">
        <v>0</v>
      </c>
      <c r="O115" s="126">
        <v>0</v>
      </c>
      <c r="P115" s="124">
        <v>0</v>
      </c>
      <c r="Q115" s="126">
        <v>0</v>
      </c>
      <c r="R115" s="124">
        <v>2</v>
      </c>
      <c r="S115" s="126">
        <v>1</v>
      </c>
      <c r="T115" s="124">
        <v>0</v>
      </c>
      <c r="U115" s="126">
        <v>0</v>
      </c>
      <c r="V115" s="85">
        <v>1</v>
      </c>
      <c r="W115" s="52">
        <v>1</v>
      </c>
      <c r="X115" s="60">
        <v>0</v>
      </c>
      <c r="Y115" s="49">
        <v>0</v>
      </c>
      <c r="Z115" s="60">
        <v>0</v>
      </c>
      <c r="AA115" s="49">
        <v>0</v>
      </c>
      <c r="AB115" s="60">
        <v>0</v>
      </c>
      <c r="AC115" s="49">
        <v>0</v>
      </c>
      <c r="AD115" s="60">
        <v>0</v>
      </c>
      <c r="AE115" s="49">
        <v>0</v>
      </c>
      <c r="AF115" s="60">
        <v>0</v>
      </c>
      <c r="AG115" s="49">
        <v>0</v>
      </c>
      <c r="AH115" s="60">
        <v>0</v>
      </c>
      <c r="AI115" s="49">
        <v>0</v>
      </c>
      <c r="AJ115" s="60">
        <v>0</v>
      </c>
      <c r="AK115" s="49">
        <v>0</v>
      </c>
      <c r="AL115" s="80">
        <v>0</v>
      </c>
      <c r="AM115" s="49">
        <v>0</v>
      </c>
      <c r="AN115" s="171">
        <v>6</v>
      </c>
      <c r="AO115" s="206">
        <v>0</v>
      </c>
      <c r="AP115" s="207">
        <v>0</v>
      </c>
      <c r="AQ115" s="79">
        <v>0</v>
      </c>
      <c r="AR115" s="52">
        <v>0</v>
      </c>
      <c r="AS115" s="52">
        <v>0</v>
      </c>
      <c r="AT115" s="199" t="str">
        <f t="shared" si="41"/>
        <v/>
      </c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13"/>
      <c r="BF115" s="13"/>
      <c r="BG115" s="13"/>
      <c r="BX115" s="2"/>
      <c r="CA115" s="55" t="str">
        <f t="shared" si="42"/>
        <v/>
      </c>
      <c r="CB115" s="55" t="str">
        <f t="shared" si="43"/>
        <v/>
      </c>
      <c r="CC115" s="55" t="str">
        <f t="shared" si="44"/>
        <v/>
      </c>
      <c r="CD115" s="55" t="str">
        <f t="shared" si="45"/>
        <v/>
      </c>
      <c r="CE115" s="55" t="str">
        <f t="shared" si="46"/>
        <v/>
      </c>
      <c r="CF115" s="55" t="str">
        <f t="shared" si="47"/>
        <v/>
      </c>
      <c r="CG115" s="56">
        <f t="shared" si="48"/>
        <v>0</v>
      </c>
      <c r="CH115" s="56">
        <f t="shared" si="49"/>
        <v>0</v>
      </c>
      <c r="CI115" s="56">
        <f t="shared" si="50"/>
        <v>0</v>
      </c>
      <c r="CJ115" s="56">
        <f t="shared" si="51"/>
        <v>0</v>
      </c>
      <c r="CK115" s="56">
        <f t="shared" si="52"/>
        <v>0</v>
      </c>
      <c r="CL115" s="146">
        <f t="shared" si="53"/>
        <v>0</v>
      </c>
    </row>
    <row r="116" spans="1:90" ht="16.350000000000001" customHeight="1" x14ac:dyDescent="0.2">
      <c r="A116" s="389" t="s">
        <v>183</v>
      </c>
      <c r="B116" s="208" t="s">
        <v>160</v>
      </c>
      <c r="C116" s="209">
        <f t="shared" si="38"/>
        <v>0</v>
      </c>
      <c r="D116" s="137">
        <f>SUM(L116+N116+P116+R116+T116+V116+X116+Z116+AB116+AD116+AF116+AH116+AJ116+AL116)</f>
        <v>0</v>
      </c>
      <c r="E116" s="138">
        <f>SUM(M116+O116+Q116+S116+U116+W116+Y116+AA116+AC116+AE116+AG116+AI116+AK116+AM116)</f>
        <v>0</v>
      </c>
      <c r="F116" s="210"/>
      <c r="G116" s="211"/>
      <c r="H116" s="210"/>
      <c r="I116" s="211"/>
      <c r="J116" s="210"/>
      <c r="K116" s="211"/>
      <c r="L116" s="38"/>
      <c r="M116" s="45"/>
      <c r="N116" s="139"/>
      <c r="O116" s="45"/>
      <c r="P116" s="139"/>
      <c r="Q116" s="45"/>
      <c r="R116" s="139"/>
      <c r="S116" s="45"/>
      <c r="T116" s="139"/>
      <c r="U116" s="45"/>
      <c r="V116" s="139"/>
      <c r="W116" s="45"/>
      <c r="X116" s="139"/>
      <c r="Y116" s="45"/>
      <c r="Z116" s="139"/>
      <c r="AA116" s="45"/>
      <c r="AB116" s="139"/>
      <c r="AC116" s="45"/>
      <c r="AD116" s="139"/>
      <c r="AE116" s="45"/>
      <c r="AF116" s="139"/>
      <c r="AG116" s="45"/>
      <c r="AH116" s="139"/>
      <c r="AI116" s="45"/>
      <c r="AJ116" s="139"/>
      <c r="AK116" s="45"/>
      <c r="AL116" s="141"/>
      <c r="AM116" s="45"/>
      <c r="AN116" s="143"/>
      <c r="AO116" s="212"/>
      <c r="AP116" s="213"/>
      <c r="AQ116" s="144"/>
      <c r="AR116" s="140"/>
      <c r="AS116" s="140"/>
      <c r="AT116" s="199" t="str">
        <f t="shared" si="41"/>
        <v/>
      </c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13"/>
      <c r="BF116" s="13"/>
      <c r="BG116" s="13"/>
      <c r="BX116" s="2"/>
      <c r="CA116" s="55" t="str">
        <f t="shared" si="42"/>
        <v/>
      </c>
      <c r="CB116" s="55" t="str">
        <f t="shared" si="43"/>
        <v/>
      </c>
      <c r="CC116" s="55" t="str">
        <f t="shared" si="44"/>
        <v/>
      </c>
      <c r="CD116" s="55" t="str">
        <f t="shared" si="45"/>
        <v/>
      </c>
      <c r="CE116" s="55" t="str">
        <f t="shared" si="46"/>
        <v/>
      </c>
      <c r="CF116" s="55" t="str">
        <f t="shared" si="47"/>
        <v/>
      </c>
      <c r="CG116" s="56">
        <f>IF(C116&lt;AN116,1,0)</f>
        <v>0</v>
      </c>
      <c r="CH116" s="56">
        <f t="shared" si="49"/>
        <v>0</v>
      </c>
      <c r="CI116" s="56">
        <f t="shared" si="50"/>
        <v>0</v>
      </c>
      <c r="CJ116" s="56">
        <f t="shared" si="51"/>
        <v>0</v>
      </c>
      <c r="CK116" s="56">
        <f t="shared" si="52"/>
        <v>0</v>
      </c>
      <c r="CL116" s="146">
        <f t="shared" si="53"/>
        <v>0</v>
      </c>
    </row>
    <row r="117" spans="1:90" ht="16.350000000000001" customHeight="1" x14ac:dyDescent="0.2">
      <c r="A117" s="391"/>
      <c r="B117" s="200" t="s">
        <v>161</v>
      </c>
      <c r="C117" s="175">
        <f t="shared" si="38"/>
        <v>0</v>
      </c>
      <c r="D117" s="176">
        <f>SUM(L117+N117+P117+R117+T117+V117+X117+Z117+AB117+AD117+AF117+AH117+AJ117+AL117)</f>
        <v>0</v>
      </c>
      <c r="E117" s="177">
        <f>SUM(M117+O117+Q117+S117+U117+W117+Y117+AA117+AC117+AE117+AG117+AI117+AK117+AM117)</f>
        <v>0</v>
      </c>
      <c r="F117" s="161"/>
      <c r="G117" s="162"/>
      <c r="H117" s="161"/>
      <c r="I117" s="162"/>
      <c r="J117" s="161"/>
      <c r="K117" s="162"/>
      <c r="L117" s="347"/>
      <c r="M117" s="126"/>
      <c r="N117" s="124"/>
      <c r="O117" s="126"/>
      <c r="P117" s="124"/>
      <c r="Q117" s="126"/>
      <c r="R117" s="124"/>
      <c r="S117" s="126"/>
      <c r="T117" s="124"/>
      <c r="U117" s="126"/>
      <c r="V117" s="124"/>
      <c r="W117" s="126"/>
      <c r="X117" s="124"/>
      <c r="Y117" s="126"/>
      <c r="Z117" s="124"/>
      <c r="AA117" s="126"/>
      <c r="AB117" s="124"/>
      <c r="AC117" s="126"/>
      <c r="AD117" s="124"/>
      <c r="AE117" s="126"/>
      <c r="AF117" s="124"/>
      <c r="AG117" s="126"/>
      <c r="AH117" s="124"/>
      <c r="AI117" s="126"/>
      <c r="AJ117" s="124"/>
      <c r="AK117" s="126"/>
      <c r="AL117" s="178"/>
      <c r="AM117" s="126"/>
      <c r="AN117" s="165"/>
      <c r="AO117" s="201"/>
      <c r="AP117" s="202"/>
      <c r="AQ117" s="166"/>
      <c r="AR117" s="163"/>
      <c r="AS117" s="163"/>
      <c r="AT117" s="199" t="str">
        <f t="shared" si="41"/>
        <v/>
      </c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13"/>
      <c r="BF117" s="13"/>
      <c r="BG117" s="13"/>
      <c r="BX117" s="2"/>
      <c r="CA117" s="55" t="str">
        <f t="shared" si="42"/>
        <v/>
      </c>
      <c r="CB117" s="55" t="str">
        <f t="shared" si="43"/>
        <v/>
      </c>
      <c r="CC117" s="55" t="str">
        <f t="shared" si="44"/>
        <v/>
      </c>
      <c r="CD117" s="55" t="str">
        <f t="shared" si="45"/>
        <v/>
      </c>
      <c r="CE117" s="55" t="str">
        <f t="shared" si="46"/>
        <v/>
      </c>
      <c r="CF117" s="55" t="str">
        <f t="shared" si="47"/>
        <v/>
      </c>
      <c r="CG117" s="56">
        <f t="shared" si="48"/>
        <v>0</v>
      </c>
      <c r="CH117" s="56">
        <f t="shared" si="49"/>
        <v>0</v>
      </c>
      <c r="CI117" s="56">
        <f t="shared" si="50"/>
        <v>0</v>
      </c>
      <c r="CJ117" s="56">
        <f t="shared" si="51"/>
        <v>0</v>
      </c>
      <c r="CK117" s="56">
        <f t="shared" si="52"/>
        <v>0</v>
      </c>
      <c r="CL117" s="146">
        <f t="shared" si="53"/>
        <v>0</v>
      </c>
    </row>
    <row r="118" spans="1:90" x14ac:dyDescent="0.2">
      <c r="AA118" s="5"/>
      <c r="AB118" s="5"/>
      <c r="AC118" s="5"/>
      <c r="AD118" s="5"/>
      <c r="AE118" s="5"/>
      <c r="AR118" s="2" t="s">
        <v>169</v>
      </c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CG118" s="12"/>
      <c r="CH118" s="12"/>
      <c r="CI118" s="12"/>
      <c r="CJ118" s="12"/>
      <c r="CK118" s="12"/>
    </row>
    <row r="119" spans="1:90" x14ac:dyDescent="0.2">
      <c r="AA119" s="5"/>
      <c r="AB119" s="5"/>
      <c r="AC119" s="5"/>
      <c r="AD119" s="5"/>
      <c r="AE119" s="5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CG119" s="12"/>
      <c r="CH119" s="12"/>
      <c r="CI119" s="12"/>
      <c r="CJ119" s="12"/>
      <c r="CK119" s="12"/>
    </row>
    <row r="120" spans="1:90" x14ac:dyDescent="0.2">
      <c r="AA120" s="5"/>
      <c r="AB120" s="5"/>
      <c r="AC120" s="5"/>
      <c r="AD120" s="5"/>
      <c r="AE120" s="5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</row>
    <row r="125" spans="1:90" x14ac:dyDescent="0.2">
      <c r="AA125" s="5"/>
      <c r="AB125" s="5"/>
      <c r="AC125" s="5"/>
      <c r="AD125" s="5"/>
      <c r="AE125" s="5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43" x14ac:dyDescent="0.2"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215"/>
      <c r="AJ136" s="5"/>
      <c r="AK136" s="5"/>
      <c r="AL136" s="5"/>
      <c r="AM136" s="5"/>
      <c r="AN136" s="5"/>
      <c r="AO136" s="5"/>
      <c r="AP136" s="5"/>
      <c r="AQ136" s="215"/>
    </row>
    <row r="192" ht="12.75" customHeight="1" x14ac:dyDescent="0.2"/>
    <row r="193" spans="1:104" s="216" customFormat="1" hidden="1" x14ac:dyDescent="0.2">
      <c r="A193" s="216">
        <f>SUM(B71,B88,C102,C107:C117,AV71,AR71:AS71,W71:AV71)</f>
        <v>5494</v>
      </c>
      <c r="B193" s="216">
        <f>SUM(CG7:CK119)</f>
        <v>0</v>
      </c>
      <c r="BX193" s="217"/>
      <c r="BY193" s="217"/>
      <c r="BZ193" s="217"/>
      <c r="CA193" s="217"/>
      <c r="CB193" s="217"/>
      <c r="CC193" s="217"/>
      <c r="CD193" s="217"/>
      <c r="CE193" s="217"/>
      <c r="CF193" s="217"/>
      <c r="CG193" s="217"/>
      <c r="CH193" s="217"/>
      <c r="CI193" s="217"/>
      <c r="CJ193" s="217"/>
      <c r="CK193" s="217"/>
      <c r="CL193" s="217"/>
      <c r="CM193" s="217"/>
      <c r="CN193" s="217"/>
      <c r="CO193" s="217"/>
      <c r="CP193" s="217"/>
      <c r="CQ193" s="217"/>
      <c r="CR193" s="217"/>
      <c r="CS193" s="217"/>
      <c r="CT193" s="217"/>
      <c r="CU193" s="217"/>
      <c r="CV193" s="217"/>
      <c r="CW193" s="217"/>
      <c r="CX193" s="217"/>
      <c r="CY193" s="217"/>
      <c r="CZ193" s="217"/>
    </row>
  </sheetData>
  <mergeCells count="87">
    <mergeCell ref="A107:A108"/>
    <mergeCell ref="A109:A111"/>
    <mergeCell ref="A112:A113"/>
    <mergeCell ref="A114:A115"/>
    <mergeCell ref="A116:A117"/>
    <mergeCell ref="AQ104:AQ106"/>
    <mergeCell ref="AR104:AR106"/>
    <mergeCell ref="AS104:AS106"/>
    <mergeCell ref="F105:G105"/>
    <mergeCell ref="H105:I105"/>
    <mergeCell ref="J105:K105"/>
    <mergeCell ref="L105:M105"/>
    <mergeCell ref="N105:O105"/>
    <mergeCell ref="P105:Q105"/>
    <mergeCell ref="R105:S105"/>
    <mergeCell ref="AO104:AP105"/>
    <mergeCell ref="AB105:AC105"/>
    <mergeCell ref="AD105:AE105"/>
    <mergeCell ref="AF105:AG105"/>
    <mergeCell ref="AH105:AI105"/>
    <mergeCell ref="AJ105:AK105"/>
    <mergeCell ref="A104:A106"/>
    <mergeCell ref="B104:B106"/>
    <mergeCell ref="C104:E105"/>
    <mergeCell ref="F104:AM104"/>
    <mergeCell ref="AN104:AN106"/>
    <mergeCell ref="T105:U105"/>
    <mergeCell ref="V105:W105"/>
    <mergeCell ref="X105:Y105"/>
    <mergeCell ref="Z105:AA105"/>
    <mergeCell ref="AL105:AM105"/>
    <mergeCell ref="A102:B102"/>
    <mergeCell ref="AF91:AG91"/>
    <mergeCell ref="AH91:AI91"/>
    <mergeCell ref="AJ91:AK91"/>
    <mergeCell ref="AL91:AM91"/>
    <mergeCell ref="A93:B93"/>
    <mergeCell ref="A94:A96"/>
    <mergeCell ref="A90:B92"/>
    <mergeCell ref="C90:E91"/>
    <mergeCell ref="AB91:AC91"/>
    <mergeCell ref="AD91:AE91"/>
    <mergeCell ref="A97:B97"/>
    <mergeCell ref="A98:B98"/>
    <mergeCell ref="A99:B99"/>
    <mergeCell ref="A100:B100"/>
    <mergeCell ref="A101:B101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F90:AM90"/>
    <mergeCell ref="AN90:AN92"/>
    <mergeCell ref="AO90:AO92"/>
    <mergeCell ref="AP90:AP92"/>
    <mergeCell ref="X91:Y91"/>
    <mergeCell ref="Z91:AA91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3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37" width="11.42578125" style="2" customWidth="1"/>
    <col min="38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3" width="11.42578125" style="2"/>
    <col min="74" max="75" width="11.42578125" style="2" customWidth="1"/>
    <col min="76" max="77" width="11.42578125" style="3" customWidth="1"/>
    <col min="78" max="78" width="11.140625" style="3" customWidth="1"/>
    <col min="79" max="89" width="11.140625" style="4" hidden="1" customWidth="1"/>
    <col min="90" max="104" width="11.140625" style="4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0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",[7]NOMBRE!B2," - ","( ",[7]NOMBRE!C2,[7]NOMBRE!D2,[7]NOMBRE!E2,[7]NOMBRE!F2,[7]NOMBRE!G2,"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",[7]NOMBRE!B6," - ","( ",[7]NOMBRE!C6,[7]NOMBRE!D6," )")</f>
        <v>MES: MAYO - ( 05 )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",[7]NOMBRE!B7)</f>
        <v>AÑO: 2020</v>
      </c>
      <c r="AP5" s="369"/>
      <c r="AQ5" s="371"/>
      <c r="AR5" s="37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373" t="s">
        <v>1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5"/>
      <c r="AF6" s="5"/>
      <c r="AG6" s="5"/>
      <c r="AH6" s="6"/>
      <c r="AI6" s="5"/>
      <c r="AJ6" s="5"/>
      <c r="AK6" s="6"/>
      <c r="AL6" s="5"/>
      <c r="AM6" s="5"/>
      <c r="AN6" s="7"/>
      <c r="AP6" s="369"/>
      <c r="AQ6" s="371"/>
      <c r="AR6" s="37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2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370"/>
      <c r="AQ7" s="372"/>
      <c r="AR7" s="372"/>
      <c r="AS7" s="374"/>
      <c r="AT7" s="375"/>
      <c r="AU7" s="37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376" t="s">
        <v>3</v>
      </c>
      <c r="B8" s="468" t="s">
        <v>4</v>
      </c>
      <c r="C8" s="469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69"/>
      <c r="U8" s="469"/>
      <c r="V8" s="470"/>
      <c r="W8" s="376" t="s">
        <v>5</v>
      </c>
      <c r="X8" s="382"/>
      <c r="Y8" s="382"/>
      <c r="Z8" s="382"/>
      <c r="AA8" s="382"/>
      <c r="AB8" s="382"/>
      <c r="AC8" s="382"/>
      <c r="AD8" s="383"/>
      <c r="AE8" s="384" t="s">
        <v>6</v>
      </c>
      <c r="AF8" s="385"/>
      <c r="AG8" s="376" t="s">
        <v>7</v>
      </c>
      <c r="AH8" s="383"/>
      <c r="AI8" s="389" t="s">
        <v>8</v>
      </c>
      <c r="AJ8" s="376" t="s">
        <v>9</v>
      </c>
      <c r="AK8" s="383"/>
      <c r="AL8" s="376" t="s">
        <v>10</v>
      </c>
      <c r="AM8" s="383"/>
      <c r="AN8" s="376" t="s">
        <v>11</v>
      </c>
      <c r="AO8" s="383"/>
      <c r="AP8" s="389" t="s">
        <v>12</v>
      </c>
      <c r="AQ8" s="389" t="s">
        <v>13</v>
      </c>
      <c r="AR8" s="397" t="s">
        <v>14</v>
      </c>
      <c r="AS8" s="398"/>
      <c r="AT8" s="471" t="s">
        <v>15</v>
      </c>
      <c r="AU8" s="471"/>
      <c r="AV8" s="471"/>
      <c r="AW8" s="472" t="s">
        <v>16</v>
      </c>
      <c r="AX8" s="472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377"/>
      <c r="B9" s="389" t="s">
        <v>17</v>
      </c>
      <c r="C9" s="376" t="s">
        <v>18</v>
      </c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383"/>
      <c r="T9" s="389" t="s">
        <v>19</v>
      </c>
      <c r="U9" s="473" t="s">
        <v>20</v>
      </c>
      <c r="V9" s="474"/>
      <c r="W9" s="475" t="s">
        <v>21</v>
      </c>
      <c r="X9" s="475"/>
      <c r="Y9" s="475"/>
      <c r="Z9" s="474"/>
      <c r="AA9" s="473" t="s">
        <v>22</v>
      </c>
      <c r="AB9" s="475"/>
      <c r="AC9" s="475"/>
      <c r="AD9" s="474"/>
      <c r="AE9" s="386"/>
      <c r="AF9" s="387"/>
      <c r="AG9" s="378"/>
      <c r="AH9" s="388"/>
      <c r="AI9" s="390"/>
      <c r="AJ9" s="378"/>
      <c r="AK9" s="388"/>
      <c r="AL9" s="378"/>
      <c r="AM9" s="388"/>
      <c r="AN9" s="378"/>
      <c r="AO9" s="388"/>
      <c r="AP9" s="390"/>
      <c r="AQ9" s="390"/>
      <c r="AR9" s="399"/>
      <c r="AS9" s="400"/>
      <c r="AT9" s="471"/>
      <c r="AU9" s="471"/>
      <c r="AV9" s="471"/>
      <c r="AW9" s="472"/>
      <c r="AX9" s="472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378"/>
      <c r="B10" s="391"/>
      <c r="C10" s="294" t="s">
        <v>23</v>
      </c>
      <c r="D10" s="295" t="s">
        <v>24</v>
      </c>
      <c r="E10" s="296" t="s">
        <v>25</v>
      </c>
      <c r="F10" s="296" t="s">
        <v>26</v>
      </c>
      <c r="G10" s="296" t="s">
        <v>27</v>
      </c>
      <c r="H10" s="297" t="s">
        <v>28</v>
      </c>
      <c r="I10" s="297" t="s">
        <v>29</v>
      </c>
      <c r="J10" s="297" t="s">
        <v>30</v>
      </c>
      <c r="K10" s="297" t="s">
        <v>31</v>
      </c>
      <c r="L10" s="297" t="s">
        <v>32</v>
      </c>
      <c r="M10" s="297" t="s">
        <v>33</v>
      </c>
      <c r="N10" s="297" t="s">
        <v>34</v>
      </c>
      <c r="O10" s="297" t="s">
        <v>35</v>
      </c>
      <c r="P10" s="297" t="s">
        <v>36</v>
      </c>
      <c r="Q10" s="297" t="s">
        <v>37</v>
      </c>
      <c r="R10" s="297" t="s">
        <v>38</v>
      </c>
      <c r="S10" s="298" t="s">
        <v>39</v>
      </c>
      <c r="T10" s="391"/>
      <c r="U10" s="352" t="s">
        <v>40</v>
      </c>
      <c r="V10" s="299" t="s">
        <v>41</v>
      </c>
      <c r="W10" s="354" t="s">
        <v>42</v>
      </c>
      <c r="X10" s="300" t="s">
        <v>43</v>
      </c>
      <c r="Y10" s="296" t="s">
        <v>44</v>
      </c>
      <c r="Z10" s="299" t="s">
        <v>45</v>
      </c>
      <c r="AA10" s="300" t="s">
        <v>42</v>
      </c>
      <c r="AB10" s="300" t="s">
        <v>43</v>
      </c>
      <c r="AC10" s="296" t="s">
        <v>44</v>
      </c>
      <c r="AD10" s="299" t="s">
        <v>45</v>
      </c>
      <c r="AE10" s="301" t="s">
        <v>46</v>
      </c>
      <c r="AF10" s="302" t="s">
        <v>47</v>
      </c>
      <c r="AG10" s="303" t="s">
        <v>48</v>
      </c>
      <c r="AH10" s="304" t="s">
        <v>49</v>
      </c>
      <c r="AI10" s="391"/>
      <c r="AJ10" s="294" t="s">
        <v>50</v>
      </c>
      <c r="AK10" s="299" t="s">
        <v>51</v>
      </c>
      <c r="AL10" s="294" t="s">
        <v>50</v>
      </c>
      <c r="AM10" s="299" t="s">
        <v>51</v>
      </c>
      <c r="AN10" s="305" t="s">
        <v>52</v>
      </c>
      <c r="AO10" s="305" t="s">
        <v>53</v>
      </c>
      <c r="AP10" s="391"/>
      <c r="AQ10" s="391"/>
      <c r="AR10" s="306" t="s">
        <v>21</v>
      </c>
      <c r="AS10" s="307" t="s">
        <v>54</v>
      </c>
      <c r="AT10" s="308" t="s">
        <v>55</v>
      </c>
      <c r="AU10" s="309" t="s">
        <v>56</v>
      </c>
      <c r="AV10" s="310" t="s">
        <v>57</v>
      </c>
      <c r="AW10" s="294" t="s">
        <v>50</v>
      </c>
      <c r="AX10" s="299" t="s">
        <v>51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3" t="s">
        <v>58</v>
      </c>
      <c r="B11" s="34">
        <f>SUM(C11:S11)</f>
        <v>87</v>
      </c>
      <c r="C11" s="311">
        <v>21</v>
      </c>
      <c r="D11" s="312">
        <v>21</v>
      </c>
      <c r="E11" s="313">
        <v>35</v>
      </c>
      <c r="F11" s="313">
        <v>10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9">
        <v>87</v>
      </c>
      <c r="U11" s="39">
        <v>33</v>
      </c>
      <c r="V11" s="40">
        <v>54</v>
      </c>
      <c r="W11" s="41">
        <f t="shared" ref="W11:W36" si="0">SUM(X11+Y11+Z11)</f>
        <v>9</v>
      </c>
      <c r="X11" s="39">
        <v>2</v>
      </c>
      <c r="Y11" s="42">
        <v>7</v>
      </c>
      <c r="Z11" s="40">
        <v>0</v>
      </c>
      <c r="AA11" s="43">
        <f t="shared" ref="AA11:AA37" si="1">SUM(AB11+AC11+AD11)</f>
        <v>0</v>
      </c>
      <c r="AB11" s="39">
        <v>0</v>
      </c>
      <c r="AC11" s="42">
        <v>0</v>
      </c>
      <c r="AD11" s="40">
        <v>0</v>
      </c>
      <c r="AE11" s="44">
        <v>2</v>
      </c>
      <c r="AF11" s="45">
        <v>0</v>
      </c>
      <c r="AG11" s="46">
        <v>0</v>
      </c>
      <c r="AH11" s="314">
        <v>1</v>
      </c>
      <c r="AI11" s="48">
        <v>4</v>
      </c>
      <c r="AJ11" s="46">
        <v>0</v>
      </c>
      <c r="AK11" s="314">
        <v>0</v>
      </c>
      <c r="AL11" s="46">
        <v>1</v>
      </c>
      <c r="AM11" s="314">
        <v>0</v>
      </c>
      <c r="AN11" s="49"/>
      <c r="AO11" s="49"/>
      <c r="AP11" s="49"/>
      <c r="AQ11" s="49"/>
      <c r="AR11" s="50"/>
      <c r="AS11" s="51"/>
      <c r="AT11" s="311"/>
      <c r="AU11" s="313"/>
      <c r="AV11" s="52"/>
      <c r="AW11" s="46"/>
      <c r="AX11" s="314"/>
      <c r="AY11" s="53" t="str">
        <f>CA11&amp;CB11&amp;CC11&amp;CD11&amp;CE11</f>
        <v/>
      </c>
      <c r="AZ11" s="54"/>
      <c r="BA11" s="54"/>
      <c r="BB11" s="54"/>
      <c r="BC11" s="54"/>
      <c r="BD11" s="54"/>
      <c r="BE11" s="54"/>
      <c r="BF11" s="54"/>
      <c r="BG11" s="54"/>
      <c r="BH11" s="54"/>
      <c r="BI11" s="13"/>
      <c r="BJ11" s="13"/>
      <c r="BK11" s="13"/>
      <c r="BL11" s="13"/>
      <c r="BM11" s="13"/>
      <c r="BX11" s="2"/>
      <c r="CA11" s="55" t="str">
        <f>IF(CG11=1,"* El número de consultas según sexo NO DEBE ser diferente al Total. ","")</f>
        <v/>
      </c>
      <c r="CB11" s="55" t="str">
        <f>IF(CH11=1,"* No olvide digitar la columna Beneficiarios (Digite CEROS si no tiene). ","")</f>
        <v/>
      </c>
      <c r="CC11" s="55" t="str">
        <f>IF(CI11=1,"* El número de Beneficiarios NO DEBE ser mayor que el Total. ","")</f>
        <v/>
      </c>
      <c r="CD11" s="55" t="str">
        <f>IF(CJ11=1,"* El total de Consultas Nuevas NO DEBE ser MAYOR que el total de las Consultas Médicas. ","")</f>
        <v/>
      </c>
      <c r="CE11" s="55" t="str">
        <f>IF(CK11=1,"* No olvide registrar datos en Pertinencia (Digite CEROS si no tiene). ","")</f>
        <v/>
      </c>
      <c r="CF11" s="55"/>
      <c r="CG11" s="56">
        <f>IF(B11&lt;&gt;(U11+V11),1,0)</f>
        <v>0</v>
      </c>
      <c r="CH11" s="56">
        <f>IF(AND(B11&lt;&gt;0,T11=""),1,0)</f>
        <v>0</v>
      </c>
      <c r="CI11" s="56">
        <f t="shared" ref="CI11:CI70" si="2">IF(B11&lt;(T11),1,0)</f>
        <v>0</v>
      </c>
      <c r="CJ11" s="56">
        <f t="shared" ref="CJ11:CJ70" si="3">IF(B11&lt;(W11+AA11),1,0)</f>
        <v>0</v>
      </c>
      <c r="CK11" s="56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1" t="s">
        <v>59</v>
      </c>
      <c r="B12" s="34">
        <f>SUM(C12:S12)</f>
        <v>355</v>
      </c>
      <c r="C12" s="39">
        <v>0</v>
      </c>
      <c r="D12" s="57">
        <v>0</v>
      </c>
      <c r="E12" s="58">
        <v>0</v>
      </c>
      <c r="F12" s="58">
        <v>2</v>
      </c>
      <c r="G12" s="58">
        <v>13</v>
      </c>
      <c r="H12" s="58">
        <v>27</v>
      </c>
      <c r="I12" s="58">
        <v>18</v>
      </c>
      <c r="J12" s="58">
        <v>27</v>
      </c>
      <c r="K12" s="58">
        <v>17</v>
      </c>
      <c r="L12" s="58">
        <v>22</v>
      </c>
      <c r="M12" s="58">
        <v>28</v>
      </c>
      <c r="N12" s="58">
        <v>38</v>
      </c>
      <c r="O12" s="58">
        <v>34</v>
      </c>
      <c r="P12" s="58">
        <v>21</v>
      </c>
      <c r="Q12" s="58">
        <v>34</v>
      </c>
      <c r="R12" s="58">
        <v>36</v>
      </c>
      <c r="S12" s="40">
        <v>38</v>
      </c>
      <c r="T12" s="39">
        <v>355</v>
      </c>
      <c r="U12" s="39">
        <v>166</v>
      </c>
      <c r="V12" s="40">
        <v>189</v>
      </c>
      <c r="W12" s="41">
        <f t="shared" si="0"/>
        <v>0</v>
      </c>
      <c r="X12" s="39">
        <v>0</v>
      </c>
      <c r="Y12" s="42">
        <v>0</v>
      </c>
      <c r="Z12" s="40">
        <v>0</v>
      </c>
      <c r="AA12" s="43">
        <f t="shared" si="1"/>
        <v>154</v>
      </c>
      <c r="AB12" s="39">
        <v>0</v>
      </c>
      <c r="AC12" s="57">
        <v>154</v>
      </c>
      <c r="AD12" s="40">
        <v>0</v>
      </c>
      <c r="AE12" s="44"/>
      <c r="AF12" s="59">
        <v>0</v>
      </c>
      <c r="AG12" s="39">
        <v>1</v>
      </c>
      <c r="AH12" s="40">
        <v>8</v>
      </c>
      <c r="AI12" s="48">
        <v>733</v>
      </c>
      <c r="AJ12" s="46">
        <v>0</v>
      </c>
      <c r="AK12" s="40">
        <v>8</v>
      </c>
      <c r="AL12" s="46">
        <v>0</v>
      </c>
      <c r="AM12" s="40">
        <v>22</v>
      </c>
      <c r="AN12" s="49"/>
      <c r="AO12" s="49"/>
      <c r="AP12" s="49"/>
      <c r="AQ12" s="49"/>
      <c r="AR12" s="50"/>
      <c r="AS12" s="51"/>
      <c r="AT12" s="60"/>
      <c r="AU12" s="58"/>
      <c r="AV12" s="52"/>
      <c r="AW12" s="46"/>
      <c r="AX12" s="40"/>
      <c r="AY12" s="53" t="str">
        <f t="shared" ref="AY12:AY70" si="5">CA12&amp;CB12&amp;CC12&amp;CD12&amp;CE12</f>
        <v/>
      </c>
      <c r="AZ12" s="54"/>
      <c r="BA12" s="54"/>
      <c r="BB12" s="54"/>
      <c r="BC12" s="54"/>
      <c r="BD12" s="54"/>
      <c r="BE12" s="54"/>
      <c r="BF12" s="54"/>
      <c r="BG12" s="54"/>
      <c r="BH12" s="54"/>
      <c r="BI12" s="13"/>
      <c r="BJ12" s="13"/>
      <c r="BK12" s="13"/>
      <c r="BL12" s="13"/>
      <c r="BM12" s="13"/>
      <c r="BX12" s="2"/>
      <c r="CA12" s="55" t="str">
        <f t="shared" ref="CA12:CA70" si="6">IF(CG12=1,"* El número de consultas según sexo NO DEBE ser diferente al Total. ","")</f>
        <v/>
      </c>
      <c r="CB12" s="55" t="str">
        <f t="shared" ref="CB12:CB70" si="7">IF(CH12=1,"* No olvide digitar la columna Beneficiarios (Digite CEROS si no tiene). ","")</f>
        <v/>
      </c>
      <c r="CC12" s="55" t="str">
        <f t="shared" ref="CC12:CC70" si="8">IF(CI12=1,"* El número de Beneficiarios NO DEBE ser mayor que el Total. ","")</f>
        <v/>
      </c>
      <c r="CD12" s="55" t="str">
        <f t="shared" ref="CD12:CD70" si="9">IF(CJ12=1,"* El total de Consultas Nuevas NO DEBE ser MAYOR que el total de las Consultas Médicas. ","")</f>
        <v/>
      </c>
      <c r="CE12" s="55" t="str">
        <f t="shared" ref="CE12:CE70" si="10">IF(CK12=1,"* No olvide registrar datos en Pertinencia (Digite CEROS si no tiene). ","")</f>
        <v/>
      </c>
      <c r="CF12" s="55"/>
      <c r="CG12" s="56">
        <f t="shared" ref="CG12:CG70" si="11">IF(B12&lt;&gt;(U12+V12),1,0)</f>
        <v>0</v>
      </c>
      <c r="CH12" s="56">
        <f t="shared" ref="CH12:CH70" si="12">IF(AND(B12&lt;&gt;0,T12=""),1,0)</f>
        <v>0</v>
      </c>
      <c r="CI12" s="56">
        <f t="shared" si="2"/>
        <v>0</v>
      </c>
      <c r="CJ12" s="56">
        <f t="shared" si="3"/>
        <v>0</v>
      </c>
      <c r="CK12" s="56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1" t="s">
        <v>60</v>
      </c>
      <c r="B13" s="34">
        <f>SUM(C13)</f>
        <v>0</v>
      </c>
      <c r="C13" s="39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39"/>
      <c r="U13" s="39"/>
      <c r="V13" s="40"/>
      <c r="W13" s="41">
        <f t="shared" si="0"/>
        <v>0</v>
      </c>
      <c r="X13" s="39">
        <v>0</v>
      </c>
      <c r="Y13" s="42">
        <v>0</v>
      </c>
      <c r="Z13" s="40">
        <v>0</v>
      </c>
      <c r="AA13" s="43">
        <f t="shared" si="1"/>
        <v>0</v>
      </c>
      <c r="AB13" s="39">
        <v>0</v>
      </c>
      <c r="AC13" s="57">
        <v>0</v>
      </c>
      <c r="AD13" s="40">
        <v>0</v>
      </c>
      <c r="AE13" s="44"/>
      <c r="AF13" s="44">
        <v>0</v>
      </c>
      <c r="AG13" s="39">
        <v>0</v>
      </c>
      <c r="AH13" s="40">
        <v>0</v>
      </c>
      <c r="AI13" s="48">
        <v>0</v>
      </c>
      <c r="AJ13" s="46">
        <v>0</v>
      </c>
      <c r="AK13" s="40">
        <v>0</v>
      </c>
      <c r="AL13" s="46">
        <v>0</v>
      </c>
      <c r="AM13" s="40">
        <v>0</v>
      </c>
      <c r="AN13" s="49"/>
      <c r="AO13" s="49"/>
      <c r="AP13" s="49"/>
      <c r="AQ13" s="49"/>
      <c r="AR13" s="50"/>
      <c r="AS13" s="51"/>
      <c r="AT13" s="60"/>
      <c r="AU13" s="58"/>
      <c r="AV13" s="52"/>
      <c r="AW13" s="46"/>
      <c r="AX13" s="40"/>
      <c r="AY13" s="53" t="str">
        <f t="shared" si="5"/>
        <v/>
      </c>
      <c r="AZ13" s="54"/>
      <c r="BA13" s="54"/>
      <c r="BB13" s="54"/>
      <c r="BC13" s="54"/>
      <c r="BD13" s="54"/>
      <c r="BE13" s="54"/>
      <c r="BF13" s="54"/>
      <c r="BG13" s="54"/>
      <c r="BH13" s="54"/>
      <c r="BI13" s="13"/>
      <c r="BJ13" s="13"/>
      <c r="BK13" s="13"/>
      <c r="BL13" s="13"/>
      <c r="BM13" s="13"/>
      <c r="BX13" s="2"/>
      <c r="CA13" s="55" t="str">
        <f t="shared" si="6"/>
        <v/>
      </c>
      <c r="CB13" s="55" t="str">
        <f t="shared" si="7"/>
        <v/>
      </c>
      <c r="CC13" s="55" t="str">
        <f t="shared" si="8"/>
        <v/>
      </c>
      <c r="CD13" s="55" t="str">
        <f t="shared" si="9"/>
        <v/>
      </c>
      <c r="CE13" s="55" t="str">
        <f t="shared" si="10"/>
        <v/>
      </c>
      <c r="CF13" s="55"/>
      <c r="CG13" s="56">
        <f t="shared" si="11"/>
        <v>0</v>
      </c>
      <c r="CH13" s="56">
        <f t="shared" si="12"/>
        <v>0</v>
      </c>
      <c r="CI13" s="56">
        <f t="shared" si="2"/>
        <v>0</v>
      </c>
      <c r="CJ13" s="56">
        <f t="shared" si="3"/>
        <v>0</v>
      </c>
      <c r="CK13" s="56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1" t="s">
        <v>61</v>
      </c>
      <c r="B14" s="34">
        <f t="shared" ref="B14:B34" si="13">SUM(C14:S14)</f>
        <v>0</v>
      </c>
      <c r="C14" s="39"/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39"/>
      <c r="U14" s="39"/>
      <c r="V14" s="40"/>
      <c r="W14" s="41">
        <f t="shared" si="0"/>
        <v>0</v>
      </c>
      <c r="X14" s="39">
        <v>0</v>
      </c>
      <c r="Y14" s="42">
        <v>0</v>
      </c>
      <c r="Z14" s="40">
        <v>0</v>
      </c>
      <c r="AA14" s="43">
        <f t="shared" si="1"/>
        <v>0</v>
      </c>
      <c r="AB14" s="39">
        <v>0</v>
      </c>
      <c r="AC14" s="57">
        <v>0</v>
      </c>
      <c r="AD14" s="40">
        <v>0</v>
      </c>
      <c r="AE14" s="44"/>
      <c r="AF14" s="44">
        <v>0</v>
      </c>
      <c r="AG14" s="39">
        <v>0</v>
      </c>
      <c r="AH14" s="40">
        <v>0</v>
      </c>
      <c r="AI14" s="48">
        <v>0</v>
      </c>
      <c r="AJ14" s="46">
        <v>0</v>
      </c>
      <c r="AK14" s="40">
        <v>0</v>
      </c>
      <c r="AL14" s="46">
        <v>0</v>
      </c>
      <c r="AM14" s="40">
        <v>0</v>
      </c>
      <c r="AN14" s="49"/>
      <c r="AO14" s="49"/>
      <c r="AP14" s="49"/>
      <c r="AQ14" s="49"/>
      <c r="AR14" s="50"/>
      <c r="AS14" s="51"/>
      <c r="AT14" s="60"/>
      <c r="AU14" s="58"/>
      <c r="AV14" s="52"/>
      <c r="AW14" s="46"/>
      <c r="AX14" s="40"/>
      <c r="AY14" s="53" t="str">
        <f t="shared" si="5"/>
        <v/>
      </c>
      <c r="AZ14" s="54"/>
      <c r="BA14" s="54"/>
      <c r="BB14" s="54"/>
      <c r="BC14" s="54"/>
      <c r="BD14" s="54"/>
      <c r="BE14" s="54"/>
      <c r="BF14" s="54"/>
      <c r="BG14" s="54"/>
      <c r="BH14" s="54"/>
      <c r="BI14" s="13"/>
      <c r="BJ14" s="13"/>
      <c r="BK14" s="13"/>
      <c r="BL14" s="13"/>
      <c r="BM14" s="13"/>
      <c r="BX14" s="2"/>
      <c r="CA14" s="55" t="str">
        <f t="shared" si="6"/>
        <v/>
      </c>
      <c r="CB14" s="55" t="str">
        <f t="shared" si="7"/>
        <v/>
      </c>
      <c r="CC14" s="55" t="str">
        <f t="shared" si="8"/>
        <v/>
      </c>
      <c r="CD14" s="55" t="str">
        <f t="shared" si="9"/>
        <v/>
      </c>
      <c r="CE14" s="55" t="str">
        <f t="shared" si="10"/>
        <v/>
      </c>
      <c r="CF14" s="55"/>
      <c r="CG14" s="56">
        <f t="shared" si="11"/>
        <v>0</v>
      </c>
      <c r="CH14" s="56">
        <f t="shared" si="12"/>
        <v>0</v>
      </c>
      <c r="CI14" s="56">
        <f t="shared" si="2"/>
        <v>0</v>
      </c>
      <c r="CJ14" s="56">
        <f t="shared" si="3"/>
        <v>0</v>
      </c>
      <c r="CK14" s="56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1" t="s">
        <v>62</v>
      </c>
      <c r="B15" s="34">
        <f t="shared" si="13"/>
        <v>0</v>
      </c>
      <c r="C15" s="39"/>
      <c r="D15" s="57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0"/>
      <c r="T15" s="39"/>
      <c r="U15" s="39"/>
      <c r="V15" s="40"/>
      <c r="W15" s="41">
        <f t="shared" si="0"/>
        <v>0</v>
      </c>
      <c r="X15" s="39">
        <v>0</v>
      </c>
      <c r="Y15" s="42">
        <v>0</v>
      </c>
      <c r="Z15" s="40">
        <v>0</v>
      </c>
      <c r="AA15" s="62">
        <f t="shared" si="1"/>
        <v>0</v>
      </c>
      <c r="AB15" s="39">
        <v>0</v>
      </c>
      <c r="AC15" s="42">
        <v>0</v>
      </c>
      <c r="AD15" s="40">
        <v>0</v>
      </c>
      <c r="AE15" s="44"/>
      <c r="AF15" s="44">
        <v>0</v>
      </c>
      <c r="AG15" s="39">
        <v>0</v>
      </c>
      <c r="AH15" s="40">
        <v>0</v>
      </c>
      <c r="AI15" s="48">
        <v>0</v>
      </c>
      <c r="AJ15" s="46">
        <v>0</v>
      </c>
      <c r="AK15" s="40">
        <v>0</v>
      </c>
      <c r="AL15" s="46">
        <v>0</v>
      </c>
      <c r="AM15" s="40">
        <v>0</v>
      </c>
      <c r="AN15" s="49"/>
      <c r="AO15" s="49"/>
      <c r="AP15" s="49"/>
      <c r="AQ15" s="49"/>
      <c r="AR15" s="50"/>
      <c r="AS15" s="51"/>
      <c r="AT15" s="60"/>
      <c r="AU15" s="58"/>
      <c r="AV15" s="52"/>
      <c r="AW15" s="46"/>
      <c r="AX15" s="40"/>
      <c r="AY15" s="53" t="str">
        <f t="shared" si="5"/>
        <v/>
      </c>
      <c r="AZ15" s="54"/>
      <c r="BA15" s="54"/>
      <c r="BB15" s="54"/>
      <c r="BC15" s="54"/>
      <c r="BD15" s="54"/>
      <c r="BE15" s="54"/>
      <c r="BF15" s="54"/>
      <c r="BG15" s="54"/>
      <c r="BH15" s="54"/>
      <c r="BI15" s="13"/>
      <c r="BJ15" s="13"/>
      <c r="BK15" s="13"/>
      <c r="BL15" s="13"/>
      <c r="BM15" s="13"/>
      <c r="BX15" s="2"/>
      <c r="CA15" s="55" t="str">
        <f t="shared" si="6"/>
        <v/>
      </c>
      <c r="CB15" s="55" t="str">
        <f t="shared" si="7"/>
        <v/>
      </c>
      <c r="CC15" s="55" t="str">
        <f t="shared" si="8"/>
        <v/>
      </c>
      <c r="CD15" s="55" t="str">
        <f t="shared" si="9"/>
        <v/>
      </c>
      <c r="CE15" s="55" t="str">
        <f t="shared" si="10"/>
        <v/>
      </c>
      <c r="CF15" s="55"/>
      <c r="CG15" s="56">
        <f t="shared" si="11"/>
        <v>0</v>
      </c>
      <c r="CH15" s="56">
        <f t="shared" si="12"/>
        <v>0</v>
      </c>
      <c r="CI15" s="56">
        <f t="shared" si="2"/>
        <v>0</v>
      </c>
      <c r="CJ15" s="56">
        <f t="shared" si="3"/>
        <v>0</v>
      </c>
      <c r="CK15" s="56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1" t="s">
        <v>63</v>
      </c>
      <c r="B16" s="34">
        <f t="shared" si="13"/>
        <v>10</v>
      </c>
      <c r="C16" s="39">
        <v>8</v>
      </c>
      <c r="D16" s="57">
        <v>0</v>
      </c>
      <c r="E16" s="42">
        <v>2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39">
        <v>10</v>
      </c>
      <c r="U16" s="39">
        <v>4</v>
      </c>
      <c r="V16" s="40">
        <v>6</v>
      </c>
      <c r="W16" s="41">
        <f t="shared" si="0"/>
        <v>2</v>
      </c>
      <c r="X16" s="39">
        <v>2</v>
      </c>
      <c r="Y16" s="42">
        <v>0</v>
      </c>
      <c r="Z16" s="40">
        <v>0</v>
      </c>
      <c r="AA16" s="62">
        <f t="shared" si="1"/>
        <v>0</v>
      </c>
      <c r="AB16" s="39">
        <v>0</v>
      </c>
      <c r="AC16" s="42">
        <v>0</v>
      </c>
      <c r="AD16" s="40">
        <v>0</v>
      </c>
      <c r="AE16" s="44">
        <v>2</v>
      </c>
      <c r="AF16" s="44">
        <v>0</v>
      </c>
      <c r="AG16" s="39">
        <v>0</v>
      </c>
      <c r="AH16" s="40">
        <v>0</v>
      </c>
      <c r="AI16" s="48">
        <v>5</v>
      </c>
      <c r="AJ16" s="46">
        <v>8</v>
      </c>
      <c r="AK16" s="40">
        <v>0</v>
      </c>
      <c r="AL16" s="46">
        <v>0</v>
      </c>
      <c r="AM16" s="40">
        <v>0</v>
      </c>
      <c r="AN16" s="49"/>
      <c r="AO16" s="49"/>
      <c r="AP16" s="49"/>
      <c r="AQ16" s="49"/>
      <c r="AR16" s="50"/>
      <c r="AS16" s="51"/>
      <c r="AT16" s="60"/>
      <c r="AU16" s="58"/>
      <c r="AV16" s="52"/>
      <c r="AW16" s="46"/>
      <c r="AX16" s="40"/>
      <c r="AY16" s="53" t="str">
        <f t="shared" si="5"/>
        <v/>
      </c>
      <c r="AZ16" s="54"/>
      <c r="BA16" s="54"/>
      <c r="BB16" s="54"/>
      <c r="BC16" s="54"/>
      <c r="BD16" s="54"/>
      <c r="BE16" s="54"/>
      <c r="BF16" s="54"/>
      <c r="BG16" s="54"/>
      <c r="BH16" s="54"/>
      <c r="BI16" s="13"/>
      <c r="BJ16" s="13"/>
      <c r="BK16" s="13"/>
      <c r="BL16" s="13"/>
      <c r="BM16" s="13"/>
      <c r="BX16" s="2"/>
      <c r="CA16" s="55" t="str">
        <f t="shared" si="6"/>
        <v/>
      </c>
      <c r="CB16" s="55" t="str">
        <f t="shared" si="7"/>
        <v/>
      </c>
      <c r="CC16" s="55" t="str">
        <f t="shared" si="8"/>
        <v/>
      </c>
      <c r="CD16" s="55" t="str">
        <f t="shared" si="9"/>
        <v/>
      </c>
      <c r="CE16" s="55" t="str">
        <f t="shared" si="10"/>
        <v/>
      </c>
      <c r="CF16" s="55"/>
      <c r="CG16" s="56">
        <f t="shared" si="11"/>
        <v>0</v>
      </c>
      <c r="CH16" s="56">
        <f t="shared" si="12"/>
        <v>0</v>
      </c>
      <c r="CI16" s="56">
        <f t="shared" si="2"/>
        <v>0</v>
      </c>
      <c r="CJ16" s="56">
        <f t="shared" si="3"/>
        <v>0</v>
      </c>
      <c r="CK16" s="56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1" t="s">
        <v>64</v>
      </c>
      <c r="B17" s="34">
        <f t="shared" si="13"/>
        <v>58</v>
      </c>
      <c r="C17" s="39">
        <v>0</v>
      </c>
      <c r="D17" s="57">
        <v>0</v>
      </c>
      <c r="E17" s="42">
        <v>0</v>
      </c>
      <c r="F17" s="42">
        <v>0</v>
      </c>
      <c r="G17" s="42">
        <v>0</v>
      </c>
      <c r="H17" s="42">
        <v>2</v>
      </c>
      <c r="I17" s="42">
        <v>0</v>
      </c>
      <c r="J17" s="42">
        <v>0</v>
      </c>
      <c r="K17" s="42">
        <v>0</v>
      </c>
      <c r="L17" s="42">
        <v>1</v>
      </c>
      <c r="M17" s="42">
        <v>2</v>
      </c>
      <c r="N17" s="42">
        <v>5</v>
      </c>
      <c r="O17" s="42">
        <v>9</v>
      </c>
      <c r="P17" s="42">
        <v>11</v>
      </c>
      <c r="Q17" s="42">
        <v>7</v>
      </c>
      <c r="R17" s="42">
        <v>14</v>
      </c>
      <c r="S17" s="40">
        <v>7</v>
      </c>
      <c r="T17" s="39">
        <v>58</v>
      </c>
      <c r="U17" s="39">
        <v>32</v>
      </c>
      <c r="V17" s="40">
        <v>26</v>
      </c>
      <c r="W17" s="41">
        <f t="shared" si="0"/>
        <v>0</v>
      </c>
      <c r="X17" s="39"/>
      <c r="Y17" s="42"/>
      <c r="Z17" s="40"/>
      <c r="AA17" s="62">
        <f t="shared" si="1"/>
        <v>13</v>
      </c>
      <c r="AB17" s="39">
        <v>1</v>
      </c>
      <c r="AC17" s="42">
        <v>12</v>
      </c>
      <c r="AD17" s="40">
        <v>0</v>
      </c>
      <c r="AE17" s="44">
        <v>1</v>
      </c>
      <c r="AF17" s="44">
        <v>48</v>
      </c>
      <c r="AG17" s="39">
        <v>1</v>
      </c>
      <c r="AH17" s="40">
        <v>11</v>
      </c>
      <c r="AI17" s="48">
        <v>257</v>
      </c>
      <c r="AJ17" s="46">
        <v>0</v>
      </c>
      <c r="AK17" s="40">
        <v>0</v>
      </c>
      <c r="AL17" s="46">
        <v>0</v>
      </c>
      <c r="AM17" s="40">
        <v>0</v>
      </c>
      <c r="AN17" s="49"/>
      <c r="AO17" s="49"/>
      <c r="AP17" s="49"/>
      <c r="AQ17" s="49"/>
      <c r="AR17" s="50"/>
      <c r="AS17" s="51"/>
      <c r="AT17" s="60"/>
      <c r="AU17" s="58"/>
      <c r="AV17" s="52"/>
      <c r="AW17" s="46"/>
      <c r="AX17" s="40"/>
      <c r="AY17" s="53" t="str">
        <f t="shared" si="5"/>
        <v/>
      </c>
      <c r="AZ17" s="54"/>
      <c r="BA17" s="54"/>
      <c r="BB17" s="54"/>
      <c r="BC17" s="54"/>
      <c r="BD17" s="54"/>
      <c r="BE17" s="54"/>
      <c r="BF17" s="54"/>
      <c r="BG17" s="54"/>
      <c r="BH17" s="54"/>
      <c r="BI17" s="13"/>
      <c r="BJ17" s="13"/>
      <c r="BK17" s="13"/>
      <c r="BL17" s="13"/>
      <c r="BM17" s="13"/>
      <c r="BX17" s="2"/>
      <c r="CA17" s="55" t="str">
        <f t="shared" si="6"/>
        <v/>
      </c>
      <c r="CB17" s="55" t="str">
        <f t="shared" si="7"/>
        <v/>
      </c>
      <c r="CC17" s="55" t="str">
        <f t="shared" si="8"/>
        <v/>
      </c>
      <c r="CD17" s="55" t="str">
        <f t="shared" si="9"/>
        <v/>
      </c>
      <c r="CE17" s="55" t="str">
        <f t="shared" si="10"/>
        <v/>
      </c>
      <c r="CF17" s="55"/>
      <c r="CG17" s="56">
        <f t="shared" si="11"/>
        <v>0</v>
      </c>
      <c r="CH17" s="56">
        <f t="shared" si="12"/>
        <v>0</v>
      </c>
      <c r="CI17" s="56">
        <f t="shared" si="2"/>
        <v>0</v>
      </c>
      <c r="CJ17" s="56">
        <f t="shared" si="3"/>
        <v>0</v>
      </c>
      <c r="CK17" s="56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1" t="s">
        <v>65</v>
      </c>
      <c r="B18" s="34">
        <f t="shared" si="13"/>
        <v>0</v>
      </c>
      <c r="C18" s="39"/>
      <c r="D18" s="57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39"/>
      <c r="U18" s="39"/>
      <c r="V18" s="40"/>
      <c r="W18" s="41">
        <f t="shared" si="0"/>
        <v>0</v>
      </c>
      <c r="X18" s="39"/>
      <c r="Y18" s="42"/>
      <c r="Z18" s="40"/>
      <c r="AA18" s="62">
        <f t="shared" si="1"/>
        <v>0</v>
      </c>
      <c r="AB18" s="39"/>
      <c r="AC18" s="42"/>
      <c r="AD18" s="40"/>
      <c r="AE18" s="44"/>
      <c r="AF18" s="44">
        <v>0</v>
      </c>
      <c r="AG18" s="39"/>
      <c r="AH18" s="40"/>
      <c r="AI18" s="48"/>
      <c r="AJ18" s="46"/>
      <c r="AK18" s="40"/>
      <c r="AL18" s="46"/>
      <c r="AM18" s="40"/>
      <c r="AN18" s="49"/>
      <c r="AO18" s="49"/>
      <c r="AP18" s="49"/>
      <c r="AQ18" s="49"/>
      <c r="AR18" s="50"/>
      <c r="AS18" s="51"/>
      <c r="AT18" s="60"/>
      <c r="AU18" s="58"/>
      <c r="AV18" s="52"/>
      <c r="AW18" s="46"/>
      <c r="AX18" s="40"/>
      <c r="AY18" s="53" t="str">
        <f t="shared" si="5"/>
        <v/>
      </c>
      <c r="AZ18" s="54"/>
      <c r="BA18" s="54"/>
      <c r="BB18" s="54"/>
      <c r="BC18" s="54"/>
      <c r="BD18" s="54"/>
      <c r="BE18" s="54"/>
      <c r="BF18" s="54"/>
      <c r="BG18" s="54"/>
      <c r="BH18" s="54"/>
      <c r="BI18" s="13"/>
      <c r="BJ18" s="13"/>
      <c r="BK18" s="13"/>
      <c r="BL18" s="13"/>
      <c r="BM18" s="13"/>
      <c r="BX18" s="2"/>
      <c r="CA18" s="55" t="str">
        <f t="shared" si="6"/>
        <v/>
      </c>
      <c r="CB18" s="55" t="str">
        <f t="shared" si="7"/>
        <v/>
      </c>
      <c r="CC18" s="55" t="str">
        <f t="shared" si="8"/>
        <v/>
      </c>
      <c r="CD18" s="55" t="str">
        <f t="shared" si="9"/>
        <v/>
      </c>
      <c r="CE18" s="55" t="str">
        <f t="shared" si="10"/>
        <v/>
      </c>
      <c r="CF18" s="55"/>
      <c r="CG18" s="56">
        <f t="shared" si="11"/>
        <v>0</v>
      </c>
      <c r="CH18" s="56">
        <f t="shared" si="12"/>
        <v>0</v>
      </c>
      <c r="CI18" s="56">
        <f t="shared" si="2"/>
        <v>0</v>
      </c>
      <c r="CJ18" s="56">
        <f t="shared" si="3"/>
        <v>0</v>
      </c>
      <c r="CK18" s="56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1" t="s">
        <v>66</v>
      </c>
      <c r="B19" s="34">
        <f t="shared" si="13"/>
        <v>30</v>
      </c>
      <c r="C19" s="39">
        <v>0</v>
      </c>
      <c r="D19" s="57">
        <v>0</v>
      </c>
      <c r="E19" s="42">
        <v>0</v>
      </c>
      <c r="F19" s="42">
        <v>3</v>
      </c>
      <c r="G19" s="42">
        <v>0</v>
      </c>
      <c r="H19" s="42">
        <v>3</v>
      </c>
      <c r="I19" s="42">
        <v>3</v>
      </c>
      <c r="J19" s="42">
        <v>4</v>
      </c>
      <c r="K19" s="42">
        <v>0</v>
      </c>
      <c r="L19" s="42">
        <v>2</v>
      </c>
      <c r="M19" s="42">
        <v>3</v>
      </c>
      <c r="N19" s="42">
        <v>4</v>
      </c>
      <c r="O19" s="42">
        <v>1</v>
      </c>
      <c r="P19" s="42">
        <v>1</v>
      </c>
      <c r="Q19" s="42">
        <v>5</v>
      </c>
      <c r="R19" s="42">
        <v>1</v>
      </c>
      <c r="S19" s="40">
        <v>0</v>
      </c>
      <c r="T19" s="39">
        <v>30</v>
      </c>
      <c r="U19" s="39">
        <v>6</v>
      </c>
      <c r="V19" s="40">
        <v>24</v>
      </c>
      <c r="W19" s="41">
        <f t="shared" si="0"/>
        <v>0</v>
      </c>
      <c r="X19" s="39"/>
      <c r="Y19" s="42"/>
      <c r="Z19" s="40"/>
      <c r="AA19" s="62">
        <f t="shared" si="1"/>
        <v>26</v>
      </c>
      <c r="AB19" s="39">
        <v>6</v>
      </c>
      <c r="AC19" s="42">
        <v>20</v>
      </c>
      <c r="AD19" s="40">
        <v>0</v>
      </c>
      <c r="AE19" s="44">
        <v>6</v>
      </c>
      <c r="AF19" s="44">
        <v>0</v>
      </c>
      <c r="AG19" s="39">
        <v>10</v>
      </c>
      <c r="AH19" s="40">
        <v>1</v>
      </c>
      <c r="AI19" s="48">
        <v>7</v>
      </c>
      <c r="AJ19" s="46">
        <v>0</v>
      </c>
      <c r="AK19" s="40">
        <v>0</v>
      </c>
      <c r="AL19" s="46">
        <v>0</v>
      </c>
      <c r="AM19" s="40">
        <v>0</v>
      </c>
      <c r="AN19" s="49"/>
      <c r="AO19" s="49"/>
      <c r="AP19" s="49"/>
      <c r="AQ19" s="49"/>
      <c r="AR19" s="50"/>
      <c r="AS19" s="51"/>
      <c r="AT19" s="60"/>
      <c r="AU19" s="58"/>
      <c r="AV19" s="52"/>
      <c r="AW19" s="46"/>
      <c r="AX19" s="40"/>
      <c r="AY19" s="53" t="str">
        <f t="shared" si="5"/>
        <v/>
      </c>
      <c r="AZ19" s="54"/>
      <c r="BA19" s="54"/>
      <c r="BB19" s="54"/>
      <c r="BC19" s="54"/>
      <c r="BD19" s="54"/>
      <c r="BE19" s="54"/>
      <c r="BF19" s="54"/>
      <c r="BG19" s="54"/>
      <c r="BH19" s="54"/>
      <c r="BI19" s="13"/>
      <c r="BJ19" s="13"/>
      <c r="BK19" s="13"/>
      <c r="BL19" s="13"/>
      <c r="BM19" s="13"/>
      <c r="BX19" s="2"/>
      <c r="CA19" s="55" t="str">
        <f t="shared" si="6"/>
        <v/>
      </c>
      <c r="CB19" s="55" t="str">
        <f t="shared" si="7"/>
        <v/>
      </c>
      <c r="CC19" s="55" t="str">
        <f t="shared" si="8"/>
        <v/>
      </c>
      <c r="CD19" s="55" t="str">
        <f t="shared" si="9"/>
        <v/>
      </c>
      <c r="CE19" s="55" t="str">
        <f t="shared" si="10"/>
        <v/>
      </c>
      <c r="CF19" s="55"/>
      <c r="CG19" s="56">
        <f t="shared" si="11"/>
        <v>0</v>
      </c>
      <c r="CH19" s="56">
        <f t="shared" si="12"/>
        <v>0</v>
      </c>
      <c r="CI19" s="56">
        <f t="shared" si="2"/>
        <v>0</v>
      </c>
      <c r="CJ19" s="56">
        <f t="shared" si="3"/>
        <v>0</v>
      </c>
      <c r="CK19" s="56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1" t="s">
        <v>67</v>
      </c>
      <c r="B20" s="34">
        <f t="shared" si="13"/>
        <v>0</v>
      </c>
      <c r="C20" s="39"/>
      <c r="D20" s="57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39"/>
      <c r="U20" s="39"/>
      <c r="V20" s="40"/>
      <c r="W20" s="41">
        <f t="shared" si="0"/>
        <v>0</v>
      </c>
      <c r="X20" s="39"/>
      <c r="Y20" s="42"/>
      <c r="Z20" s="40"/>
      <c r="AA20" s="62">
        <f t="shared" si="1"/>
        <v>0</v>
      </c>
      <c r="AB20" s="39"/>
      <c r="AC20" s="42"/>
      <c r="AD20" s="40"/>
      <c r="AE20" s="44"/>
      <c r="AF20" s="44">
        <v>0</v>
      </c>
      <c r="AG20" s="39"/>
      <c r="AH20" s="40"/>
      <c r="AI20" s="48"/>
      <c r="AJ20" s="46"/>
      <c r="AK20" s="40"/>
      <c r="AL20" s="46"/>
      <c r="AM20" s="40"/>
      <c r="AN20" s="49"/>
      <c r="AO20" s="49"/>
      <c r="AP20" s="49"/>
      <c r="AQ20" s="49"/>
      <c r="AR20" s="50"/>
      <c r="AS20" s="51"/>
      <c r="AT20" s="60"/>
      <c r="AU20" s="58"/>
      <c r="AV20" s="52"/>
      <c r="AW20" s="46"/>
      <c r="AX20" s="40"/>
      <c r="AY20" s="53" t="str">
        <f t="shared" si="5"/>
        <v/>
      </c>
      <c r="AZ20" s="54"/>
      <c r="BA20" s="54"/>
      <c r="BB20" s="54"/>
      <c r="BC20" s="54"/>
      <c r="BD20" s="54"/>
      <c r="BE20" s="54"/>
      <c r="BF20" s="54"/>
      <c r="BG20" s="54"/>
      <c r="BH20" s="54"/>
      <c r="BI20" s="13"/>
      <c r="BJ20" s="13"/>
      <c r="BK20" s="13"/>
      <c r="BL20" s="13"/>
      <c r="BM20" s="13"/>
      <c r="BX20" s="2"/>
      <c r="CA20" s="55" t="str">
        <f t="shared" si="6"/>
        <v/>
      </c>
      <c r="CB20" s="55" t="str">
        <f t="shared" si="7"/>
        <v/>
      </c>
      <c r="CC20" s="55" t="str">
        <f t="shared" si="8"/>
        <v/>
      </c>
      <c r="CD20" s="55" t="str">
        <f t="shared" si="9"/>
        <v/>
      </c>
      <c r="CE20" s="55" t="str">
        <f t="shared" si="10"/>
        <v/>
      </c>
      <c r="CF20" s="55"/>
      <c r="CG20" s="56">
        <f t="shared" si="11"/>
        <v>0</v>
      </c>
      <c r="CH20" s="56">
        <f t="shared" si="12"/>
        <v>0</v>
      </c>
      <c r="CI20" s="56">
        <f t="shared" si="2"/>
        <v>0</v>
      </c>
      <c r="CJ20" s="56">
        <f t="shared" si="3"/>
        <v>0</v>
      </c>
      <c r="CK20" s="56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1" t="s">
        <v>68</v>
      </c>
      <c r="B21" s="34">
        <f t="shared" si="13"/>
        <v>2</v>
      </c>
      <c r="C21" s="39">
        <v>0</v>
      </c>
      <c r="D21" s="57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1</v>
      </c>
      <c r="P21" s="42">
        <v>0</v>
      </c>
      <c r="Q21" s="42">
        <v>1</v>
      </c>
      <c r="R21" s="42">
        <v>0</v>
      </c>
      <c r="S21" s="40">
        <v>0</v>
      </c>
      <c r="T21" s="39">
        <v>2</v>
      </c>
      <c r="U21" s="39">
        <v>1</v>
      </c>
      <c r="V21" s="40">
        <v>1</v>
      </c>
      <c r="W21" s="41">
        <f t="shared" si="0"/>
        <v>0</v>
      </c>
      <c r="X21" s="39"/>
      <c r="Y21" s="42"/>
      <c r="Z21" s="40"/>
      <c r="AA21" s="62">
        <f t="shared" si="1"/>
        <v>0</v>
      </c>
      <c r="AB21" s="39">
        <v>0</v>
      </c>
      <c r="AC21" s="42">
        <v>0</v>
      </c>
      <c r="AD21" s="40">
        <v>0</v>
      </c>
      <c r="AE21" s="44">
        <v>0</v>
      </c>
      <c r="AF21" s="44">
        <v>0</v>
      </c>
      <c r="AG21" s="39">
        <v>0</v>
      </c>
      <c r="AH21" s="40">
        <v>2</v>
      </c>
      <c r="AI21" s="48">
        <v>30</v>
      </c>
      <c r="AJ21" s="46">
        <v>0</v>
      </c>
      <c r="AK21" s="40">
        <v>14</v>
      </c>
      <c r="AL21" s="46">
        <v>0</v>
      </c>
      <c r="AM21" s="40">
        <v>0</v>
      </c>
      <c r="AN21" s="49"/>
      <c r="AO21" s="49"/>
      <c r="AP21" s="49"/>
      <c r="AQ21" s="49"/>
      <c r="AR21" s="50"/>
      <c r="AS21" s="51"/>
      <c r="AT21" s="60"/>
      <c r="AU21" s="58"/>
      <c r="AV21" s="52"/>
      <c r="AW21" s="46"/>
      <c r="AX21" s="40"/>
      <c r="AY21" s="53" t="str">
        <f t="shared" si="5"/>
        <v/>
      </c>
      <c r="AZ21" s="54"/>
      <c r="BA21" s="54"/>
      <c r="BB21" s="54"/>
      <c r="BC21" s="54"/>
      <c r="BD21" s="54"/>
      <c r="BE21" s="54"/>
      <c r="BF21" s="54"/>
      <c r="BG21" s="54"/>
      <c r="BH21" s="54"/>
      <c r="BI21" s="13"/>
      <c r="BJ21" s="13"/>
      <c r="BK21" s="13"/>
      <c r="BL21" s="13"/>
      <c r="BM21" s="13"/>
      <c r="BX21" s="2"/>
      <c r="CA21" s="55" t="str">
        <f t="shared" si="6"/>
        <v/>
      </c>
      <c r="CB21" s="55" t="str">
        <f t="shared" si="7"/>
        <v/>
      </c>
      <c r="CC21" s="55" t="str">
        <f t="shared" si="8"/>
        <v/>
      </c>
      <c r="CD21" s="55" t="str">
        <f t="shared" si="9"/>
        <v/>
      </c>
      <c r="CE21" s="55" t="str">
        <f t="shared" si="10"/>
        <v/>
      </c>
      <c r="CF21" s="55"/>
      <c r="CG21" s="56">
        <f t="shared" si="11"/>
        <v>0</v>
      </c>
      <c r="CH21" s="56">
        <f t="shared" si="12"/>
        <v>0</v>
      </c>
      <c r="CI21" s="56">
        <f t="shared" si="2"/>
        <v>0</v>
      </c>
      <c r="CJ21" s="56">
        <f t="shared" si="3"/>
        <v>0</v>
      </c>
      <c r="CK21" s="56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1" t="s">
        <v>69</v>
      </c>
      <c r="B22" s="34">
        <f t="shared" si="13"/>
        <v>0</v>
      </c>
      <c r="C22" s="39"/>
      <c r="D22" s="57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0"/>
      <c r="T22" s="39"/>
      <c r="U22" s="39"/>
      <c r="V22" s="40"/>
      <c r="W22" s="41">
        <f t="shared" si="0"/>
        <v>0</v>
      </c>
      <c r="X22" s="39"/>
      <c r="Y22" s="42"/>
      <c r="Z22" s="40"/>
      <c r="AA22" s="62">
        <f t="shared" si="1"/>
        <v>0</v>
      </c>
      <c r="AB22" s="39"/>
      <c r="AC22" s="42"/>
      <c r="AD22" s="40"/>
      <c r="AE22" s="44"/>
      <c r="AF22" s="44">
        <v>0</v>
      </c>
      <c r="AG22" s="39"/>
      <c r="AH22" s="40"/>
      <c r="AI22" s="48"/>
      <c r="AJ22" s="46"/>
      <c r="AK22" s="40"/>
      <c r="AL22" s="46"/>
      <c r="AM22" s="40"/>
      <c r="AN22" s="49"/>
      <c r="AO22" s="49"/>
      <c r="AP22" s="49"/>
      <c r="AQ22" s="49"/>
      <c r="AR22" s="50"/>
      <c r="AS22" s="51"/>
      <c r="AT22" s="60"/>
      <c r="AU22" s="58"/>
      <c r="AV22" s="52"/>
      <c r="AW22" s="46"/>
      <c r="AX22" s="40"/>
      <c r="AY22" s="53" t="str">
        <f t="shared" si="5"/>
        <v/>
      </c>
      <c r="AZ22" s="54"/>
      <c r="BA22" s="54"/>
      <c r="BB22" s="54"/>
      <c r="BC22" s="54"/>
      <c r="BD22" s="54"/>
      <c r="BE22" s="54"/>
      <c r="BF22" s="54"/>
      <c r="BG22" s="54"/>
      <c r="BH22" s="54"/>
      <c r="BI22" s="13"/>
      <c r="BJ22" s="13"/>
      <c r="BK22" s="13"/>
      <c r="BL22" s="13"/>
      <c r="BM22" s="13"/>
      <c r="BX22" s="2"/>
      <c r="CA22" s="55" t="str">
        <f t="shared" si="6"/>
        <v/>
      </c>
      <c r="CB22" s="55" t="str">
        <f t="shared" si="7"/>
        <v/>
      </c>
      <c r="CC22" s="55" t="str">
        <f t="shared" si="8"/>
        <v/>
      </c>
      <c r="CD22" s="55" t="str">
        <f t="shared" si="9"/>
        <v/>
      </c>
      <c r="CE22" s="55" t="str">
        <f t="shared" si="10"/>
        <v/>
      </c>
      <c r="CF22" s="55"/>
      <c r="CG22" s="56">
        <f t="shared" si="11"/>
        <v>0</v>
      </c>
      <c r="CH22" s="56">
        <f t="shared" si="12"/>
        <v>0</v>
      </c>
      <c r="CI22" s="56">
        <f t="shared" si="2"/>
        <v>0</v>
      </c>
      <c r="CJ22" s="56">
        <f t="shared" si="3"/>
        <v>0</v>
      </c>
      <c r="CK22" s="56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1" t="s">
        <v>70</v>
      </c>
      <c r="B23" s="34">
        <f t="shared" si="13"/>
        <v>0</v>
      </c>
      <c r="C23" s="39"/>
      <c r="D23" s="57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39"/>
      <c r="U23" s="39"/>
      <c r="V23" s="40"/>
      <c r="W23" s="41">
        <f t="shared" si="0"/>
        <v>0</v>
      </c>
      <c r="X23" s="39"/>
      <c r="Y23" s="42"/>
      <c r="Z23" s="40"/>
      <c r="AA23" s="62">
        <f t="shared" si="1"/>
        <v>0</v>
      </c>
      <c r="AB23" s="39"/>
      <c r="AC23" s="42"/>
      <c r="AD23" s="40"/>
      <c r="AE23" s="44"/>
      <c r="AF23" s="44">
        <v>0</v>
      </c>
      <c r="AG23" s="39"/>
      <c r="AH23" s="40"/>
      <c r="AI23" s="48"/>
      <c r="AJ23" s="46"/>
      <c r="AK23" s="40"/>
      <c r="AL23" s="46"/>
      <c r="AM23" s="40"/>
      <c r="AN23" s="49"/>
      <c r="AO23" s="49"/>
      <c r="AP23" s="49"/>
      <c r="AQ23" s="49"/>
      <c r="AR23" s="50"/>
      <c r="AS23" s="51"/>
      <c r="AT23" s="60"/>
      <c r="AU23" s="58"/>
      <c r="AV23" s="52"/>
      <c r="AW23" s="46"/>
      <c r="AX23" s="40"/>
      <c r="AY23" s="53" t="str">
        <f t="shared" si="5"/>
        <v/>
      </c>
      <c r="AZ23" s="54"/>
      <c r="BA23" s="54"/>
      <c r="BB23" s="54"/>
      <c r="BC23" s="54"/>
      <c r="BD23" s="54"/>
      <c r="BE23" s="54"/>
      <c r="BF23" s="54"/>
      <c r="BG23" s="54"/>
      <c r="BH23" s="54"/>
      <c r="BI23" s="13"/>
      <c r="BJ23" s="13"/>
      <c r="BK23" s="13"/>
      <c r="BL23" s="13"/>
      <c r="BM23" s="13"/>
      <c r="BX23" s="2"/>
      <c r="CA23" s="55" t="str">
        <f t="shared" si="6"/>
        <v/>
      </c>
      <c r="CB23" s="55" t="str">
        <f t="shared" si="7"/>
        <v/>
      </c>
      <c r="CC23" s="55" t="str">
        <f t="shared" si="8"/>
        <v/>
      </c>
      <c r="CD23" s="55" t="str">
        <f t="shared" si="9"/>
        <v/>
      </c>
      <c r="CE23" s="55" t="str">
        <f t="shared" si="10"/>
        <v/>
      </c>
      <c r="CF23" s="55"/>
      <c r="CG23" s="56">
        <f t="shared" si="11"/>
        <v>0</v>
      </c>
      <c r="CH23" s="56">
        <f t="shared" si="12"/>
        <v>0</v>
      </c>
      <c r="CI23" s="56">
        <f t="shared" si="2"/>
        <v>0</v>
      </c>
      <c r="CJ23" s="56">
        <f t="shared" si="3"/>
        <v>0</v>
      </c>
      <c r="CK23" s="56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1" t="s">
        <v>71</v>
      </c>
      <c r="B24" s="34">
        <f t="shared" si="13"/>
        <v>0</v>
      </c>
      <c r="C24" s="39"/>
      <c r="D24" s="57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0"/>
      <c r="T24" s="39"/>
      <c r="U24" s="39"/>
      <c r="V24" s="40"/>
      <c r="W24" s="41">
        <f t="shared" si="0"/>
        <v>0</v>
      </c>
      <c r="X24" s="39"/>
      <c r="Y24" s="42"/>
      <c r="Z24" s="40"/>
      <c r="AA24" s="62">
        <f t="shared" si="1"/>
        <v>0</v>
      </c>
      <c r="AB24" s="39"/>
      <c r="AC24" s="42"/>
      <c r="AD24" s="40"/>
      <c r="AE24" s="44"/>
      <c r="AF24" s="44">
        <v>0</v>
      </c>
      <c r="AG24" s="39"/>
      <c r="AH24" s="40"/>
      <c r="AI24" s="48"/>
      <c r="AJ24" s="46"/>
      <c r="AK24" s="40"/>
      <c r="AL24" s="46"/>
      <c r="AM24" s="40"/>
      <c r="AN24" s="49"/>
      <c r="AO24" s="49"/>
      <c r="AP24" s="49"/>
      <c r="AQ24" s="49"/>
      <c r="AR24" s="50"/>
      <c r="AS24" s="51"/>
      <c r="AT24" s="60"/>
      <c r="AU24" s="58"/>
      <c r="AV24" s="52"/>
      <c r="AW24" s="46"/>
      <c r="AX24" s="40"/>
      <c r="AY24" s="53" t="str">
        <f t="shared" si="5"/>
        <v/>
      </c>
      <c r="AZ24" s="54"/>
      <c r="BA24" s="54"/>
      <c r="BB24" s="54"/>
      <c r="BC24" s="54"/>
      <c r="BD24" s="54"/>
      <c r="BE24" s="54"/>
      <c r="BF24" s="54"/>
      <c r="BG24" s="54"/>
      <c r="BH24" s="54"/>
      <c r="BI24" s="13"/>
      <c r="BJ24" s="13"/>
      <c r="BK24" s="13"/>
      <c r="BL24" s="13"/>
      <c r="BM24" s="13"/>
      <c r="BX24" s="2"/>
      <c r="CA24" s="55" t="str">
        <f t="shared" si="6"/>
        <v/>
      </c>
      <c r="CB24" s="55" t="str">
        <f t="shared" si="7"/>
        <v/>
      </c>
      <c r="CC24" s="55" t="str">
        <f t="shared" si="8"/>
        <v/>
      </c>
      <c r="CD24" s="55" t="str">
        <f t="shared" si="9"/>
        <v/>
      </c>
      <c r="CE24" s="55" t="str">
        <f t="shared" si="10"/>
        <v/>
      </c>
      <c r="CF24" s="55"/>
      <c r="CG24" s="56">
        <f t="shared" si="11"/>
        <v>0</v>
      </c>
      <c r="CH24" s="56">
        <f t="shared" si="12"/>
        <v>0</v>
      </c>
      <c r="CI24" s="56">
        <f t="shared" si="2"/>
        <v>0</v>
      </c>
      <c r="CJ24" s="56">
        <f t="shared" si="3"/>
        <v>0</v>
      </c>
      <c r="CK24" s="56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1" t="s">
        <v>72</v>
      </c>
      <c r="B25" s="34">
        <f t="shared" si="13"/>
        <v>0</v>
      </c>
      <c r="C25" s="39"/>
      <c r="D25" s="57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39"/>
      <c r="U25" s="39"/>
      <c r="V25" s="40"/>
      <c r="W25" s="41">
        <f t="shared" si="0"/>
        <v>0</v>
      </c>
      <c r="X25" s="39"/>
      <c r="Y25" s="42"/>
      <c r="Z25" s="40"/>
      <c r="AA25" s="62">
        <f t="shared" si="1"/>
        <v>0</v>
      </c>
      <c r="AB25" s="39"/>
      <c r="AC25" s="42"/>
      <c r="AD25" s="40"/>
      <c r="AE25" s="44"/>
      <c r="AF25" s="44">
        <v>0</v>
      </c>
      <c r="AG25" s="39"/>
      <c r="AH25" s="40"/>
      <c r="AI25" s="48"/>
      <c r="AJ25" s="46"/>
      <c r="AK25" s="40"/>
      <c r="AL25" s="46"/>
      <c r="AM25" s="40"/>
      <c r="AN25" s="49"/>
      <c r="AO25" s="49"/>
      <c r="AP25" s="49"/>
      <c r="AQ25" s="49"/>
      <c r="AR25" s="50"/>
      <c r="AS25" s="51"/>
      <c r="AT25" s="60"/>
      <c r="AU25" s="58"/>
      <c r="AV25" s="52"/>
      <c r="AW25" s="46"/>
      <c r="AX25" s="40"/>
      <c r="AY25" s="53" t="str">
        <f t="shared" si="5"/>
        <v/>
      </c>
      <c r="AZ25" s="54"/>
      <c r="BA25" s="54"/>
      <c r="BB25" s="54"/>
      <c r="BC25" s="54"/>
      <c r="BD25" s="54"/>
      <c r="BE25" s="54"/>
      <c r="BF25" s="54"/>
      <c r="BG25" s="54"/>
      <c r="BH25" s="54"/>
      <c r="BI25" s="13"/>
      <c r="BJ25" s="13"/>
      <c r="BK25" s="13"/>
      <c r="BL25" s="13"/>
      <c r="BM25" s="13"/>
      <c r="BX25" s="2"/>
      <c r="CA25" s="55" t="str">
        <f t="shared" si="6"/>
        <v/>
      </c>
      <c r="CB25" s="55" t="str">
        <f t="shared" si="7"/>
        <v/>
      </c>
      <c r="CC25" s="55" t="str">
        <f t="shared" si="8"/>
        <v/>
      </c>
      <c r="CD25" s="55" t="str">
        <f t="shared" si="9"/>
        <v/>
      </c>
      <c r="CE25" s="55" t="str">
        <f t="shared" si="10"/>
        <v/>
      </c>
      <c r="CF25" s="55"/>
      <c r="CG25" s="56">
        <f t="shared" si="11"/>
        <v>0</v>
      </c>
      <c r="CH25" s="56">
        <f t="shared" si="12"/>
        <v>0</v>
      </c>
      <c r="CI25" s="56">
        <f t="shared" si="2"/>
        <v>0</v>
      </c>
      <c r="CJ25" s="56">
        <f t="shared" si="3"/>
        <v>0</v>
      </c>
      <c r="CK25" s="56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1" t="s">
        <v>73</v>
      </c>
      <c r="B26" s="34">
        <f t="shared" si="13"/>
        <v>0</v>
      </c>
      <c r="C26" s="39"/>
      <c r="D26" s="57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0"/>
      <c r="T26" s="39"/>
      <c r="U26" s="39"/>
      <c r="V26" s="40"/>
      <c r="W26" s="41">
        <f t="shared" si="0"/>
        <v>0</v>
      </c>
      <c r="X26" s="39"/>
      <c r="Y26" s="42"/>
      <c r="Z26" s="40"/>
      <c r="AA26" s="62">
        <f t="shared" si="1"/>
        <v>0</v>
      </c>
      <c r="AB26" s="39">
        <v>0</v>
      </c>
      <c r="AC26" s="42">
        <v>0</v>
      </c>
      <c r="AD26" s="40">
        <v>0</v>
      </c>
      <c r="AE26" s="44">
        <v>0</v>
      </c>
      <c r="AF26" s="44">
        <v>0</v>
      </c>
      <c r="AG26" s="39"/>
      <c r="AH26" s="40"/>
      <c r="AI26" s="48">
        <v>0</v>
      </c>
      <c r="AJ26" s="46">
        <v>0</v>
      </c>
      <c r="AK26" s="40">
        <v>0</v>
      </c>
      <c r="AL26" s="46">
        <v>0</v>
      </c>
      <c r="AM26" s="40">
        <v>0</v>
      </c>
      <c r="AN26" s="49"/>
      <c r="AO26" s="49"/>
      <c r="AP26" s="49"/>
      <c r="AQ26" s="49"/>
      <c r="AR26" s="50"/>
      <c r="AS26" s="51"/>
      <c r="AT26" s="60"/>
      <c r="AU26" s="58"/>
      <c r="AV26" s="52"/>
      <c r="AW26" s="46"/>
      <c r="AX26" s="40"/>
      <c r="AY26" s="53" t="str">
        <f t="shared" si="5"/>
        <v/>
      </c>
      <c r="AZ26" s="54"/>
      <c r="BA26" s="54"/>
      <c r="BB26" s="54"/>
      <c r="BC26" s="54"/>
      <c r="BD26" s="54"/>
      <c r="BE26" s="54"/>
      <c r="BF26" s="54"/>
      <c r="BG26" s="54"/>
      <c r="BH26" s="54"/>
      <c r="BI26" s="13"/>
      <c r="BJ26" s="13"/>
      <c r="BK26" s="13"/>
      <c r="BL26" s="13"/>
      <c r="BM26" s="13"/>
      <c r="BX26" s="2"/>
      <c r="CA26" s="55" t="str">
        <f t="shared" si="6"/>
        <v/>
      </c>
      <c r="CB26" s="55" t="str">
        <f t="shared" si="7"/>
        <v/>
      </c>
      <c r="CC26" s="55" t="str">
        <f t="shared" si="8"/>
        <v/>
      </c>
      <c r="CD26" s="55" t="str">
        <f t="shared" si="9"/>
        <v/>
      </c>
      <c r="CE26" s="55" t="str">
        <f t="shared" si="10"/>
        <v/>
      </c>
      <c r="CF26" s="55"/>
      <c r="CG26" s="56">
        <f t="shared" si="11"/>
        <v>0</v>
      </c>
      <c r="CH26" s="56">
        <f t="shared" si="12"/>
        <v>0</v>
      </c>
      <c r="CI26" s="56">
        <f t="shared" si="2"/>
        <v>0</v>
      </c>
      <c r="CJ26" s="56">
        <f t="shared" si="3"/>
        <v>0</v>
      </c>
      <c r="CK26" s="56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1" t="s">
        <v>74</v>
      </c>
      <c r="B27" s="34">
        <f t="shared" si="13"/>
        <v>0</v>
      </c>
      <c r="C27" s="39"/>
      <c r="D27" s="57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39"/>
      <c r="U27" s="39"/>
      <c r="V27" s="40"/>
      <c r="W27" s="41">
        <f t="shared" si="0"/>
        <v>0</v>
      </c>
      <c r="X27" s="39"/>
      <c r="Y27" s="42"/>
      <c r="Z27" s="40"/>
      <c r="AA27" s="62">
        <f t="shared" si="1"/>
        <v>0</v>
      </c>
      <c r="AB27" s="39"/>
      <c r="AC27" s="42"/>
      <c r="AD27" s="40"/>
      <c r="AE27" s="44"/>
      <c r="AF27" s="44">
        <v>0</v>
      </c>
      <c r="AG27" s="39"/>
      <c r="AH27" s="40"/>
      <c r="AI27" s="48"/>
      <c r="AJ27" s="46"/>
      <c r="AK27" s="40"/>
      <c r="AL27" s="46"/>
      <c r="AM27" s="40"/>
      <c r="AN27" s="49"/>
      <c r="AO27" s="49"/>
      <c r="AP27" s="49"/>
      <c r="AQ27" s="49"/>
      <c r="AR27" s="50"/>
      <c r="AS27" s="51"/>
      <c r="AT27" s="60"/>
      <c r="AU27" s="58"/>
      <c r="AV27" s="52"/>
      <c r="AW27" s="46"/>
      <c r="AX27" s="40"/>
      <c r="AY27" s="53" t="str">
        <f t="shared" si="5"/>
        <v/>
      </c>
      <c r="AZ27" s="54"/>
      <c r="BA27" s="54"/>
      <c r="BB27" s="54"/>
      <c r="BC27" s="54"/>
      <c r="BD27" s="54"/>
      <c r="BE27" s="54"/>
      <c r="BF27" s="54"/>
      <c r="BG27" s="54"/>
      <c r="BH27" s="54"/>
      <c r="BI27" s="13"/>
      <c r="BJ27" s="13"/>
      <c r="BK27" s="13"/>
      <c r="BL27" s="13"/>
      <c r="BM27" s="13"/>
      <c r="BX27" s="2"/>
      <c r="CA27" s="55" t="str">
        <f t="shared" si="6"/>
        <v/>
      </c>
      <c r="CB27" s="55" t="str">
        <f t="shared" si="7"/>
        <v/>
      </c>
      <c r="CC27" s="55" t="str">
        <f t="shared" si="8"/>
        <v/>
      </c>
      <c r="CD27" s="55" t="str">
        <f t="shared" si="9"/>
        <v/>
      </c>
      <c r="CE27" s="55" t="str">
        <f t="shared" si="10"/>
        <v/>
      </c>
      <c r="CF27" s="55"/>
      <c r="CG27" s="56">
        <f t="shared" si="11"/>
        <v>0</v>
      </c>
      <c r="CH27" s="56">
        <f t="shared" si="12"/>
        <v>0</v>
      </c>
      <c r="CI27" s="56">
        <f t="shared" si="2"/>
        <v>0</v>
      </c>
      <c r="CJ27" s="56">
        <f t="shared" si="3"/>
        <v>0</v>
      </c>
      <c r="CK27" s="56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1" t="s">
        <v>75</v>
      </c>
      <c r="B28" s="34">
        <f t="shared" si="13"/>
        <v>0</v>
      </c>
      <c r="C28" s="39"/>
      <c r="D28" s="57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0"/>
      <c r="T28" s="39"/>
      <c r="U28" s="39"/>
      <c r="V28" s="40"/>
      <c r="W28" s="41">
        <f t="shared" si="0"/>
        <v>0</v>
      </c>
      <c r="X28" s="39"/>
      <c r="Y28" s="42"/>
      <c r="Z28" s="40"/>
      <c r="AA28" s="62">
        <f t="shared" si="1"/>
        <v>0</v>
      </c>
      <c r="AB28" s="39"/>
      <c r="AC28" s="42"/>
      <c r="AD28" s="40"/>
      <c r="AE28" s="44"/>
      <c r="AF28" s="44">
        <v>0</v>
      </c>
      <c r="AG28" s="39"/>
      <c r="AH28" s="40"/>
      <c r="AI28" s="48"/>
      <c r="AJ28" s="46"/>
      <c r="AK28" s="40"/>
      <c r="AL28" s="46"/>
      <c r="AM28" s="40"/>
      <c r="AN28" s="49"/>
      <c r="AO28" s="49"/>
      <c r="AP28" s="49"/>
      <c r="AQ28" s="49"/>
      <c r="AR28" s="50"/>
      <c r="AS28" s="51"/>
      <c r="AT28" s="60"/>
      <c r="AU28" s="58"/>
      <c r="AV28" s="52"/>
      <c r="AW28" s="46"/>
      <c r="AX28" s="40"/>
      <c r="AY28" s="53" t="str">
        <f t="shared" si="5"/>
        <v/>
      </c>
      <c r="AZ28" s="54"/>
      <c r="BA28" s="54"/>
      <c r="BB28" s="54"/>
      <c r="BC28" s="54"/>
      <c r="BD28" s="54"/>
      <c r="BE28" s="54"/>
      <c r="BF28" s="54"/>
      <c r="BG28" s="54"/>
      <c r="BH28" s="54"/>
      <c r="BI28" s="13"/>
      <c r="BJ28" s="13"/>
      <c r="BK28" s="13"/>
      <c r="BL28" s="13"/>
      <c r="BM28" s="13"/>
      <c r="BX28" s="2"/>
      <c r="CA28" s="55" t="str">
        <f t="shared" si="6"/>
        <v/>
      </c>
      <c r="CB28" s="55" t="str">
        <f t="shared" si="7"/>
        <v/>
      </c>
      <c r="CC28" s="55" t="str">
        <f t="shared" si="8"/>
        <v/>
      </c>
      <c r="CD28" s="55" t="str">
        <f t="shared" si="9"/>
        <v/>
      </c>
      <c r="CE28" s="55" t="str">
        <f t="shared" si="10"/>
        <v/>
      </c>
      <c r="CF28" s="55"/>
      <c r="CG28" s="56">
        <f t="shared" si="11"/>
        <v>0</v>
      </c>
      <c r="CH28" s="56">
        <f t="shared" si="12"/>
        <v>0</v>
      </c>
      <c r="CI28" s="56">
        <f t="shared" si="2"/>
        <v>0</v>
      </c>
      <c r="CJ28" s="56">
        <f t="shared" si="3"/>
        <v>0</v>
      </c>
      <c r="CK28" s="56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1" t="s">
        <v>76</v>
      </c>
      <c r="B29" s="34">
        <f t="shared" si="13"/>
        <v>0</v>
      </c>
      <c r="C29" s="39"/>
      <c r="D29" s="57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39"/>
      <c r="U29" s="39"/>
      <c r="V29" s="40"/>
      <c r="W29" s="41">
        <f t="shared" si="0"/>
        <v>0</v>
      </c>
      <c r="X29" s="39"/>
      <c r="Y29" s="42"/>
      <c r="Z29" s="40"/>
      <c r="AA29" s="62">
        <f t="shared" si="1"/>
        <v>0</v>
      </c>
      <c r="AB29" s="39"/>
      <c r="AC29" s="42"/>
      <c r="AD29" s="40"/>
      <c r="AE29" s="44"/>
      <c r="AF29" s="44">
        <v>0</v>
      </c>
      <c r="AG29" s="39"/>
      <c r="AH29" s="40"/>
      <c r="AI29" s="48"/>
      <c r="AJ29" s="46"/>
      <c r="AK29" s="40"/>
      <c r="AL29" s="46"/>
      <c r="AM29" s="40"/>
      <c r="AN29" s="49"/>
      <c r="AO29" s="49"/>
      <c r="AP29" s="49"/>
      <c r="AQ29" s="49"/>
      <c r="AR29" s="50"/>
      <c r="AS29" s="51"/>
      <c r="AT29" s="60"/>
      <c r="AU29" s="58"/>
      <c r="AV29" s="52"/>
      <c r="AW29" s="46"/>
      <c r="AX29" s="40"/>
      <c r="AY29" s="53" t="str">
        <f t="shared" si="5"/>
        <v/>
      </c>
      <c r="AZ29" s="54"/>
      <c r="BA29" s="54"/>
      <c r="BB29" s="54"/>
      <c r="BC29" s="54"/>
      <c r="BD29" s="54"/>
      <c r="BE29" s="54"/>
      <c r="BF29" s="54"/>
      <c r="BG29" s="54"/>
      <c r="BH29" s="54"/>
      <c r="BI29" s="13"/>
      <c r="BJ29" s="13"/>
      <c r="BK29" s="13"/>
      <c r="BL29" s="13"/>
      <c r="BM29" s="13"/>
      <c r="BX29" s="2"/>
      <c r="CA29" s="55" t="str">
        <f t="shared" si="6"/>
        <v/>
      </c>
      <c r="CB29" s="55" t="str">
        <f t="shared" si="7"/>
        <v/>
      </c>
      <c r="CC29" s="55" t="str">
        <f t="shared" si="8"/>
        <v/>
      </c>
      <c r="CD29" s="55" t="str">
        <f t="shared" si="9"/>
        <v/>
      </c>
      <c r="CE29" s="55" t="str">
        <f t="shared" si="10"/>
        <v/>
      </c>
      <c r="CF29" s="55"/>
      <c r="CG29" s="56">
        <f t="shared" si="11"/>
        <v>0</v>
      </c>
      <c r="CH29" s="56">
        <f t="shared" si="12"/>
        <v>0</v>
      </c>
      <c r="CI29" s="56">
        <f t="shared" si="2"/>
        <v>0</v>
      </c>
      <c r="CJ29" s="56">
        <f t="shared" si="3"/>
        <v>0</v>
      </c>
      <c r="CK29" s="56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1" t="s">
        <v>77</v>
      </c>
      <c r="B30" s="34">
        <f t="shared" si="13"/>
        <v>0</v>
      </c>
      <c r="C30" s="39"/>
      <c r="D30" s="57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0"/>
      <c r="T30" s="39"/>
      <c r="U30" s="39"/>
      <c r="V30" s="40"/>
      <c r="W30" s="41">
        <f t="shared" si="0"/>
        <v>0</v>
      </c>
      <c r="X30" s="39"/>
      <c r="Y30" s="42"/>
      <c r="Z30" s="40"/>
      <c r="AA30" s="62">
        <f t="shared" si="1"/>
        <v>0</v>
      </c>
      <c r="AB30" s="39">
        <v>0</v>
      </c>
      <c r="AC30" s="42">
        <v>0</v>
      </c>
      <c r="AD30" s="40">
        <v>0</v>
      </c>
      <c r="AE30" s="44"/>
      <c r="AF30" s="44">
        <v>0</v>
      </c>
      <c r="AG30" s="39"/>
      <c r="AH30" s="40"/>
      <c r="AI30" s="48">
        <v>0</v>
      </c>
      <c r="AJ30" s="46">
        <v>0</v>
      </c>
      <c r="AK30" s="40">
        <v>0</v>
      </c>
      <c r="AL30" s="46">
        <v>0</v>
      </c>
      <c r="AM30" s="40">
        <v>5</v>
      </c>
      <c r="AN30" s="49"/>
      <c r="AO30" s="49"/>
      <c r="AP30" s="49"/>
      <c r="AQ30" s="49"/>
      <c r="AR30" s="50"/>
      <c r="AS30" s="51"/>
      <c r="AT30" s="60"/>
      <c r="AU30" s="58"/>
      <c r="AV30" s="52"/>
      <c r="AW30" s="46"/>
      <c r="AX30" s="40"/>
      <c r="AY30" s="53" t="str">
        <f t="shared" si="5"/>
        <v/>
      </c>
      <c r="AZ30" s="54"/>
      <c r="BA30" s="54"/>
      <c r="BB30" s="54"/>
      <c r="BC30" s="54"/>
      <c r="BD30" s="54"/>
      <c r="BE30" s="54"/>
      <c r="BF30" s="54"/>
      <c r="BG30" s="54"/>
      <c r="BH30" s="54"/>
      <c r="BI30" s="13"/>
      <c r="BJ30" s="13"/>
      <c r="BK30" s="13"/>
      <c r="BL30" s="13"/>
      <c r="BM30" s="13"/>
      <c r="BX30" s="2"/>
      <c r="CA30" s="55" t="str">
        <f t="shared" si="6"/>
        <v/>
      </c>
      <c r="CB30" s="55" t="str">
        <f t="shared" si="7"/>
        <v/>
      </c>
      <c r="CC30" s="55" t="str">
        <f t="shared" si="8"/>
        <v/>
      </c>
      <c r="CD30" s="55" t="str">
        <f t="shared" si="9"/>
        <v/>
      </c>
      <c r="CE30" s="55" t="str">
        <f t="shared" si="10"/>
        <v/>
      </c>
      <c r="CF30" s="55"/>
      <c r="CG30" s="56">
        <f t="shared" si="11"/>
        <v>0</v>
      </c>
      <c r="CH30" s="56">
        <f t="shared" si="12"/>
        <v>0</v>
      </c>
      <c r="CI30" s="56">
        <f t="shared" si="2"/>
        <v>0</v>
      </c>
      <c r="CJ30" s="56">
        <f t="shared" si="3"/>
        <v>0</v>
      </c>
      <c r="CK30" s="56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1" t="s">
        <v>78</v>
      </c>
      <c r="B31" s="34">
        <f t="shared" si="13"/>
        <v>12</v>
      </c>
      <c r="C31" s="39">
        <v>2</v>
      </c>
      <c r="D31" s="57">
        <v>1</v>
      </c>
      <c r="E31" s="42">
        <v>0</v>
      </c>
      <c r="F31" s="42">
        <v>0</v>
      </c>
      <c r="G31" s="42">
        <v>0</v>
      </c>
      <c r="H31" s="42">
        <v>1</v>
      </c>
      <c r="I31" s="42">
        <v>1</v>
      </c>
      <c r="J31" s="42">
        <v>2</v>
      </c>
      <c r="K31" s="42">
        <v>0</v>
      </c>
      <c r="L31" s="42">
        <v>0</v>
      </c>
      <c r="M31" s="42">
        <v>1</v>
      </c>
      <c r="N31" s="42">
        <v>0</v>
      </c>
      <c r="O31" s="42">
        <v>0</v>
      </c>
      <c r="P31" s="42">
        <v>1</v>
      </c>
      <c r="Q31" s="42">
        <v>2</v>
      </c>
      <c r="R31" s="42">
        <v>0</v>
      </c>
      <c r="S31" s="40">
        <v>1</v>
      </c>
      <c r="T31" s="39">
        <v>12</v>
      </c>
      <c r="U31" s="39">
        <v>5</v>
      </c>
      <c r="V31" s="40">
        <v>7</v>
      </c>
      <c r="W31" s="41">
        <f t="shared" si="0"/>
        <v>0</v>
      </c>
      <c r="X31" s="39"/>
      <c r="Y31" s="42"/>
      <c r="Z31" s="40"/>
      <c r="AA31" s="62">
        <f t="shared" si="1"/>
        <v>0</v>
      </c>
      <c r="AB31" s="39">
        <v>0</v>
      </c>
      <c r="AC31" s="42">
        <v>0</v>
      </c>
      <c r="AD31" s="40">
        <v>0</v>
      </c>
      <c r="AE31" s="44">
        <v>0</v>
      </c>
      <c r="AF31" s="44">
        <v>0</v>
      </c>
      <c r="AG31" s="39"/>
      <c r="AH31" s="40"/>
      <c r="AI31" s="48">
        <v>0</v>
      </c>
      <c r="AJ31" s="46">
        <v>0</v>
      </c>
      <c r="AK31" s="40">
        <v>1</v>
      </c>
      <c r="AL31" s="46"/>
      <c r="AM31" s="40"/>
      <c r="AN31" s="49"/>
      <c r="AO31" s="49"/>
      <c r="AP31" s="49"/>
      <c r="AQ31" s="49"/>
      <c r="AR31" s="50"/>
      <c r="AS31" s="51"/>
      <c r="AT31" s="60"/>
      <c r="AU31" s="58"/>
      <c r="AV31" s="52"/>
      <c r="AW31" s="46"/>
      <c r="AX31" s="40"/>
      <c r="AY31" s="53" t="str">
        <f t="shared" si="5"/>
        <v/>
      </c>
      <c r="AZ31" s="54"/>
      <c r="BA31" s="54"/>
      <c r="BB31" s="54"/>
      <c r="BC31" s="54"/>
      <c r="BD31" s="54"/>
      <c r="BE31" s="54"/>
      <c r="BF31" s="54"/>
      <c r="BG31" s="54"/>
      <c r="BH31" s="54"/>
      <c r="BI31" s="13"/>
      <c r="BJ31" s="13"/>
      <c r="BK31" s="13"/>
      <c r="BL31" s="13"/>
      <c r="BM31" s="13"/>
      <c r="BX31" s="2"/>
      <c r="CA31" s="55" t="str">
        <f t="shared" si="6"/>
        <v/>
      </c>
      <c r="CB31" s="55" t="str">
        <f t="shared" si="7"/>
        <v/>
      </c>
      <c r="CC31" s="55" t="str">
        <f t="shared" si="8"/>
        <v/>
      </c>
      <c r="CD31" s="55" t="str">
        <f t="shared" si="9"/>
        <v/>
      </c>
      <c r="CE31" s="55" t="str">
        <f t="shared" si="10"/>
        <v/>
      </c>
      <c r="CF31" s="55"/>
      <c r="CG31" s="56">
        <f t="shared" si="11"/>
        <v>0</v>
      </c>
      <c r="CH31" s="56">
        <f t="shared" si="12"/>
        <v>0</v>
      </c>
      <c r="CI31" s="56">
        <f t="shared" si="2"/>
        <v>0</v>
      </c>
      <c r="CJ31" s="56">
        <f t="shared" si="3"/>
        <v>0</v>
      </c>
      <c r="CK31" s="56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1" t="s">
        <v>79</v>
      </c>
      <c r="B32" s="34">
        <f t="shared" si="13"/>
        <v>0</v>
      </c>
      <c r="C32" s="39"/>
      <c r="D32" s="57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39"/>
      <c r="U32" s="39"/>
      <c r="V32" s="40"/>
      <c r="W32" s="41">
        <f t="shared" si="0"/>
        <v>0</v>
      </c>
      <c r="X32" s="39"/>
      <c r="Y32" s="42"/>
      <c r="Z32" s="40"/>
      <c r="AA32" s="62">
        <f t="shared" si="1"/>
        <v>0</v>
      </c>
      <c r="AB32" s="39"/>
      <c r="AC32" s="42"/>
      <c r="AD32" s="40"/>
      <c r="AE32" s="44"/>
      <c r="AF32" s="44">
        <v>0</v>
      </c>
      <c r="AG32" s="39"/>
      <c r="AH32" s="40"/>
      <c r="AI32" s="48"/>
      <c r="AJ32" s="46"/>
      <c r="AK32" s="40"/>
      <c r="AL32" s="46"/>
      <c r="AM32" s="40"/>
      <c r="AN32" s="49"/>
      <c r="AO32" s="49"/>
      <c r="AP32" s="49"/>
      <c r="AQ32" s="49"/>
      <c r="AR32" s="50"/>
      <c r="AS32" s="51"/>
      <c r="AT32" s="60"/>
      <c r="AU32" s="58"/>
      <c r="AV32" s="52"/>
      <c r="AW32" s="46"/>
      <c r="AX32" s="40"/>
      <c r="AY32" s="53" t="str">
        <f t="shared" si="5"/>
        <v/>
      </c>
      <c r="AZ32" s="54"/>
      <c r="BA32" s="54"/>
      <c r="BB32" s="54"/>
      <c r="BC32" s="54"/>
      <c r="BD32" s="54"/>
      <c r="BE32" s="54"/>
      <c r="BF32" s="54"/>
      <c r="BG32" s="54"/>
      <c r="BH32" s="54"/>
      <c r="BI32" s="13"/>
      <c r="BJ32" s="13"/>
      <c r="BK32" s="13"/>
      <c r="BL32" s="13"/>
      <c r="BM32" s="13"/>
      <c r="BX32" s="2"/>
      <c r="CA32" s="55" t="str">
        <f t="shared" si="6"/>
        <v/>
      </c>
      <c r="CB32" s="55" t="str">
        <f t="shared" si="7"/>
        <v/>
      </c>
      <c r="CC32" s="55" t="str">
        <f t="shared" si="8"/>
        <v/>
      </c>
      <c r="CD32" s="55" t="str">
        <f t="shared" si="9"/>
        <v/>
      </c>
      <c r="CE32" s="55" t="str">
        <f t="shared" si="10"/>
        <v/>
      </c>
      <c r="CF32" s="55"/>
      <c r="CG32" s="56">
        <f t="shared" si="11"/>
        <v>0</v>
      </c>
      <c r="CH32" s="56">
        <f t="shared" si="12"/>
        <v>0</v>
      </c>
      <c r="CI32" s="56">
        <f t="shared" si="2"/>
        <v>0</v>
      </c>
      <c r="CJ32" s="56">
        <f t="shared" si="3"/>
        <v>0</v>
      </c>
      <c r="CK32" s="56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1" t="s">
        <v>80</v>
      </c>
      <c r="B33" s="34">
        <f t="shared" si="13"/>
        <v>0</v>
      </c>
      <c r="C33" s="39"/>
      <c r="D33" s="57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0"/>
      <c r="T33" s="39"/>
      <c r="U33" s="39"/>
      <c r="V33" s="40"/>
      <c r="W33" s="41">
        <f t="shared" si="0"/>
        <v>0</v>
      </c>
      <c r="X33" s="39"/>
      <c r="Y33" s="42"/>
      <c r="Z33" s="40"/>
      <c r="AA33" s="62">
        <f t="shared" si="1"/>
        <v>0</v>
      </c>
      <c r="AB33" s="39"/>
      <c r="AC33" s="42"/>
      <c r="AD33" s="40"/>
      <c r="AE33" s="44"/>
      <c r="AF33" s="44">
        <v>0</v>
      </c>
      <c r="AG33" s="39"/>
      <c r="AH33" s="40"/>
      <c r="AI33" s="48"/>
      <c r="AJ33" s="46"/>
      <c r="AK33" s="40"/>
      <c r="AL33" s="46"/>
      <c r="AM33" s="40"/>
      <c r="AN33" s="49"/>
      <c r="AO33" s="49"/>
      <c r="AP33" s="49"/>
      <c r="AQ33" s="49"/>
      <c r="AR33" s="50"/>
      <c r="AS33" s="51"/>
      <c r="AT33" s="60"/>
      <c r="AU33" s="58"/>
      <c r="AV33" s="52"/>
      <c r="AW33" s="46"/>
      <c r="AX33" s="40"/>
      <c r="AY33" s="53" t="str">
        <f t="shared" si="5"/>
        <v/>
      </c>
      <c r="AZ33" s="54"/>
      <c r="BA33" s="54"/>
      <c r="BB33" s="54"/>
      <c r="BC33" s="54"/>
      <c r="BD33" s="54"/>
      <c r="BE33" s="54"/>
      <c r="BF33" s="54"/>
      <c r="BG33" s="54"/>
      <c r="BH33" s="54"/>
      <c r="BI33" s="13"/>
      <c r="BJ33" s="13"/>
      <c r="BK33" s="13"/>
      <c r="BL33" s="13"/>
      <c r="BM33" s="13"/>
      <c r="BX33" s="2"/>
      <c r="CA33" s="55" t="str">
        <f t="shared" si="6"/>
        <v/>
      </c>
      <c r="CB33" s="55" t="str">
        <f t="shared" si="7"/>
        <v/>
      </c>
      <c r="CC33" s="55" t="str">
        <f t="shared" si="8"/>
        <v/>
      </c>
      <c r="CD33" s="55" t="str">
        <f t="shared" si="9"/>
        <v/>
      </c>
      <c r="CE33" s="55" t="str">
        <f t="shared" si="10"/>
        <v/>
      </c>
      <c r="CF33" s="55"/>
      <c r="CG33" s="56">
        <f t="shared" si="11"/>
        <v>0</v>
      </c>
      <c r="CH33" s="56">
        <f t="shared" si="12"/>
        <v>0</v>
      </c>
      <c r="CI33" s="56">
        <f t="shared" si="2"/>
        <v>0</v>
      </c>
      <c r="CJ33" s="56">
        <f t="shared" si="3"/>
        <v>0</v>
      </c>
      <c r="CK33" s="56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1" t="s">
        <v>81</v>
      </c>
      <c r="B34" s="34">
        <f t="shared" si="13"/>
        <v>0</v>
      </c>
      <c r="C34" s="39"/>
      <c r="D34" s="57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0"/>
      <c r="T34" s="39"/>
      <c r="U34" s="39"/>
      <c r="V34" s="40"/>
      <c r="W34" s="41">
        <f t="shared" si="0"/>
        <v>0</v>
      </c>
      <c r="X34" s="39"/>
      <c r="Y34" s="42"/>
      <c r="Z34" s="40"/>
      <c r="AA34" s="62">
        <f t="shared" si="1"/>
        <v>0</v>
      </c>
      <c r="AB34" s="39"/>
      <c r="AC34" s="42"/>
      <c r="AD34" s="40"/>
      <c r="AE34" s="44"/>
      <c r="AF34" s="44">
        <v>0</v>
      </c>
      <c r="AG34" s="39"/>
      <c r="AH34" s="40"/>
      <c r="AI34" s="48"/>
      <c r="AJ34" s="46"/>
      <c r="AK34" s="40"/>
      <c r="AL34" s="46"/>
      <c r="AM34" s="40"/>
      <c r="AN34" s="49"/>
      <c r="AO34" s="49"/>
      <c r="AP34" s="49"/>
      <c r="AQ34" s="49"/>
      <c r="AR34" s="50"/>
      <c r="AS34" s="51"/>
      <c r="AT34" s="60"/>
      <c r="AU34" s="58"/>
      <c r="AV34" s="52"/>
      <c r="AW34" s="46"/>
      <c r="AX34" s="40"/>
      <c r="AY34" s="53" t="str">
        <f t="shared" si="5"/>
        <v/>
      </c>
      <c r="AZ34" s="54"/>
      <c r="BA34" s="54"/>
      <c r="BB34" s="54"/>
      <c r="BC34" s="54"/>
      <c r="BD34" s="54"/>
      <c r="BE34" s="54"/>
      <c r="BF34" s="54"/>
      <c r="BG34" s="54"/>
      <c r="BH34" s="54"/>
      <c r="BI34" s="13"/>
      <c r="BJ34" s="13"/>
      <c r="BK34" s="13"/>
      <c r="BL34" s="13"/>
      <c r="BM34" s="13"/>
      <c r="BX34" s="2"/>
      <c r="CA34" s="55" t="str">
        <f t="shared" si="6"/>
        <v/>
      </c>
      <c r="CB34" s="55" t="str">
        <f t="shared" si="7"/>
        <v/>
      </c>
      <c r="CC34" s="55" t="str">
        <f t="shared" si="8"/>
        <v/>
      </c>
      <c r="CD34" s="55" t="str">
        <f t="shared" si="9"/>
        <v/>
      </c>
      <c r="CE34" s="55" t="str">
        <f t="shared" si="10"/>
        <v/>
      </c>
      <c r="CF34" s="55"/>
      <c r="CG34" s="56">
        <f t="shared" si="11"/>
        <v>0</v>
      </c>
      <c r="CH34" s="56">
        <f t="shared" si="12"/>
        <v>0</v>
      </c>
      <c r="CI34" s="56">
        <f t="shared" si="2"/>
        <v>0</v>
      </c>
      <c r="CJ34" s="56">
        <f t="shared" si="3"/>
        <v>0</v>
      </c>
      <c r="CK34" s="56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1" t="s">
        <v>82</v>
      </c>
      <c r="B35" s="34">
        <f>SUM(O35+P35+Q35+R35+S35)</f>
        <v>0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42"/>
      <c r="P35" s="42"/>
      <c r="Q35" s="42"/>
      <c r="R35" s="42"/>
      <c r="S35" s="40"/>
      <c r="T35" s="39"/>
      <c r="U35" s="39"/>
      <c r="V35" s="40"/>
      <c r="W35" s="41">
        <f>SUM(X35+Y35+Z35)</f>
        <v>0</v>
      </c>
      <c r="X35" s="63"/>
      <c r="Y35" s="64"/>
      <c r="Z35" s="65"/>
      <c r="AA35" s="62">
        <f t="shared" si="1"/>
        <v>0</v>
      </c>
      <c r="AB35" s="39"/>
      <c r="AC35" s="42"/>
      <c r="AD35" s="40"/>
      <c r="AE35" s="44"/>
      <c r="AF35" s="44">
        <v>0</v>
      </c>
      <c r="AG35" s="39"/>
      <c r="AH35" s="40"/>
      <c r="AI35" s="48"/>
      <c r="AJ35" s="46"/>
      <c r="AK35" s="40"/>
      <c r="AL35" s="46"/>
      <c r="AM35" s="40"/>
      <c r="AN35" s="49"/>
      <c r="AO35" s="49"/>
      <c r="AP35" s="49"/>
      <c r="AQ35" s="49"/>
      <c r="AR35" s="50"/>
      <c r="AS35" s="51"/>
      <c r="AT35" s="60"/>
      <c r="AU35" s="58"/>
      <c r="AV35" s="52"/>
      <c r="AW35" s="46"/>
      <c r="AX35" s="40"/>
      <c r="AY35" s="53" t="str">
        <f t="shared" si="5"/>
        <v/>
      </c>
      <c r="AZ35" s="54"/>
      <c r="BA35" s="54"/>
      <c r="BB35" s="54"/>
      <c r="BC35" s="54"/>
      <c r="BD35" s="54"/>
      <c r="BE35" s="54"/>
      <c r="BF35" s="54"/>
      <c r="BG35" s="54"/>
      <c r="BH35" s="54"/>
      <c r="BI35" s="13"/>
      <c r="BJ35" s="13"/>
      <c r="BK35" s="13"/>
      <c r="BL35" s="13"/>
      <c r="BM35" s="13"/>
      <c r="BX35" s="2"/>
      <c r="CA35" s="55" t="str">
        <f t="shared" si="6"/>
        <v/>
      </c>
      <c r="CB35" s="55" t="str">
        <f t="shared" si="7"/>
        <v/>
      </c>
      <c r="CC35" s="55" t="str">
        <f t="shared" si="8"/>
        <v/>
      </c>
      <c r="CD35" s="55" t="str">
        <f t="shared" si="9"/>
        <v/>
      </c>
      <c r="CE35" s="55" t="str">
        <f t="shared" si="10"/>
        <v/>
      </c>
      <c r="CF35" s="55"/>
      <c r="CG35" s="56">
        <f t="shared" si="11"/>
        <v>0</v>
      </c>
      <c r="CH35" s="56">
        <f t="shared" si="12"/>
        <v>0</v>
      </c>
      <c r="CI35" s="56">
        <f t="shared" si="2"/>
        <v>0</v>
      </c>
      <c r="CJ35" s="56">
        <f t="shared" si="3"/>
        <v>0</v>
      </c>
      <c r="CK35" s="56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1" t="s">
        <v>83</v>
      </c>
      <c r="B36" s="34">
        <f t="shared" ref="B36:B65" si="14">SUM(C36:S36)</f>
        <v>0</v>
      </c>
      <c r="C36" s="39"/>
      <c r="D36" s="57"/>
      <c r="E36" s="42"/>
      <c r="F36" s="38"/>
      <c r="G36" s="38"/>
      <c r="H36" s="38"/>
      <c r="I36" s="38"/>
      <c r="J36" s="38"/>
      <c r="K36" s="38"/>
      <c r="L36" s="42"/>
      <c r="M36" s="42"/>
      <c r="N36" s="42"/>
      <c r="O36" s="42"/>
      <c r="P36" s="42"/>
      <c r="Q36" s="42"/>
      <c r="R36" s="42"/>
      <c r="S36" s="42"/>
      <c r="T36" s="39"/>
      <c r="U36" s="39"/>
      <c r="V36" s="40"/>
      <c r="W36" s="41">
        <f t="shared" si="0"/>
        <v>0</v>
      </c>
      <c r="X36" s="39"/>
      <c r="Y36" s="42"/>
      <c r="Z36" s="40"/>
      <c r="AA36" s="62">
        <f t="shared" si="1"/>
        <v>0</v>
      </c>
      <c r="AB36" s="39"/>
      <c r="AC36" s="42"/>
      <c r="AD36" s="40"/>
      <c r="AE36" s="44"/>
      <c r="AF36" s="44">
        <v>0</v>
      </c>
      <c r="AG36" s="39"/>
      <c r="AH36" s="40"/>
      <c r="AI36" s="48"/>
      <c r="AJ36" s="46"/>
      <c r="AK36" s="40"/>
      <c r="AL36" s="46"/>
      <c r="AM36" s="40"/>
      <c r="AN36" s="49"/>
      <c r="AO36" s="49"/>
      <c r="AP36" s="49"/>
      <c r="AQ36" s="49"/>
      <c r="AR36" s="50"/>
      <c r="AS36" s="51"/>
      <c r="AT36" s="60"/>
      <c r="AU36" s="58"/>
      <c r="AV36" s="52"/>
      <c r="AW36" s="46"/>
      <c r="AX36" s="40"/>
      <c r="AY36" s="53" t="str">
        <f t="shared" si="5"/>
        <v/>
      </c>
      <c r="AZ36" s="54"/>
      <c r="BA36" s="54"/>
      <c r="BB36" s="54"/>
      <c r="BC36" s="54"/>
      <c r="BD36" s="54"/>
      <c r="BE36" s="54"/>
      <c r="BF36" s="54"/>
      <c r="BG36" s="54"/>
      <c r="BH36" s="54"/>
      <c r="BI36" s="13"/>
      <c r="BJ36" s="13"/>
      <c r="BK36" s="13"/>
      <c r="BL36" s="13"/>
      <c r="BM36" s="13"/>
      <c r="BX36" s="2"/>
      <c r="CA36" s="55" t="str">
        <f t="shared" si="6"/>
        <v/>
      </c>
      <c r="CB36" s="55" t="str">
        <f t="shared" si="7"/>
        <v/>
      </c>
      <c r="CC36" s="55" t="str">
        <f t="shared" si="8"/>
        <v/>
      </c>
      <c r="CD36" s="55" t="str">
        <f t="shared" si="9"/>
        <v/>
      </c>
      <c r="CE36" s="55" t="str">
        <f t="shared" si="10"/>
        <v/>
      </c>
      <c r="CF36" s="55"/>
      <c r="CG36" s="56">
        <f t="shared" si="11"/>
        <v>0</v>
      </c>
      <c r="CH36" s="56">
        <f t="shared" si="12"/>
        <v>0</v>
      </c>
      <c r="CI36" s="56">
        <f t="shared" si="2"/>
        <v>0</v>
      </c>
      <c r="CJ36" s="56">
        <f t="shared" si="3"/>
        <v>0</v>
      </c>
      <c r="CK36" s="56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1" t="s">
        <v>84</v>
      </c>
      <c r="B37" s="34">
        <f t="shared" si="14"/>
        <v>0</v>
      </c>
      <c r="C37" s="38"/>
      <c r="D37" s="38"/>
      <c r="E37" s="38"/>
      <c r="F37" s="38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0"/>
      <c r="T37" s="39"/>
      <c r="U37" s="39"/>
      <c r="V37" s="40"/>
      <c r="W37" s="41">
        <f>SUM(X37+Y37+Z37)</f>
        <v>0</v>
      </c>
      <c r="X37" s="39"/>
      <c r="Y37" s="42"/>
      <c r="Z37" s="40"/>
      <c r="AA37" s="62">
        <f t="shared" si="1"/>
        <v>0</v>
      </c>
      <c r="AB37" s="39"/>
      <c r="AC37" s="42"/>
      <c r="AD37" s="40"/>
      <c r="AE37" s="44"/>
      <c r="AF37" s="44">
        <v>0</v>
      </c>
      <c r="AG37" s="39"/>
      <c r="AH37" s="40"/>
      <c r="AI37" s="48"/>
      <c r="AJ37" s="46"/>
      <c r="AK37" s="40"/>
      <c r="AL37" s="46"/>
      <c r="AM37" s="40"/>
      <c r="AN37" s="49"/>
      <c r="AO37" s="49"/>
      <c r="AP37" s="49"/>
      <c r="AQ37" s="49"/>
      <c r="AR37" s="50"/>
      <c r="AS37" s="51"/>
      <c r="AT37" s="60"/>
      <c r="AU37" s="58"/>
      <c r="AV37" s="52"/>
      <c r="AW37" s="46"/>
      <c r="AX37" s="40"/>
      <c r="AY37" s="53" t="str">
        <f t="shared" si="5"/>
        <v/>
      </c>
      <c r="AZ37" s="54"/>
      <c r="BA37" s="54"/>
      <c r="BB37" s="54"/>
      <c r="BC37" s="54"/>
      <c r="BD37" s="54"/>
      <c r="BE37" s="54"/>
      <c r="BF37" s="54"/>
      <c r="BG37" s="54"/>
      <c r="BH37" s="54"/>
      <c r="BI37" s="13"/>
      <c r="BJ37" s="13"/>
      <c r="BK37" s="13"/>
      <c r="BL37" s="13"/>
      <c r="BM37" s="13"/>
      <c r="BX37" s="2"/>
      <c r="CA37" s="55" t="str">
        <f t="shared" si="6"/>
        <v/>
      </c>
      <c r="CB37" s="55" t="str">
        <f t="shared" si="7"/>
        <v/>
      </c>
      <c r="CC37" s="55" t="str">
        <f t="shared" si="8"/>
        <v/>
      </c>
      <c r="CD37" s="55" t="str">
        <f t="shared" si="9"/>
        <v/>
      </c>
      <c r="CE37" s="55" t="str">
        <f t="shared" si="10"/>
        <v/>
      </c>
      <c r="CF37" s="55"/>
      <c r="CG37" s="56">
        <f t="shared" si="11"/>
        <v>0</v>
      </c>
      <c r="CH37" s="56">
        <f t="shared" si="12"/>
        <v>0</v>
      </c>
      <c r="CI37" s="56">
        <f t="shared" si="2"/>
        <v>0</v>
      </c>
      <c r="CJ37" s="56">
        <f t="shared" si="3"/>
        <v>0</v>
      </c>
      <c r="CK37" s="56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1" t="s">
        <v>85</v>
      </c>
      <c r="B38" s="34">
        <f t="shared" si="14"/>
        <v>2</v>
      </c>
      <c r="C38" s="38">
        <v>0</v>
      </c>
      <c r="D38" s="38">
        <v>2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39">
        <v>2</v>
      </c>
      <c r="U38" s="39">
        <v>2</v>
      </c>
      <c r="V38" s="40">
        <v>0</v>
      </c>
      <c r="W38" s="41">
        <f>SUM(X38+Y38+Z38)</f>
        <v>1</v>
      </c>
      <c r="X38" s="39">
        <v>1</v>
      </c>
      <c r="Y38" s="42">
        <v>0</v>
      </c>
      <c r="Z38" s="40">
        <v>0</v>
      </c>
      <c r="AA38" s="62">
        <f>SUM(AB38+AC38+AD38)</f>
        <v>0</v>
      </c>
      <c r="AB38" s="39">
        <v>0</v>
      </c>
      <c r="AC38" s="42">
        <v>0</v>
      </c>
      <c r="AD38" s="40">
        <v>0</v>
      </c>
      <c r="AE38" s="44">
        <v>1</v>
      </c>
      <c r="AF38" s="40">
        <v>0</v>
      </c>
      <c r="AG38" s="39"/>
      <c r="AH38" s="40"/>
      <c r="AI38" s="48">
        <v>103</v>
      </c>
      <c r="AJ38" s="46">
        <v>5</v>
      </c>
      <c r="AK38" s="40">
        <v>0</v>
      </c>
      <c r="AL38" s="46"/>
      <c r="AM38" s="40"/>
      <c r="AN38" s="49"/>
      <c r="AO38" s="49"/>
      <c r="AP38" s="49"/>
      <c r="AQ38" s="49"/>
      <c r="AR38" s="50"/>
      <c r="AS38" s="51"/>
      <c r="AT38" s="60"/>
      <c r="AU38" s="58"/>
      <c r="AV38" s="52"/>
      <c r="AW38" s="46"/>
      <c r="AX38" s="40"/>
      <c r="AY38" s="53" t="str">
        <f t="shared" si="5"/>
        <v/>
      </c>
      <c r="AZ38" s="54"/>
      <c r="BA38" s="54"/>
      <c r="BB38" s="54"/>
      <c r="BC38" s="54"/>
      <c r="BD38" s="54"/>
      <c r="BE38" s="54"/>
      <c r="BF38" s="54"/>
      <c r="BG38" s="54"/>
      <c r="BH38" s="54"/>
      <c r="BI38" s="13"/>
      <c r="BJ38" s="13"/>
      <c r="BK38" s="13"/>
      <c r="BL38" s="13"/>
      <c r="BM38" s="13"/>
      <c r="BX38" s="2"/>
      <c r="CA38" s="55" t="str">
        <f t="shared" si="6"/>
        <v/>
      </c>
      <c r="CB38" s="55" t="str">
        <f t="shared" si="7"/>
        <v/>
      </c>
      <c r="CC38" s="55" t="str">
        <f t="shared" si="8"/>
        <v/>
      </c>
      <c r="CD38" s="55" t="str">
        <f t="shared" si="9"/>
        <v/>
      </c>
      <c r="CE38" s="55" t="str">
        <f t="shared" si="10"/>
        <v/>
      </c>
      <c r="CF38" s="55"/>
      <c r="CG38" s="56">
        <f t="shared" si="11"/>
        <v>0</v>
      </c>
      <c r="CH38" s="56">
        <f t="shared" si="12"/>
        <v>0</v>
      </c>
      <c r="CI38" s="56">
        <f t="shared" si="2"/>
        <v>0</v>
      </c>
      <c r="CJ38" s="56">
        <f t="shared" si="3"/>
        <v>0</v>
      </c>
      <c r="CK38" s="56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1" t="s">
        <v>86</v>
      </c>
      <c r="B39" s="34">
        <f t="shared" si="14"/>
        <v>10</v>
      </c>
      <c r="C39" s="38">
        <v>0</v>
      </c>
      <c r="D39" s="38">
        <v>0</v>
      </c>
      <c r="E39" s="38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1</v>
      </c>
      <c r="N39" s="42">
        <v>0</v>
      </c>
      <c r="O39" s="42">
        <v>0</v>
      </c>
      <c r="P39" s="42">
        <v>1</v>
      </c>
      <c r="Q39" s="42">
        <v>3</v>
      </c>
      <c r="R39" s="42">
        <v>0</v>
      </c>
      <c r="S39" s="40">
        <v>5</v>
      </c>
      <c r="T39" s="39">
        <v>10</v>
      </c>
      <c r="U39" s="39">
        <v>5</v>
      </c>
      <c r="V39" s="40">
        <v>5</v>
      </c>
      <c r="W39" s="41">
        <f>SUM(X39+Y39+Z39)</f>
        <v>0</v>
      </c>
      <c r="X39" s="39">
        <v>0</v>
      </c>
      <c r="Y39" s="42">
        <v>0</v>
      </c>
      <c r="Z39" s="40">
        <v>0</v>
      </c>
      <c r="AA39" s="62">
        <f>SUM(AB39+AC39+AD39)</f>
        <v>8</v>
      </c>
      <c r="AB39" s="39">
        <v>0</v>
      </c>
      <c r="AC39" s="42">
        <v>8</v>
      </c>
      <c r="AD39" s="40">
        <v>0</v>
      </c>
      <c r="AE39" s="44">
        <v>0</v>
      </c>
      <c r="AF39" s="66">
        <v>0</v>
      </c>
      <c r="AG39" s="39">
        <v>2</v>
      </c>
      <c r="AH39" s="40">
        <v>0</v>
      </c>
      <c r="AI39" s="48">
        <v>38</v>
      </c>
      <c r="AJ39" s="46">
        <v>0</v>
      </c>
      <c r="AK39" s="40">
        <v>32</v>
      </c>
      <c r="AL39" s="46">
        <v>0</v>
      </c>
      <c r="AM39" s="40">
        <v>4</v>
      </c>
      <c r="AN39" s="49"/>
      <c r="AO39" s="49"/>
      <c r="AP39" s="49"/>
      <c r="AQ39" s="49"/>
      <c r="AR39" s="50"/>
      <c r="AS39" s="51"/>
      <c r="AT39" s="60"/>
      <c r="AU39" s="58"/>
      <c r="AV39" s="52"/>
      <c r="AW39" s="46"/>
      <c r="AX39" s="40"/>
      <c r="AY39" s="53" t="str">
        <f t="shared" si="5"/>
        <v/>
      </c>
      <c r="AZ39" s="54"/>
      <c r="BA39" s="54"/>
      <c r="BB39" s="54"/>
      <c r="BC39" s="54"/>
      <c r="BD39" s="54"/>
      <c r="BE39" s="54"/>
      <c r="BF39" s="54"/>
      <c r="BG39" s="54"/>
      <c r="BH39" s="54"/>
      <c r="BI39" s="13"/>
      <c r="BJ39" s="13"/>
      <c r="BK39" s="13"/>
      <c r="BL39" s="13"/>
      <c r="BM39" s="13"/>
      <c r="BX39" s="2"/>
      <c r="CA39" s="55" t="str">
        <f t="shared" si="6"/>
        <v/>
      </c>
      <c r="CB39" s="55" t="str">
        <f t="shared" si="7"/>
        <v/>
      </c>
      <c r="CC39" s="55" t="str">
        <f t="shared" si="8"/>
        <v/>
      </c>
      <c r="CD39" s="55" t="str">
        <f t="shared" si="9"/>
        <v/>
      </c>
      <c r="CE39" s="55" t="str">
        <f t="shared" si="10"/>
        <v/>
      </c>
      <c r="CF39" s="55"/>
      <c r="CG39" s="56">
        <f t="shared" si="11"/>
        <v>0</v>
      </c>
      <c r="CH39" s="56">
        <f t="shared" si="12"/>
        <v>0</v>
      </c>
      <c r="CI39" s="56">
        <f t="shared" si="2"/>
        <v>0</v>
      </c>
      <c r="CJ39" s="56">
        <f t="shared" si="3"/>
        <v>0</v>
      </c>
      <c r="CK39" s="56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1" t="s">
        <v>87</v>
      </c>
      <c r="B40" s="34">
        <f t="shared" si="14"/>
        <v>0</v>
      </c>
      <c r="C40" s="38"/>
      <c r="D40" s="38"/>
      <c r="E40" s="38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0"/>
      <c r="T40" s="39"/>
      <c r="U40" s="39"/>
      <c r="V40" s="40"/>
      <c r="W40" s="41">
        <f>SUM(X40+Y40+Z40)</f>
        <v>0</v>
      </c>
      <c r="X40" s="39"/>
      <c r="Y40" s="42"/>
      <c r="Z40" s="40"/>
      <c r="AA40" s="62">
        <f>SUM(AB40+AC40+AD40)</f>
        <v>0</v>
      </c>
      <c r="AB40" s="39"/>
      <c r="AC40" s="42"/>
      <c r="AD40" s="40"/>
      <c r="AE40" s="44"/>
      <c r="AF40" s="40">
        <v>0</v>
      </c>
      <c r="AG40" s="39"/>
      <c r="AH40" s="40"/>
      <c r="AI40" s="48"/>
      <c r="AJ40" s="46"/>
      <c r="AK40" s="40"/>
      <c r="AL40" s="46"/>
      <c r="AM40" s="40"/>
      <c r="AN40" s="49"/>
      <c r="AO40" s="49"/>
      <c r="AP40" s="49"/>
      <c r="AQ40" s="49"/>
      <c r="AR40" s="50"/>
      <c r="AS40" s="51"/>
      <c r="AT40" s="60"/>
      <c r="AU40" s="58"/>
      <c r="AV40" s="52"/>
      <c r="AW40" s="46"/>
      <c r="AX40" s="40"/>
      <c r="AY40" s="53" t="str">
        <f t="shared" si="5"/>
        <v/>
      </c>
      <c r="AZ40" s="54"/>
      <c r="BA40" s="54"/>
      <c r="BB40" s="54"/>
      <c r="BC40" s="54"/>
      <c r="BD40" s="54"/>
      <c r="BE40" s="54"/>
      <c r="BF40" s="54"/>
      <c r="BG40" s="54"/>
      <c r="BH40" s="54"/>
      <c r="BI40" s="13"/>
      <c r="BJ40" s="13"/>
      <c r="BK40" s="13"/>
      <c r="BL40" s="13"/>
      <c r="BM40" s="13"/>
      <c r="BX40" s="2"/>
      <c r="CA40" s="55" t="str">
        <f t="shared" si="6"/>
        <v/>
      </c>
      <c r="CB40" s="55" t="str">
        <f t="shared" si="7"/>
        <v/>
      </c>
      <c r="CC40" s="55" t="str">
        <f t="shared" si="8"/>
        <v/>
      </c>
      <c r="CD40" s="55" t="str">
        <f t="shared" si="9"/>
        <v/>
      </c>
      <c r="CE40" s="55" t="str">
        <f t="shared" si="10"/>
        <v/>
      </c>
      <c r="CF40" s="55"/>
      <c r="CG40" s="56">
        <f t="shared" si="11"/>
        <v>0</v>
      </c>
      <c r="CH40" s="56">
        <f t="shared" si="12"/>
        <v>0</v>
      </c>
      <c r="CI40" s="56">
        <f t="shared" si="2"/>
        <v>0</v>
      </c>
      <c r="CJ40" s="56">
        <f t="shared" si="3"/>
        <v>0</v>
      </c>
      <c r="CK40" s="56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1" t="s">
        <v>88</v>
      </c>
      <c r="B41" s="34">
        <f t="shared" si="14"/>
        <v>0</v>
      </c>
      <c r="C41" s="38">
        <v>0</v>
      </c>
      <c r="D41" s="38">
        <v>0</v>
      </c>
      <c r="E41" s="38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39">
        <v>0</v>
      </c>
      <c r="U41" s="39">
        <v>0</v>
      </c>
      <c r="V41" s="40">
        <v>0</v>
      </c>
      <c r="W41" s="41">
        <f>SUM(X41+Y41+Z41)</f>
        <v>0</v>
      </c>
      <c r="X41" s="39">
        <v>0</v>
      </c>
      <c r="Y41" s="42">
        <v>0</v>
      </c>
      <c r="Z41" s="40">
        <v>0</v>
      </c>
      <c r="AA41" s="62">
        <f>SUM(AB41+AC41+AD41)</f>
        <v>0</v>
      </c>
      <c r="AB41" s="39">
        <v>0</v>
      </c>
      <c r="AC41" s="42">
        <v>0</v>
      </c>
      <c r="AD41" s="40">
        <v>0</v>
      </c>
      <c r="AE41" s="44"/>
      <c r="AF41" s="40">
        <v>0</v>
      </c>
      <c r="AG41" s="39">
        <v>0</v>
      </c>
      <c r="AH41" s="40">
        <v>0</v>
      </c>
      <c r="AI41" s="48">
        <v>0</v>
      </c>
      <c r="AJ41" s="46">
        <v>0</v>
      </c>
      <c r="AK41" s="40">
        <v>0</v>
      </c>
      <c r="AL41" s="46">
        <v>0</v>
      </c>
      <c r="AM41" s="40">
        <v>0</v>
      </c>
      <c r="AN41" s="49"/>
      <c r="AO41" s="49"/>
      <c r="AP41" s="49"/>
      <c r="AQ41" s="49"/>
      <c r="AR41" s="50"/>
      <c r="AS41" s="51"/>
      <c r="AT41" s="60"/>
      <c r="AU41" s="58"/>
      <c r="AV41" s="52"/>
      <c r="AW41" s="46"/>
      <c r="AX41" s="40"/>
      <c r="AY41" s="53" t="str">
        <f t="shared" si="5"/>
        <v/>
      </c>
      <c r="AZ41" s="54"/>
      <c r="BA41" s="54"/>
      <c r="BB41" s="54"/>
      <c r="BC41" s="54"/>
      <c r="BD41" s="54"/>
      <c r="BE41" s="54"/>
      <c r="BF41" s="54"/>
      <c r="BG41" s="54"/>
      <c r="BH41" s="54"/>
      <c r="BI41" s="13"/>
      <c r="BJ41" s="13"/>
      <c r="BK41" s="13"/>
      <c r="BL41" s="13"/>
      <c r="BM41" s="13"/>
      <c r="BX41" s="2"/>
      <c r="CA41" s="55" t="str">
        <f t="shared" si="6"/>
        <v/>
      </c>
      <c r="CB41" s="55" t="str">
        <f t="shared" si="7"/>
        <v/>
      </c>
      <c r="CC41" s="55" t="str">
        <f t="shared" si="8"/>
        <v/>
      </c>
      <c r="CD41" s="55" t="str">
        <f t="shared" si="9"/>
        <v/>
      </c>
      <c r="CE41" s="55" t="str">
        <f t="shared" si="10"/>
        <v/>
      </c>
      <c r="CF41" s="55"/>
      <c r="CG41" s="56">
        <f t="shared" si="11"/>
        <v>0</v>
      </c>
      <c r="CH41" s="56">
        <f t="shared" si="12"/>
        <v>0</v>
      </c>
      <c r="CI41" s="56">
        <f t="shared" si="2"/>
        <v>0</v>
      </c>
      <c r="CJ41" s="56">
        <f t="shared" si="3"/>
        <v>0</v>
      </c>
      <c r="CK41" s="56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1" t="s">
        <v>89</v>
      </c>
      <c r="B42" s="34">
        <f t="shared" si="14"/>
        <v>132</v>
      </c>
      <c r="C42" s="39">
        <v>0</v>
      </c>
      <c r="D42" s="57">
        <v>0</v>
      </c>
      <c r="E42" s="42">
        <v>0</v>
      </c>
      <c r="F42" s="42">
        <v>0</v>
      </c>
      <c r="G42" s="42">
        <v>15</v>
      </c>
      <c r="H42" s="42">
        <v>14</v>
      </c>
      <c r="I42" s="42">
        <v>9</v>
      </c>
      <c r="J42" s="42">
        <v>14</v>
      </c>
      <c r="K42" s="42">
        <v>15</v>
      </c>
      <c r="L42" s="42">
        <v>17</v>
      </c>
      <c r="M42" s="42">
        <v>17</v>
      </c>
      <c r="N42" s="42">
        <v>15</v>
      </c>
      <c r="O42" s="42">
        <v>5</v>
      </c>
      <c r="P42" s="42">
        <v>10</v>
      </c>
      <c r="Q42" s="42">
        <v>0</v>
      </c>
      <c r="R42" s="42">
        <v>1</v>
      </c>
      <c r="S42" s="40">
        <v>0</v>
      </c>
      <c r="T42" s="39">
        <v>132</v>
      </c>
      <c r="U42" s="39">
        <v>64</v>
      </c>
      <c r="V42" s="40">
        <v>68</v>
      </c>
      <c r="W42" s="41">
        <f t="shared" ref="W42:W67" si="15">SUM(X42+Y42+Z42)</f>
        <v>0</v>
      </c>
      <c r="X42" s="39">
        <v>0</v>
      </c>
      <c r="Y42" s="42">
        <v>0</v>
      </c>
      <c r="Z42" s="40">
        <v>0</v>
      </c>
      <c r="AA42" s="62">
        <f>SUM(AB42+AC42+AD42)</f>
        <v>10</v>
      </c>
      <c r="AB42" s="39">
        <v>4</v>
      </c>
      <c r="AC42" s="42">
        <v>6</v>
      </c>
      <c r="AD42" s="40">
        <v>0</v>
      </c>
      <c r="AE42" s="44">
        <v>2</v>
      </c>
      <c r="AF42" s="40">
        <v>1</v>
      </c>
      <c r="AG42" s="39">
        <v>1</v>
      </c>
      <c r="AH42" s="67">
        <v>7</v>
      </c>
      <c r="AI42" s="48">
        <v>101</v>
      </c>
      <c r="AJ42" s="46">
        <v>0</v>
      </c>
      <c r="AK42" s="40">
        <v>2</v>
      </c>
      <c r="AL42" s="46">
        <v>0</v>
      </c>
      <c r="AM42" s="40">
        <v>2</v>
      </c>
      <c r="AN42" s="49"/>
      <c r="AO42" s="49"/>
      <c r="AP42" s="49"/>
      <c r="AQ42" s="49"/>
      <c r="AR42" s="50"/>
      <c r="AS42" s="51"/>
      <c r="AT42" s="60"/>
      <c r="AU42" s="58"/>
      <c r="AV42" s="52"/>
      <c r="AW42" s="46"/>
      <c r="AX42" s="40"/>
      <c r="AY42" s="53" t="str">
        <f t="shared" si="5"/>
        <v/>
      </c>
      <c r="AZ42" s="54"/>
      <c r="BA42" s="54"/>
      <c r="BB42" s="54"/>
      <c r="BC42" s="54"/>
      <c r="BD42" s="54"/>
      <c r="BE42" s="54"/>
      <c r="BF42" s="54"/>
      <c r="BG42" s="54"/>
      <c r="BH42" s="54"/>
      <c r="BI42" s="13"/>
      <c r="BJ42" s="13"/>
      <c r="BK42" s="13"/>
      <c r="BL42" s="13"/>
      <c r="BM42" s="13"/>
      <c r="BX42" s="2"/>
      <c r="CA42" s="55" t="str">
        <f t="shared" si="6"/>
        <v/>
      </c>
      <c r="CB42" s="55" t="str">
        <f t="shared" si="7"/>
        <v/>
      </c>
      <c r="CC42" s="55" t="str">
        <f t="shared" si="8"/>
        <v/>
      </c>
      <c r="CD42" s="55" t="str">
        <f t="shared" si="9"/>
        <v/>
      </c>
      <c r="CE42" s="55" t="str">
        <f t="shared" si="10"/>
        <v/>
      </c>
      <c r="CF42" s="55"/>
      <c r="CG42" s="56">
        <f t="shared" si="11"/>
        <v>0</v>
      </c>
      <c r="CH42" s="56">
        <f t="shared" si="12"/>
        <v>0</v>
      </c>
      <c r="CI42" s="56">
        <f t="shared" si="2"/>
        <v>0</v>
      </c>
      <c r="CJ42" s="56">
        <f t="shared" si="3"/>
        <v>0</v>
      </c>
      <c r="CK42" s="56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1" t="s">
        <v>90</v>
      </c>
      <c r="B43" s="34">
        <f t="shared" si="14"/>
        <v>0</v>
      </c>
      <c r="C43" s="39">
        <v>0</v>
      </c>
      <c r="D43" s="57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39">
        <v>0</v>
      </c>
      <c r="U43" s="39">
        <v>0</v>
      </c>
      <c r="V43" s="40">
        <v>0</v>
      </c>
      <c r="W43" s="41">
        <f t="shared" si="15"/>
        <v>0</v>
      </c>
      <c r="X43" s="39">
        <v>0</v>
      </c>
      <c r="Y43" s="42">
        <v>0</v>
      </c>
      <c r="Z43" s="40">
        <v>0</v>
      </c>
      <c r="AA43" s="62">
        <f t="shared" ref="AA43:AA70" si="16">SUM(AB43+AC43+AD43)</f>
        <v>0</v>
      </c>
      <c r="AB43" s="39">
        <v>0</v>
      </c>
      <c r="AC43" s="42">
        <v>0</v>
      </c>
      <c r="AD43" s="40">
        <v>0</v>
      </c>
      <c r="AE43" s="44"/>
      <c r="AF43" s="49">
        <v>0</v>
      </c>
      <c r="AG43" s="39">
        <v>0</v>
      </c>
      <c r="AH43" s="67">
        <v>0</v>
      </c>
      <c r="AI43" s="48">
        <v>0</v>
      </c>
      <c r="AJ43" s="46">
        <v>0</v>
      </c>
      <c r="AK43" s="40">
        <v>0</v>
      </c>
      <c r="AL43" s="46">
        <v>0</v>
      </c>
      <c r="AM43" s="40">
        <v>0</v>
      </c>
      <c r="AN43" s="49"/>
      <c r="AO43" s="49"/>
      <c r="AP43" s="49"/>
      <c r="AQ43" s="49"/>
      <c r="AR43" s="50"/>
      <c r="AS43" s="51"/>
      <c r="AT43" s="60"/>
      <c r="AU43" s="58"/>
      <c r="AV43" s="52"/>
      <c r="AW43" s="46"/>
      <c r="AX43" s="40"/>
      <c r="AY43" s="53" t="str">
        <f t="shared" si="5"/>
        <v/>
      </c>
      <c r="AZ43" s="54"/>
      <c r="BA43" s="54"/>
      <c r="BB43" s="54"/>
      <c r="BC43" s="54"/>
      <c r="BD43" s="54"/>
      <c r="BE43" s="54"/>
      <c r="BF43" s="54"/>
      <c r="BG43" s="54"/>
      <c r="BH43" s="54"/>
      <c r="BI43" s="13"/>
      <c r="BJ43" s="13"/>
      <c r="BK43" s="13"/>
      <c r="BL43" s="13"/>
      <c r="BM43" s="13"/>
      <c r="BX43" s="2"/>
      <c r="CA43" s="55" t="str">
        <f t="shared" si="6"/>
        <v/>
      </c>
      <c r="CB43" s="55" t="str">
        <f t="shared" si="7"/>
        <v/>
      </c>
      <c r="CC43" s="55" t="str">
        <f t="shared" si="8"/>
        <v/>
      </c>
      <c r="CD43" s="55" t="str">
        <f t="shared" si="9"/>
        <v/>
      </c>
      <c r="CE43" s="55" t="str">
        <f t="shared" si="10"/>
        <v/>
      </c>
      <c r="CF43" s="55"/>
      <c r="CG43" s="56">
        <f t="shared" si="11"/>
        <v>0</v>
      </c>
      <c r="CH43" s="56">
        <f t="shared" si="12"/>
        <v>0</v>
      </c>
      <c r="CI43" s="56">
        <f t="shared" si="2"/>
        <v>0</v>
      </c>
      <c r="CJ43" s="56">
        <f t="shared" si="3"/>
        <v>0</v>
      </c>
      <c r="CK43" s="56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1" t="s">
        <v>91</v>
      </c>
      <c r="B44" s="34">
        <f t="shared" si="14"/>
        <v>181</v>
      </c>
      <c r="C44" s="39">
        <v>0</v>
      </c>
      <c r="D44" s="57">
        <v>0</v>
      </c>
      <c r="E44" s="42">
        <v>0</v>
      </c>
      <c r="F44" s="42">
        <v>5</v>
      </c>
      <c r="G44" s="42">
        <v>3</v>
      </c>
      <c r="H44" s="42">
        <v>7</v>
      </c>
      <c r="I44" s="42">
        <v>6</v>
      </c>
      <c r="J44" s="42">
        <v>13</v>
      </c>
      <c r="K44" s="42">
        <v>10</v>
      </c>
      <c r="L44" s="42">
        <v>11</v>
      </c>
      <c r="M44" s="42">
        <v>19</v>
      </c>
      <c r="N44" s="42">
        <v>31</v>
      </c>
      <c r="O44" s="42">
        <v>10</v>
      </c>
      <c r="P44" s="42">
        <v>21</v>
      </c>
      <c r="Q44" s="42">
        <v>15</v>
      </c>
      <c r="R44" s="42">
        <v>20</v>
      </c>
      <c r="S44" s="40">
        <v>10</v>
      </c>
      <c r="T44" s="39">
        <v>181</v>
      </c>
      <c r="U44" s="39">
        <v>69</v>
      </c>
      <c r="V44" s="40">
        <v>112</v>
      </c>
      <c r="W44" s="41">
        <f t="shared" si="15"/>
        <v>0</v>
      </c>
      <c r="X44" s="39">
        <v>0</v>
      </c>
      <c r="Y44" s="42">
        <v>0</v>
      </c>
      <c r="Z44" s="40">
        <v>0</v>
      </c>
      <c r="AA44" s="62">
        <f t="shared" si="16"/>
        <v>116</v>
      </c>
      <c r="AB44" s="39">
        <v>11</v>
      </c>
      <c r="AC44" s="42">
        <v>105</v>
      </c>
      <c r="AD44" s="40">
        <v>0</v>
      </c>
      <c r="AE44" s="44">
        <v>10</v>
      </c>
      <c r="AF44" s="66">
        <v>0</v>
      </c>
      <c r="AG44" s="39">
        <v>1</v>
      </c>
      <c r="AH44" s="67">
        <v>8</v>
      </c>
      <c r="AI44" s="67">
        <v>25</v>
      </c>
      <c r="AJ44" s="46">
        <v>0</v>
      </c>
      <c r="AK44" s="40">
        <v>21</v>
      </c>
      <c r="AL44" s="46">
        <v>0</v>
      </c>
      <c r="AM44" s="40">
        <v>22</v>
      </c>
      <c r="AN44" s="49"/>
      <c r="AO44" s="49"/>
      <c r="AP44" s="49"/>
      <c r="AQ44" s="49"/>
      <c r="AR44" s="50"/>
      <c r="AS44" s="51"/>
      <c r="AT44" s="60"/>
      <c r="AU44" s="58"/>
      <c r="AV44" s="52"/>
      <c r="AW44" s="46"/>
      <c r="AX44" s="40"/>
      <c r="AY44" s="53" t="str">
        <f t="shared" si="5"/>
        <v/>
      </c>
      <c r="AZ44" s="54"/>
      <c r="BA44" s="54"/>
      <c r="BB44" s="54"/>
      <c r="BC44" s="54"/>
      <c r="BD44" s="54"/>
      <c r="BE44" s="54"/>
      <c r="BF44" s="54"/>
      <c r="BG44" s="54"/>
      <c r="BH44" s="54"/>
      <c r="BI44" s="13"/>
      <c r="BJ44" s="13"/>
      <c r="BK44" s="13"/>
      <c r="BL44" s="13"/>
      <c r="BM44" s="13"/>
      <c r="BX44" s="2"/>
      <c r="CA44" s="55" t="str">
        <f t="shared" si="6"/>
        <v/>
      </c>
      <c r="CB44" s="55" t="str">
        <f t="shared" si="7"/>
        <v/>
      </c>
      <c r="CC44" s="55" t="str">
        <f t="shared" si="8"/>
        <v/>
      </c>
      <c r="CD44" s="55" t="str">
        <f t="shared" si="9"/>
        <v/>
      </c>
      <c r="CE44" s="55" t="str">
        <f t="shared" si="10"/>
        <v/>
      </c>
      <c r="CF44" s="55"/>
      <c r="CG44" s="56">
        <f t="shared" si="11"/>
        <v>0</v>
      </c>
      <c r="CH44" s="56">
        <f t="shared" si="12"/>
        <v>0</v>
      </c>
      <c r="CI44" s="56">
        <f t="shared" si="2"/>
        <v>0</v>
      </c>
      <c r="CJ44" s="56">
        <f t="shared" si="3"/>
        <v>0</v>
      </c>
      <c r="CK44" s="56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68" t="s">
        <v>92</v>
      </c>
      <c r="B45" s="34">
        <f t="shared" si="14"/>
        <v>0</v>
      </c>
      <c r="C45" s="38"/>
      <c r="D45" s="38"/>
      <c r="E45" s="38"/>
      <c r="F45" s="38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0"/>
      <c r="T45" s="39"/>
      <c r="U45" s="39"/>
      <c r="V45" s="40"/>
      <c r="W45" s="41">
        <f t="shared" si="15"/>
        <v>0</v>
      </c>
      <c r="X45" s="39"/>
      <c r="Y45" s="42"/>
      <c r="Z45" s="40"/>
      <c r="AA45" s="62">
        <f t="shared" si="16"/>
        <v>0</v>
      </c>
      <c r="AB45" s="39"/>
      <c r="AC45" s="42"/>
      <c r="AD45" s="40"/>
      <c r="AE45" s="44"/>
      <c r="AF45" s="40">
        <v>0</v>
      </c>
      <c r="AG45" s="39"/>
      <c r="AH45" s="40"/>
      <c r="AI45" s="48"/>
      <c r="AJ45" s="46"/>
      <c r="AK45" s="40"/>
      <c r="AL45" s="46"/>
      <c r="AM45" s="40"/>
      <c r="AN45" s="49"/>
      <c r="AO45" s="49"/>
      <c r="AP45" s="49"/>
      <c r="AQ45" s="49"/>
      <c r="AR45" s="50"/>
      <c r="AS45" s="51"/>
      <c r="AT45" s="60"/>
      <c r="AU45" s="58"/>
      <c r="AV45" s="52"/>
      <c r="AW45" s="46"/>
      <c r="AX45" s="40"/>
      <c r="AY45" s="53" t="str">
        <f t="shared" si="5"/>
        <v/>
      </c>
      <c r="AZ45" s="54"/>
      <c r="BA45" s="54"/>
      <c r="BB45" s="54"/>
      <c r="BC45" s="54"/>
      <c r="BD45" s="54"/>
      <c r="BE45" s="54"/>
      <c r="BF45" s="54"/>
      <c r="BG45" s="54"/>
      <c r="BH45" s="54"/>
      <c r="BI45" s="13"/>
      <c r="BJ45" s="13"/>
      <c r="BK45" s="13"/>
      <c r="BL45" s="13"/>
      <c r="BM45" s="13"/>
      <c r="BX45" s="2"/>
      <c r="CA45" s="55" t="str">
        <f t="shared" si="6"/>
        <v/>
      </c>
      <c r="CB45" s="55" t="str">
        <f t="shared" si="7"/>
        <v/>
      </c>
      <c r="CC45" s="55" t="str">
        <f t="shared" si="8"/>
        <v/>
      </c>
      <c r="CD45" s="55" t="str">
        <f t="shared" si="9"/>
        <v/>
      </c>
      <c r="CE45" s="55" t="str">
        <f t="shared" si="10"/>
        <v/>
      </c>
      <c r="CF45" s="55"/>
      <c r="CG45" s="56">
        <f t="shared" si="11"/>
        <v>0</v>
      </c>
      <c r="CH45" s="56">
        <f t="shared" si="12"/>
        <v>0</v>
      </c>
      <c r="CI45" s="56">
        <f t="shared" si="2"/>
        <v>0</v>
      </c>
      <c r="CJ45" s="56">
        <f t="shared" si="3"/>
        <v>0</v>
      </c>
      <c r="CK45" s="56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69" t="s">
        <v>93</v>
      </c>
      <c r="B46" s="34">
        <f t="shared" si="14"/>
        <v>0</v>
      </c>
      <c r="C46" s="38"/>
      <c r="D46" s="38"/>
      <c r="E46" s="38"/>
      <c r="F46" s="38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0"/>
      <c r="T46" s="39"/>
      <c r="U46" s="39"/>
      <c r="V46" s="40"/>
      <c r="W46" s="41">
        <f t="shared" si="15"/>
        <v>0</v>
      </c>
      <c r="X46" s="39"/>
      <c r="Y46" s="42"/>
      <c r="Z46" s="40"/>
      <c r="AA46" s="62">
        <f t="shared" si="16"/>
        <v>0</v>
      </c>
      <c r="AB46" s="39"/>
      <c r="AC46" s="42"/>
      <c r="AD46" s="40"/>
      <c r="AE46" s="44"/>
      <c r="AF46" s="66">
        <v>0</v>
      </c>
      <c r="AG46" s="39"/>
      <c r="AH46" s="40"/>
      <c r="AI46" s="48"/>
      <c r="AJ46" s="46"/>
      <c r="AK46" s="40"/>
      <c r="AL46" s="39"/>
      <c r="AM46" s="67"/>
      <c r="AN46" s="49"/>
      <c r="AO46" s="49"/>
      <c r="AP46" s="49"/>
      <c r="AQ46" s="49"/>
      <c r="AR46" s="50"/>
      <c r="AS46" s="51"/>
      <c r="AT46" s="60"/>
      <c r="AU46" s="58"/>
      <c r="AV46" s="52"/>
      <c r="AW46" s="39"/>
      <c r="AX46" s="67"/>
      <c r="AY46" s="53" t="str">
        <f t="shared" si="5"/>
        <v/>
      </c>
      <c r="AZ46" s="54"/>
      <c r="BA46" s="54"/>
      <c r="BB46" s="54"/>
      <c r="BC46" s="54"/>
      <c r="BD46" s="54"/>
      <c r="BE46" s="54"/>
      <c r="BF46" s="54"/>
      <c r="BG46" s="54"/>
      <c r="BH46" s="54"/>
      <c r="BI46" s="13"/>
      <c r="BJ46" s="13"/>
      <c r="BK46" s="13"/>
      <c r="BL46" s="13"/>
      <c r="BM46" s="13"/>
      <c r="BX46" s="2"/>
      <c r="CA46" s="55" t="str">
        <f t="shared" si="6"/>
        <v/>
      </c>
      <c r="CB46" s="55" t="str">
        <f t="shared" si="7"/>
        <v/>
      </c>
      <c r="CC46" s="55" t="str">
        <f t="shared" si="8"/>
        <v/>
      </c>
      <c r="CD46" s="55" t="str">
        <f t="shared" si="9"/>
        <v/>
      </c>
      <c r="CE46" s="55" t="str">
        <f t="shared" si="10"/>
        <v/>
      </c>
      <c r="CF46" s="55"/>
      <c r="CG46" s="56">
        <f t="shared" si="11"/>
        <v>0</v>
      </c>
      <c r="CH46" s="56">
        <f t="shared" si="12"/>
        <v>0</v>
      </c>
      <c r="CI46" s="56">
        <f t="shared" si="2"/>
        <v>0</v>
      </c>
      <c r="CJ46" s="56">
        <f t="shared" si="3"/>
        <v>0</v>
      </c>
      <c r="CK46" s="56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1" t="s">
        <v>94</v>
      </c>
      <c r="B47" s="34">
        <f t="shared" si="14"/>
        <v>0</v>
      </c>
      <c r="C47" s="38"/>
      <c r="D47" s="38"/>
      <c r="E47" s="38"/>
      <c r="F47" s="38"/>
      <c r="G47" s="38"/>
      <c r="H47" s="38"/>
      <c r="I47" s="38"/>
      <c r="J47" s="38"/>
      <c r="K47" s="38"/>
      <c r="L47" s="42"/>
      <c r="M47" s="42"/>
      <c r="N47" s="42"/>
      <c r="O47" s="42"/>
      <c r="P47" s="42"/>
      <c r="Q47" s="42"/>
      <c r="R47" s="42"/>
      <c r="S47" s="42"/>
      <c r="T47" s="39"/>
      <c r="U47" s="39"/>
      <c r="V47" s="40"/>
      <c r="W47" s="41">
        <f t="shared" si="15"/>
        <v>0</v>
      </c>
      <c r="X47" s="39"/>
      <c r="Y47" s="42"/>
      <c r="Z47" s="40"/>
      <c r="AA47" s="62">
        <f t="shared" si="16"/>
        <v>0</v>
      </c>
      <c r="AB47" s="39"/>
      <c r="AC47" s="42"/>
      <c r="AD47" s="40"/>
      <c r="AE47" s="44"/>
      <c r="AF47" s="40">
        <v>0</v>
      </c>
      <c r="AG47" s="39"/>
      <c r="AH47" s="40"/>
      <c r="AI47" s="48"/>
      <c r="AJ47" s="46"/>
      <c r="AK47" s="40"/>
      <c r="AL47" s="39"/>
      <c r="AM47" s="67"/>
      <c r="AN47" s="49"/>
      <c r="AO47" s="49"/>
      <c r="AP47" s="49"/>
      <c r="AQ47" s="49"/>
      <c r="AR47" s="50"/>
      <c r="AS47" s="51"/>
      <c r="AT47" s="60"/>
      <c r="AU47" s="58"/>
      <c r="AV47" s="52"/>
      <c r="AW47" s="39"/>
      <c r="AX47" s="67"/>
      <c r="AY47" s="53" t="str">
        <f t="shared" si="5"/>
        <v/>
      </c>
      <c r="AZ47" s="54"/>
      <c r="BA47" s="54"/>
      <c r="BB47" s="54"/>
      <c r="BC47" s="54"/>
      <c r="BD47" s="54"/>
      <c r="BE47" s="54"/>
      <c r="BF47" s="54"/>
      <c r="BG47" s="54"/>
      <c r="BH47" s="54"/>
      <c r="BI47" s="13"/>
      <c r="BJ47" s="13"/>
      <c r="BK47" s="13"/>
      <c r="BL47" s="13"/>
      <c r="BM47" s="13"/>
      <c r="BX47" s="2"/>
      <c r="CA47" s="55" t="str">
        <f t="shared" si="6"/>
        <v/>
      </c>
      <c r="CB47" s="55" t="str">
        <f t="shared" si="7"/>
        <v/>
      </c>
      <c r="CC47" s="55" t="str">
        <f t="shared" si="8"/>
        <v/>
      </c>
      <c r="CD47" s="55" t="str">
        <f t="shared" si="9"/>
        <v/>
      </c>
      <c r="CE47" s="55" t="str">
        <f t="shared" si="10"/>
        <v/>
      </c>
      <c r="CF47" s="55"/>
      <c r="CG47" s="56">
        <f t="shared" si="11"/>
        <v>0</v>
      </c>
      <c r="CH47" s="56">
        <f t="shared" si="12"/>
        <v>0</v>
      </c>
      <c r="CI47" s="56">
        <f t="shared" si="2"/>
        <v>0</v>
      </c>
      <c r="CJ47" s="56">
        <f t="shared" si="3"/>
        <v>0</v>
      </c>
      <c r="CK47" s="56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1" t="s">
        <v>95</v>
      </c>
      <c r="B48" s="34">
        <f t="shared" si="14"/>
        <v>0</v>
      </c>
      <c r="C48" s="38"/>
      <c r="D48" s="38"/>
      <c r="E48" s="38"/>
      <c r="F48" s="38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0"/>
      <c r="T48" s="39"/>
      <c r="U48" s="39"/>
      <c r="V48" s="40"/>
      <c r="W48" s="41">
        <f t="shared" si="15"/>
        <v>0</v>
      </c>
      <c r="X48" s="39"/>
      <c r="Y48" s="42"/>
      <c r="Z48" s="40"/>
      <c r="AA48" s="62">
        <f t="shared" si="16"/>
        <v>0</v>
      </c>
      <c r="AB48" s="39"/>
      <c r="AC48" s="42"/>
      <c r="AD48" s="40"/>
      <c r="AE48" s="44"/>
      <c r="AF48" s="40">
        <v>0</v>
      </c>
      <c r="AG48" s="39"/>
      <c r="AH48" s="40"/>
      <c r="AI48" s="48"/>
      <c r="AJ48" s="46"/>
      <c r="AK48" s="40"/>
      <c r="AL48" s="39"/>
      <c r="AM48" s="67"/>
      <c r="AN48" s="49"/>
      <c r="AO48" s="49"/>
      <c r="AP48" s="49"/>
      <c r="AQ48" s="49"/>
      <c r="AR48" s="50"/>
      <c r="AS48" s="51"/>
      <c r="AT48" s="60"/>
      <c r="AU48" s="58"/>
      <c r="AV48" s="52"/>
      <c r="AW48" s="39"/>
      <c r="AX48" s="67"/>
      <c r="AY48" s="53" t="str">
        <f t="shared" si="5"/>
        <v/>
      </c>
      <c r="AZ48" s="54"/>
      <c r="BA48" s="54"/>
      <c r="BB48" s="54"/>
      <c r="BC48" s="54"/>
      <c r="BD48" s="54"/>
      <c r="BE48" s="54"/>
      <c r="BF48" s="54"/>
      <c r="BG48" s="54"/>
      <c r="BH48" s="54"/>
      <c r="BI48" s="13"/>
      <c r="BJ48" s="13"/>
      <c r="BK48" s="13"/>
      <c r="BL48" s="13"/>
      <c r="BM48" s="13"/>
      <c r="BX48" s="2"/>
      <c r="CA48" s="55" t="str">
        <f t="shared" si="6"/>
        <v/>
      </c>
      <c r="CB48" s="55" t="str">
        <f t="shared" si="7"/>
        <v/>
      </c>
      <c r="CC48" s="55" t="str">
        <f t="shared" si="8"/>
        <v/>
      </c>
      <c r="CD48" s="55" t="str">
        <f t="shared" si="9"/>
        <v/>
      </c>
      <c r="CE48" s="55" t="str">
        <f t="shared" si="10"/>
        <v/>
      </c>
      <c r="CF48" s="55"/>
      <c r="CG48" s="56">
        <f t="shared" si="11"/>
        <v>0</v>
      </c>
      <c r="CH48" s="56">
        <f t="shared" si="12"/>
        <v>0</v>
      </c>
      <c r="CI48" s="56">
        <f t="shared" si="2"/>
        <v>0</v>
      </c>
      <c r="CJ48" s="56">
        <f t="shared" si="3"/>
        <v>0</v>
      </c>
      <c r="CK48" s="56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1" t="s">
        <v>96</v>
      </c>
      <c r="B49" s="34">
        <f t="shared" si="14"/>
        <v>0</v>
      </c>
      <c r="C49" s="39"/>
      <c r="D49" s="57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0"/>
      <c r="T49" s="39"/>
      <c r="U49" s="39"/>
      <c r="V49" s="40"/>
      <c r="W49" s="41">
        <f t="shared" si="15"/>
        <v>0</v>
      </c>
      <c r="X49" s="39"/>
      <c r="Y49" s="42"/>
      <c r="Z49" s="40"/>
      <c r="AA49" s="62">
        <f t="shared" si="16"/>
        <v>0</v>
      </c>
      <c r="AB49" s="39"/>
      <c r="AC49" s="42"/>
      <c r="AD49" s="40"/>
      <c r="AE49" s="44"/>
      <c r="AF49" s="66">
        <v>0</v>
      </c>
      <c r="AG49" s="39"/>
      <c r="AH49" s="40"/>
      <c r="AI49" s="48"/>
      <c r="AJ49" s="46"/>
      <c r="AK49" s="40"/>
      <c r="AL49" s="46"/>
      <c r="AM49" s="40"/>
      <c r="AN49" s="49"/>
      <c r="AO49" s="49"/>
      <c r="AP49" s="49"/>
      <c r="AQ49" s="49"/>
      <c r="AR49" s="50"/>
      <c r="AS49" s="51"/>
      <c r="AT49" s="60"/>
      <c r="AU49" s="58"/>
      <c r="AV49" s="52"/>
      <c r="AW49" s="46"/>
      <c r="AX49" s="40"/>
      <c r="AY49" s="53" t="str">
        <f t="shared" si="5"/>
        <v/>
      </c>
      <c r="AZ49" s="54"/>
      <c r="BA49" s="54"/>
      <c r="BB49" s="54"/>
      <c r="BC49" s="54"/>
      <c r="BD49" s="54"/>
      <c r="BE49" s="54"/>
      <c r="BF49" s="54"/>
      <c r="BG49" s="54"/>
      <c r="BH49" s="54"/>
      <c r="BI49" s="13"/>
      <c r="BJ49" s="13"/>
      <c r="BK49" s="13"/>
      <c r="BL49" s="13"/>
      <c r="BM49" s="13"/>
      <c r="BX49" s="2"/>
      <c r="CA49" s="55" t="str">
        <f t="shared" si="6"/>
        <v/>
      </c>
      <c r="CB49" s="55" t="str">
        <f t="shared" si="7"/>
        <v/>
      </c>
      <c r="CC49" s="55" t="str">
        <f t="shared" si="8"/>
        <v/>
      </c>
      <c r="CD49" s="55" t="str">
        <f t="shared" si="9"/>
        <v/>
      </c>
      <c r="CE49" s="55" t="str">
        <f t="shared" si="10"/>
        <v/>
      </c>
      <c r="CF49" s="55"/>
      <c r="CG49" s="56">
        <f t="shared" si="11"/>
        <v>0</v>
      </c>
      <c r="CH49" s="56">
        <f t="shared" si="12"/>
        <v>0</v>
      </c>
      <c r="CI49" s="56">
        <f t="shared" si="2"/>
        <v>0</v>
      </c>
      <c r="CJ49" s="56">
        <f t="shared" si="3"/>
        <v>0</v>
      </c>
      <c r="CK49" s="56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1" t="s">
        <v>97</v>
      </c>
      <c r="B50" s="34">
        <f t="shared" si="14"/>
        <v>25</v>
      </c>
      <c r="C50" s="39">
        <v>0</v>
      </c>
      <c r="D50" s="57">
        <v>0</v>
      </c>
      <c r="E50" s="42">
        <v>0</v>
      </c>
      <c r="F50" s="42">
        <v>0</v>
      </c>
      <c r="G50" s="42">
        <v>0</v>
      </c>
      <c r="H50" s="42">
        <v>2</v>
      </c>
      <c r="I50" s="42">
        <v>0</v>
      </c>
      <c r="J50" s="42">
        <v>4</v>
      </c>
      <c r="K50" s="42">
        <v>1</v>
      </c>
      <c r="L50" s="42">
        <v>1</v>
      </c>
      <c r="M50" s="42">
        <v>3</v>
      </c>
      <c r="N50" s="42">
        <v>2</v>
      </c>
      <c r="O50" s="42">
        <v>2</v>
      </c>
      <c r="P50" s="42">
        <v>6</v>
      </c>
      <c r="Q50" s="42">
        <v>2</v>
      </c>
      <c r="R50" s="42">
        <v>1</v>
      </c>
      <c r="S50" s="40">
        <v>1</v>
      </c>
      <c r="T50" s="39">
        <v>25</v>
      </c>
      <c r="U50" s="39">
        <v>12</v>
      </c>
      <c r="V50" s="40">
        <v>13</v>
      </c>
      <c r="W50" s="41">
        <f t="shared" si="15"/>
        <v>0</v>
      </c>
      <c r="X50" s="39">
        <v>0</v>
      </c>
      <c r="Y50" s="42">
        <v>0</v>
      </c>
      <c r="Z50" s="40">
        <v>0</v>
      </c>
      <c r="AA50" s="62">
        <f t="shared" si="16"/>
        <v>1</v>
      </c>
      <c r="AB50" s="39">
        <v>0</v>
      </c>
      <c r="AC50" s="42">
        <v>1</v>
      </c>
      <c r="AD50" s="40">
        <v>0</v>
      </c>
      <c r="AE50" s="44">
        <v>0</v>
      </c>
      <c r="AF50" s="40">
        <v>0</v>
      </c>
      <c r="AG50" s="39">
        <v>0</v>
      </c>
      <c r="AH50" s="40">
        <v>0</v>
      </c>
      <c r="AI50" s="48">
        <v>0</v>
      </c>
      <c r="AJ50" s="46">
        <v>0</v>
      </c>
      <c r="AK50" s="40">
        <v>7</v>
      </c>
      <c r="AL50" s="46">
        <v>0</v>
      </c>
      <c r="AM50" s="40">
        <v>0</v>
      </c>
      <c r="AN50" s="49"/>
      <c r="AO50" s="49"/>
      <c r="AP50" s="49"/>
      <c r="AQ50" s="49"/>
      <c r="AR50" s="50"/>
      <c r="AS50" s="51"/>
      <c r="AT50" s="60"/>
      <c r="AU50" s="58"/>
      <c r="AV50" s="52"/>
      <c r="AW50" s="46"/>
      <c r="AX50" s="40"/>
      <c r="AY50" s="53" t="str">
        <f t="shared" si="5"/>
        <v/>
      </c>
      <c r="AZ50" s="54"/>
      <c r="BA50" s="54"/>
      <c r="BB50" s="54"/>
      <c r="BC50" s="54"/>
      <c r="BD50" s="54"/>
      <c r="BE50" s="54"/>
      <c r="BF50" s="54"/>
      <c r="BG50" s="54"/>
      <c r="BH50" s="54"/>
      <c r="BI50" s="13"/>
      <c r="BJ50" s="13"/>
      <c r="BK50" s="13"/>
      <c r="BL50" s="13"/>
      <c r="BM50" s="13"/>
      <c r="BX50" s="2"/>
      <c r="CA50" s="55" t="str">
        <f t="shared" si="6"/>
        <v/>
      </c>
      <c r="CB50" s="55" t="str">
        <f t="shared" si="7"/>
        <v/>
      </c>
      <c r="CC50" s="55" t="str">
        <f t="shared" si="8"/>
        <v/>
      </c>
      <c r="CD50" s="55" t="str">
        <f t="shared" si="9"/>
        <v/>
      </c>
      <c r="CE50" s="55" t="str">
        <f t="shared" si="10"/>
        <v/>
      </c>
      <c r="CF50" s="55"/>
      <c r="CG50" s="56">
        <f t="shared" si="11"/>
        <v>0</v>
      </c>
      <c r="CH50" s="56">
        <f t="shared" si="12"/>
        <v>0</v>
      </c>
      <c r="CI50" s="56">
        <f t="shared" si="2"/>
        <v>0</v>
      </c>
      <c r="CJ50" s="56">
        <f t="shared" si="3"/>
        <v>0</v>
      </c>
      <c r="CK50" s="56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1" t="s">
        <v>98</v>
      </c>
      <c r="B51" s="34">
        <f t="shared" si="14"/>
        <v>0</v>
      </c>
      <c r="C51" s="39"/>
      <c r="D51" s="57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0"/>
      <c r="T51" s="39"/>
      <c r="U51" s="39"/>
      <c r="V51" s="40"/>
      <c r="W51" s="41">
        <f t="shared" si="15"/>
        <v>0</v>
      </c>
      <c r="X51" s="39"/>
      <c r="Y51" s="42"/>
      <c r="Z51" s="40"/>
      <c r="AA51" s="62">
        <f t="shared" si="16"/>
        <v>0</v>
      </c>
      <c r="AB51" s="39"/>
      <c r="AC51" s="42"/>
      <c r="AD51" s="40"/>
      <c r="AE51" s="44"/>
      <c r="AF51" s="59">
        <v>0</v>
      </c>
      <c r="AG51" s="39"/>
      <c r="AH51" s="40"/>
      <c r="AI51" s="48"/>
      <c r="AJ51" s="46"/>
      <c r="AK51" s="40"/>
      <c r="AL51" s="70"/>
      <c r="AM51" s="59"/>
      <c r="AN51" s="71"/>
      <c r="AO51" s="40"/>
      <c r="AP51" s="49"/>
      <c r="AQ51" s="49"/>
      <c r="AR51" s="50"/>
      <c r="AS51" s="51"/>
      <c r="AT51" s="60"/>
      <c r="AU51" s="58"/>
      <c r="AV51" s="52"/>
      <c r="AW51" s="70"/>
      <c r="AX51" s="59"/>
      <c r="AY51" s="53" t="str">
        <f t="shared" si="5"/>
        <v/>
      </c>
      <c r="AZ51" s="54"/>
      <c r="BA51" s="54"/>
      <c r="BB51" s="54"/>
      <c r="BC51" s="54"/>
      <c r="BD51" s="54"/>
      <c r="BE51" s="54"/>
      <c r="BF51" s="54"/>
      <c r="BG51" s="54"/>
      <c r="BH51" s="54"/>
      <c r="BI51" s="13"/>
      <c r="BJ51" s="13"/>
      <c r="BK51" s="13"/>
      <c r="BL51" s="13"/>
      <c r="BM51" s="13"/>
      <c r="BX51" s="2"/>
      <c r="CA51" s="55" t="str">
        <f t="shared" si="6"/>
        <v/>
      </c>
      <c r="CB51" s="55" t="str">
        <f t="shared" si="7"/>
        <v/>
      </c>
      <c r="CC51" s="55" t="str">
        <f t="shared" si="8"/>
        <v/>
      </c>
      <c r="CD51" s="55" t="str">
        <f t="shared" si="9"/>
        <v/>
      </c>
      <c r="CE51" s="55" t="str">
        <f t="shared" si="10"/>
        <v/>
      </c>
      <c r="CF51" s="55"/>
      <c r="CG51" s="56">
        <f t="shared" si="11"/>
        <v>0</v>
      </c>
      <c r="CH51" s="56">
        <f t="shared" si="12"/>
        <v>0</v>
      </c>
      <c r="CI51" s="56">
        <f t="shared" si="2"/>
        <v>0</v>
      </c>
      <c r="CJ51" s="56">
        <f t="shared" si="3"/>
        <v>0</v>
      </c>
      <c r="CK51" s="56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1" t="s">
        <v>99</v>
      </c>
      <c r="B52" s="34">
        <f t="shared" si="14"/>
        <v>0</v>
      </c>
      <c r="C52" s="39"/>
      <c r="D52" s="57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0"/>
      <c r="T52" s="39"/>
      <c r="U52" s="39"/>
      <c r="V52" s="40"/>
      <c r="W52" s="41">
        <f t="shared" si="15"/>
        <v>0</v>
      </c>
      <c r="X52" s="39"/>
      <c r="Y52" s="42"/>
      <c r="Z52" s="40"/>
      <c r="AA52" s="62">
        <f t="shared" si="16"/>
        <v>0</v>
      </c>
      <c r="AB52" s="39"/>
      <c r="AC52" s="42"/>
      <c r="AD52" s="40"/>
      <c r="AE52" s="44"/>
      <c r="AF52" s="59">
        <v>0</v>
      </c>
      <c r="AG52" s="39"/>
      <c r="AH52" s="40"/>
      <c r="AI52" s="48"/>
      <c r="AJ52" s="46"/>
      <c r="AK52" s="40"/>
      <c r="AL52" s="70"/>
      <c r="AM52" s="59"/>
      <c r="AN52" s="71"/>
      <c r="AO52" s="40"/>
      <c r="AP52" s="49"/>
      <c r="AQ52" s="49"/>
      <c r="AR52" s="50"/>
      <c r="AS52" s="51"/>
      <c r="AT52" s="60"/>
      <c r="AU52" s="58"/>
      <c r="AV52" s="52"/>
      <c r="AW52" s="70"/>
      <c r="AX52" s="59"/>
      <c r="AY52" s="53" t="str">
        <f t="shared" si="5"/>
        <v/>
      </c>
      <c r="AZ52" s="54"/>
      <c r="BA52" s="54"/>
      <c r="BB52" s="54"/>
      <c r="BC52" s="54"/>
      <c r="BD52" s="54"/>
      <c r="BE52" s="54"/>
      <c r="BF52" s="54"/>
      <c r="BG52" s="54"/>
      <c r="BH52" s="54"/>
      <c r="BI52" s="13"/>
      <c r="BJ52" s="13"/>
      <c r="BK52" s="13"/>
      <c r="BL52" s="13"/>
      <c r="BM52" s="13"/>
      <c r="BX52" s="2"/>
      <c r="CA52" s="55" t="str">
        <f t="shared" si="6"/>
        <v/>
      </c>
      <c r="CB52" s="55" t="str">
        <f t="shared" si="7"/>
        <v/>
      </c>
      <c r="CC52" s="55" t="str">
        <f t="shared" si="8"/>
        <v/>
      </c>
      <c r="CD52" s="55" t="str">
        <f t="shared" si="9"/>
        <v/>
      </c>
      <c r="CE52" s="55" t="str">
        <f t="shared" si="10"/>
        <v/>
      </c>
      <c r="CF52" s="55"/>
      <c r="CG52" s="56">
        <f t="shared" si="11"/>
        <v>0</v>
      </c>
      <c r="CH52" s="56">
        <f t="shared" si="12"/>
        <v>0</v>
      </c>
      <c r="CI52" s="56">
        <f t="shared" si="2"/>
        <v>0</v>
      </c>
      <c r="CJ52" s="56">
        <f t="shared" si="3"/>
        <v>0</v>
      </c>
      <c r="CK52" s="56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1" t="s">
        <v>100</v>
      </c>
      <c r="B53" s="34">
        <f t="shared" si="14"/>
        <v>0</v>
      </c>
      <c r="C53" s="39"/>
      <c r="D53" s="57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0"/>
      <c r="T53" s="39"/>
      <c r="U53" s="39"/>
      <c r="V53" s="40"/>
      <c r="W53" s="41">
        <f t="shared" si="15"/>
        <v>0</v>
      </c>
      <c r="X53" s="39"/>
      <c r="Y53" s="42"/>
      <c r="Z53" s="40"/>
      <c r="AA53" s="62">
        <f t="shared" si="16"/>
        <v>0</v>
      </c>
      <c r="AB53" s="39"/>
      <c r="AC53" s="42"/>
      <c r="AD53" s="40"/>
      <c r="AE53" s="44"/>
      <c r="AF53" s="59">
        <v>0</v>
      </c>
      <c r="AG53" s="39"/>
      <c r="AH53" s="40"/>
      <c r="AI53" s="48"/>
      <c r="AJ53" s="46"/>
      <c r="AK53" s="40"/>
      <c r="AL53" s="70"/>
      <c r="AM53" s="59"/>
      <c r="AN53" s="71"/>
      <c r="AO53" s="40"/>
      <c r="AP53" s="49"/>
      <c r="AQ53" s="49"/>
      <c r="AR53" s="50"/>
      <c r="AS53" s="51"/>
      <c r="AT53" s="60"/>
      <c r="AU53" s="58"/>
      <c r="AV53" s="52"/>
      <c r="AW53" s="70"/>
      <c r="AX53" s="59"/>
      <c r="AY53" s="53" t="str">
        <f t="shared" si="5"/>
        <v/>
      </c>
      <c r="AZ53" s="54"/>
      <c r="BA53" s="54"/>
      <c r="BB53" s="54"/>
      <c r="BC53" s="54"/>
      <c r="BD53" s="54"/>
      <c r="BE53" s="54"/>
      <c r="BF53" s="54"/>
      <c r="BG53" s="54"/>
      <c r="BH53" s="54"/>
      <c r="BI53" s="13"/>
      <c r="BJ53" s="13"/>
      <c r="BK53" s="13"/>
      <c r="BL53" s="13"/>
      <c r="BM53" s="13"/>
      <c r="BX53" s="2"/>
      <c r="CA53" s="55" t="str">
        <f t="shared" si="6"/>
        <v/>
      </c>
      <c r="CB53" s="55" t="str">
        <f t="shared" si="7"/>
        <v/>
      </c>
      <c r="CC53" s="55" t="str">
        <f t="shared" si="8"/>
        <v/>
      </c>
      <c r="CD53" s="55" t="str">
        <f t="shared" si="9"/>
        <v/>
      </c>
      <c r="CE53" s="55" t="str">
        <f t="shared" si="10"/>
        <v/>
      </c>
      <c r="CF53" s="55"/>
      <c r="CG53" s="56">
        <f t="shared" si="11"/>
        <v>0</v>
      </c>
      <c r="CH53" s="56">
        <f t="shared" si="12"/>
        <v>0</v>
      </c>
      <c r="CI53" s="56">
        <f t="shared" si="2"/>
        <v>0</v>
      </c>
      <c r="CJ53" s="56">
        <f t="shared" si="3"/>
        <v>0</v>
      </c>
      <c r="CK53" s="56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3" t="s">
        <v>101</v>
      </c>
      <c r="B54" s="34">
        <f t="shared" si="14"/>
        <v>113</v>
      </c>
      <c r="C54" s="39">
        <v>0</v>
      </c>
      <c r="D54" s="57">
        <v>0</v>
      </c>
      <c r="E54" s="42">
        <v>0</v>
      </c>
      <c r="F54" s="42">
        <v>0</v>
      </c>
      <c r="G54" s="42">
        <v>1</v>
      </c>
      <c r="H54" s="42">
        <v>1</v>
      </c>
      <c r="I54" s="42">
        <v>0</v>
      </c>
      <c r="J54" s="42">
        <v>3</v>
      </c>
      <c r="K54" s="42">
        <v>1</v>
      </c>
      <c r="L54" s="42">
        <v>4</v>
      </c>
      <c r="M54" s="42">
        <v>9</v>
      </c>
      <c r="N54" s="42">
        <v>8</v>
      </c>
      <c r="O54" s="42">
        <v>7</v>
      </c>
      <c r="P54" s="42">
        <v>18</v>
      </c>
      <c r="Q54" s="42">
        <v>18</v>
      </c>
      <c r="R54" s="42">
        <v>15</v>
      </c>
      <c r="S54" s="40">
        <v>28</v>
      </c>
      <c r="T54" s="39">
        <v>113</v>
      </c>
      <c r="U54" s="39">
        <v>54</v>
      </c>
      <c r="V54" s="40">
        <v>59</v>
      </c>
      <c r="W54" s="41">
        <f t="shared" si="15"/>
        <v>0</v>
      </c>
      <c r="X54" s="39">
        <v>0</v>
      </c>
      <c r="Y54" s="42">
        <v>0</v>
      </c>
      <c r="Z54" s="40">
        <v>0</v>
      </c>
      <c r="AA54" s="62">
        <f t="shared" si="16"/>
        <v>21</v>
      </c>
      <c r="AB54" s="39">
        <v>0</v>
      </c>
      <c r="AC54" s="42">
        <v>21</v>
      </c>
      <c r="AD54" s="40">
        <v>0</v>
      </c>
      <c r="AE54" s="44">
        <v>0</v>
      </c>
      <c r="AF54" s="59">
        <v>0</v>
      </c>
      <c r="AG54" s="39">
        <v>0</v>
      </c>
      <c r="AH54" s="40">
        <v>3</v>
      </c>
      <c r="AI54" s="48">
        <v>61</v>
      </c>
      <c r="AJ54" s="46">
        <v>0</v>
      </c>
      <c r="AK54" s="40">
        <v>0</v>
      </c>
      <c r="AL54" s="70">
        <v>0</v>
      </c>
      <c r="AM54" s="59">
        <v>1</v>
      </c>
      <c r="AN54" s="71"/>
      <c r="AO54" s="40"/>
      <c r="AP54" s="49"/>
      <c r="AQ54" s="49"/>
      <c r="AR54" s="50"/>
      <c r="AS54" s="51"/>
      <c r="AT54" s="60"/>
      <c r="AU54" s="58"/>
      <c r="AV54" s="52"/>
      <c r="AW54" s="70"/>
      <c r="AX54" s="59"/>
      <c r="AY54" s="53" t="str">
        <f t="shared" si="5"/>
        <v/>
      </c>
      <c r="AZ54" s="54"/>
      <c r="BA54" s="54"/>
      <c r="BB54" s="54"/>
      <c r="BC54" s="54"/>
      <c r="BD54" s="54"/>
      <c r="BE54" s="54"/>
      <c r="BF54" s="54"/>
      <c r="BG54" s="54"/>
      <c r="BH54" s="54"/>
      <c r="BI54" s="13"/>
      <c r="BJ54" s="13"/>
      <c r="BK54" s="13"/>
      <c r="BL54" s="13"/>
      <c r="BM54" s="13"/>
      <c r="BX54" s="2"/>
      <c r="CA54" s="55" t="str">
        <f t="shared" si="6"/>
        <v/>
      </c>
      <c r="CB54" s="55" t="str">
        <f t="shared" si="7"/>
        <v/>
      </c>
      <c r="CC54" s="55" t="str">
        <f t="shared" si="8"/>
        <v/>
      </c>
      <c r="CD54" s="55" t="str">
        <f t="shared" si="9"/>
        <v/>
      </c>
      <c r="CE54" s="55" t="str">
        <f t="shared" si="10"/>
        <v/>
      </c>
      <c r="CF54" s="55"/>
      <c r="CG54" s="56">
        <f t="shared" si="11"/>
        <v>0</v>
      </c>
      <c r="CH54" s="56">
        <f t="shared" si="12"/>
        <v>0</v>
      </c>
      <c r="CI54" s="56">
        <f t="shared" si="2"/>
        <v>0</v>
      </c>
      <c r="CJ54" s="56">
        <f t="shared" si="3"/>
        <v>0</v>
      </c>
      <c r="CK54" s="56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69" t="s">
        <v>102</v>
      </c>
      <c r="B55" s="34">
        <f t="shared" si="14"/>
        <v>103</v>
      </c>
      <c r="C55" s="39">
        <v>0</v>
      </c>
      <c r="D55" s="57">
        <v>0</v>
      </c>
      <c r="E55" s="42">
        <v>1</v>
      </c>
      <c r="F55" s="42">
        <v>4</v>
      </c>
      <c r="G55" s="42">
        <v>17</v>
      </c>
      <c r="H55" s="42">
        <v>15</v>
      </c>
      <c r="I55" s="42">
        <v>21</v>
      </c>
      <c r="J55" s="42">
        <v>33</v>
      </c>
      <c r="K55" s="42">
        <v>12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0">
        <v>0</v>
      </c>
      <c r="T55" s="39">
        <v>103</v>
      </c>
      <c r="U55" s="39">
        <v>0</v>
      </c>
      <c r="V55" s="40">
        <v>103</v>
      </c>
      <c r="W55" s="41">
        <f t="shared" si="15"/>
        <v>0</v>
      </c>
      <c r="X55" s="39">
        <v>0</v>
      </c>
      <c r="Y55" s="42">
        <v>0</v>
      </c>
      <c r="Z55" s="40">
        <v>0</v>
      </c>
      <c r="AA55" s="62">
        <f t="shared" si="16"/>
        <v>0</v>
      </c>
      <c r="AB55" s="39">
        <v>0</v>
      </c>
      <c r="AC55" s="42">
        <v>0</v>
      </c>
      <c r="AD55" s="40">
        <v>0</v>
      </c>
      <c r="AE55" s="44">
        <v>0</v>
      </c>
      <c r="AF55" s="59">
        <v>0</v>
      </c>
      <c r="AG55" s="39">
        <v>3</v>
      </c>
      <c r="AH55" s="40">
        <v>3</v>
      </c>
      <c r="AI55" s="48">
        <v>10</v>
      </c>
      <c r="AJ55" s="46">
        <v>0</v>
      </c>
      <c r="AK55" s="40">
        <v>0</v>
      </c>
      <c r="AL55" s="70">
        <v>0</v>
      </c>
      <c r="AM55" s="59">
        <v>5</v>
      </c>
      <c r="AN55" s="71"/>
      <c r="AO55" s="40"/>
      <c r="AP55" s="49"/>
      <c r="AQ55" s="49"/>
      <c r="AR55" s="50"/>
      <c r="AS55" s="51"/>
      <c r="AT55" s="60"/>
      <c r="AU55" s="58"/>
      <c r="AV55" s="52"/>
      <c r="AW55" s="70"/>
      <c r="AX55" s="59"/>
      <c r="AY55" s="53" t="str">
        <f t="shared" si="5"/>
        <v/>
      </c>
      <c r="AZ55" s="54"/>
      <c r="BA55" s="54"/>
      <c r="BB55" s="54"/>
      <c r="BC55" s="54"/>
      <c r="BD55" s="54"/>
      <c r="BE55" s="54"/>
      <c r="BF55" s="54"/>
      <c r="BG55" s="54"/>
      <c r="BH55" s="54"/>
      <c r="BI55" s="13"/>
      <c r="BJ55" s="13"/>
      <c r="BK55" s="13"/>
      <c r="BL55" s="13"/>
      <c r="BM55" s="13"/>
      <c r="BX55" s="2"/>
      <c r="CA55" s="55" t="str">
        <f t="shared" si="6"/>
        <v/>
      </c>
      <c r="CB55" s="55" t="str">
        <f t="shared" si="7"/>
        <v/>
      </c>
      <c r="CC55" s="55" t="str">
        <f t="shared" si="8"/>
        <v/>
      </c>
      <c r="CD55" s="55" t="str">
        <f t="shared" si="9"/>
        <v/>
      </c>
      <c r="CE55" s="55" t="str">
        <f t="shared" si="10"/>
        <v/>
      </c>
      <c r="CF55" s="55"/>
      <c r="CG55" s="56">
        <f t="shared" si="11"/>
        <v>0</v>
      </c>
      <c r="CH55" s="56">
        <f t="shared" si="12"/>
        <v>0</v>
      </c>
      <c r="CI55" s="56">
        <f t="shared" si="2"/>
        <v>0</v>
      </c>
      <c r="CJ55" s="56">
        <f t="shared" si="3"/>
        <v>0</v>
      </c>
      <c r="CK55" s="56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69" t="s">
        <v>103</v>
      </c>
      <c r="B56" s="34">
        <f t="shared" si="14"/>
        <v>15</v>
      </c>
      <c r="C56" s="39">
        <v>0</v>
      </c>
      <c r="D56" s="57">
        <v>9</v>
      </c>
      <c r="E56" s="42">
        <v>6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39">
        <v>15</v>
      </c>
      <c r="U56" s="39">
        <v>0</v>
      </c>
      <c r="V56" s="40">
        <v>15</v>
      </c>
      <c r="W56" s="41">
        <f t="shared" si="15"/>
        <v>4</v>
      </c>
      <c r="X56" s="39">
        <v>0</v>
      </c>
      <c r="Y56" s="42">
        <v>4</v>
      </c>
      <c r="Z56" s="40">
        <v>0</v>
      </c>
      <c r="AA56" s="62">
        <f t="shared" si="16"/>
        <v>0</v>
      </c>
      <c r="AB56" s="39">
        <v>0</v>
      </c>
      <c r="AC56" s="42">
        <v>0</v>
      </c>
      <c r="AD56" s="40">
        <v>0</v>
      </c>
      <c r="AE56" s="44">
        <v>0</v>
      </c>
      <c r="AF56" s="59">
        <v>0</v>
      </c>
      <c r="AG56" s="39">
        <v>0</v>
      </c>
      <c r="AH56" s="40">
        <v>0</v>
      </c>
      <c r="AI56" s="48">
        <v>0</v>
      </c>
      <c r="AJ56" s="46">
        <v>0</v>
      </c>
      <c r="AK56" s="40">
        <v>0</v>
      </c>
      <c r="AL56" s="70">
        <v>0</v>
      </c>
      <c r="AM56" s="59">
        <v>0</v>
      </c>
      <c r="AN56" s="71"/>
      <c r="AO56" s="40"/>
      <c r="AP56" s="49"/>
      <c r="AQ56" s="49"/>
      <c r="AR56" s="50"/>
      <c r="AS56" s="51"/>
      <c r="AT56" s="60"/>
      <c r="AU56" s="58"/>
      <c r="AV56" s="52"/>
      <c r="AW56" s="70"/>
      <c r="AX56" s="59"/>
      <c r="AY56" s="53" t="str">
        <f t="shared" si="5"/>
        <v/>
      </c>
      <c r="AZ56" s="54"/>
      <c r="BA56" s="54"/>
      <c r="BB56" s="54"/>
      <c r="BC56" s="54"/>
      <c r="BD56" s="54"/>
      <c r="BE56" s="54"/>
      <c r="BF56" s="54"/>
      <c r="BG56" s="54"/>
      <c r="BH56" s="54"/>
      <c r="BI56" s="13"/>
      <c r="BJ56" s="13"/>
      <c r="BK56" s="13"/>
      <c r="BL56" s="13"/>
      <c r="BM56" s="13"/>
      <c r="BX56" s="2"/>
      <c r="CA56" s="55" t="str">
        <f t="shared" si="6"/>
        <v/>
      </c>
      <c r="CB56" s="55" t="str">
        <f t="shared" si="7"/>
        <v/>
      </c>
      <c r="CC56" s="55" t="str">
        <f t="shared" si="8"/>
        <v/>
      </c>
      <c r="CD56" s="55" t="str">
        <f t="shared" si="9"/>
        <v/>
      </c>
      <c r="CE56" s="55" t="str">
        <f t="shared" si="10"/>
        <v/>
      </c>
      <c r="CF56" s="55"/>
      <c r="CG56" s="56">
        <f t="shared" si="11"/>
        <v>0</v>
      </c>
      <c r="CH56" s="56">
        <f t="shared" si="12"/>
        <v>0</v>
      </c>
      <c r="CI56" s="56">
        <f t="shared" si="2"/>
        <v>0</v>
      </c>
      <c r="CJ56" s="56">
        <f t="shared" si="3"/>
        <v>0</v>
      </c>
      <c r="CK56" s="56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69" t="s">
        <v>104</v>
      </c>
      <c r="B57" s="34">
        <f t="shared" si="14"/>
        <v>25</v>
      </c>
      <c r="C57" s="39">
        <v>0</v>
      </c>
      <c r="D57" s="57">
        <v>0</v>
      </c>
      <c r="E57" s="42">
        <v>0</v>
      </c>
      <c r="F57" s="42">
        <v>0</v>
      </c>
      <c r="G57" s="42">
        <v>3</v>
      </c>
      <c r="H57" s="42">
        <v>3</v>
      </c>
      <c r="I57" s="42">
        <v>6</v>
      </c>
      <c r="J57" s="42">
        <v>2</v>
      </c>
      <c r="K57" s="42">
        <v>2</v>
      </c>
      <c r="L57" s="42">
        <v>2</v>
      </c>
      <c r="M57" s="42">
        <v>3</v>
      </c>
      <c r="N57" s="42">
        <v>2</v>
      </c>
      <c r="O57" s="42">
        <v>1</v>
      </c>
      <c r="P57" s="42">
        <v>0</v>
      </c>
      <c r="Q57" s="42">
        <v>0</v>
      </c>
      <c r="R57" s="42">
        <v>0</v>
      </c>
      <c r="S57" s="40">
        <v>1</v>
      </c>
      <c r="T57" s="39">
        <v>25</v>
      </c>
      <c r="U57" s="39">
        <v>0</v>
      </c>
      <c r="V57" s="40">
        <v>25</v>
      </c>
      <c r="W57" s="41">
        <f t="shared" si="15"/>
        <v>0</v>
      </c>
      <c r="X57" s="39">
        <v>0</v>
      </c>
      <c r="Y57" s="42">
        <v>0</v>
      </c>
      <c r="Z57" s="40">
        <v>0</v>
      </c>
      <c r="AA57" s="62">
        <f t="shared" si="16"/>
        <v>8</v>
      </c>
      <c r="AB57" s="39">
        <v>2</v>
      </c>
      <c r="AC57" s="42">
        <v>6</v>
      </c>
      <c r="AD57" s="40">
        <v>0</v>
      </c>
      <c r="AE57" s="44">
        <v>1</v>
      </c>
      <c r="AF57" s="59">
        <v>0</v>
      </c>
      <c r="AG57" s="39">
        <v>0</v>
      </c>
      <c r="AH57" s="40">
        <v>1</v>
      </c>
      <c r="AI57" s="48">
        <v>0</v>
      </c>
      <c r="AJ57" s="46">
        <v>0</v>
      </c>
      <c r="AK57" s="40">
        <v>0</v>
      </c>
      <c r="AL57" s="70">
        <v>0</v>
      </c>
      <c r="AM57" s="59">
        <v>3</v>
      </c>
      <c r="AN57" s="71"/>
      <c r="AO57" s="40"/>
      <c r="AP57" s="49"/>
      <c r="AQ57" s="49"/>
      <c r="AR57" s="50"/>
      <c r="AS57" s="51"/>
      <c r="AT57" s="60"/>
      <c r="AU57" s="58"/>
      <c r="AV57" s="52"/>
      <c r="AW57" s="70"/>
      <c r="AX57" s="59"/>
      <c r="AY57" s="53" t="str">
        <f t="shared" si="5"/>
        <v/>
      </c>
      <c r="AZ57" s="54"/>
      <c r="BA57" s="54"/>
      <c r="BB57" s="54"/>
      <c r="BC57" s="54"/>
      <c r="BD57" s="54"/>
      <c r="BE57" s="54"/>
      <c r="BF57" s="54"/>
      <c r="BG57" s="54"/>
      <c r="BH57" s="54"/>
      <c r="BI57" s="13"/>
      <c r="BJ57" s="13"/>
      <c r="BK57" s="13"/>
      <c r="BL57" s="13"/>
      <c r="BM57" s="13"/>
      <c r="BX57" s="2"/>
      <c r="CA57" s="55" t="str">
        <f t="shared" si="6"/>
        <v/>
      </c>
      <c r="CB57" s="55" t="str">
        <f t="shared" si="7"/>
        <v/>
      </c>
      <c r="CC57" s="55" t="str">
        <f t="shared" si="8"/>
        <v/>
      </c>
      <c r="CD57" s="55" t="str">
        <f t="shared" si="9"/>
        <v/>
      </c>
      <c r="CE57" s="55" t="str">
        <f t="shared" si="10"/>
        <v/>
      </c>
      <c r="CF57" s="55"/>
      <c r="CG57" s="56">
        <f t="shared" si="11"/>
        <v>0</v>
      </c>
      <c r="CH57" s="56">
        <f t="shared" si="12"/>
        <v>0</v>
      </c>
      <c r="CI57" s="56">
        <f t="shared" si="2"/>
        <v>0</v>
      </c>
      <c r="CJ57" s="56">
        <f t="shared" si="3"/>
        <v>0</v>
      </c>
      <c r="CK57" s="56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1" t="s">
        <v>105</v>
      </c>
      <c r="B58" s="34">
        <f t="shared" si="14"/>
        <v>195</v>
      </c>
      <c r="C58" s="39">
        <v>9</v>
      </c>
      <c r="D58" s="57">
        <v>2</v>
      </c>
      <c r="E58" s="42">
        <v>1</v>
      </c>
      <c r="F58" s="42">
        <v>5</v>
      </c>
      <c r="G58" s="42">
        <v>14</v>
      </c>
      <c r="H58" s="42">
        <v>3</v>
      </c>
      <c r="I58" s="42">
        <v>13</v>
      </c>
      <c r="J58" s="42">
        <v>18</v>
      </c>
      <c r="K58" s="42">
        <v>12</v>
      </c>
      <c r="L58" s="42">
        <v>15</v>
      </c>
      <c r="M58" s="42">
        <v>16</v>
      </c>
      <c r="N58" s="42">
        <v>22</v>
      </c>
      <c r="O58" s="42">
        <v>13</v>
      </c>
      <c r="P58" s="42">
        <v>29</v>
      </c>
      <c r="Q58" s="42">
        <v>7</v>
      </c>
      <c r="R58" s="42">
        <v>11</v>
      </c>
      <c r="S58" s="40">
        <v>5</v>
      </c>
      <c r="T58" s="39">
        <v>191</v>
      </c>
      <c r="U58" s="39">
        <v>129</v>
      </c>
      <c r="V58" s="40">
        <v>66</v>
      </c>
      <c r="W58" s="41">
        <f t="shared" si="15"/>
        <v>12</v>
      </c>
      <c r="X58" s="39">
        <v>0</v>
      </c>
      <c r="Y58" s="42">
        <v>12</v>
      </c>
      <c r="Z58" s="40">
        <v>0</v>
      </c>
      <c r="AA58" s="62">
        <f t="shared" si="16"/>
        <v>181</v>
      </c>
      <c r="AB58" s="39">
        <v>0</v>
      </c>
      <c r="AC58" s="42">
        <v>181</v>
      </c>
      <c r="AD58" s="40">
        <v>0</v>
      </c>
      <c r="AE58" s="44">
        <v>0</v>
      </c>
      <c r="AF58" s="59">
        <v>0</v>
      </c>
      <c r="AG58" s="39">
        <v>0</v>
      </c>
      <c r="AH58" s="40">
        <v>7</v>
      </c>
      <c r="AI58" s="48">
        <v>155</v>
      </c>
      <c r="AJ58" s="46">
        <v>0</v>
      </c>
      <c r="AK58" s="40">
        <v>0</v>
      </c>
      <c r="AL58" s="70">
        <v>1</v>
      </c>
      <c r="AM58" s="59">
        <v>53</v>
      </c>
      <c r="AN58" s="71"/>
      <c r="AO58" s="40"/>
      <c r="AP58" s="49"/>
      <c r="AQ58" s="49"/>
      <c r="AR58" s="50"/>
      <c r="AS58" s="51"/>
      <c r="AT58" s="60"/>
      <c r="AU58" s="58"/>
      <c r="AV58" s="52"/>
      <c r="AW58" s="70"/>
      <c r="AX58" s="59"/>
      <c r="AY58" s="53" t="str">
        <f t="shared" si="5"/>
        <v/>
      </c>
      <c r="AZ58" s="54"/>
      <c r="BA58" s="54"/>
      <c r="BB58" s="54"/>
      <c r="BC58" s="54"/>
      <c r="BD58" s="54"/>
      <c r="BE58" s="54"/>
      <c r="BF58" s="54"/>
      <c r="BG58" s="54"/>
      <c r="BH58" s="54"/>
      <c r="BI58" s="13"/>
      <c r="BJ58" s="13"/>
      <c r="BK58" s="13"/>
      <c r="BL58" s="13"/>
      <c r="BM58" s="13"/>
      <c r="BX58" s="2"/>
      <c r="CA58" s="55" t="str">
        <f t="shared" si="6"/>
        <v/>
      </c>
      <c r="CB58" s="55" t="str">
        <f t="shared" si="7"/>
        <v/>
      </c>
      <c r="CC58" s="55" t="str">
        <f t="shared" si="8"/>
        <v/>
      </c>
      <c r="CD58" s="55" t="str">
        <f t="shared" si="9"/>
        <v/>
      </c>
      <c r="CE58" s="55" t="str">
        <f t="shared" si="10"/>
        <v/>
      </c>
      <c r="CF58" s="55"/>
      <c r="CG58" s="56">
        <f t="shared" si="11"/>
        <v>0</v>
      </c>
      <c r="CH58" s="56">
        <f t="shared" si="12"/>
        <v>0</v>
      </c>
      <c r="CI58" s="56">
        <f t="shared" si="2"/>
        <v>0</v>
      </c>
      <c r="CJ58" s="56">
        <f t="shared" si="3"/>
        <v>0</v>
      </c>
      <c r="CK58" s="56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1" t="s">
        <v>106</v>
      </c>
      <c r="B59" s="34">
        <f t="shared" si="14"/>
        <v>38</v>
      </c>
      <c r="C59" s="39">
        <v>2</v>
      </c>
      <c r="D59" s="57">
        <v>3</v>
      </c>
      <c r="E59" s="42">
        <v>4</v>
      </c>
      <c r="F59" s="42">
        <v>0</v>
      </c>
      <c r="G59" s="42">
        <v>1</v>
      </c>
      <c r="H59" s="42">
        <v>4</v>
      </c>
      <c r="I59" s="42">
        <v>1</v>
      </c>
      <c r="J59" s="42">
        <v>0</v>
      </c>
      <c r="K59" s="42">
        <v>4</v>
      </c>
      <c r="L59" s="42">
        <v>0</v>
      </c>
      <c r="M59" s="42">
        <v>5</v>
      </c>
      <c r="N59" s="42">
        <v>5</v>
      </c>
      <c r="O59" s="42">
        <v>0</v>
      </c>
      <c r="P59" s="42">
        <v>3</v>
      </c>
      <c r="Q59" s="42">
        <v>2</v>
      </c>
      <c r="R59" s="42">
        <v>2</v>
      </c>
      <c r="S59" s="40">
        <v>2</v>
      </c>
      <c r="T59" s="39">
        <v>38</v>
      </c>
      <c r="U59" s="39">
        <v>26</v>
      </c>
      <c r="V59" s="40">
        <v>12</v>
      </c>
      <c r="W59" s="41">
        <f t="shared" si="15"/>
        <v>2</v>
      </c>
      <c r="X59" s="39">
        <v>0</v>
      </c>
      <c r="Y59" s="42">
        <v>2</v>
      </c>
      <c r="Z59" s="40">
        <v>0</v>
      </c>
      <c r="AA59" s="62">
        <f t="shared" si="16"/>
        <v>7</v>
      </c>
      <c r="AB59" s="39">
        <v>3</v>
      </c>
      <c r="AC59" s="42">
        <v>4</v>
      </c>
      <c r="AD59" s="40">
        <v>0</v>
      </c>
      <c r="AE59" s="44">
        <v>3</v>
      </c>
      <c r="AF59" s="40">
        <v>0</v>
      </c>
      <c r="AG59" s="39">
        <v>0</v>
      </c>
      <c r="AH59" s="40">
        <v>0</v>
      </c>
      <c r="AI59" s="48">
        <v>2</v>
      </c>
      <c r="AJ59" s="46">
        <v>2</v>
      </c>
      <c r="AK59" s="40">
        <v>7</v>
      </c>
      <c r="AL59" s="70">
        <v>1</v>
      </c>
      <c r="AM59" s="59">
        <v>4</v>
      </c>
      <c r="AN59" s="71"/>
      <c r="AO59" s="40"/>
      <c r="AP59" s="49"/>
      <c r="AQ59" s="49"/>
      <c r="AR59" s="50"/>
      <c r="AS59" s="51"/>
      <c r="AT59" s="60"/>
      <c r="AU59" s="58"/>
      <c r="AV59" s="52"/>
      <c r="AW59" s="70"/>
      <c r="AX59" s="59"/>
      <c r="AY59" s="53" t="str">
        <f t="shared" si="5"/>
        <v/>
      </c>
      <c r="AZ59" s="54"/>
      <c r="BA59" s="54"/>
      <c r="BB59" s="54"/>
      <c r="BC59" s="54"/>
      <c r="BD59" s="54"/>
      <c r="BE59" s="54"/>
      <c r="BF59" s="54"/>
      <c r="BG59" s="54"/>
      <c r="BH59" s="54"/>
      <c r="BI59" s="13"/>
      <c r="BJ59" s="13"/>
      <c r="BK59" s="13"/>
      <c r="BL59" s="13"/>
      <c r="BM59" s="13"/>
      <c r="BX59" s="2"/>
      <c r="CA59" s="55" t="str">
        <f t="shared" si="6"/>
        <v/>
      </c>
      <c r="CB59" s="55" t="str">
        <f t="shared" si="7"/>
        <v/>
      </c>
      <c r="CC59" s="55" t="str">
        <f t="shared" si="8"/>
        <v/>
      </c>
      <c r="CD59" s="55" t="str">
        <f t="shared" si="9"/>
        <v/>
      </c>
      <c r="CE59" s="55" t="str">
        <f t="shared" si="10"/>
        <v/>
      </c>
      <c r="CF59" s="55"/>
      <c r="CG59" s="56">
        <f t="shared" si="11"/>
        <v>0</v>
      </c>
      <c r="CH59" s="56">
        <f t="shared" si="12"/>
        <v>0</v>
      </c>
      <c r="CI59" s="56">
        <f t="shared" si="2"/>
        <v>0</v>
      </c>
      <c r="CJ59" s="56">
        <f t="shared" si="3"/>
        <v>0</v>
      </c>
      <c r="CK59" s="56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1" t="s">
        <v>107</v>
      </c>
      <c r="B60" s="34">
        <f t="shared" si="14"/>
        <v>39</v>
      </c>
      <c r="C60" s="39">
        <v>19</v>
      </c>
      <c r="D60" s="57">
        <v>6</v>
      </c>
      <c r="E60" s="42">
        <v>13</v>
      </c>
      <c r="F60" s="42">
        <v>1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39">
        <v>39</v>
      </c>
      <c r="U60" s="39">
        <v>17</v>
      </c>
      <c r="V60" s="40">
        <v>22</v>
      </c>
      <c r="W60" s="41">
        <f t="shared" si="15"/>
        <v>22</v>
      </c>
      <c r="X60" s="39">
        <v>2</v>
      </c>
      <c r="Y60" s="42">
        <v>20</v>
      </c>
      <c r="Z60" s="40">
        <v>0</v>
      </c>
      <c r="AA60" s="62">
        <f t="shared" si="16"/>
        <v>0</v>
      </c>
      <c r="AB60" s="39">
        <v>0</v>
      </c>
      <c r="AC60" s="42">
        <v>0</v>
      </c>
      <c r="AD60" s="40">
        <v>0</v>
      </c>
      <c r="AE60" s="44">
        <v>2</v>
      </c>
      <c r="AF60" s="40">
        <v>0</v>
      </c>
      <c r="AG60" s="39">
        <v>2</v>
      </c>
      <c r="AH60" s="40">
        <v>1</v>
      </c>
      <c r="AI60" s="48">
        <v>0</v>
      </c>
      <c r="AJ60" s="46">
        <v>1</v>
      </c>
      <c r="AK60" s="40">
        <v>0</v>
      </c>
      <c r="AL60" s="70">
        <v>7</v>
      </c>
      <c r="AM60" s="59">
        <v>0</v>
      </c>
      <c r="AN60" s="71"/>
      <c r="AO60" s="40"/>
      <c r="AP60" s="49"/>
      <c r="AQ60" s="49"/>
      <c r="AR60" s="50"/>
      <c r="AS60" s="51"/>
      <c r="AT60" s="60"/>
      <c r="AU60" s="58"/>
      <c r="AV60" s="52"/>
      <c r="AW60" s="70"/>
      <c r="AX60" s="59"/>
      <c r="AY60" s="53" t="str">
        <f t="shared" si="5"/>
        <v/>
      </c>
      <c r="AZ60" s="54"/>
      <c r="BA60" s="54"/>
      <c r="BB60" s="54"/>
      <c r="BC60" s="54"/>
      <c r="BD60" s="54"/>
      <c r="BE60" s="54"/>
      <c r="BF60" s="54"/>
      <c r="BG60" s="54"/>
      <c r="BH60" s="54"/>
      <c r="BI60" s="13"/>
      <c r="BJ60" s="13"/>
      <c r="BK60" s="13"/>
      <c r="BL60" s="13"/>
      <c r="BM60" s="13"/>
      <c r="BX60" s="2"/>
      <c r="CA60" s="55" t="str">
        <f t="shared" si="6"/>
        <v/>
      </c>
      <c r="CB60" s="55" t="str">
        <f t="shared" si="7"/>
        <v/>
      </c>
      <c r="CC60" s="55" t="str">
        <f t="shared" si="8"/>
        <v/>
      </c>
      <c r="CD60" s="55" t="str">
        <f t="shared" si="9"/>
        <v/>
      </c>
      <c r="CE60" s="55" t="str">
        <f t="shared" si="10"/>
        <v/>
      </c>
      <c r="CF60" s="55"/>
      <c r="CG60" s="56">
        <f t="shared" si="11"/>
        <v>0</v>
      </c>
      <c r="CH60" s="56">
        <f t="shared" si="12"/>
        <v>0</v>
      </c>
      <c r="CI60" s="56">
        <f t="shared" si="2"/>
        <v>0</v>
      </c>
      <c r="CJ60" s="56">
        <f t="shared" si="3"/>
        <v>0</v>
      </c>
      <c r="CK60" s="56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1" t="s">
        <v>108</v>
      </c>
      <c r="B61" s="34">
        <f t="shared" si="14"/>
        <v>100</v>
      </c>
      <c r="C61" s="39">
        <v>0</v>
      </c>
      <c r="D61" s="57">
        <v>0</v>
      </c>
      <c r="E61" s="42">
        <v>0</v>
      </c>
      <c r="F61" s="42">
        <v>9</v>
      </c>
      <c r="G61" s="42">
        <v>7</v>
      </c>
      <c r="H61" s="42">
        <v>4</v>
      </c>
      <c r="I61" s="42">
        <v>6</v>
      </c>
      <c r="J61" s="42">
        <v>7</v>
      </c>
      <c r="K61" s="42">
        <v>5</v>
      </c>
      <c r="L61" s="42">
        <v>9</v>
      </c>
      <c r="M61" s="42">
        <v>5</v>
      </c>
      <c r="N61" s="42">
        <v>8</v>
      </c>
      <c r="O61" s="42">
        <v>13</v>
      </c>
      <c r="P61" s="42">
        <v>8</v>
      </c>
      <c r="Q61" s="42">
        <v>6</v>
      </c>
      <c r="R61" s="42">
        <v>4</v>
      </c>
      <c r="S61" s="40">
        <v>9</v>
      </c>
      <c r="T61" s="39">
        <v>100</v>
      </c>
      <c r="U61" s="39">
        <v>43</v>
      </c>
      <c r="V61" s="40">
        <v>57</v>
      </c>
      <c r="W61" s="41">
        <f t="shared" si="15"/>
        <v>0</v>
      </c>
      <c r="X61" s="39">
        <v>0</v>
      </c>
      <c r="Y61" s="42">
        <v>0</v>
      </c>
      <c r="Z61" s="40">
        <v>0</v>
      </c>
      <c r="AA61" s="62">
        <f t="shared" si="16"/>
        <v>100</v>
      </c>
      <c r="AB61" s="39">
        <v>2</v>
      </c>
      <c r="AC61" s="42">
        <v>98</v>
      </c>
      <c r="AD61" s="40">
        <v>0</v>
      </c>
      <c r="AE61" s="44">
        <v>2</v>
      </c>
      <c r="AF61" s="66">
        <v>0</v>
      </c>
      <c r="AG61" s="39">
        <v>0</v>
      </c>
      <c r="AH61" s="40">
        <v>10</v>
      </c>
      <c r="AI61" s="48">
        <v>11</v>
      </c>
      <c r="AJ61" s="46">
        <v>0</v>
      </c>
      <c r="AK61" s="40">
        <v>23</v>
      </c>
      <c r="AL61" s="70">
        <v>0</v>
      </c>
      <c r="AM61" s="59">
        <v>11</v>
      </c>
      <c r="AN61" s="71"/>
      <c r="AO61" s="40"/>
      <c r="AP61" s="49"/>
      <c r="AQ61" s="49"/>
      <c r="AR61" s="50"/>
      <c r="AS61" s="51"/>
      <c r="AT61" s="60"/>
      <c r="AU61" s="58"/>
      <c r="AV61" s="52"/>
      <c r="AW61" s="70"/>
      <c r="AX61" s="59"/>
      <c r="AY61" s="53" t="str">
        <f t="shared" si="5"/>
        <v/>
      </c>
      <c r="AZ61" s="54"/>
      <c r="BA61" s="54"/>
      <c r="BB61" s="54"/>
      <c r="BC61" s="54"/>
      <c r="BD61" s="54"/>
      <c r="BE61" s="54"/>
      <c r="BF61" s="54"/>
      <c r="BG61" s="54"/>
      <c r="BH61" s="54"/>
      <c r="BI61" s="13"/>
      <c r="BJ61" s="13"/>
      <c r="BK61" s="13"/>
      <c r="BL61" s="13"/>
      <c r="BM61" s="13"/>
      <c r="BX61" s="2"/>
      <c r="CA61" s="55" t="str">
        <f t="shared" si="6"/>
        <v/>
      </c>
      <c r="CB61" s="55" t="str">
        <f t="shared" si="7"/>
        <v/>
      </c>
      <c r="CC61" s="55" t="str">
        <f t="shared" si="8"/>
        <v/>
      </c>
      <c r="CD61" s="55" t="str">
        <f t="shared" si="9"/>
        <v/>
      </c>
      <c r="CE61" s="55" t="str">
        <f t="shared" si="10"/>
        <v/>
      </c>
      <c r="CF61" s="55"/>
      <c r="CG61" s="56">
        <f t="shared" si="11"/>
        <v>0</v>
      </c>
      <c r="CH61" s="56">
        <f t="shared" si="12"/>
        <v>0</v>
      </c>
      <c r="CI61" s="56">
        <f t="shared" si="2"/>
        <v>0</v>
      </c>
      <c r="CJ61" s="56">
        <f t="shared" si="3"/>
        <v>0</v>
      </c>
      <c r="CK61" s="56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1" t="s">
        <v>109</v>
      </c>
      <c r="B62" s="34">
        <f t="shared" si="14"/>
        <v>0</v>
      </c>
      <c r="C62" s="39"/>
      <c r="D62" s="57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39"/>
      <c r="U62" s="39"/>
      <c r="V62" s="40"/>
      <c r="W62" s="41">
        <f t="shared" si="15"/>
        <v>0</v>
      </c>
      <c r="X62" s="39"/>
      <c r="Y62" s="42"/>
      <c r="Z62" s="40"/>
      <c r="AA62" s="62">
        <f t="shared" si="16"/>
        <v>0</v>
      </c>
      <c r="AB62" s="39"/>
      <c r="AC62" s="42"/>
      <c r="AD62" s="40"/>
      <c r="AE62" s="44"/>
      <c r="AF62" s="59">
        <v>0</v>
      </c>
      <c r="AG62" s="39"/>
      <c r="AH62" s="40"/>
      <c r="AI62" s="48"/>
      <c r="AJ62" s="46"/>
      <c r="AK62" s="40"/>
      <c r="AL62" s="70"/>
      <c r="AM62" s="59"/>
      <c r="AN62" s="71"/>
      <c r="AO62" s="40"/>
      <c r="AP62" s="49"/>
      <c r="AQ62" s="49"/>
      <c r="AR62" s="50"/>
      <c r="AS62" s="51"/>
      <c r="AT62" s="60"/>
      <c r="AU62" s="58"/>
      <c r="AV62" s="52"/>
      <c r="AW62" s="70"/>
      <c r="AX62" s="59"/>
      <c r="AY62" s="53" t="str">
        <f t="shared" si="5"/>
        <v/>
      </c>
      <c r="AZ62" s="54"/>
      <c r="BA62" s="54"/>
      <c r="BB62" s="54"/>
      <c r="BC62" s="54"/>
      <c r="BD62" s="54"/>
      <c r="BE62" s="54"/>
      <c r="BF62" s="54"/>
      <c r="BG62" s="54"/>
      <c r="BH62" s="54"/>
      <c r="BI62" s="13"/>
      <c r="BJ62" s="13"/>
      <c r="BK62" s="13"/>
      <c r="BL62" s="13"/>
      <c r="BM62" s="13"/>
      <c r="BX62" s="2"/>
      <c r="CA62" s="55" t="str">
        <f t="shared" si="6"/>
        <v/>
      </c>
      <c r="CB62" s="55" t="str">
        <f t="shared" si="7"/>
        <v/>
      </c>
      <c r="CC62" s="55" t="str">
        <f t="shared" si="8"/>
        <v/>
      </c>
      <c r="CD62" s="55" t="str">
        <f t="shared" si="9"/>
        <v/>
      </c>
      <c r="CE62" s="55" t="str">
        <f t="shared" si="10"/>
        <v/>
      </c>
      <c r="CF62" s="55"/>
      <c r="CG62" s="56">
        <f t="shared" si="11"/>
        <v>0</v>
      </c>
      <c r="CH62" s="56">
        <f t="shared" si="12"/>
        <v>0</v>
      </c>
      <c r="CI62" s="56">
        <f t="shared" si="2"/>
        <v>0</v>
      </c>
      <c r="CJ62" s="56">
        <f t="shared" si="3"/>
        <v>0</v>
      </c>
      <c r="CK62" s="56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1" t="s">
        <v>110</v>
      </c>
      <c r="B63" s="34">
        <f t="shared" si="14"/>
        <v>11</v>
      </c>
      <c r="C63" s="39">
        <v>0</v>
      </c>
      <c r="D63" s="57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1</v>
      </c>
      <c r="L63" s="42">
        <v>0</v>
      </c>
      <c r="M63" s="42">
        <v>0</v>
      </c>
      <c r="N63" s="42">
        <v>1</v>
      </c>
      <c r="O63" s="42">
        <v>0</v>
      </c>
      <c r="P63" s="42">
        <v>4</v>
      </c>
      <c r="Q63" s="42">
        <v>3</v>
      </c>
      <c r="R63" s="42">
        <v>1</v>
      </c>
      <c r="S63" s="40">
        <v>1</v>
      </c>
      <c r="T63" s="39">
        <v>11</v>
      </c>
      <c r="U63" s="39">
        <v>11</v>
      </c>
      <c r="V63" s="40">
        <v>0</v>
      </c>
      <c r="W63" s="41">
        <f t="shared" si="15"/>
        <v>0</v>
      </c>
      <c r="X63" s="39">
        <v>0</v>
      </c>
      <c r="Y63" s="42">
        <v>0</v>
      </c>
      <c r="Z63" s="40">
        <v>0</v>
      </c>
      <c r="AA63" s="62">
        <f t="shared" si="16"/>
        <v>0</v>
      </c>
      <c r="AB63" s="39">
        <v>0</v>
      </c>
      <c r="AC63" s="42">
        <v>0</v>
      </c>
      <c r="AD63" s="40">
        <v>0</v>
      </c>
      <c r="AE63" s="44">
        <v>0</v>
      </c>
      <c r="AF63" s="59">
        <v>0</v>
      </c>
      <c r="AG63" s="39">
        <v>0</v>
      </c>
      <c r="AH63" s="40">
        <v>0</v>
      </c>
      <c r="AI63" s="48">
        <v>16</v>
      </c>
      <c r="AJ63" s="46">
        <v>0</v>
      </c>
      <c r="AK63" s="40">
        <v>16</v>
      </c>
      <c r="AL63" s="70">
        <v>0</v>
      </c>
      <c r="AM63" s="59">
        <v>0</v>
      </c>
      <c r="AN63" s="71"/>
      <c r="AO63" s="40"/>
      <c r="AP63" s="49"/>
      <c r="AQ63" s="49"/>
      <c r="AR63" s="50"/>
      <c r="AS63" s="51"/>
      <c r="AT63" s="60"/>
      <c r="AU63" s="58"/>
      <c r="AV63" s="52"/>
      <c r="AW63" s="70"/>
      <c r="AX63" s="59"/>
      <c r="AY63" s="53" t="str">
        <f t="shared" si="5"/>
        <v/>
      </c>
      <c r="AZ63" s="54"/>
      <c r="BA63" s="54"/>
      <c r="BB63" s="54"/>
      <c r="BC63" s="54"/>
      <c r="BD63" s="54"/>
      <c r="BE63" s="54"/>
      <c r="BF63" s="54"/>
      <c r="BG63" s="54"/>
      <c r="BH63" s="54"/>
      <c r="BI63" s="13"/>
      <c r="BJ63" s="13"/>
      <c r="BK63" s="13"/>
      <c r="BL63" s="13"/>
      <c r="BM63" s="13"/>
      <c r="BX63" s="2"/>
      <c r="CA63" s="55" t="str">
        <f t="shared" si="6"/>
        <v/>
      </c>
      <c r="CB63" s="55" t="str">
        <f t="shared" si="7"/>
        <v/>
      </c>
      <c r="CC63" s="55" t="str">
        <f t="shared" si="8"/>
        <v/>
      </c>
      <c r="CD63" s="55" t="str">
        <f t="shared" si="9"/>
        <v/>
      </c>
      <c r="CE63" s="55" t="str">
        <f t="shared" si="10"/>
        <v/>
      </c>
      <c r="CF63" s="55"/>
      <c r="CG63" s="56">
        <f t="shared" si="11"/>
        <v>0</v>
      </c>
      <c r="CH63" s="56">
        <f t="shared" si="12"/>
        <v>0</v>
      </c>
      <c r="CI63" s="56">
        <f t="shared" si="2"/>
        <v>0</v>
      </c>
      <c r="CJ63" s="56">
        <f t="shared" si="3"/>
        <v>0</v>
      </c>
      <c r="CK63" s="56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1" t="s">
        <v>111</v>
      </c>
      <c r="B64" s="34">
        <f t="shared" si="14"/>
        <v>0</v>
      </c>
      <c r="C64" s="39"/>
      <c r="D64" s="57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39"/>
      <c r="U64" s="39"/>
      <c r="V64" s="40"/>
      <c r="W64" s="41">
        <f t="shared" si="15"/>
        <v>0</v>
      </c>
      <c r="X64" s="39"/>
      <c r="Y64" s="42"/>
      <c r="Z64" s="40"/>
      <c r="AA64" s="62">
        <f t="shared" si="16"/>
        <v>0</v>
      </c>
      <c r="AB64" s="39"/>
      <c r="AC64" s="42"/>
      <c r="AD64" s="40"/>
      <c r="AE64" s="44"/>
      <c r="AF64" s="59"/>
      <c r="AG64" s="39"/>
      <c r="AH64" s="40"/>
      <c r="AI64" s="48"/>
      <c r="AJ64" s="46"/>
      <c r="AK64" s="40"/>
      <c r="AL64" s="72"/>
      <c r="AM64" s="73"/>
      <c r="AN64" s="71"/>
      <c r="AO64" s="40"/>
      <c r="AP64" s="49"/>
      <c r="AQ64" s="49"/>
      <c r="AR64" s="50"/>
      <c r="AS64" s="51"/>
      <c r="AT64" s="60"/>
      <c r="AU64" s="58"/>
      <c r="AV64" s="52"/>
      <c r="AW64" s="72"/>
      <c r="AX64" s="73"/>
      <c r="AY64" s="53" t="str">
        <f t="shared" si="5"/>
        <v/>
      </c>
      <c r="AZ64" s="54"/>
      <c r="BA64" s="54"/>
      <c r="BB64" s="54"/>
      <c r="BC64" s="54"/>
      <c r="BD64" s="54"/>
      <c r="BE64" s="54"/>
      <c r="BF64" s="54"/>
      <c r="BG64" s="54"/>
      <c r="BH64" s="54"/>
      <c r="BI64" s="13"/>
      <c r="BJ64" s="13"/>
      <c r="BK64" s="13"/>
      <c r="BL64" s="13"/>
      <c r="BM64" s="13"/>
      <c r="BX64" s="2"/>
      <c r="CA64" s="55" t="str">
        <f t="shared" si="6"/>
        <v/>
      </c>
      <c r="CB64" s="55" t="str">
        <f t="shared" si="7"/>
        <v/>
      </c>
      <c r="CC64" s="55" t="str">
        <f t="shared" si="8"/>
        <v/>
      </c>
      <c r="CD64" s="55" t="str">
        <f t="shared" si="9"/>
        <v/>
      </c>
      <c r="CE64" s="55" t="str">
        <f t="shared" si="10"/>
        <v/>
      </c>
      <c r="CF64" s="55"/>
      <c r="CG64" s="56">
        <f t="shared" si="11"/>
        <v>0</v>
      </c>
      <c r="CH64" s="56">
        <f t="shared" si="12"/>
        <v>0</v>
      </c>
      <c r="CI64" s="56">
        <f t="shared" si="2"/>
        <v>0</v>
      </c>
      <c r="CJ64" s="56">
        <f t="shared" si="3"/>
        <v>0</v>
      </c>
      <c r="CK64" s="56">
        <f t="shared" si="4"/>
        <v>0</v>
      </c>
    </row>
    <row r="65" spans="1:104" ht="16.350000000000001" customHeight="1" x14ac:dyDescent="0.2">
      <c r="A65" s="41" t="s">
        <v>112</v>
      </c>
      <c r="B65" s="34">
        <f t="shared" si="14"/>
        <v>0</v>
      </c>
      <c r="C65" s="39"/>
      <c r="D65" s="57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0"/>
      <c r="T65" s="39"/>
      <c r="U65" s="39"/>
      <c r="V65" s="40"/>
      <c r="W65" s="41">
        <f t="shared" si="15"/>
        <v>0</v>
      </c>
      <c r="X65" s="39"/>
      <c r="Y65" s="42"/>
      <c r="Z65" s="40"/>
      <c r="AA65" s="62">
        <f t="shared" si="16"/>
        <v>0</v>
      </c>
      <c r="AB65" s="39"/>
      <c r="AC65" s="42"/>
      <c r="AD65" s="40"/>
      <c r="AE65" s="44"/>
      <c r="AF65" s="40"/>
      <c r="AG65" s="39"/>
      <c r="AH65" s="40"/>
      <c r="AI65" s="48"/>
      <c r="AJ65" s="46"/>
      <c r="AK65" s="40"/>
      <c r="AL65" s="72"/>
      <c r="AM65" s="73"/>
      <c r="AN65" s="71"/>
      <c r="AO65" s="40"/>
      <c r="AP65" s="49"/>
      <c r="AQ65" s="49"/>
      <c r="AR65" s="50"/>
      <c r="AS65" s="51"/>
      <c r="AT65" s="60"/>
      <c r="AU65" s="58"/>
      <c r="AV65" s="52"/>
      <c r="AW65" s="72"/>
      <c r="AX65" s="73"/>
      <c r="AY65" s="53" t="str">
        <f t="shared" si="5"/>
        <v/>
      </c>
      <c r="AZ65" s="54"/>
      <c r="BA65" s="54"/>
      <c r="BB65" s="54"/>
      <c r="BC65" s="54"/>
      <c r="BD65" s="54"/>
      <c r="BE65" s="54"/>
      <c r="BF65" s="54"/>
      <c r="BG65" s="54"/>
      <c r="BH65" s="54"/>
      <c r="BI65" s="13"/>
      <c r="BJ65" s="13"/>
      <c r="BK65" s="13"/>
      <c r="BL65" s="13"/>
      <c r="BM65" s="13"/>
      <c r="BX65" s="2"/>
      <c r="CA65" s="55" t="str">
        <f t="shared" si="6"/>
        <v/>
      </c>
      <c r="CB65" s="55" t="str">
        <f t="shared" si="7"/>
        <v/>
      </c>
      <c r="CC65" s="55" t="str">
        <f t="shared" si="8"/>
        <v/>
      </c>
      <c r="CD65" s="55" t="str">
        <f t="shared" si="9"/>
        <v/>
      </c>
      <c r="CE65" s="55" t="str">
        <f t="shared" si="10"/>
        <v/>
      </c>
      <c r="CF65" s="55"/>
      <c r="CG65" s="56">
        <f t="shared" si="11"/>
        <v>0</v>
      </c>
      <c r="CH65" s="56">
        <f t="shared" si="12"/>
        <v>0</v>
      </c>
      <c r="CI65" s="56">
        <f t="shared" si="2"/>
        <v>0</v>
      </c>
      <c r="CJ65" s="56">
        <f t="shared" si="3"/>
        <v>0</v>
      </c>
      <c r="CK65" s="56">
        <f t="shared" si="4"/>
        <v>0</v>
      </c>
    </row>
    <row r="66" spans="1:104" ht="16.350000000000001" customHeight="1" x14ac:dyDescent="0.2">
      <c r="A66" s="41" t="s">
        <v>113</v>
      </c>
      <c r="B66" s="34">
        <f>SUM(L66+M66+N66+O66+P66+Q66+R66+S66)</f>
        <v>0</v>
      </c>
      <c r="C66" s="74"/>
      <c r="D66" s="75"/>
      <c r="E66" s="76"/>
      <c r="F66" s="76"/>
      <c r="G66" s="76"/>
      <c r="H66" s="76"/>
      <c r="I66" s="76"/>
      <c r="J66" s="76"/>
      <c r="K66" s="76"/>
      <c r="L66" s="42"/>
      <c r="M66" s="42"/>
      <c r="N66" s="42"/>
      <c r="O66" s="42"/>
      <c r="P66" s="42"/>
      <c r="Q66" s="42"/>
      <c r="R66" s="42"/>
      <c r="S66" s="40"/>
      <c r="T66" s="39"/>
      <c r="U66" s="39"/>
      <c r="V66" s="40"/>
      <c r="W66" s="41">
        <f t="shared" si="15"/>
        <v>0</v>
      </c>
      <c r="X66" s="39"/>
      <c r="Y66" s="42"/>
      <c r="Z66" s="40"/>
      <c r="AA66" s="62">
        <f t="shared" si="16"/>
        <v>0</v>
      </c>
      <c r="AB66" s="39"/>
      <c r="AC66" s="42"/>
      <c r="AD66" s="40"/>
      <c r="AE66" s="44"/>
      <c r="AF66" s="40"/>
      <c r="AG66" s="39"/>
      <c r="AH66" s="40"/>
      <c r="AI66" s="48"/>
      <c r="AJ66" s="46"/>
      <c r="AK66" s="40"/>
      <c r="AL66" s="72"/>
      <c r="AM66" s="73"/>
      <c r="AN66" s="71"/>
      <c r="AO66" s="40"/>
      <c r="AP66" s="49"/>
      <c r="AQ66" s="49"/>
      <c r="AR66" s="50"/>
      <c r="AS66" s="51"/>
      <c r="AT66" s="60"/>
      <c r="AU66" s="58"/>
      <c r="AV66" s="52"/>
      <c r="AW66" s="72"/>
      <c r="AX66" s="73"/>
      <c r="AY66" s="53" t="str">
        <f t="shared" si="5"/>
        <v/>
      </c>
      <c r="AZ66" s="54"/>
      <c r="BA66" s="54"/>
      <c r="BB66" s="54"/>
      <c r="BC66" s="54"/>
      <c r="BD66" s="54"/>
      <c r="BE66" s="54"/>
      <c r="BF66" s="54"/>
      <c r="BG66" s="54"/>
      <c r="BH66" s="54"/>
      <c r="BI66" s="13"/>
      <c r="BJ66" s="13"/>
      <c r="BK66" s="13"/>
      <c r="BL66" s="13"/>
      <c r="BM66" s="13"/>
      <c r="BX66" s="2"/>
      <c r="CA66" s="55" t="str">
        <f t="shared" si="6"/>
        <v/>
      </c>
      <c r="CB66" s="55" t="str">
        <f t="shared" si="7"/>
        <v/>
      </c>
      <c r="CC66" s="55" t="str">
        <f t="shared" si="8"/>
        <v/>
      </c>
      <c r="CD66" s="55" t="str">
        <f t="shared" si="9"/>
        <v/>
      </c>
      <c r="CE66" s="55" t="str">
        <f t="shared" si="10"/>
        <v/>
      </c>
      <c r="CF66" s="55"/>
      <c r="CG66" s="56">
        <f t="shared" si="11"/>
        <v>0</v>
      </c>
      <c r="CH66" s="56">
        <f t="shared" si="12"/>
        <v>0</v>
      </c>
      <c r="CI66" s="56">
        <f t="shared" si="2"/>
        <v>0</v>
      </c>
      <c r="CJ66" s="56">
        <f t="shared" si="3"/>
        <v>0</v>
      </c>
      <c r="CK66" s="56">
        <f t="shared" si="4"/>
        <v>0</v>
      </c>
    </row>
    <row r="67" spans="1:104" ht="16.350000000000001" customHeight="1" x14ac:dyDescent="0.2">
      <c r="A67" s="41" t="s">
        <v>114</v>
      </c>
      <c r="B67" s="34">
        <f t="shared" ref="B67:B69" si="17">SUM(C67:S67)</f>
        <v>0</v>
      </c>
      <c r="C67" s="39"/>
      <c r="D67" s="57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0"/>
      <c r="T67" s="39"/>
      <c r="U67" s="39"/>
      <c r="V67" s="40"/>
      <c r="W67" s="41">
        <f t="shared" si="15"/>
        <v>0</v>
      </c>
      <c r="X67" s="39"/>
      <c r="Y67" s="42"/>
      <c r="Z67" s="40"/>
      <c r="AA67" s="62">
        <f t="shared" si="16"/>
        <v>0</v>
      </c>
      <c r="AB67" s="39"/>
      <c r="AC67" s="42"/>
      <c r="AD67" s="40"/>
      <c r="AE67" s="44"/>
      <c r="AF67" s="40"/>
      <c r="AG67" s="39"/>
      <c r="AH67" s="40"/>
      <c r="AI67" s="48"/>
      <c r="AJ67" s="46"/>
      <c r="AK67" s="40"/>
      <c r="AL67" s="39"/>
      <c r="AM67" s="73"/>
      <c r="AN67" s="71"/>
      <c r="AO67" s="40"/>
      <c r="AP67" s="49"/>
      <c r="AQ67" s="49"/>
      <c r="AR67" s="77"/>
      <c r="AS67" s="51"/>
      <c r="AT67" s="60"/>
      <c r="AU67" s="58"/>
      <c r="AV67" s="52"/>
      <c r="AW67" s="39"/>
      <c r="AX67" s="73"/>
      <c r="AY67" s="53" t="str">
        <f t="shared" si="5"/>
        <v/>
      </c>
      <c r="AZ67" s="54"/>
      <c r="BA67" s="54"/>
      <c r="BB67" s="54"/>
      <c r="BC67" s="54"/>
      <c r="BD67" s="54"/>
      <c r="BE67" s="54"/>
      <c r="BF67" s="54"/>
      <c r="BG67" s="54"/>
      <c r="BH67" s="54"/>
      <c r="BI67" s="13"/>
      <c r="BJ67" s="13"/>
      <c r="BK67" s="13"/>
      <c r="BL67" s="13"/>
      <c r="BM67" s="13"/>
      <c r="BX67" s="2"/>
      <c r="CA67" s="55" t="str">
        <f t="shared" si="6"/>
        <v/>
      </c>
      <c r="CB67" s="55" t="str">
        <f t="shared" si="7"/>
        <v/>
      </c>
      <c r="CC67" s="55" t="str">
        <f t="shared" si="8"/>
        <v/>
      </c>
      <c r="CD67" s="55" t="str">
        <f t="shared" si="9"/>
        <v/>
      </c>
      <c r="CE67" s="55" t="str">
        <f t="shared" si="10"/>
        <v/>
      </c>
      <c r="CF67" s="55"/>
      <c r="CG67" s="56">
        <f t="shared" si="11"/>
        <v>0</v>
      </c>
      <c r="CH67" s="56">
        <f t="shared" si="12"/>
        <v>0</v>
      </c>
      <c r="CI67" s="56">
        <f t="shared" si="2"/>
        <v>0</v>
      </c>
      <c r="CJ67" s="56">
        <f t="shared" si="3"/>
        <v>0</v>
      </c>
      <c r="CK67" s="56">
        <f t="shared" si="4"/>
        <v>0</v>
      </c>
    </row>
    <row r="68" spans="1:104" ht="16.350000000000001" customHeight="1" x14ac:dyDescent="0.2">
      <c r="A68" s="41" t="s">
        <v>115</v>
      </c>
      <c r="B68" s="34">
        <f t="shared" si="17"/>
        <v>0</v>
      </c>
      <c r="C68" s="39"/>
      <c r="D68" s="57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0"/>
      <c r="T68" s="39"/>
      <c r="U68" s="39"/>
      <c r="V68" s="40"/>
      <c r="W68" s="41">
        <f>SUM(X68+Y68+Z68)</f>
        <v>0</v>
      </c>
      <c r="X68" s="39"/>
      <c r="Y68" s="42"/>
      <c r="Z68" s="40"/>
      <c r="AA68" s="62">
        <f t="shared" si="16"/>
        <v>0</v>
      </c>
      <c r="AB68" s="39"/>
      <c r="AC68" s="42"/>
      <c r="AD68" s="40"/>
      <c r="AE68" s="44"/>
      <c r="AF68" s="40"/>
      <c r="AG68" s="39"/>
      <c r="AH68" s="67"/>
      <c r="AI68" s="48"/>
      <c r="AJ68" s="46"/>
      <c r="AK68" s="40"/>
      <c r="AL68" s="39"/>
      <c r="AM68" s="67"/>
      <c r="AN68" s="71"/>
      <c r="AO68" s="40"/>
      <c r="AP68" s="71"/>
      <c r="AQ68" s="40"/>
      <c r="AR68" s="77"/>
      <c r="AS68" s="78"/>
      <c r="AT68" s="39"/>
      <c r="AU68" s="42"/>
      <c r="AV68" s="67"/>
      <c r="AW68" s="39"/>
      <c r="AX68" s="67"/>
      <c r="AY68" s="53" t="str">
        <f t="shared" si="5"/>
        <v/>
      </c>
      <c r="AZ68" s="54"/>
      <c r="BA68" s="54"/>
      <c r="BB68" s="54"/>
      <c r="BC68" s="54"/>
      <c r="BD68" s="54"/>
      <c r="BE68" s="54"/>
      <c r="BF68" s="54"/>
      <c r="BG68" s="54"/>
      <c r="BH68" s="54"/>
      <c r="BI68" s="13"/>
      <c r="BJ68" s="13"/>
      <c r="BK68" s="13"/>
      <c r="BL68" s="13"/>
      <c r="BM68" s="13"/>
      <c r="BX68" s="2"/>
      <c r="CA68" s="55" t="str">
        <f t="shared" si="6"/>
        <v/>
      </c>
      <c r="CB68" s="55" t="str">
        <f t="shared" si="7"/>
        <v/>
      </c>
      <c r="CC68" s="55" t="str">
        <f t="shared" si="8"/>
        <v/>
      </c>
      <c r="CD68" s="55" t="str">
        <f t="shared" si="9"/>
        <v/>
      </c>
      <c r="CE68" s="55" t="str">
        <f t="shared" si="10"/>
        <v/>
      </c>
      <c r="CF68" s="55"/>
      <c r="CG68" s="56">
        <f t="shared" si="11"/>
        <v>0</v>
      </c>
      <c r="CH68" s="56">
        <f t="shared" si="12"/>
        <v>0</v>
      </c>
      <c r="CI68" s="56">
        <f t="shared" si="2"/>
        <v>0</v>
      </c>
      <c r="CJ68" s="56">
        <f t="shared" si="3"/>
        <v>0</v>
      </c>
      <c r="CK68" s="56">
        <f t="shared" si="4"/>
        <v>0</v>
      </c>
    </row>
    <row r="69" spans="1:104" ht="16.350000000000001" customHeight="1" x14ac:dyDescent="0.2">
      <c r="A69" s="33" t="s">
        <v>116</v>
      </c>
      <c r="B69" s="34">
        <f t="shared" si="17"/>
        <v>0</v>
      </c>
      <c r="C69" s="60"/>
      <c r="D69" s="79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49"/>
      <c r="T69" s="80"/>
      <c r="U69" s="80"/>
      <c r="V69" s="49"/>
      <c r="W69" s="33">
        <f t="shared" ref="W69:W70" si="18">SUM(X69+Y69+Z69)</f>
        <v>0</v>
      </c>
      <c r="X69" s="80"/>
      <c r="Y69" s="58"/>
      <c r="Z69" s="81"/>
      <c r="AA69" s="82">
        <f t="shared" si="16"/>
        <v>0</v>
      </c>
      <c r="AB69" s="80"/>
      <c r="AC69" s="58"/>
      <c r="AD69" s="49"/>
      <c r="AE69" s="81"/>
      <c r="AF69" s="49"/>
      <c r="AG69" s="60"/>
      <c r="AH69" s="52"/>
      <c r="AI69" s="81"/>
      <c r="AJ69" s="80"/>
      <c r="AK69" s="49"/>
      <c r="AL69" s="60"/>
      <c r="AM69" s="52"/>
      <c r="AN69" s="52"/>
      <c r="AO69" s="52"/>
      <c r="AP69" s="52"/>
      <c r="AQ69" s="52"/>
      <c r="AR69" s="50"/>
      <c r="AS69" s="83"/>
      <c r="AT69" s="60"/>
      <c r="AU69" s="58"/>
      <c r="AV69" s="52"/>
      <c r="AW69" s="60"/>
      <c r="AX69" s="52"/>
      <c r="AY69" s="53" t="str">
        <f t="shared" si="5"/>
        <v/>
      </c>
      <c r="AZ69" s="54"/>
      <c r="BA69" s="54"/>
      <c r="BB69" s="54"/>
      <c r="BC69" s="54"/>
      <c r="BD69" s="54"/>
      <c r="BE69" s="54"/>
      <c r="BF69" s="54"/>
      <c r="BG69" s="54"/>
      <c r="BH69" s="54"/>
      <c r="BI69" s="13"/>
      <c r="BJ69" s="13"/>
      <c r="BK69" s="13"/>
      <c r="BL69" s="13"/>
      <c r="BM69" s="13"/>
      <c r="BX69" s="2"/>
      <c r="CA69" s="55" t="str">
        <f t="shared" si="6"/>
        <v/>
      </c>
      <c r="CB69" s="55" t="str">
        <f t="shared" si="7"/>
        <v/>
      </c>
      <c r="CC69" s="55" t="str">
        <f t="shared" si="8"/>
        <v/>
      </c>
      <c r="CD69" s="55" t="str">
        <f t="shared" si="9"/>
        <v/>
      </c>
      <c r="CE69" s="55" t="str">
        <f t="shared" si="10"/>
        <v/>
      </c>
      <c r="CF69" s="55"/>
      <c r="CG69" s="56">
        <f t="shared" si="11"/>
        <v>0</v>
      </c>
      <c r="CH69" s="56">
        <f t="shared" si="12"/>
        <v>0</v>
      </c>
      <c r="CI69" s="56">
        <f t="shared" si="2"/>
        <v>0</v>
      </c>
      <c r="CJ69" s="56">
        <f t="shared" si="3"/>
        <v>0</v>
      </c>
      <c r="CK69" s="56">
        <f t="shared" si="4"/>
        <v>0</v>
      </c>
    </row>
    <row r="70" spans="1:104" ht="16.350000000000001" customHeight="1" x14ac:dyDescent="0.2">
      <c r="A70" s="43" t="s">
        <v>117</v>
      </c>
      <c r="B70" s="84">
        <f>SUM(C70:S70)</f>
        <v>0</v>
      </c>
      <c r="C70" s="85"/>
      <c r="D70" s="86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66"/>
      <c r="T70" s="88"/>
      <c r="U70" s="88"/>
      <c r="V70" s="66"/>
      <c r="W70" s="43">
        <f t="shared" si="18"/>
        <v>0</v>
      </c>
      <c r="X70" s="88"/>
      <c r="Y70" s="87"/>
      <c r="Z70" s="89"/>
      <c r="AA70" s="90">
        <f t="shared" si="16"/>
        <v>0</v>
      </c>
      <c r="AB70" s="88"/>
      <c r="AC70" s="87"/>
      <c r="AD70" s="66"/>
      <c r="AE70" s="89"/>
      <c r="AF70" s="91"/>
      <c r="AG70" s="85"/>
      <c r="AH70" s="92"/>
      <c r="AI70" s="89"/>
      <c r="AJ70" s="88"/>
      <c r="AK70" s="66"/>
      <c r="AL70" s="85"/>
      <c r="AM70" s="92"/>
      <c r="AN70" s="93"/>
      <c r="AO70" s="93"/>
      <c r="AP70" s="92"/>
      <c r="AQ70" s="92"/>
      <c r="AR70" s="94"/>
      <c r="AS70" s="95"/>
      <c r="AT70" s="85"/>
      <c r="AU70" s="87"/>
      <c r="AV70" s="92"/>
      <c r="AW70" s="85"/>
      <c r="AX70" s="92"/>
      <c r="AY70" s="53" t="str">
        <f t="shared" si="5"/>
        <v/>
      </c>
      <c r="AZ70" s="54"/>
      <c r="BA70" s="54"/>
      <c r="BB70" s="54"/>
      <c r="BC70" s="54"/>
      <c r="BD70" s="54"/>
      <c r="BE70" s="54"/>
      <c r="BF70" s="54"/>
      <c r="BG70" s="54"/>
      <c r="BH70" s="54"/>
      <c r="BI70" s="13"/>
      <c r="BJ70" s="13"/>
      <c r="BK70" s="13"/>
      <c r="BL70" s="13"/>
      <c r="BM70" s="13"/>
      <c r="BX70" s="2"/>
      <c r="CA70" s="55" t="str">
        <f t="shared" si="6"/>
        <v/>
      </c>
      <c r="CB70" s="55" t="str">
        <f t="shared" si="7"/>
        <v/>
      </c>
      <c r="CC70" s="55" t="str">
        <f t="shared" si="8"/>
        <v/>
      </c>
      <c r="CD70" s="55" t="str">
        <f t="shared" si="9"/>
        <v/>
      </c>
      <c r="CE70" s="55" t="str">
        <f t="shared" si="10"/>
        <v/>
      </c>
      <c r="CF70" s="55"/>
      <c r="CG70" s="56">
        <f t="shared" si="11"/>
        <v>0</v>
      </c>
      <c r="CH70" s="56">
        <f t="shared" si="12"/>
        <v>0</v>
      </c>
      <c r="CI70" s="56">
        <f t="shared" si="2"/>
        <v>0</v>
      </c>
      <c r="CJ70" s="56">
        <f t="shared" si="3"/>
        <v>0</v>
      </c>
      <c r="CK70" s="56">
        <f t="shared" si="4"/>
        <v>0</v>
      </c>
    </row>
    <row r="71" spans="1:104" s="5" customFormat="1" ht="16.350000000000001" customHeight="1" x14ac:dyDescent="0.15">
      <c r="A71" s="355" t="s">
        <v>42</v>
      </c>
      <c r="B71" s="315">
        <f>SUM(B11:B70)</f>
        <v>1543</v>
      </c>
      <c r="C71" s="316">
        <f>SUM(C11:C70)</f>
        <v>61</v>
      </c>
      <c r="D71" s="317">
        <f>SUM(D11:D70)</f>
        <v>44</v>
      </c>
      <c r="E71" s="318">
        <f t="shared" ref="E71:F71" si="19">SUM(E11:E70)</f>
        <v>62</v>
      </c>
      <c r="F71" s="318">
        <f t="shared" si="19"/>
        <v>39</v>
      </c>
      <c r="G71" s="318">
        <f>SUM(G11:G70)</f>
        <v>74</v>
      </c>
      <c r="H71" s="318">
        <f t="shared" ref="H71:V71" si="20">SUM(H11:H70)</f>
        <v>86</v>
      </c>
      <c r="I71" s="318">
        <f t="shared" si="20"/>
        <v>84</v>
      </c>
      <c r="J71" s="318">
        <f t="shared" si="20"/>
        <v>127</v>
      </c>
      <c r="K71" s="318">
        <f t="shared" si="20"/>
        <v>80</v>
      </c>
      <c r="L71" s="318">
        <f t="shared" si="20"/>
        <v>84</v>
      </c>
      <c r="M71" s="318">
        <f t="shared" si="20"/>
        <v>112</v>
      </c>
      <c r="N71" s="318">
        <f t="shared" si="20"/>
        <v>141</v>
      </c>
      <c r="O71" s="318">
        <f t="shared" si="20"/>
        <v>96</v>
      </c>
      <c r="P71" s="318">
        <f t="shared" si="20"/>
        <v>134</v>
      </c>
      <c r="Q71" s="318">
        <f t="shared" si="20"/>
        <v>105</v>
      </c>
      <c r="R71" s="318">
        <f t="shared" si="20"/>
        <v>106</v>
      </c>
      <c r="S71" s="319">
        <f t="shared" si="20"/>
        <v>108</v>
      </c>
      <c r="T71" s="320">
        <f t="shared" si="20"/>
        <v>1539</v>
      </c>
      <c r="U71" s="320">
        <f t="shared" si="20"/>
        <v>679</v>
      </c>
      <c r="V71" s="319">
        <f t="shared" si="20"/>
        <v>864</v>
      </c>
      <c r="W71" s="320">
        <f>SUM(W11:W70)</f>
        <v>52</v>
      </c>
      <c r="X71" s="320">
        <f t="shared" ref="X71:Z71" si="21">SUM(X11:X70)</f>
        <v>7</v>
      </c>
      <c r="Y71" s="318">
        <f t="shared" si="21"/>
        <v>45</v>
      </c>
      <c r="Z71" s="321">
        <f t="shared" si="21"/>
        <v>0</v>
      </c>
      <c r="AA71" s="316">
        <f>SUM(AA11:AA70)</f>
        <v>645</v>
      </c>
      <c r="AB71" s="320">
        <f t="shared" ref="AB71:AQ71" si="22">SUM(AB11:AB70)</f>
        <v>29</v>
      </c>
      <c r="AC71" s="318">
        <f t="shared" si="22"/>
        <v>616</v>
      </c>
      <c r="AD71" s="319">
        <f t="shared" si="22"/>
        <v>0</v>
      </c>
      <c r="AE71" s="320">
        <f t="shared" si="22"/>
        <v>32</v>
      </c>
      <c r="AF71" s="319">
        <f t="shared" si="22"/>
        <v>49</v>
      </c>
      <c r="AG71" s="316">
        <f t="shared" si="22"/>
        <v>21</v>
      </c>
      <c r="AH71" s="322">
        <f t="shared" si="22"/>
        <v>63</v>
      </c>
      <c r="AI71" s="322">
        <f t="shared" si="22"/>
        <v>1558</v>
      </c>
      <c r="AJ71" s="320">
        <f t="shared" si="22"/>
        <v>16</v>
      </c>
      <c r="AK71" s="319">
        <f t="shared" si="22"/>
        <v>131</v>
      </c>
      <c r="AL71" s="316">
        <f t="shared" si="22"/>
        <v>10</v>
      </c>
      <c r="AM71" s="322">
        <f t="shared" si="22"/>
        <v>132</v>
      </c>
      <c r="AN71" s="322">
        <f t="shared" si="22"/>
        <v>0</v>
      </c>
      <c r="AO71" s="322">
        <f t="shared" si="22"/>
        <v>0</v>
      </c>
      <c r="AP71" s="322">
        <f t="shared" si="22"/>
        <v>0</v>
      </c>
      <c r="AQ71" s="323">
        <f t="shared" si="22"/>
        <v>0</v>
      </c>
      <c r="AR71" s="324">
        <f>SUM(AR11:AR70)</f>
        <v>0</v>
      </c>
      <c r="AS71" s="325">
        <f>SUM(AS11:AS70)</f>
        <v>0</v>
      </c>
      <c r="AT71" s="324">
        <f t="shared" ref="AT71:AU71" si="23">SUM(AT11:AT70)</f>
        <v>0</v>
      </c>
      <c r="AU71" s="326">
        <f t="shared" si="23"/>
        <v>0</v>
      </c>
      <c r="AV71" s="327">
        <f>SUM(AV11:AV70)</f>
        <v>0</v>
      </c>
      <c r="AW71" s="324">
        <f>SUM(AW11:AW70)</f>
        <v>0</v>
      </c>
      <c r="AX71" s="327">
        <f>SUM(AX11:AX70)</f>
        <v>0</v>
      </c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Y71" s="111"/>
      <c r="CA71" s="112"/>
      <c r="CB71" s="112"/>
      <c r="CC71" s="112"/>
      <c r="CD71" s="112"/>
      <c r="CE71" s="112"/>
      <c r="CF71" s="112"/>
      <c r="CG71" s="113"/>
      <c r="CH71" s="113"/>
      <c r="CI71" s="113"/>
      <c r="CJ71" s="113"/>
      <c r="CK71" s="113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</row>
    <row r="72" spans="1:104" ht="31.35" customHeight="1" x14ac:dyDescent="0.2">
      <c r="A72" s="114" t="s">
        <v>118</v>
      </c>
      <c r="B72" s="115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328" t="s">
        <v>119</v>
      </c>
      <c r="B73" s="350" t="s">
        <v>42</v>
      </c>
      <c r="C73" s="294" t="s">
        <v>120</v>
      </c>
      <c r="D73" s="295" t="s">
        <v>121</v>
      </c>
      <c r="E73" s="296" t="s">
        <v>122</v>
      </c>
      <c r="F73" s="296" t="s">
        <v>123</v>
      </c>
      <c r="G73" s="296" t="s">
        <v>124</v>
      </c>
      <c r="H73" s="297" t="s">
        <v>125</v>
      </c>
      <c r="I73" s="297" t="s">
        <v>126</v>
      </c>
      <c r="J73" s="297" t="s">
        <v>127</v>
      </c>
      <c r="K73" s="297" t="s">
        <v>128</v>
      </c>
      <c r="L73" s="297" t="s">
        <v>129</v>
      </c>
      <c r="M73" s="297" t="s">
        <v>130</v>
      </c>
      <c r="N73" s="297" t="s">
        <v>131</v>
      </c>
      <c r="O73" s="297" t="s">
        <v>132</v>
      </c>
      <c r="P73" s="297" t="s">
        <v>133</v>
      </c>
      <c r="Q73" s="297" t="s">
        <v>134</v>
      </c>
      <c r="R73" s="297" t="s">
        <v>135</v>
      </c>
      <c r="S73" s="298" t="s">
        <v>136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329" t="s">
        <v>137</v>
      </c>
      <c r="B74" s="330">
        <f t="shared" ref="B74:B87" si="24">SUM(C74:S74)</f>
        <v>0</v>
      </c>
      <c r="C74" s="311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4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20" t="s">
        <v>138</v>
      </c>
      <c r="B75" s="121">
        <f t="shared" si="24"/>
        <v>24</v>
      </c>
      <c r="C75" s="39">
        <v>0</v>
      </c>
      <c r="D75" s="42">
        <v>0</v>
      </c>
      <c r="E75" s="42">
        <v>0</v>
      </c>
      <c r="F75" s="42">
        <v>0</v>
      </c>
      <c r="G75" s="42">
        <v>1</v>
      </c>
      <c r="H75" s="42">
        <v>0</v>
      </c>
      <c r="I75" s="42">
        <v>2</v>
      </c>
      <c r="J75" s="42">
        <v>2</v>
      </c>
      <c r="K75" s="42">
        <v>1</v>
      </c>
      <c r="L75" s="42">
        <v>2</v>
      </c>
      <c r="M75" s="42">
        <v>3</v>
      </c>
      <c r="N75" s="42">
        <v>2</v>
      </c>
      <c r="O75" s="42">
        <v>4</v>
      </c>
      <c r="P75" s="42">
        <v>4</v>
      </c>
      <c r="Q75" s="42">
        <v>2</v>
      </c>
      <c r="R75" s="42">
        <v>1</v>
      </c>
      <c r="S75" s="40">
        <v>0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20" t="s">
        <v>139</v>
      </c>
      <c r="B76" s="121">
        <f t="shared" si="24"/>
        <v>59</v>
      </c>
      <c r="C76" s="39">
        <v>0</v>
      </c>
      <c r="D76" s="42">
        <v>0</v>
      </c>
      <c r="E76" s="42">
        <v>0</v>
      </c>
      <c r="F76" s="42">
        <v>1</v>
      </c>
      <c r="G76" s="42">
        <v>1</v>
      </c>
      <c r="H76" s="42">
        <v>1</v>
      </c>
      <c r="I76" s="42">
        <v>2</v>
      </c>
      <c r="J76" s="42">
        <v>3</v>
      </c>
      <c r="K76" s="42">
        <v>7</v>
      </c>
      <c r="L76" s="42">
        <v>8</v>
      </c>
      <c r="M76" s="42">
        <v>11</v>
      </c>
      <c r="N76" s="42">
        <v>11</v>
      </c>
      <c r="O76" s="42">
        <v>1</v>
      </c>
      <c r="P76" s="42">
        <v>3</v>
      </c>
      <c r="Q76" s="42">
        <v>4</v>
      </c>
      <c r="R76" s="42">
        <v>5</v>
      </c>
      <c r="S76" s="40">
        <v>1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20" t="s">
        <v>140</v>
      </c>
      <c r="B77" s="121">
        <f t="shared" si="24"/>
        <v>103</v>
      </c>
      <c r="C77" s="39">
        <v>0</v>
      </c>
      <c r="D77" s="42">
        <v>0</v>
      </c>
      <c r="E77" s="42">
        <v>1</v>
      </c>
      <c r="F77" s="42">
        <v>4</v>
      </c>
      <c r="G77" s="42">
        <v>17</v>
      </c>
      <c r="H77" s="42">
        <v>15</v>
      </c>
      <c r="I77" s="42">
        <v>21</v>
      </c>
      <c r="J77" s="42">
        <v>33</v>
      </c>
      <c r="K77" s="42">
        <v>12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0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20" t="s">
        <v>141</v>
      </c>
      <c r="B78" s="121">
        <f t="shared" si="24"/>
        <v>0</v>
      </c>
      <c r="C78" s="39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0">
        <v>0</v>
      </c>
      <c r="T78" s="3"/>
      <c r="CG78" s="12"/>
      <c r="CH78" s="12"/>
      <c r="CI78" s="12"/>
      <c r="CJ78" s="12"/>
      <c r="CK78" s="12"/>
    </row>
    <row r="79" spans="1:104" ht="16.350000000000001" customHeight="1" x14ac:dyDescent="0.2">
      <c r="A79" s="120" t="s">
        <v>142</v>
      </c>
      <c r="B79" s="121">
        <f t="shared" si="24"/>
        <v>113</v>
      </c>
      <c r="C79" s="39">
        <v>0</v>
      </c>
      <c r="D79" s="42">
        <v>0</v>
      </c>
      <c r="E79" s="42">
        <v>0</v>
      </c>
      <c r="F79" s="42">
        <v>0</v>
      </c>
      <c r="G79" s="42">
        <v>1</v>
      </c>
      <c r="H79" s="42">
        <v>1</v>
      </c>
      <c r="I79" s="42">
        <v>0</v>
      </c>
      <c r="J79" s="42">
        <v>3</v>
      </c>
      <c r="K79" s="42">
        <v>1</v>
      </c>
      <c r="L79" s="42">
        <v>4</v>
      </c>
      <c r="M79" s="42">
        <v>9</v>
      </c>
      <c r="N79" s="42">
        <v>8</v>
      </c>
      <c r="O79" s="42">
        <v>7</v>
      </c>
      <c r="P79" s="42">
        <v>18</v>
      </c>
      <c r="Q79" s="42">
        <v>18</v>
      </c>
      <c r="R79" s="42">
        <v>15</v>
      </c>
      <c r="S79" s="40">
        <v>28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20" t="s">
        <v>143</v>
      </c>
      <c r="B80" s="121">
        <f t="shared" si="24"/>
        <v>0</v>
      </c>
      <c r="C80" s="39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0"/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20" t="s">
        <v>144</v>
      </c>
      <c r="B81" s="121">
        <f t="shared" si="24"/>
        <v>8</v>
      </c>
      <c r="C81" s="39">
        <v>0</v>
      </c>
      <c r="D81" s="42">
        <v>0</v>
      </c>
      <c r="E81" s="42">
        <v>0</v>
      </c>
      <c r="F81" s="42">
        <v>0</v>
      </c>
      <c r="G81" s="42">
        <v>0</v>
      </c>
      <c r="H81" s="42">
        <v>1</v>
      </c>
      <c r="I81" s="42">
        <v>2</v>
      </c>
      <c r="J81" s="42">
        <v>0</v>
      </c>
      <c r="K81" s="42">
        <v>1</v>
      </c>
      <c r="L81" s="42">
        <v>2</v>
      </c>
      <c r="M81" s="42">
        <v>2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0">
        <v>0</v>
      </c>
      <c r="T81" s="111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CG81" s="12"/>
      <c r="CH81" s="12"/>
      <c r="CI81" s="12"/>
      <c r="CJ81" s="12"/>
      <c r="CK81" s="12"/>
    </row>
    <row r="82" spans="1:89" ht="16.350000000000001" customHeight="1" x14ac:dyDescent="0.2">
      <c r="A82" s="120" t="s">
        <v>145</v>
      </c>
      <c r="B82" s="121">
        <f t="shared" si="24"/>
        <v>0</v>
      </c>
      <c r="C82" s="39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0">
        <v>0</v>
      </c>
      <c r="T82" s="3"/>
      <c r="CG82" s="12"/>
      <c r="CH82" s="12"/>
      <c r="CI82" s="12"/>
      <c r="CJ82" s="12"/>
      <c r="CK82" s="12"/>
    </row>
    <row r="83" spans="1:89" ht="16.350000000000001" customHeight="1" x14ac:dyDescent="0.2">
      <c r="A83" s="120" t="s">
        <v>146</v>
      </c>
      <c r="B83" s="121">
        <f t="shared" si="24"/>
        <v>0</v>
      </c>
      <c r="C83" s="39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0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20" t="s">
        <v>147</v>
      </c>
      <c r="B84" s="121">
        <f t="shared" si="24"/>
        <v>0</v>
      </c>
      <c r="C84" s="39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0">
        <v>0</v>
      </c>
      <c r="T84" s="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CG84" s="12"/>
      <c r="CH84" s="12"/>
      <c r="CI84" s="12"/>
      <c r="CJ84" s="12"/>
      <c r="CK84" s="12"/>
    </row>
    <row r="85" spans="1:89" ht="16.350000000000001" customHeight="1" x14ac:dyDescent="0.2">
      <c r="A85" s="120" t="s">
        <v>148</v>
      </c>
      <c r="B85" s="121">
        <f t="shared" si="24"/>
        <v>0</v>
      </c>
      <c r="C85" s="39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0">
        <v>0</v>
      </c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20" t="s">
        <v>149</v>
      </c>
      <c r="B86" s="121">
        <f t="shared" si="24"/>
        <v>0</v>
      </c>
      <c r="C86" s="39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0">
        <v>0</v>
      </c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22" t="s">
        <v>150</v>
      </c>
      <c r="B87" s="123">
        <f t="shared" si="24"/>
        <v>128</v>
      </c>
      <c r="C87" s="124">
        <v>0</v>
      </c>
      <c r="D87" s="125">
        <v>0</v>
      </c>
      <c r="E87" s="125">
        <v>0</v>
      </c>
      <c r="F87" s="125">
        <v>2</v>
      </c>
      <c r="G87" s="125">
        <v>3</v>
      </c>
      <c r="H87" s="125">
        <v>11</v>
      </c>
      <c r="I87" s="125">
        <v>10</v>
      </c>
      <c r="J87" s="125">
        <v>22</v>
      </c>
      <c r="K87" s="125">
        <v>13</v>
      </c>
      <c r="L87" s="125">
        <v>17</v>
      </c>
      <c r="M87" s="125">
        <v>16</v>
      </c>
      <c r="N87" s="125">
        <v>21</v>
      </c>
      <c r="O87" s="125">
        <v>9</v>
      </c>
      <c r="P87" s="125">
        <v>3</v>
      </c>
      <c r="Q87" s="125">
        <v>1</v>
      </c>
      <c r="R87" s="125">
        <v>0</v>
      </c>
      <c r="S87" s="126"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27" t="s">
        <v>151</v>
      </c>
      <c r="B88" s="315">
        <f t="shared" ref="B88:S88" si="25">SUM(B74:B87)</f>
        <v>435</v>
      </c>
      <c r="C88" s="128">
        <f t="shared" si="25"/>
        <v>0</v>
      </c>
      <c r="D88" s="129">
        <f t="shared" si="25"/>
        <v>0</v>
      </c>
      <c r="E88" s="129">
        <f t="shared" si="25"/>
        <v>1</v>
      </c>
      <c r="F88" s="129">
        <f t="shared" si="25"/>
        <v>7</v>
      </c>
      <c r="G88" s="129">
        <f t="shared" si="25"/>
        <v>23</v>
      </c>
      <c r="H88" s="129">
        <f t="shared" si="25"/>
        <v>29</v>
      </c>
      <c r="I88" s="129">
        <f t="shared" si="25"/>
        <v>37</v>
      </c>
      <c r="J88" s="129">
        <f t="shared" si="25"/>
        <v>63</v>
      </c>
      <c r="K88" s="129">
        <f t="shared" si="25"/>
        <v>35</v>
      </c>
      <c r="L88" s="129">
        <f t="shared" si="25"/>
        <v>33</v>
      </c>
      <c r="M88" s="129">
        <f t="shared" si="25"/>
        <v>41</v>
      </c>
      <c r="N88" s="129">
        <f t="shared" si="25"/>
        <v>42</v>
      </c>
      <c r="O88" s="129">
        <f t="shared" si="25"/>
        <v>21</v>
      </c>
      <c r="P88" s="129">
        <f t="shared" si="25"/>
        <v>28</v>
      </c>
      <c r="Q88" s="129">
        <f t="shared" si="25"/>
        <v>25</v>
      </c>
      <c r="R88" s="129">
        <f t="shared" si="25"/>
        <v>21</v>
      </c>
      <c r="S88" s="130">
        <f t="shared" si="25"/>
        <v>29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31.35" customHeight="1" x14ac:dyDescent="0.2">
      <c r="A89" s="114" t="s">
        <v>152</v>
      </c>
      <c r="B89" s="131"/>
      <c r="C89" s="131"/>
      <c r="D89" s="131"/>
      <c r="E89" s="131"/>
      <c r="F89" s="13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132"/>
      <c r="AC89" s="132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16.350000000000001" customHeight="1" x14ac:dyDescent="0.2">
      <c r="A90" s="414" t="s">
        <v>153</v>
      </c>
      <c r="B90" s="415"/>
      <c r="C90" s="414" t="s">
        <v>151</v>
      </c>
      <c r="D90" s="420"/>
      <c r="E90" s="415"/>
      <c r="F90" s="473" t="s">
        <v>154</v>
      </c>
      <c r="G90" s="475"/>
      <c r="H90" s="475"/>
      <c r="I90" s="475"/>
      <c r="J90" s="475"/>
      <c r="K90" s="475"/>
      <c r="L90" s="475"/>
      <c r="M90" s="475"/>
      <c r="N90" s="475"/>
      <c r="O90" s="475"/>
      <c r="P90" s="475"/>
      <c r="Q90" s="475"/>
      <c r="R90" s="475"/>
      <c r="S90" s="475"/>
      <c r="T90" s="475"/>
      <c r="U90" s="475"/>
      <c r="V90" s="475"/>
      <c r="W90" s="475"/>
      <c r="X90" s="475"/>
      <c r="Y90" s="475"/>
      <c r="Z90" s="475"/>
      <c r="AA90" s="475"/>
      <c r="AB90" s="475"/>
      <c r="AC90" s="475"/>
      <c r="AD90" s="475"/>
      <c r="AE90" s="475"/>
      <c r="AF90" s="475"/>
      <c r="AG90" s="475"/>
      <c r="AH90" s="475"/>
      <c r="AI90" s="475"/>
      <c r="AJ90" s="475"/>
      <c r="AK90" s="475"/>
      <c r="AL90" s="475"/>
      <c r="AM90" s="474"/>
      <c r="AN90" s="389" t="s">
        <v>155</v>
      </c>
      <c r="AO90" s="404" t="s">
        <v>156</v>
      </c>
      <c r="AP90" s="407" t="s">
        <v>157</v>
      </c>
      <c r="AQ90" s="383" t="s">
        <v>158</v>
      </c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416"/>
      <c r="B91" s="417"/>
      <c r="C91" s="418"/>
      <c r="D91" s="421"/>
      <c r="E91" s="419"/>
      <c r="F91" s="476" t="s">
        <v>23</v>
      </c>
      <c r="G91" s="477"/>
      <c r="H91" s="476" t="s">
        <v>24</v>
      </c>
      <c r="I91" s="477"/>
      <c r="J91" s="476" t="s">
        <v>25</v>
      </c>
      <c r="K91" s="477"/>
      <c r="L91" s="476" t="s">
        <v>26</v>
      </c>
      <c r="M91" s="477"/>
      <c r="N91" s="476" t="s">
        <v>27</v>
      </c>
      <c r="O91" s="477"/>
      <c r="P91" s="473" t="s">
        <v>28</v>
      </c>
      <c r="Q91" s="474"/>
      <c r="R91" s="473" t="s">
        <v>29</v>
      </c>
      <c r="S91" s="474"/>
      <c r="T91" s="473" t="s">
        <v>30</v>
      </c>
      <c r="U91" s="474"/>
      <c r="V91" s="473" t="s">
        <v>31</v>
      </c>
      <c r="W91" s="474"/>
      <c r="X91" s="473" t="s">
        <v>32</v>
      </c>
      <c r="Y91" s="474"/>
      <c r="Z91" s="473" t="s">
        <v>33</v>
      </c>
      <c r="AA91" s="474"/>
      <c r="AB91" s="473" t="s">
        <v>34</v>
      </c>
      <c r="AC91" s="474"/>
      <c r="AD91" s="473" t="s">
        <v>35</v>
      </c>
      <c r="AE91" s="474"/>
      <c r="AF91" s="473" t="s">
        <v>36</v>
      </c>
      <c r="AG91" s="474"/>
      <c r="AH91" s="473" t="s">
        <v>37</v>
      </c>
      <c r="AI91" s="474"/>
      <c r="AJ91" s="473" t="s">
        <v>38</v>
      </c>
      <c r="AK91" s="474"/>
      <c r="AL91" s="473" t="s">
        <v>39</v>
      </c>
      <c r="AM91" s="474"/>
      <c r="AN91" s="390"/>
      <c r="AO91" s="405"/>
      <c r="AP91" s="408"/>
      <c r="AQ91" s="401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418"/>
      <c r="B92" s="419"/>
      <c r="C92" s="300" t="s">
        <v>159</v>
      </c>
      <c r="D92" s="297" t="s">
        <v>40</v>
      </c>
      <c r="E92" s="353" t="s">
        <v>41</v>
      </c>
      <c r="F92" s="351" t="s">
        <v>40</v>
      </c>
      <c r="G92" s="348" t="s">
        <v>41</v>
      </c>
      <c r="H92" s="351" t="s">
        <v>40</v>
      </c>
      <c r="I92" s="348" t="s">
        <v>41</v>
      </c>
      <c r="J92" s="351" t="s">
        <v>40</v>
      </c>
      <c r="K92" s="348" t="s">
        <v>41</v>
      </c>
      <c r="L92" s="351" t="s">
        <v>40</v>
      </c>
      <c r="M92" s="348" t="s">
        <v>41</v>
      </c>
      <c r="N92" s="351" t="s">
        <v>40</v>
      </c>
      <c r="O92" s="348" t="s">
        <v>41</v>
      </c>
      <c r="P92" s="351" t="s">
        <v>40</v>
      </c>
      <c r="Q92" s="348" t="s">
        <v>41</v>
      </c>
      <c r="R92" s="351" t="s">
        <v>40</v>
      </c>
      <c r="S92" s="348" t="s">
        <v>41</v>
      </c>
      <c r="T92" s="351" t="s">
        <v>40</v>
      </c>
      <c r="U92" s="348" t="s">
        <v>41</v>
      </c>
      <c r="V92" s="351" t="s">
        <v>40</v>
      </c>
      <c r="W92" s="348" t="s">
        <v>41</v>
      </c>
      <c r="X92" s="351" t="s">
        <v>40</v>
      </c>
      <c r="Y92" s="348" t="s">
        <v>41</v>
      </c>
      <c r="Z92" s="351" t="s">
        <v>40</v>
      </c>
      <c r="AA92" s="348" t="s">
        <v>41</v>
      </c>
      <c r="AB92" s="351" t="s">
        <v>40</v>
      </c>
      <c r="AC92" s="348" t="s">
        <v>41</v>
      </c>
      <c r="AD92" s="351" t="s">
        <v>40</v>
      </c>
      <c r="AE92" s="348" t="s">
        <v>41</v>
      </c>
      <c r="AF92" s="351" t="s">
        <v>40</v>
      </c>
      <c r="AG92" s="348" t="s">
        <v>41</v>
      </c>
      <c r="AH92" s="351" t="s">
        <v>40</v>
      </c>
      <c r="AI92" s="348" t="s">
        <v>41</v>
      </c>
      <c r="AJ92" s="351" t="s">
        <v>40</v>
      </c>
      <c r="AK92" s="348" t="s">
        <v>41</v>
      </c>
      <c r="AL92" s="351" t="s">
        <v>40</v>
      </c>
      <c r="AM92" s="348" t="s">
        <v>41</v>
      </c>
      <c r="AN92" s="391"/>
      <c r="AO92" s="406"/>
      <c r="AP92" s="409"/>
      <c r="AQ92" s="388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412" t="s">
        <v>160</v>
      </c>
      <c r="B93" s="413"/>
      <c r="C93" s="331">
        <f>SUM(D93+E93)</f>
        <v>568</v>
      </c>
      <c r="D93" s="137">
        <f>SUM(F93+H93+J93+L93+N93+P93+R93+T93+V93+X93+Z93+AB93+AD93+AF93+AH93+AJ93+AL93)</f>
        <v>289</v>
      </c>
      <c r="E93" s="138">
        <f>SUM(G93+I93+K93+M93+O93+Q93+S93+U93+W93+Y93+AA93+AC93+AE93+AG93+AI93+AK93+AM93)</f>
        <v>279</v>
      </c>
      <c r="F93" s="139">
        <v>1</v>
      </c>
      <c r="G93" s="140">
        <v>1</v>
      </c>
      <c r="H93" s="139">
        <v>0</v>
      </c>
      <c r="I93" s="140">
        <v>3</v>
      </c>
      <c r="J93" s="139">
        <v>3</v>
      </c>
      <c r="K93" s="45">
        <v>2</v>
      </c>
      <c r="L93" s="139">
        <v>2</v>
      </c>
      <c r="M93" s="45">
        <v>0</v>
      </c>
      <c r="N93" s="139">
        <v>1</v>
      </c>
      <c r="O93" s="45">
        <v>7</v>
      </c>
      <c r="P93" s="139">
        <v>6</v>
      </c>
      <c r="Q93" s="45">
        <v>11</v>
      </c>
      <c r="R93" s="139">
        <v>2</v>
      </c>
      <c r="S93" s="45">
        <v>8</v>
      </c>
      <c r="T93" s="139">
        <v>6</v>
      </c>
      <c r="U93" s="45">
        <v>8</v>
      </c>
      <c r="V93" s="139">
        <v>3</v>
      </c>
      <c r="W93" s="45">
        <v>8</v>
      </c>
      <c r="X93" s="139">
        <v>12</v>
      </c>
      <c r="Y93" s="45">
        <v>6</v>
      </c>
      <c r="Z93" s="139">
        <v>19</v>
      </c>
      <c r="AA93" s="45">
        <v>14</v>
      </c>
      <c r="AB93" s="139">
        <v>32</v>
      </c>
      <c r="AC93" s="45">
        <v>21</v>
      </c>
      <c r="AD93" s="139">
        <v>28</v>
      </c>
      <c r="AE93" s="45">
        <v>32</v>
      </c>
      <c r="AF93" s="139">
        <v>46</v>
      </c>
      <c r="AG93" s="45">
        <v>34</v>
      </c>
      <c r="AH93" s="139">
        <v>44</v>
      </c>
      <c r="AI93" s="45">
        <v>48</v>
      </c>
      <c r="AJ93" s="139">
        <v>40</v>
      </c>
      <c r="AK93" s="45">
        <v>42</v>
      </c>
      <c r="AL93" s="141">
        <v>44</v>
      </c>
      <c r="AM93" s="45">
        <v>34</v>
      </c>
      <c r="AN93" s="142">
        <v>568</v>
      </c>
      <c r="AO93" s="143">
        <v>327</v>
      </c>
      <c r="AP93" s="144">
        <v>0</v>
      </c>
      <c r="AQ93" s="140">
        <v>0</v>
      </c>
      <c r="AR93" s="145" t="str">
        <f>CA93&amp;CB93&amp;CC93&amp;CD93</f>
        <v/>
      </c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13"/>
      <c r="BE93" s="13"/>
      <c r="CA93" s="146" t="str">
        <f>IF(CG93=1,"* El número de Beneficiarios NO DEBE ser mayor que el Total. ","")</f>
        <v/>
      </c>
      <c r="CB93" s="146" t="str">
        <f>IF(CH93=1,"* No olvide digitar la columna Beneficiarios y/o Pueblos Originarios y/o Migrantes (Digite CEROS si no tiene.). ","")</f>
        <v/>
      </c>
      <c r="CC93" s="146" t="str">
        <f>IF(CI93=1,"* El número de Pueblos Originarios y/o Migrantes NO DEBE ser mayor que el Total. ","")</f>
        <v/>
      </c>
      <c r="CD93" s="146" t="str">
        <f>IF(CJ93=1,"* El número de Controles NO DEBE ser mayor que el Total. ","")</f>
        <v/>
      </c>
      <c r="CE93" s="146"/>
      <c r="CF93" s="146"/>
      <c r="CG93" s="56">
        <f>IF(C93&lt;AN93,1,0)</f>
        <v>0</v>
      </c>
      <c r="CH93" s="56">
        <f>IF(AND(C93&lt;&gt;0,OR(AN93="",AP93="",AQ93="")),1,0)</f>
        <v>0</v>
      </c>
      <c r="CI93" s="56">
        <f>IF(OR(C93&lt;AP93,C93&lt;AQ93),1,0)</f>
        <v>0</v>
      </c>
      <c r="CJ93" s="56">
        <f>IF(C93&lt;AO93,1,0)</f>
        <v>0</v>
      </c>
      <c r="CK93" s="12"/>
    </row>
    <row r="94" spans="1:89" ht="16.350000000000001" customHeight="1" x14ac:dyDescent="0.2">
      <c r="A94" s="389" t="s">
        <v>161</v>
      </c>
      <c r="B94" s="329" t="s">
        <v>162</v>
      </c>
      <c r="C94" s="147">
        <f>SUM(D94:E94)</f>
        <v>114</v>
      </c>
      <c r="D94" s="332"/>
      <c r="E94" s="138">
        <f>SUM(K94+M94+O94+Q94+S94+U94+W94+Y94+AA94+AC94+AE94+AG94+AI94+AK94+AM94)</f>
        <v>114</v>
      </c>
      <c r="F94" s="333"/>
      <c r="G94" s="334"/>
      <c r="H94" s="333"/>
      <c r="I94" s="334"/>
      <c r="J94" s="333"/>
      <c r="K94" s="314"/>
      <c r="L94" s="333"/>
      <c r="M94" s="314">
        <v>7</v>
      </c>
      <c r="N94" s="333"/>
      <c r="O94" s="314">
        <v>17</v>
      </c>
      <c r="P94" s="333"/>
      <c r="Q94" s="314">
        <v>14</v>
      </c>
      <c r="R94" s="333"/>
      <c r="S94" s="314">
        <v>27</v>
      </c>
      <c r="T94" s="333"/>
      <c r="U94" s="314">
        <v>35</v>
      </c>
      <c r="V94" s="333"/>
      <c r="W94" s="314">
        <v>14</v>
      </c>
      <c r="X94" s="333"/>
      <c r="Y94" s="314"/>
      <c r="Z94" s="333"/>
      <c r="AA94" s="314"/>
      <c r="AB94" s="333"/>
      <c r="AC94" s="314"/>
      <c r="AD94" s="333"/>
      <c r="AE94" s="314"/>
      <c r="AF94" s="333"/>
      <c r="AG94" s="314"/>
      <c r="AH94" s="333"/>
      <c r="AI94" s="314"/>
      <c r="AJ94" s="333"/>
      <c r="AK94" s="314"/>
      <c r="AL94" s="333"/>
      <c r="AM94" s="314"/>
      <c r="AN94" s="335">
        <v>114</v>
      </c>
      <c r="AO94" s="336">
        <v>113</v>
      </c>
      <c r="AP94" s="312">
        <v>0</v>
      </c>
      <c r="AQ94" s="337">
        <v>0</v>
      </c>
      <c r="AR94" s="145" t="str">
        <f t="shared" ref="AR94:AR101" si="26">CA94&amp;CB94&amp;CC94&amp;CD94</f>
        <v/>
      </c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13"/>
      <c r="BE94" s="13"/>
      <c r="CA94" s="146" t="str">
        <f t="shared" ref="CA94:CA100" si="27">IF(CG94=1,"* El número de Beneficiarios NO DEBE ser mayor que el Total. ","")</f>
        <v/>
      </c>
      <c r="CB94" s="146" t="str">
        <f t="shared" ref="CB94:CB100" si="28">IF(CH94=1,"* No olvide digitar la columna Beneficiarios y/o Pueblos Originarios y/o Migrantes (Digite CEROS si no tiene.). ","")</f>
        <v/>
      </c>
      <c r="CC94" s="146" t="str">
        <f t="shared" ref="CC94:CC100" si="29">IF(CI94=1,"* El número de Pueblos Originarios y/o Migrantes NO DEBE ser mayor que el Total. ","")</f>
        <v/>
      </c>
      <c r="CD94" s="146" t="str">
        <f t="shared" ref="CD94:CD100" si="30">IF(CJ94=1,"* El número de Controles NO DEBE ser mayor que el Total. ","")</f>
        <v/>
      </c>
      <c r="CE94" s="146"/>
      <c r="CF94" s="146"/>
      <c r="CG94" s="56">
        <f>IF(E94&lt;AN94,1,0)</f>
        <v>0</v>
      </c>
      <c r="CH94" s="56">
        <f>IF(AND(E94&lt;&gt;0,OR(AN94="",AP94="",AQ94="")),1,0)</f>
        <v>0</v>
      </c>
      <c r="CI94" s="56">
        <f>IF(OR(E94&lt;AP94,E94&lt;AQ94),1,0)</f>
        <v>0</v>
      </c>
      <c r="CJ94" s="56">
        <f>IF(E94&lt;AO94,1,0)</f>
        <v>0</v>
      </c>
      <c r="CK94" s="12"/>
    </row>
    <row r="95" spans="1:89" ht="16.350000000000001" customHeight="1" x14ac:dyDescent="0.2">
      <c r="A95" s="390"/>
      <c r="B95" s="69" t="s">
        <v>163</v>
      </c>
      <c r="C95" s="154">
        <f>SUM(D95+E95)</f>
        <v>120</v>
      </c>
      <c r="D95" s="155">
        <f>SUM(F95+H95+J95+L95+N95+P95+R95+T95+V95+X95+Z95+AB95+AD95+AF95+AH95+AJ95+AL95)</f>
        <v>60</v>
      </c>
      <c r="E95" s="156">
        <f>SUM(G95+I95+K95+M95+O95+Q95+S95+U95+W95+Y95+AA95+AC95+AE95+AG95+AI95+AK95+AM95)</f>
        <v>60</v>
      </c>
      <c r="F95" s="39">
        <v>2</v>
      </c>
      <c r="G95" s="40">
        <v>0</v>
      </c>
      <c r="H95" s="39">
        <v>0</v>
      </c>
      <c r="I95" s="40">
        <v>0</v>
      </c>
      <c r="J95" s="39">
        <v>0</v>
      </c>
      <c r="K95" s="40">
        <v>0</v>
      </c>
      <c r="L95" s="39">
        <v>3</v>
      </c>
      <c r="M95" s="40">
        <v>0</v>
      </c>
      <c r="N95" s="39">
        <v>4</v>
      </c>
      <c r="O95" s="40">
        <v>3</v>
      </c>
      <c r="P95" s="39">
        <v>8</v>
      </c>
      <c r="Q95" s="40">
        <v>5</v>
      </c>
      <c r="R95" s="39">
        <v>7</v>
      </c>
      <c r="S95" s="40">
        <v>12</v>
      </c>
      <c r="T95" s="39">
        <v>11</v>
      </c>
      <c r="U95" s="40">
        <v>11</v>
      </c>
      <c r="V95" s="39">
        <v>12</v>
      </c>
      <c r="W95" s="40">
        <v>8</v>
      </c>
      <c r="X95" s="39">
        <v>0</v>
      </c>
      <c r="Y95" s="40">
        <v>3</v>
      </c>
      <c r="Z95" s="39">
        <v>6</v>
      </c>
      <c r="AA95" s="40">
        <v>6</v>
      </c>
      <c r="AB95" s="39">
        <v>4</v>
      </c>
      <c r="AC95" s="40">
        <v>6</v>
      </c>
      <c r="AD95" s="39">
        <v>2</v>
      </c>
      <c r="AE95" s="40">
        <v>4</v>
      </c>
      <c r="AF95" s="39">
        <v>1</v>
      </c>
      <c r="AG95" s="40">
        <v>1</v>
      </c>
      <c r="AH95" s="39">
        <v>0</v>
      </c>
      <c r="AI95" s="40">
        <v>0</v>
      </c>
      <c r="AJ95" s="39">
        <v>0</v>
      </c>
      <c r="AK95" s="40">
        <v>0</v>
      </c>
      <c r="AL95" s="46">
        <v>0</v>
      </c>
      <c r="AM95" s="40">
        <v>1</v>
      </c>
      <c r="AN95" s="71">
        <v>120</v>
      </c>
      <c r="AO95" s="157">
        <v>105</v>
      </c>
      <c r="AP95" s="57">
        <v>0</v>
      </c>
      <c r="AQ95" s="67">
        <v>0</v>
      </c>
      <c r="AR95" s="145" t="str">
        <f t="shared" si="26"/>
        <v/>
      </c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13"/>
      <c r="BE95" s="13"/>
      <c r="CA95" s="146" t="str">
        <f t="shared" si="27"/>
        <v/>
      </c>
      <c r="CB95" s="146" t="str">
        <f t="shared" si="28"/>
        <v/>
      </c>
      <c r="CC95" s="146" t="str">
        <f t="shared" si="29"/>
        <v/>
      </c>
      <c r="CD95" s="146" t="str">
        <f t="shared" si="30"/>
        <v/>
      </c>
      <c r="CE95" s="146"/>
      <c r="CF95" s="146"/>
      <c r="CG95" s="56">
        <f t="shared" ref="CG95:CG100" si="31">IF(C95&lt;AN95,1,0)</f>
        <v>0</v>
      </c>
      <c r="CH95" s="56">
        <f t="shared" ref="CH95:CH100" si="32">IF(AND(C95&lt;&gt;0,OR(AN95="",AP95="",AQ95="")),1,0)</f>
        <v>0</v>
      </c>
      <c r="CI95" s="56">
        <f t="shared" ref="CI95:CI100" si="33">IF(OR(C95&lt;AP95,C95&lt;AQ95),1,0)</f>
        <v>0</v>
      </c>
      <c r="CJ95" s="56">
        <f t="shared" ref="CJ95:CJ100" si="34">IF(C95&lt;AO95,1,0)</f>
        <v>0</v>
      </c>
      <c r="CK95" s="12"/>
    </row>
    <row r="96" spans="1:89" ht="16.350000000000001" customHeight="1" x14ac:dyDescent="0.2">
      <c r="A96" s="391"/>
      <c r="B96" s="122" t="s">
        <v>143</v>
      </c>
      <c r="C96" s="158">
        <f>SUM(D96+E96)</f>
        <v>0</v>
      </c>
      <c r="D96" s="159">
        <f>SUM(N96+P96+R96+T96+V96+X96+Z96+AB96)</f>
        <v>0</v>
      </c>
      <c r="E96" s="160">
        <f>SUM(O96+Q96+S96+U96+W96+Y96+AA96+AC96)</f>
        <v>0</v>
      </c>
      <c r="F96" s="161"/>
      <c r="G96" s="162"/>
      <c r="H96" s="161"/>
      <c r="I96" s="162"/>
      <c r="J96" s="161"/>
      <c r="K96" s="162"/>
      <c r="L96" s="161"/>
      <c r="M96" s="162"/>
      <c r="N96" s="124"/>
      <c r="O96" s="126"/>
      <c r="P96" s="124"/>
      <c r="Q96" s="126"/>
      <c r="R96" s="124"/>
      <c r="S96" s="126"/>
      <c r="T96" s="124"/>
      <c r="U96" s="126"/>
      <c r="V96" s="124"/>
      <c r="W96" s="126"/>
      <c r="X96" s="124"/>
      <c r="Y96" s="126"/>
      <c r="Z96" s="124"/>
      <c r="AA96" s="163"/>
      <c r="AB96" s="124"/>
      <c r="AC96" s="126"/>
      <c r="AD96" s="161"/>
      <c r="AE96" s="162"/>
      <c r="AF96" s="161"/>
      <c r="AG96" s="162"/>
      <c r="AH96" s="161"/>
      <c r="AI96" s="162"/>
      <c r="AJ96" s="161"/>
      <c r="AK96" s="162"/>
      <c r="AL96" s="161"/>
      <c r="AM96" s="162"/>
      <c r="AN96" s="164"/>
      <c r="AO96" s="165"/>
      <c r="AP96" s="166">
        <v>0</v>
      </c>
      <c r="AQ96" s="163">
        <v>0</v>
      </c>
      <c r="AR96" s="145" t="str">
        <f t="shared" si="26"/>
        <v/>
      </c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13"/>
      <c r="BE96" s="13"/>
      <c r="CA96" s="146" t="str">
        <f t="shared" si="27"/>
        <v/>
      </c>
      <c r="CB96" s="146" t="str">
        <f t="shared" si="28"/>
        <v/>
      </c>
      <c r="CC96" s="146" t="str">
        <f t="shared" si="29"/>
        <v/>
      </c>
      <c r="CD96" s="146" t="str">
        <f t="shared" si="30"/>
        <v/>
      </c>
      <c r="CE96" s="146"/>
      <c r="CF96" s="146"/>
      <c r="CG96" s="56">
        <f t="shared" si="31"/>
        <v>0</v>
      </c>
      <c r="CH96" s="56">
        <f t="shared" si="32"/>
        <v>0</v>
      </c>
      <c r="CI96" s="56">
        <f t="shared" si="33"/>
        <v>0</v>
      </c>
      <c r="CJ96" s="56">
        <f t="shared" si="34"/>
        <v>0</v>
      </c>
      <c r="CK96" s="12"/>
    </row>
    <row r="97" spans="1:90" ht="16.350000000000001" customHeight="1" x14ac:dyDescent="0.2">
      <c r="A97" s="422" t="s">
        <v>164</v>
      </c>
      <c r="B97" s="423"/>
      <c r="C97" s="167">
        <f t="shared" ref="C97:C101" si="35">SUM(D97+E97)</f>
        <v>137</v>
      </c>
      <c r="D97" s="168">
        <f t="shared" ref="D97:E101" si="36">SUM(F97+H97+J97+L97+N97+P97+R97+T97+V97+X97+Z97+AB97+AD97+AF97+AH97+AJ97+AL97)</f>
        <v>70</v>
      </c>
      <c r="E97" s="169">
        <f t="shared" si="36"/>
        <v>67</v>
      </c>
      <c r="F97" s="60">
        <v>13</v>
      </c>
      <c r="G97" s="52">
        <v>10</v>
      </c>
      <c r="H97" s="60">
        <v>2</v>
      </c>
      <c r="I97" s="52">
        <v>3</v>
      </c>
      <c r="J97" s="60">
        <v>4</v>
      </c>
      <c r="K97" s="49">
        <v>3</v>
      </c>
      <c r="L97" s="60">
        <v>2</v>
      </c>
      <c r="M97" s="49">
        <v>0</v>
      </c>
      <c r="N97" s="60">
        <v>1</v>
      </c>
      <c r="O97" s="49">
        <v>0</v>
      </c>
      <c r="P97" s="60">
        <v>1</v>
      </c>
      <c r="Q97" s="49">
        <v>1</v>
      </c>
      <c r="R97" s="60">
        <v>1</v>
      </c>
      <c r="S97" s="49">
        <v>1</v>
      </c>
      <c r="T97" s="60">
        <v>1</v>
      </c>
      <c r="U97" s="49">
        <v>0</v>
      </c>
      <c r="V97" s="60">
        <v>0</v>
      </c>
      <c r="W97" s="49">
        <v>1</v>
      </c>
      <c r="X97" s="60">
        <v>1</v>
      </c>
      <c r="Y97" s="49">
        <v>1</v>
      </c>
      <c r="Z97" s="60">
        <v>4</v>
      </c>
      <c r="AA97" s="49">
        <v>2</v>
      </c>
      <c r="AB97" s="60">
        <v>3</v>
      </c>
      <c r="AC97" s="49">
        <v>4</v>
      </c>
      <c r="AD97" s="60">
        <v>2</v>
      </c>
      <c r="AE97" s="49">
        <v>2</v>
      </c>
      <c r="AF97" s="60">
        <v>9</v>
      </c>
      <c r="AG97" s="49">
        <v>11</v>
      </c>
      <c r="AH97" s="60">
        <v>8</v>
      </c>
      <c r="AI97" s="52">
        <v>9</v>
      </c>
      <c r="AJ97" s="60">
        <v>7</v>
      </c>
      <c r="AK97" s="52">
        <v>7</v>
      </c>
      <c r="AL97" s="80">
        <v>11</v>
      </c>
      <c r="AM97" s="49">
        <v>12</v>
      </c>
      <c r="AN97" s="170">
        <v>137</v>
      </c>
      <c r="AO97" s="171">
        <v>113</v>
      </c>
      <c r="AP97" s="79">
        <v>0</v>
      </c>
      <c r="AQ97" s="52">
        <v>0</v>
      </c>
      <c r="AR97" s="145" t="str">
        <f t="shared" si="26"/>
        <v/>
      </c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13"/>
      <c r="BE97" s="13"/>
      <c r="CA97" s="146" t="str">
        <f t="shared" si="27"/>
        <v/>
      </c>
      <c r="CB97" s="146" t="str">
        <f t="shared" si="28"/>
        <v/>
      </c>
      <c r="CC97" s="146" t="str">
        <f t="shared" si="29"/>
        <v/>
      </c>
      <c r="CD97" s="146" t="str">
        <f t="shared" si="30"/>
        <v/>
      </c>
      <c r="CE97" s="146"/>
      <c r="CF97" s="146"/>
      <c r="CG97" s="56">
        <f t="shared" si="31"/>
        <v>0</v>
      </c>
      <c r="CH97" s="56">
        <f t="shared" si="32"/>
        <v>0</v>
      </c>
      <c r="CI97" s="56">
        <f t="shared" si="33"/>
        <v>0</v>
      </c>
      <c r="CJ97" s="56">
        <f t="shared" si="34"/>
        <v>0</v>
      </c>
      <c r="CK97" s="12"/>
    </row>
    <row r="98" spans="1:90" ht="16.350000000000001" customHeight="1" x14ac:dyDescent="0.2">
      <c r="A98" s="424" t="s">
        <v>165</v>
      </c>
      <c r="B98" s="425"/>
      <c r="C98" s="172">
        <f t="shared" si="35"/>
        <v>0</v>
      </c>
      <c r="D98" s="155">
        <f t="shared" si="36"/>
        <v>0</v>
      </c>
      <c r="E98" s="156">
        <f t="shared" si="36"/>
        <v>0</v>
      </c>
      <c r="F98" s="39"/>
      <c r="G98" s="67"/>
      <c r="H98" s="39"/>
      <c r="I98" s="67"/>
      <c r="J98" s="39"/>
      <c r="K98" s="40"/>
      <c r="L98" s="39"/>
      <c r="M98" s="40"/>
      <c r="N98" s="39"/>
      <c r="O98" s="40"/>
      <c r="P98" s="39"/>
      <c r="Q98" s="40"/>
      <c r="R98" s="39"/>
      <c r="S98" s="40"/>
      <c r="T98" s="39"/>
      <c r="U98" s="40"/>
      <c r="V98" s="39"/>
      <c r="W98" s="40"/>
      <c r="X98" s="39"/>
      <c r="Y98" s="40"/>
      <c r="Z98" s="39"/>
      <c r="AA98" s="40"/>
      <c r="AB98" s="39"/>
      <c r="AC98" s="67"/>
      <c r="AD98" s="39"/>
      <c r="AE98" s="67"/>
      <c r="AF98" s="39"/>
      <c r="AG98" s="67"/>
      <c r="AH98" s="39"/>
      <c r="AI98" s="67"/>
      <c r="AJ98" s="39"/>
      <c r="AK98" s="67"/>
      <c r="AL98" s="46"/>
      <c r="AM98" s="40"/>
      <c r="AN98" s="71"/>
      <c r="AO98" s="157"/>
      <c r="AP98" s="57"/>
      <c r="AQ98" s="67"/>
      <c r="AR98" s="145" t="str">
        <f t="shared" si="26"/>
        <v/>
      </c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13"/>
      <c r="BE98" s="13"/>
      <c r="CA98" s="146" t="str">
        <f t="shared" si="27"/>
        <v/>
      </c>
      <c r="CB98" s="146" t="str">
        <f t="shared" si="28"/>
        <v/>
      </c>
      <c r="CC98" s="146" t="str">
        <f t="shared" si="29"/>
        <v/>
      </c>
      <c r="CD98" s="146" t="str">
        <f t="shared" si="30"/>
        <v/>
      </c>
      <c r="CE98" s="146"/>
      <c r="CF98" s="146"/>
      <c r="CG98" s="56">
        <f t="shared" si="31"/>
        <v>0</v>
      </c>
      <c r="CH98" s="56">
        <f t="shared" si="32"/>
        <v>0</v>
      </c>
      <c r="CI98" s="56">
        <f t="shared" si="33"/>
        <v>0</v>
      </c>
      <c r="CJ98" s="56">
        <f t="shared" si="34"/>
        <v>0</v>
      </c>
      <c r="CK98" s="12"/>
    </row>
    <row r="99" spans="1:90" ht="16.350000000000001" customHeight="1" x14ac:dyDescent="0.2">
      <c r="A99" s="426" t="s">
        <v>166</v>
      </c>
      <c r="B99" s="427"/>
      <c r="C99" s="173">
        <f t="shared" si="35"/>
        <v>0</v>
      </c>
      <c r="D99" s="174">
        <f t="shared" si="36"/>
        <v>0</v>
      </c>
      <c r="E99" s="156">
        <f t="shared" si="36"/>
        <v>0</v>
      </c>
      <c r="F99" s="39"/>
      <c r="G99" s="67"/>
      <c r="H99" s="39"/>
      <c r="I99" s="67"/>
      <c r="J99" s="39"/>
      <c r="K99" s="40"/>
      <c r="L99" s="39"/>
      <c r="M99" s="40"/>
      <c r="N99" s="39"/>
      <c r="O99" s="40"/>
      <c r="P99" s="39"/>
      <c r="Q99" s="40"/>
      <c r="R99" s="39"/>
      <c r="S99" s="40"/>
      <c r="T99" s="39"/>
      <c r="U99" s="40"/>
      <c r="V99" s="39"/>
      <c r="W99" s="40"/>
      <c r="X99" s="39"/>
      <c r="Y99" s="40"/>
      <c r="Z99" s="39"/>
      <c r="AA99" s="40"/>
      <c r="AB99" s="39"/>
      <c r="AC99" s="67"/>
      <c r="AD99" s="39"/>
      <c r="AE99" s="67"/>
      <c r="AF99" s="39"/>
      <c r="AG99" s="67"/>
      <c r="AH99" s="39"/>
      <c r="AI99" s="67"/>
      <c r="AJ99" s="39"/>
      <c r="AK99" s="67"/>
      <c r="AL99" s="46"/>
      <c r="AM99" s="40"/>
      <c r="AN99" s="71"/>
      <c r="AO99" s="157"/>
      <c r="AP99" s="57"/>
      <c r="AQ99" s="67"/>
      <c r="AR99" s="145" t="str">
        <f t="shared" si="26"/>
        <v/>
      </c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13"/>
      <c r="BE99" s="13"/>
      <c r="CA99" s="146" t="str">
        <f t="shared" si="27"/>
        <v/>
      </c>
      <c r="CB99" s="146" t="str">
        <f t="shared" si="28"/>
        <v/>
      </c>
      <c r="CC99" s="146" t="str">
        <f t="shared" si="29"/>
        <v/>
      </c>
      <c r="CD99" s="146" t="str">
        <f t="shared" si="30"/>
        <v/>
      </c>
      <c r="CE99" s="146"/>
      <c r="CF99" s="146"/>
      <c r="CG99" s="56">
        <f t="shared" si="31"/>
        <v>0</v>
      </c>
      <c r="CH99" s="56">
        <f t="shared" si="32"/>
        <v>0</v>
      </c>
      <c r="CI99" s="56">
        <f t="shared" si="33"/>
        <v>0</v>
      </c>
      <c r="CJ99" s="56">
        <f t="shared" si="34"/>
        <v>0</v>
      </c>
      <c r="CK99" s="12"/>
    </row>
    <row r="100" spans="1:90" ht="16.350000000000001" customHeight="1" x14ac:dyDescent="0.2">
      <c r="A100" s="424" t="s">
        <v>167</v>
      </c>
      <c r="B100" s="425"/>
      <c r="C100" s="172">
        <f t="shared" si="35"/>
        <v>0</v>
      </c>
      <c r="D100" s="155">
        <f t="shared" si="36"/>
        <v>0</v>
      </c>
      <c r="E100" s="156">
        <f t="shared" si="36"/>
        <v>0</v>
      </c>
      <c r="F100" s="39"/>
      <c r="G100" s="67"/>
      <c r="H100" s="39"/>
      <c r="I100" s="67"/>
      <c r="J100" s="39"/>
      <c r="K100" s="40"/>
      <c r="L100" s="39"/>
      <c r="M100" s="40"/>
      <c r="N100" s="39"/>
      <c r="O100" s="40"/>
      <c r="P100" s="39"/>
      <c r="Q100" s="40"/>
      <c r="R100" s="39"/>
      <c r="S100" s="40"/>
      <c r="T100" s="39"/>
      <c r="U100" s="40"/>
      <c r="V100" s="39"/>
      <c r="W100" s="40"/>
      <c r="X100" s="39"/>
      <c r="Y100" s="40"/>
      <c r="Z100" s="39"/>
      <c r="AA100" s="40"/>
      <c r="AB100" s="39"/>
      <c r="AC100" s="40"/>
      <c r="AD100" s="39"/>
      <c r="AE100" s="40"/>
      <c r="AF100" s="39"/>
      <c r="AG100" s="40"/>
      <c r="AH100" s="39"/>
      <c r="AI100" s="67"/>
      <c r="AJ100" s="39"/>
      <c r="AK100" s="67"/>
      <c r="AL100" s="46"/>
      <c r="AM100" s="40"/>
      <c r="AN100" s="71"/>
      <c r="AO100" s="157"/>
      <c r="AP100" s="57"/>
      <c r="AQ100" s="67"/>
      <c r="AR100" s="145" t="str">
        <f t="shared" si="26"/>
        <v/>
      </c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13"/>
      <c r="BE100" s="13"/>
      <c r="CA100" s="146" t="str">
        <f t="shared" si="27"/>
        <v/>
      </c>
      <c r="CB100" s="146" t="str">
        <f t="shared" si="28"/>
        <v/>
      </c>
      <c r="CC100" s="146" t="str">
        <f t="shared" si="29"/>
        <v/>
      </c>
      <c r="CD100" s="146" t="str">
        <f t="shared" si="30"/>
        <v/>
      </c>
      <c r="CE100" s="146"/>
      <c r="CF100" s="146"/>
      <c r="CG100" s="56">
        <f t="shared" si="31"/>
        <v>0</v>
      </c>
      <c r="CH100" s="56">
        <f t="shared" si="32"/>
        <v>0</v>
      </c>
      <c r="CI100" s="56">
        <f t="shared" si="33"/>
        <v>0</v>
      </c>
      <c r="CJ100" s="56">
        <f t="shared" si="34"/>
        <v>0</v>
      </c>
      <c r="CK100" s="12"/>
    </row>
    <row r="101" spans="1:90" ht="16.350000000000001" customHeight="1" x14ac:dyDescent="0.2">
      <c r="A101" s="428" t="s">
        <v>168</v>
      </c>
      <c r="B101" s="429"/>
      <c r="C101" s="175">
        <f t="shared" si="35"/>
        <v>87</v>
      </c>
      <c r="D101" s="176">
        <f t="shared" si="36"/>
        <v>56</v>
      </c>
      <c r="E101" s="177">
        <f t="shared" si="36"/>
        <v>31</v>
      </c>
      <c r="F101" s="124">
        <v>7</v>
      </c>
      <c r="G101" s="163">
        <v>0</v>
      </c>
      <c r="H101" s="124">
        <v>5</v>
      </c>
      <c r="I101" s="163">
        <v>0</v>
      </c>
      <c r="J101" s="124">
        <v>2</v>
      </c>
      <c r="K101" s="126">
        <v>3</v>
      </c>
      <c r="L101" s="124">
        <v>0</v>
      </c>
      <c r="M101" s="126">
        <v>3</v>
      </c>
      <c r="N101" s="124">
        <v>0</v>
      </c>
      <c r="O101" s="126">
        <v>2</v>
      </c>
      <c r="P101" s="124">
        <v>0</v>
      </c>
      <c r="Q101" s="126">
        <v>0</v>
      </c>
      <c r="R101" s="124">
        <v>3</v>
      </c>
      <c r="S101" s="126">
        <v>4</v>
      </c>
      <c r="T101" s="124">
        <v>4</v>
      </c>
      <c r="U101" s="126">
        <v>2</v>
      </c>
      <c r="V101" s="124">
        <v>4</v>
      </c>
      <c r="W101" s="126">
        <v>0</v>
      </c>
      <c r="X101" s="124">
        <v>9</v>
      </c>
      <c r="Y101" s="126">
        <v>0</v>
      </c>
      <c r="Z101" s="124">
        <v>9</v>
      </c>
      <c r="AA101" s="126">
        <v>3</v>
      </c>
      <c r="AB101" s="124">
        <v>3</v>
      </c>
      <c r="AC101" s="126">
        <v>2</v>
      </c>
      <c r="AD101" s="124">
        <v>2</v>
      </c>
      <c r="AE101" s="126">
        <v>0</v>
      </c>
      <c r="AF101" s="124">
        <v>2</v>
      </c>
      <c r="AG101" s="126">
        <v>2</v>
      </c>
      <c r="AH101" s="124">
        <v>0</v>
      </c>
      <c r="AI101" s="126">
        <v>8</v>
      </c>
      <c r="AJ101" s="124">
        <v>3</v>
      </c>
      <c r="AK101" s="126">
        <v>1</v>
      </c>
      <c r="AL101" s="178">
        <v>3</v>
      </c>
      <c r="AM101" s="126">
        <v>1</v>
      </c>
      <c r="AN101" s="164">
        <v>86</v>
      </c>
      <c r="AO101" s="165">
        <v>25</v>
      </c>
      <c r="AP101" s="166">
        <v>0</v>
      </c>
      <c r="AQ101" s="163">
        <v>4</v>
      </c>
      <c r="AR101" s="145" t="str">
        <f t="shared" si="26"/>
        <v/>
      </c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13"/>
      <c r="BE101" s="13"/>
      <c r="CA101" s="146" t="str">
        <f>IF(CG101=1,"* El número de Beneficiarios NO DEBE ser mayor que el Total. ","")</f>
        <v/>
      </c>
      <c r="CB101" s="146" t="str">
        <f>IF(CH101=1,"* No olvide digitar la columna Beneficiarios y/o Pueblos Originarios y/o Migrantes (Digite CEROS si no tiene.). ","")</f>
        <v/>
      </c>
      <c r="CC101" s="146" t="str">
        <f>IF(CI101=1,"* El número de Pueblos Originarios y/o Migrantes NO DEBE ser mayor que el Total. ","")</f>
        <v/>
      </c>
      <c r="CD101" s="146" t="str">
        <f>IF(CJ101=1,"* El número de Controles NO DEBE ser mayor que el Total. ","")</f>
        <v/>
      </c>
      <c r="CE101" s="146"/>
      <c r="CF101" s="146"/>
      <c r="CG101" s="56">
        <f>IF(C101&lt;AN101,1,0)</f>
        <v>0</v>
      </c>
      <c r="CH101" s="56">
        <f>IF(AND(C101&lt;&gt;0,OR(AN101="",AP101="",AQ101="")),1,0)</f>
        <v>0</v>
      </c>
      <c r="CI101" s="56">
        <f>IF(OR(C101&lt;AP101,C101&lt;AQ101),1,0)</f>
        <v>0</v>
      </c>
      <c r="CJ101" s="56">
        <f>IF(C101&lt;AO101,1,0)</f>
        <v>0</v>
      </c>
      <c r="CK101" s="12"/>
    </row>
    <row r="102" spans="1:90" ht="16.350000000000001" customHeight="1" x14ac:dyDescent="0.2">
      <c r="A102" s="478" t="s">
        <v>42</v>
      </c>
      <c r="B102" s="479"/>
      <c r="C102" s="179">
        <f t="shared" ref="C102:AQ102" si="37">SUM(C93:C101)</f>
        <v>1026</v>
      </c>
      <c r="D102" s="180">
        <f t="shared" si="37"/>
        <v>475</v>
      </c>
      <c r="E102" s="160">
        <f t="shared" si="37"/>
        <v>551</v>
      </c>
      <c r="F102" s="128">
        <f t="shared" si="37"/>
        <v>23</v>
      </c>
      <c r="G102" s="181">
        <f t="shared" si="37"/>
        <v>11</v>
      </c>
      <c r="H102" s="128">
        <f t="shared" si="37"/>
        <v>7</v>
      </c>
      <c r="I102" s="181">
        <f t="shared" si="37"/>
        <v>6</v>
      </c>
      <c r="J102" s="316">
        <f t="shared" si="37"/>
        <v>9</v>
      </c>
      <c r="K102" s="319">
        <f t="shared" si="37"/>
        <v>8</v>
      </c>
      <c r="L102" s="316">
        <f t="shared" si="37"/>
        <v>7</v>
      </c>
      <c r="M102" s="319">
        <f t="shared" si="37"/>
        <v>10</v>
      </c>
      <c r="N102" s="316">
        <f t="shared" si="37"/>
        <v>6</v>
      </c>
      <c r="O102" s="319">
        <f t="shared" si="37"/>
        <v>29</v>
      </c>
      <c r="P102" s="316">
        <f t="shared" si="37"/>
        <v>15</v>
      </c>
      <c r="Q102" s="319">
        <f t="shared" si="37"/>
        <v>31</v>
      </c>
      <c r="R102" s="316">
        <f t="shared" si="37"/>
        <v>13</v>
      </c>
      <c r="S102" s="319">
        <f t="shared" si="37"/>
        <v>52</v>
      </c>
      <c r="T102" s="316">
        <f t="shared" si="37"/>
        <v>22</v>
      </c>
      <c r="U102" s="319">
        <f t="shared" si="37"/>
        <v>56</v>
      </c>
      <c r="V102" s="316">
        <f t="shared" si="37"/>
        <v>19</v>
      </c>
      <c r="W102" s="319">
        <f t="shared" si="37"/>
        <v>31</v>
      </c>
      <c r="X102" s="316">
        <f t="shared" si="37"/>
        <v>22</v>
      </c>
      <c r="Y102" s="319">
        <f t="shared" si="37"/>
        <v>10</v>
      </c>
      <c r="Z102" s="316">
        <f t="shared" si="37"/>
        <v>38</v>
      </c>
      <c r="AA102" s="319">
        <f t="shared" si="37"/>
        <v>25</v>
      </c>
      <c r="AB102" s="316">
        <f t="shared" si="37"/>
        <v>42</v>
      </c>
      <c r="AC102" s="319">
        <f t="shared" si="37"/>
        <v>33</v>
      </c>
      <c r="AD102" s="316">
        <f t="shared" si="37"/>
        <v>34</v>
      </c>
      <c r="AE102" s="319">
        <f t="shared" si="37"/>
        <v>38</v>
      </c>
      <c r="AF102" s="316">
        <f t="shared" si="37"/>
        <v>58</v>
      </c>
      <c r="AG102" s="319">
        <f t="shared" si="37"/>
        <v>48</v>
      </c>
      <c r="AH102" s="316">
        <f t="shared" si="37"/>
        <v>52</v>
      </c>
      <c r="AI102" s="319">
        <f t="shared" si="37"/>
        <v>65</v>
      </c>
      <c r="AJ102" s="316">
        <f t="shared" si="37"/>
        <v>50</v>
      </c>
      <c r="AK102" s="319">
        <f t="shared" si="37"/>
        <v>50</v>
      </c>
      <c r="AL102" s="320">
        <f t="shared" si="37"/>
        <v>58</v>
      </c>
      <c r="AM102" s="319">
        <f t="shared" si="37"/>
        <v>48</v>
      </c>
      <c r="AN102" s="182">
        <f t="shared" si="37"/>
        <v>1025</v>
      </c>
      <c r="AO102" s="183">
        <f t="shared" si="37"/>
        <v>683</v>
      </c>
      <c r="AP102" s="184">
        <f t="shared" si="37"/>
        <v>0</v>
      </c>
      <c r="AQ102" s="181">
        <f t="shared" si="37"/>
        <v>4</v>
      </c>
      <c r="AR102" s="110" t="s">
        <v>169</v>
      </c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CG102" s="12"/>
      <c r="CH102" s="12"/>
      <c r="CI102" s="12"/>
      <c r="CJ102" s="12"/>
      <c r="CK102" s="12"/>
    </row>
    <row r="103" spans="1:90" ht="31.35" customHeight="1" x14ac:dyDescent="0.2">
      <c r="A103" s="131" t="s">
        <v>170</v>
      </c>
      <c r="B103" s="338"/>
      <c r="C103" s="338"/>
      <c r="D103" s="338"/>
      <c r="E103" s="338"/>
      <c r="F103" s="338"/>
      <c r="G103" s="186"/>
      <c r="H103" s="186"/>
      <c r="I103" s="186"/>
      <c r="J103" s="5"/>
      <c r="K103" s="5"/>
      <c r="L103" s="5"/>
      <c r="M103" s="68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CG103" s="12"/>
      <c r="CH103" s="12"/>
      <c r="CI103" s="12"/>
      <c r="CJ103" s="12"/>
      <c r="CK103" s="12"/>
    </row>
    <row r="104" spans="1:90" ht="21.75" customHeight="1" x14ac:dyDescent="0.2">
      <c r="A104" s="430" t="s">
        <v>171</v>
      </c>
      <c r="B104" s="389" t="s">
        <v>153</v>
      </c>
      <c r="C104" s="414" t="s">
        <v>151</v>
      </c>
      <c r="D104" s="420"/>
      <c r="E104" s="415"/>
      <c r="F104" s="473" t="s">
        <v>154</v>
      </c>
      <c r="G104" s="475"/>
      <c r="H104" s="475"/>
      <c r="I104" s="475"/>
      <c r="J104" s="475"/>
      <c r="K104" s="475"/>
      <c r="L104" s="475"/>
      <c r="M104" s="475"/>
      <c r="N104" s="475"/>
      <c r="O104" s="475"/>
      <c r="P104" s="475"/>
      <c r="Q104" s="475"/>
      <c r="R104" s="475"/>
      <c r="S104" s="475"/>
      <c r="T104" s="475"/>
      <c r="U104" s="475"/>
      <c r="V104" s="475"/>
      <c r="W104" s="475"/>
      <c r="X104" s="475"/>
      <c r="Y104" s="475"/>
      <c r="Z104" s="475"/>
      <c r="AA104" s="475"/>
      <c r="AB104" s="475"/>
      <c r="AC104" s="475"/>
      <c r="AD104" s="475"/>
      <c r="AE104" s="475"/>
      <c r="AF104" s="475"/>
      <c r="AG104" s="475"/>
      <c r="AH104" s="475"/>
      <c r="AI104" s="475"/>
      <c r="AJ104" s="475"/>
      <c r="AK104" s="475"/>
      <c r="AL104" s="475"/>
      <c r="AM104" s="474"/>
      <c r="AN104" s="433" t="s">
        <v>155</v>
      </c>
      <c r="AO104" s="436" t="s">
        <v>172</v>
      </c>
      <c r="AP104" s="437"/>
      <c r="AQ104" s="407" t="s">
        <v>157</v>
      </c>
      <c r="AR104" s="383" t="s">
        <v>158</v>
      </c>
      <c r="AS104" s="389" t="s">
        <v>173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X104" s="2"/>
      <c r="CG104" s="12"/>
      <c r="CH104" s="12"/>
      <c r="CI104" s="12"/>
      <c r="CJ104" s="12"/>
      <c r="CK104" s="12"/>
    </row>
    <row r="105" spans="1:90" ht="22.5" customHeight="1" x14ac:dyDescent="0.2">
      <c r="A105" s="431"/>
      <c r="B105" s="390"/>
      <c r="C105" s="418"/>
      <c r="D105" s="421"/>
      <c r="E105" s="419"/>
      <c r="F105" s="476" t="s">
        <v>23</v>
      </c>
      <c r="G105" s="477"/>
      <c r="H105" s="476" t="s">
        <v>24</v>
      </c>
      <c r="I105" s="477"/>
      <c r="J105" s="476" t="s">
        <v>25</v>
      </c>
      <c r="K105" s="477"/>
      <c r="L105" s="476" t="s">
        <v>26</v>
      </c>
      <c r="M105" s="477"/>
      <c r="N105" s="476" t="s">
        <v>27</v>
      </c>
      <c r="O105" s="477"/>
      <c r="P105" s="473" t="s">
        <v>28</v>
      </c>
      <c r="Q105" s="474"/>
      <c r="R105" s="473" t="s">
        <v>29</v>
      </c>
      <c r="S105" s="474"/>
      <c r="T105" s="473" t="s">
        <v>30</v>
      </c>
      <c r="U105" s="474"/>
      <c r="V105" s="473" t="s">
        <v>31</v>
      </c>
      <c r="W105" s="474"/>
      <c r="X105" s="473" t="s">
        <v>32</v>
      </c>
      <c r="Y105" s="474"/>
      <c r="Z105" s="473" t="s">
        <v>33</v>
      </c>
      <c r="AA105" s="474"/>
      <c r="AB105" s="473" t="s">
        <v>34</v>
      </c>
      <c r="AC105" s="474"/>
      <c r="AD105" s="473" t="s">
        <v>35</v>
      </c>
      <c r="AE105" s="474"/>
      <c r="AF105" s="473" t="s">
        <v>36</v>
      </c>
      <c r="AG105" s="474"/>
      <c r="AH105" s="473" t="s">
        <v>37</v>
      </c>
      <c r="AI105" s="474"/>
      <c r="AJ105" s="473" t="s">
        <v>38</v>
      </c>
      <c r="AK105" s="474"/>
      <c r="AL105" s="473" t="s">
        <v>39</v>
      </c>
      <c r="AM105" s="474"/>
      <c r="AN105" s="434"/>
      <c r="AO105" s="438"/>
      <c r="AP105" s="439"/>
      <c r="AQ105" s="408"/>
      <c r="AR105" s="401"/>
      <c r="AS105" s="390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X105" s="2"/>
      <c r="CG105" s="12"/>
      <c r="CH105" s="12"/>
      <c r="CI105" s="12"/>
      <c r="CJ105" s="12"/>
      <c r="CK105" s="12"/>
    </row>
    <row r="106" spans="1:90" ht="24" customHeight="1" x14ac:dyDescent="0.2">
      <c r="A106" s="432"/>
      <c r="B106" s="391"/>
      <c r="C106" s="187" t="s">
        <v>159</v>
      </c>
      <c r="D106" s="188" t="s">
        <v>174</v>
      </c>
      <c r="E106" s="189" t="s">
        <v>175</v>
      </c>
      <c r="F106" s="351" t="s">
        <v>174</v>
      </c>
      <c r="G106" s="299" t="s">
        <v>175</v>
      </c>
      <c r="H106" s="294" t="s">
        <v>174</v>
      </c>
      <c r="I106" s="348" t="s">
        <v>175</v>
      </c>
      <c r="J106" s="351" t="s">
        <v>174</v>
      </c>
      <c r="K106" s="299" t="s">
        <v>175</v>
      </c>
      <c r="L106" s="351" t="s">
        <v>174</v>
      </c>
      <c r="M106" s="299" t="s">
        <v>175</v>
      </c>
      <c r="N106" s="351" t="s">
        <v>174</v>
      </c>
      <c r="O106" s="299" t="s">
        <v>175</v>
      </c>
      <c r="P106" s="294" t="s">
        <v>174</v>
      </c>
      <c r="Q106" s="348" t="s">
        <v>175</v>
      </c>
      <c r="R106" s="294" t="s">
        <v>174</v>
      </c>
      <c r="S106" s="348" t="s">
        <v>175</v>
      </c>
      <c r="T106" s="351" t="s">
        <v>174</v>
      </c>
      <c r="U106" s="299" t="s">
        <v>175</v>
      </c>
      <c r="V106" s="294" t="s">
        <v>174</v>
      </c>
      <c r="W106" s="348" t="s">
        <v>175</v>
      </c>
      <c r="X106" s="294" t="s">
        <v>174</v>
      </c>
      <c r="Y106" s="348" t="s">
        <v>175</v>
      </c>
      <c r="Z106" s="351" t="s">
        <v>174</v>
      </c>
      <c r="AA106" s="299" t="s">
        <v>175</v>
      </c>
      <c r="AB106" s="351" t="s">
        <v>174</v>
      </c>
      <c r="AC106" s="299" t="s">
        <v>175</v>
      </c>
      <c r="AD106" s="294" t="s">
        <v>174</v>
      </c>
      <c r="AE106" s="348" t="s">
        <v>175</v>
      </c>
      <c r="AF106" s="294" t="s">
        <v>174</v>
      </c>
      <c r="AG106" s="348" t="s">
        <v>175</v>
      </c>
      <c r="AH106" s="351" t="s">
        <v>174</v>
      </c>
      <c r="AI106" s="299" t="s">
        <v>175</v>
      </c>
      <c r="AJ106" s="294" t="s">
        <v>174</v>
      </c>
      <c r="AK106" s="348" t="s">
        <v>175</v>
      </c>
      <c r="AL106" s="351" t="s">
        <v>174</v>
      </c>
      <c r="AM106" s="299" t="s">
        <v>175</v>
      </c>
      <c r="AN106" s="435"/>
      <c r="AO106" s="349" t="s">
        <v>176</v>
      </c>
      <c r="AP106" s="339" t="s">
        <v>177</v>
      </c>
      <c r="AQ106" s="409"/>
      <c r="AR106" s="388"/>
      <c r="AS106" s="391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16.350000000000001" customHeight="1" x14ac:dyDescent="0.2">
      <c r="A107" s="480" t="s">
        <v>178</v>
      </c>
      <c r="B107" s="340" t="s">
        <v>160</v>
      </c>
      <c r="C107" s="341">
        <f t="shared" ref="C107:C117" si="38">SUM(D107+E107)</f>
        <v>0</v>
      </c>
      <c r="D107" s="342">
        <f t="shared" ref="D107:D115" si="39">SUM(F107+H107+J107+L107+N107+P107+R107+T107+V107+X107+Z107+AB107+AD107+AF107+AH107+AJ107+AL107)</f>
        <v>0</v>
      </c>
      <c r="E107" s="343">
        <f t="shared" ref="E107:E115" si="40">SUM(G107+I107+K107+M107+O107+Q107+S107+U107+W107+Y107+AA107+AC107+AE107+AG107+AI107+AK107+AM107)</f>
        <v>0</v>
      </c>
      <c r="F107" s="311"/>
      <c r="G107" s="337"/>
      <c r="H107" s="311"/>
      <c r="I107" s="337"/>
      <c r="J107" s="311"/>
      <c r="K107" s="314"/>
      <c r="L107" s="311"/>
      <c r="M107" s="314"/>
      <c r="N107" s="311"/>
      <c r="O107" s="314"/>
      <c r="P107" s="311"/>
      <c r="Q107" s="314"/>
      <c r="R107" s="311"/>
      <c r="S107" s="314"/>
      <c r="T107" s="311"/>
      <c r="U107" s="314"/>
      <c r="V107" s="311"/>
      <c r="W107" s="314"/>
      <c r="X107" s="311"/>
      <c r="Y107" s="314"/>
      <c r="Z107" s="311"/>
      <c r="AA107" s="314"/>
      <c r="AB107" s="311"/>
      <c r="AC107" s="314"/>
      <c r="AD107" s="311"/>
      <c r="AE107" s="314"/>
      <c r="AF107" s="311"/>
      <c r="AG107" s="314"/>
      <c r="AH107" s="311"/>
      <c r="AI107" s="314"/>
      <c r="AJ107" s="311"/>
      <c r="AK107" s="314"/>
      <c r="AL107" s="344"/>
      <c r="AM107" s="314"/>
      <c r="AN107" s="336"/>
      <c r="AO107" s="345"/>
      <c r="AP107" s="346"/>
      <c r="AQ107" s="312"/>
      <c r="AR107" s="337"/>
      <c r="AS107" s="337"/>
      <c r="AT107" s="199" t="str">
        <f>CA107&amp;CB107&amp;CC107&amp;CD107&amp;CE107&amp;CF107</f>
        <v/>
      </c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13"/>
      <c r="BF107" s="13"/>
      <c r="BG107" s="13"/>
      <c r="BX107" s="2"/>
      <c r="CA107" s="55" t="str">
        <f>IF(CG107=1,"* El número de Beneficiarios NO DEBE ser mayor que el Total ","")</f>
        <v/>
      </c>
      <c r="CB107" s="55" t="str">
        <f>IF(CH107=1,"* No olvide digitar las columnas Beneficiarios y/o Trans y/o Pueblos Originarios y/o Migrantes y/o Niños, Niñas, Adolescentes y Jóvenes Población SENAME (Digite CEROS si no tiene.). ","")</f>
        <v/>
      </c>
      <c r="CC107" s="55" t="str">
        <f>IF(CI107=1,"* El número de Trans NO DEBE ser mayor que el Total. ","")</f>
        <v/>
      </c>
      <c r="CD107" s="55" t="str">
        <f>IF(CJ107=1,"* El número de Pueblos Originarios NO DEBE ser mayor que el Total. ","")</f>
        <v/>
      </c>
      <c r="CE107" s="55" t="str">
        <f>IF(CK107=1,"* El número de Migrantes NO DEBE ser mayor que el Total. ","")</f>
        <v/>
      </c>
      <c r="CF107" s="55" t="str">
        <f>IF(CL107=1,"* El número de Niños, Niñas, Adolescentes y Jóvenes Población SENAME NO DEBE ser mayor que el Total. ","")</f>
        <v/>
      </c>
      <c r="CG107" s="56">
        <f>IF(C107&lt;AN107,1,0)</f>
        <v>0</v>
      </c>
      <c r="CH107" s="56">
        <f>IF(AND(C107&lt;&gt;0,OR(AN107="",AO107="",AP107="",AQ107="",AR107="",AS107="")),1,0)</f>
        <v>0</v>
      </c>
      <c r="CI107" s="56">
        <f>IF(C107&lt;(AO107+AP107),1,0)</f>
        <v>0</v>
      </c>
      <c r="CJ107" s="56">
        <f>IF(C107&lt;AQ107,1,0)</f>
        <v>0</v>
      </c>
      <c r="CK107" s="56">
        <f>IF(C107&lt;AR107,1,0)</f>
        <v>0</v>
      </c>
      <c r="CL107" s="146">
        <f>IF(C107&lt;AS107,1,0)</f>
        <v>0</v>
      </c>
    </row>
    <row r="108" spans="1:90" ht="16.350000000000001" customHeight="1" x14ac:dyDescent="0.2">
      <c r="A108" s="441"/>
      <c r="B108" s="200" t="s">
        <v>161</v>
      </c>
      <c r="C108" s="175">
        <f t="shared" si="38"/>
        <v>2</v>
      </c>
      <c r="D108" s="176">
        <f t="shared" si="39"/>
        <v>0</v>
      </c>
      <c r="E108" s="177">
        <f t="shared" si="40"/>
        <v>2</v>
      </c>
      <c r="F108" s="124">
        <v>0</v>
      </c>
      <c r="G108" s="163">
        <v>0</v>
      </c>
      <c r="H108" s="124">
        <v>0</v>
      </c>
      <c r="I108" s="163">
        <v>0</v>
      </c>
      <c r="J108" s="124">
        <v>0</v>
      </c>
      <c r="K108" s="126">
        <v>0</v>
      </c>
      <c r="L108" s="124">
        <v>0</v>
      </c>
      <c r="M108" s="126">
        <v>0</v>
      </c>
      <c r="N108" s="124">
        <v>0</v>
      </c>
      <c r="O108" s="126">
        <v>1</v>
      </c>
      <c r="P108" s="124">
        <v>0</v>
      </c>
      <c r="Q108" s="126">
        <v>0</v>
      </c>
      <c r="R108" s="124">
        <v>0</v>
      </c>
      <c r="S108" s="126">
        <v>1</v>
      </c>
      <c r="T108" s="124">
        <v>0</v>
      </c>
      <c r="U108" s="126">
        <v>0</v>
      </c>
      <c r="V108" s="124">
        <v>0</v>
      </c>
      <c r="W108" s="126">
        <v>0</v>
      </c>
      <c r="X108" s="124">
        <v>0</v>
      </c>
      <c r="Y108" s="126">
        <v>0</v>
      </c>
      <c r="Z108" s="124">
        <v>0</v>
      </c>
      <c r="AA108" s="126">
        <v>0</v>
      </c>
      <c r="AB108" s="124">
        <v>0</v>
      </c>
      <c r="AC108" s="126">
        <v>0</v>
      </c>
      <c r="AD108" s="124">
        <v>0</v>
      </c>
      <c r="AE108" s="126">
        <v>0</v>
      </c>
      <c r="AF108" s="124">
        <v>0</v>
      </c>
      <c r="AG108" s="126">
        <v>0</v>
      </c>
      <c r="AH108" s="124">
        <v>0</v>
      </c>
      <c r="AI108" s="126">
        <v>0</v>
      </c>
      <c r="AJ108" s="124">
        <v>0</v>
      </c>
      <c r="AK108" s="126">
        <v>0</v>
      </c>
      <c r="AL108" s="178">
        <v>0</v>
      </c>
      <c r="AM108" s="126">
        <v>0</v>
      </c>
      <c r="AN108" s="165">
        <v>2</v>
      </c>
      <c r="AO108" s="201">
        <v>0</v>
      </c>
      <c r="AP108" s="202">
        <v>0</v>
      </c>
      <c r="AQ108" s="166">
        <v>0</v>
      </c>
      <c r="AR108" s="163">
        <v>0</v>
      </c>
      <c r="AS108" s="163">
        <v>0</v>
      </c>
      <c r="AT108" s="199" t="str">
        <f t="shared" ref="AT108:AT117" si="41">CA108&amp;CB108&amp;CC108&amp;CD108&amp;CE108&amp;CF108</f>
        <v/>
      </c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13"/>
      <c r="BF108" s="13"/>
      <c r="BG108" s="13"/>
      <c r="BX108" s="2"/>
      <c r="CA108" s="55" t="str">
        <f t="shared" ref="CA108:CA117" si="42">IF(CG108=1,"* El número de Beneficiarios NO DEBE ser mayor que el Total ","")</f>
        <v/>
      </c>
      <c r="CB108" s="55" t="str">
        <f t="shared" ref="CB108:CB117" si="43">IF(CH108=1,"* No olvide digitar las columnas Beneficiarios y/o Trans y/o Pueblos Originarios y/o Migrantes y/o Niños, Niñas, Adolescentes y Jóvenes Población SENAME (Digite CEROS si no tiene.). ","")</f>
        <v/>
      </c>
      <c r="CC108" s="55" t="str">
        <f t="shared" ref="CC108:CC117" si="44">IF(CI108=1,"* El número de Trans NO DEBE ser mayor que el Total. ","")</f>
        <v/>
      </c>
      <c r="CD108" s="55" t="str">
        <f t="shared" ref="CD108:CD117" si="45">IF(CJ108=1,"* El número de Pueblos Originarios NO DEBE ser mayor que el Total. ","")</f>
        <v/>
      </c>
      <c r="CE108" s="55" t="str">
        <f t="shared" ref="CE108:CE117" si="46">IF(CK108=1,"* El número de Migrantes NO DEBE ser mayor que el Total. ","")</f>
        <v/>
      </c>
      <c r="CF108" s="55" t="str">
        <f t="shared" ref="CF108:CF117" si="47">IF(CL108=1,"* El número de Niños, Niñas, Adolescentes y Jóvenes Población SENAME NO DEBE ser mayor que el Total. ","")</f>
        <v/>
      </c>
      <c r="CG108" s="56">
        <f t="shared" ref="CG108:CG117" si="48">IF(C108&lt;AN108,1,0)</f>
        <v>0</v>
      </c>
      <c r="CH108" s="56">
        <f t="shared" ref="CH108:CH117" si="49">IF(AND(C108&lt;&gt;0,OR(AN108="",AO108="",AP108="",AQ108="",AR108="",AS108="")),1,0)</f>
        <v>0</v>
      </c>
      <c r="CI108" s="56">
        <f t="shared" ref="CI108:CI117" si="50">IF(C108&lt;(AO108+AP108),1,0)</f>
        <v>0</v>
      </c>
      <c r="CJ108" s="56">
        <f t="shared" ref="CJ108:CJ117" si="51">IF(C108&lt;AQ108,1,0)</f>
        <v>0</v>
      </c>
      <c r="CK108" s="56">
        <f t="shared" ref="CK108:CK117" si="52">IF(C108&lt;AR108,1,0)</f>
        <v>0</v>
      </c>
      <c r="CL108" s="146">
        <f t="shared" ref="CL108:CL117" si="53">IF(C108&lt;AS108,1,0)</f>
        <v>0</v>
      </c>
    </row>
    <row r="109" spans="1:90" ht="16.350000000000001" customHeight="1" x14ac:dyDescent="0.2">
      <c r="A109" s="481" t="s">
        <v>179</v>
      </c>
      <c r="B109" s="340" t="s">
        <v>160</v>
      </c>
      <c r="C109" s="341">
        <f t="shared" si="38"/>
        <v>0</v>
      </c>
      <c r="D109" s="342">
        <f t="shared" si="39"/>
        <v>0</v>
      </c>
      <c r="E109" s="343">
        <f>SUM(G109+I109+K109+M109+O109+Q109+S109+U109+W109+Y109+AA109+AC109+AE109+AG109+AI109+AK109+AM109)</f>
        <v>0</v>
      </c>
      <c r="F109" s="311"/>
      <c r="G109" s="337"/>
      <c r="H109" s="311"/>
      <c r="I109" s="337"/>
      <c r="J109" s="311"/>
      <c r="K109" s="314"/>
      <c r="L109" s="311"/>
      <c r="M109" s="314"/>
      <c r="N109" s="311"/>
      <c r="O109" s="314"/>
      <c r="P109" s="311"/>
      <c r="Q109" s="314"/>
      <c r="R109" s="311"/>
      <c r="S109" s="314"/>
      <c r="T109" s="311"/>
      <c r="U109" s="314"/>
      <c r="V109" s="311"/>
      <c r="W109" s="314"/>
      <c r="X109" s="311"/>
      <c r="Y109" s="314"/>
      <c r="Z109" s="311"/>
      <c r="AA109" s="314"/>
      <c r="AB109" s="311"/>
      <c r="AC109" s="314"/>
      <c r="AD109" s="311"/>
      <c r="AE109" s="314"/>
      <c r="AF109" s="311"/>
      <c r="AG109" s="314"/>
      <c r="AH109" s="311"/>
      <c r="AI109" s="314"/>
      <c r="AJ109" s="311"/>
      <c r="AK109" s="314"/>
      <c r="AL109" s="344"/>
      <c r="AM109" s="314"/>
      <c r="AN109" s="336"/>
      <c r="AO109" s="345"/>
      <c r="AP109" s="346"/>
      <c r="AQ109" s="312"/>
      <c r="AR109" s="337"/>
      <c r="AS109" s="337"/>
      <c r="AT109" s="199" t="str">
        <f t="shared" si="41"/>
        <v/>
      </c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13"/>
      <c r="BF109" s="13"/>
      <c r="BG109" s="13"/>
      <c r="BX109" s="2"/>
      <c r="CA109" s="55" t="str">
        <f t="shared" si="42"/>
        <v/>
      </c>
      <c r="CB109" s="55" t="str">
        <f t="shared" si="43"/>
        <v/>
      </c>
      <c r="CC109" s="55" t="str">
        <f t="shared" si="44"/>
        <v/>
      </c>
      <c r="CD109" s="55" t="str">
        <f t="shared" si="45"/>
        <v/>
      </c>
      <c r="CE109" s="55" t="str">
        <f t="shared" si="46"/>
        <v/>
      </c>
      <c r="CF109" s="55" t="str">
        <f t="shared" si="47"/>
        <v/>
      </c>
      <c r="CG109" s="56">
        <f t="shared" si="48"/>
        <v>0</v>
      </c>
      <c r="CH109" s="56">
        <f t="shared" si="49"/>
        <v>0</v>
      </c>
      <c r="CI109" s="56">
        <f t="shared" si="50"/>
        <v>0</v>
      </c>
      <c r="CJ109" s="56">
        <f t="shared" si="51"/>
        <v>0</v>
      </c>
      <c r="CK109" s="56">
        <f t="shared" si="52"/>
        <v>0</v>
      </c>
      <c r="CL109" s="146">
        <f t="shared" si="53"/>
        <v>0</v>
      </c>
    </row>
    <row r="110" spans="1:90" ht="16.350000000000001" customHeight="1" x14ac:dyDescent="0.2">
      <c r="A110" s="443"/>
      <c r="B110" s="203" t="s">
        <v>161</v>
      </c>
      <c r="C110" s="172">
        <f t="shared" si="38"/>
        <v>0</v>
      </c>
      <c r="D110" s="155">
        <f t="shared" si="39"/>
        <v>0</v>
      </c>
      <c r="E110" s="156">
        <f t="shared" si="40"/>
        <v>0</v>
      </c>
      <c r="F110" s="39"/>
      <c r="G110" s="67"/>
      <c r="H110" s="39"/>
      <c r="I110" s="67"/>
      <c r="J110" s="39"/>
      <c r="K110" s="40"/>
      <c r="L110" s="39"/>
      <c r="M110" s="40"/>
      <c r="N110" s="39"/>
      <c r="O110" s="40"/>
      <c r="P110" s="39"/>
      <c r="Q110" s="40"/>
      <c r="R110" s="39"/>
      <c r="S110" s="40"/>
      <c r="T110" s="39"/>
      <c r="U110" s="40"/>
      <c r="V110" s="39"/>
      <c r="W110" s="40"/>
      <c r="X110" s="39"/>
      <c r="Y110" s="40"/>
      <c r="Z110" s="39"/>
      <c r="AA110" s="40"/>
      <c r="AB110" s="39"/>
      <c r="AC110" s="40"/>
      <c r="AD110" s="39"/>
      <c r="AE110" s="40"/>
      <c r="AF110" s="39"/>
      <c r="AG110" s="40"/>
      <c r="AH110" s="39"/>
      <c r="AI110" s="40"/>
      <c r="AJ110" s="39"/>
      <c r="AK110" s="40"/>
      <c r="AL110" s="46"/>
      <c r="AM110" s="40"/>
      <c r="AN110" s="157"/>
      <c r="AO110" s="204"/>
      <c r="AP110" s="205"/>
      <c r="AQ110" s="57"/>
      <c r="AR110" s="67"/>
      <c r="AS110" s="67"/>
      <c r="AT110" s="199" t="str">
        <f t="shared" si="41"/>
        <v/>
      </c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13"/>
      <c r="BF110" s="13"/>
      <c r="BG110" s="13"/>
      <c r="BX110" s="2"/>
      <c r="CA110" s="55" t="str">
        <f t="shared" si="42"/>
        <v/>
      </c>
      <c r="CB110" s="55" t="str">
        <f t="shared" si="43"/>
        <v/>
      </c>
      <c r="CC110" s="55" t="str">
        <f t="shared" si="44"/>
        <v/>
      </c>
      <c r="CD110" s="55" t="str">
        <f t="shared" si="45"/>
        <v/>
      </c>
      <c r="CE110" s="55" t="str">
        <f t="shared" si="46"/>
        <v/>
      </c>
      <c r="CF110" s="55" t="str">
        <f t="shared" si="47"/>
        <v/>
      </c>
      <c r="CG110" s="56">
        <f t="shared" si="48"/>
        <v>0</v>
      </c>
      <c r="CH110" s="56">
        <f t="shared" si="49"/>
        <v>0</v>
      </c>
      <c r="CI110" s="56">
        <f t="shared" si="50"/>
        <v>0</v>
      </c>
      <c r="CJ110" s="56">
        <f t="shared" si="51"/>
        <v>0</v>
      </c>
      <c r="CK110" s="56">
        <f t="shared" si="52"/>
        <v>0</v>
      </c>
      <c r="CL110" s="146">
        <f t="shared" si="53"/>
        <v>0</v>
      </c>
    </row>
    <row r="111" spans="1:90" ht="16.350000000000001" customHeight="1" x14ac:dyDescent="0.2">
      <c r="A111" s="444"/>
      <c r="B111" s="200" t="s">
        <v>180</v>
      </c>
      <c r="C111" s="175">
        <f t="shared" si="38"/>
        <v>0</v>
      </c>
      <c r="D111" s="176">
        <f t="shared" si="39"/>
        <v>0</v>
      </c>
      <c r="E111" s="177">
        <f t="shared" si="40"/>
        <v>0</v>
      </c>
      <c r="F111" s="124"/>
      <c r="G111" s="163"/>
      <c r="H111" s="124"/>
      <c r="I111" s="163"/>
      <c r="J111" s="124"/>
      <c r="K111" s="126"/>
      <c r="L111" s="124"/>
      <c r="M111" s="126"/>
      <c r="N111" s="124"/>
      <c r="O111" s="126"/>
      <c r="P111" s="124"/>
      <c r="Q111" s="126"/>
      <c r="R111" s="124"/>
      <c r="S111" s="126"/>
      <c r="T111" s="124"/>
      <c r="U111" s="126"/>
      <c r="V111" s="124"/>
      <c r="W111" s="126"/>
      <c r="X111" s="124"/>
      <c r="Y111" s="126"/>
      <c r="Z111" s="124"/>
      <c r="AA111" s="126"/>
      <c r="AB111" s="124"/>
      <c r="AC111" s="126"/>
      <c r="AD111" s="124"/>
      <c r="AE111" s="126"/>
      <c r="AF111" s="124"/>
      <c r="AG111" s="126"/>
      <c r="AH111" s="124"/>
      <c r="AI111" s="126"/>
      <c r="AJ111" s="124"/>
      <c r="AK111" s="126"/>
      <c r="AL111" s="178"/>
      <c r="AM111" s="126"/>
      <c r="AN111" s="165"/>
      <c r="AO111" s="201"/>
      <c r="AP111" s="202"/>
      <c r="AQ111" s="166"/>
      <c r="AR111" s="163"/>
      <c r="AS111" s="163"/>
      <c r="AT111" s="199" t="str">
        <f t="shared" si="41"/>
        <v/>
      </c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13"/>
      <c r="BF111" s="13"/>
      <c r="BG111" s="13"/>
      <c r="BX111" s="2"/>
      <c r="CA111" s="55" t="str">
        <f t="shared" si="42"/>
        <v/>
      </c>
      <c r="CB111" s="55" t="str">
        <f t="shared" si="43"/>
        <v/>
      </c>
      <c r="CC111" s="55" t="str">
        <f t="shared" si="44"/>
        <v/>
      </c>
      <c r="CD111" s="55" t="str">
        <f t="shared" si="45"/>
        <v/>
      </c>
      <c r="CE111" s="55" t="str">
        <f t="shared" si="46"/>
        <v/>
      </c>
      <c r="CF111" s="55" t="str">
        <f t="shared" si="47"/>
        <v/>
      </c>
      <c r="CG111" s="56">
        <f t="shared" si="48"/>
        <v>0</v>
      </c>
      <c r="CH111" s="56">
        <f t="shared" si="49"/>
        <v>0</v>
      </c>
      <c r="CI111" s="56">
        <f t="shared" si="50"/>
        <v>0</v>
      </c>
      <c r="CJ111" s="56">
        <f t="shared" si="51"/>
        <v>0</v>
      </c>
      <c r="CK111" s="56">
        <f t="shared" si="52"/>
        <v>0</v>
      </c>
      <c r="CL111" s="146">
        <f t="shared" si="53"/>
        <v>0</v>
      </c>
    </row>
    <row r="112" spans="1:90" ht="16.350000000000001" customHeight="1" x14ac:dyDescent="0.2">
      <c r="A112" s="415" t="s">
        <v>181</v>
      </c>
      <c r="B112" s="340" t="s">
        <v>160</v>
      </c>
      <c r="C112" s="341">
        <f t="shared" si="38"/>
        <v>0</v>
      </c>
      <c r="D112" s="342">
        <f t="shared" si="39"/>
        <v>0</v>
      </c>
      <c r="E112" s="343">
        <f t="shared" si="40"/>
        <v>0</v>
      </c>
      <c r="F112" s="311"/>
      <c r="G112" s="337"/>
      <c r="H112" s="311"/>
      <c r="I112" s="337"/>
      <c r="J112" s="311"/>
      <c r="K112" s="314"/>
      <c r="L112" s="311"/>
      <c r="M112" s="314"/>
      <c r="N112" s="311"/>
      <c r="O112" s="314"/>
      <c r="P112" s="311"/>
      <c r="Q112" s="314"/>
      <c r="R112" s="311"/>
      <c r="S112" s="314"/>
      <c r="T112" s="311"/>
      <c r="U112" s="314"/>
      <c r="V112" s="311"/>
      <c r="W112" s="337"/>
      <c r="X112" s="311"/>
      <c r="Y112" s="314"/>
      <c r="Z112" s="311"/>
      <c r="AA112" s="314"/>
      <c r="AB112" s="311"/>
      <c r="AC112" s="314"/>
      <c r="AD112" s="311"/>
      <c r="AE112" s="314"/>
      <c r="AF112" s="311"/>
      <c r="AG112" s="314"/>
      <c r="AH112" s="311"/>
      <c r="AI112" s="314"/>
      <c r="AJ112" s="311"/>
      <c r="AK112" s="314"/>
      <c r="AL112" s="344"/>
      <c r="AM112" s="314"/>
      <c r="AN112" s="336"/>
      <c r="AO112" s="345"/>
      <c r="AP112" s="346"/>
      <c r="AQ112" s="312"/>
      <c r="AR112" s="337"/>
      <c r="AS112" s="337"/>
      <c r="AT112" s="199" t="str">
        <f t="shared" si="41"/>
        <v/>
      </c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13"/>
      <c r="BF112" s="13"/>
      <c r="BG112" s="13"/>
      <c r="BX112" s="2"/>
      <c r="CA112" s="55" t="str">
        <f t="shared" si="42"/>
        <v/>
      </c>
      <c r="CB112" s="55" t="str">
        <f t="shared" si="43"/>
        <v/>
      </c>
      <c r="CC112" s="55" t="str">
        <f t="shared" si="44"/>
        <v/>
      </c>
      <c r="CD112" s="55" t="str">
        <f t="shared" si="45"/>
        <v/>
      </c>
      <c r="CE112" s="55" t="str">
        <f t="shared" si="46"/>
        <v/>
      </c>
      <c r="CF112" s="55" t="str">
        <f t="shared" si="47"/>
        <v/>
      </c>
      <c r="CG112" s="56">
        <f t="shared" si="48"/>
        <v>0</v>
      </c>
      <c r="CH112" s="56">
        <f t="shared" si="49"/>
        <v>0</v>
      </c>
      <c r="CI112" s="56">
        <f t="shared" si="50"/>
        <v>0</v>
      </c>
      <c r="CJ112" s="56">
        <f t="shared" si="51"/>
        <v>0</v>
      </c>
      <c r="CK112" s="56">
        <f t="shared" si="52"/>
        <v>0</v>
      </c>
      <c r="CL112" s="146">
        <f t="shared" si="53"/>
        <v>0</v>
      </c>
    </row>
    <row r="113" spans="1:90" ht="16.350000000000001" customHeight="1" x14ac:dyDescent="0.2">
      <c r="A113" s="417"/>
      <c r="B113" s="203" t="s">
        <v>161</v>
      </c>
      <c r="C113" s="172">
        <f t="shared" si="38"/>
        <v>83</v>
      </c>
      <c r="D113" s="155">
        <f t="shared" si="39"/>
        <v>58</v>
      </c>
      <c r="E113" s="156">
        <f t="shared" si="40"/>
        <v>25</v>
      </c>
      <c r="F113" s="124">
        <v>2</v>
      </c>
      <c r="G113" s="163">
        <v>0</v>
      </c>
      <c r="H113" s="124">
        <v>0</v>
      </c>
      <c r="I113" s="163">
        <v>0</v>
      </c>
      <c r="J113" s="124">
        <v>0</v>
      </c>
      <c r="K113" s="126">
        <v>0</v>
      </c>
      <c r="L113" s="124">
        <v>3</v>
      </c>
      <c r="M113" s="126">
        <v>0</v>
      </c>
      <c r="N113" s="124">
        <v>3</v>
      </c>
      <c r="O113" s="126">
        <v>0</v>
      </c>
      <c r="P113" s="124">
        <v>8</v>
      </c>
      <c r="Q113" s="126">
        <v>1</v>
      </c>
      <c r="R113" s="124">
        <v>7</v>
      </c>
      <c r="S113" s="126">
        <v>5</v>
      </c>
      <c r="T113" s="124">
        <v>11</v>
      </c>
      <c r="U113" s="126">
        <v>8</v>
      </c>
      <c r="V113" s="124">
        <v>12</v>
      </c>
      <c r="W113" s="126">
        <v>4</v>
      </c>
      <c r="X113" s="124">
        <v>0</v>
      </c>
      <c r="Y113" s="126">
        <v>1</v>
      </c>
      <c r="Z113" s="124">
        <v>6</v>
      </c>
      <c r="AA113" s="126">
        <v>4</v>
      </c>
      <c r="AB113" s="124">
        <v>3</v>
      </c>
      <c r="AC113" s="126">
        <v>0</v>
      </c>
      <c r="AD113" s="124">
        <v>2</v>
      </c>
      <c r="AE113" s="126">
        <v>1</v>
      </c>
      <c r="AF113" s="124">
        <v>1</v>
      </c>
      <c r="AG113" s="126">
        <v>1</v>
      </c>
      <c r="AH113" s="124">
        <v>0</v>
      </c>
      <c r="AI113" s="126">
        <v>0</v>
      </c>
      <c r="AJ113" s="124">
        <v>0</v>
      </c>
      <c r="AK113" s="126">
        <v>0</v>
      </c>
      <c r="AL113" s="178">
        <v>0</v>
      </c>
      <c r="AM113" s="126">
        <v>0</v>
      </c>
      <c r="AN113" s="165">
        <v>83</v>
      </c>
      <c r="AO113" s="201">
        <v>0</v>
      </c>
      <c r="AP113" s="202">
        <v>0</v>
      </c>
      <c r="AQ113" s="166">
        <v>0</v>
      </c>
      <c r="AR113" s="163">
        <v>0</v>
      </c>
      <c r="AS113" s="163">
        <v>0</v>
      </c>
      <c r="AT113" s="199" t="str">
        <f t="shared" si="41"/>
        <v/>
      </c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13"/>
      <c r="BF113" s="13"/>
      <c r="BG113" s="13"/>
      <c r="BX113" s="2"/>
      <c r="CA113" s="55" t="str">
        <f t="shared" si="42"/>
        <v/>
      </c>
      <c r="CB113" s="55" t="str">
        <f t="shared" si="43"/>
        <v/>
      </c>
      <c r="CC113" s="55" t="str">
        <f t="shared" si="44"/>
        <v/>
      </c>
      <c r="CD113" s="55" t="str">
        <f t="shared" si="45"/>
        <v/>
      </c>
      <c r="CE113" s="55" t="str">
        <f t="shared" si="46"/>
        <v/>
      </c>
      <c r="CF113" s="55" t="str">
        <f t="shared" si="47"/>
        <v/>
      </c>
      <c r="CG113" s="56">
        <f t="shared" si="48"/>
        <v>0</v>
      </c>
      <c r="CH113" s="56">
        <f t="shared" si="49"/>
        <v>0</v>
      </c>
      <c r="CI113" s="56">
        <f t="shared" si="50"/>
        <v>0</v>
      </c>
      <c r="CJ113" s="56">
        <f t="shared" si="51"/>
        <v>0</v>
      </c>
      <c r="CK113" s="56">
        <f t="shared" si="52"/>
        <v>0</v>
      </c>
      <c r="CL113" s="146">
        <f t="shared" si="53"/>
        <v>0</v>
      </c>
    </row>
    <row r="114" spans="1:90" ht="16.350000000000001" customHeight="1" x14ac:dyDescent="0.2">
      <c r="A114" s="415" t="s">
        <v>182</v>
      </c>
      <c r="B114" s="340" t="s">
        <v>160</v>
      </c>
      <c r="C114" s="341">
        <f t="shared" si="38"/>
        <v>0</v>
      </c>
      <c r="D114" s="342">
        <f t="shared" si="39"/>
        <v>0</v>
      </c>
      <c r="E114" s="343">
        <f t="shared" si="40"/>
        <v>0</v>
      </c>
      <c r="F114" s="311"/>
      <c r="G114" s="337"/>
      <c r="H114" s="311"/>
      <c r="I114" s="337"/>
      <c r="J114" s="311"/>
      <c r="K114" s="314"/>
      <c r="L114" s="311"/>
      <c r="M114" s="314"/>
      <c r="N114" s="311"/>
      <c r="O114" s="314"/>
      <c r="P114" s="311"/>
      <c r="Q114" s="314"/>
      <c r="R114" s="311"/>
      <c r="S114" s="314"/>
      <c r="T114" s="311"/>
      <c r="U114" s="314"/>
      <c r="V114" s="60"/>
      <c r="W114" s="49"/>
      <c r="X114" s="60"/>
      <c r="Y114" s="49"/>
      <c r="Z114" s="60"/>
      <c r="AA114" s="49"/>
      <c r="AB114" s="60"/>
      <c r="AC114" s="49"/>
      <c r="AD114" s="60"/>
      <c r="AE114" s="49"/>
      <c r="AF114" s="60"/>
      <c r="AG114" s="49"/>
      <c r="AH114" s="60"/>
      <c r="AI114" s="49"/>
      <c r="AJ114" s="60"/>
      <c r="AK114" s="49"/>
      <c r="AL114" s="80"/>
      <c r="AM114" s="49"/>
      <c r="AN114" s="336"/>
      <c r="AO114" s="345"/>
      <c r="AP114" s="346"/>
      <c r="AQ114" s="312"/>
      <c r="AR114" s="337"/>
      <c r="AS114" s="337"/>
      <c r="AT114" s="199" t="str">
        <f t="shared" si="41"/>
        <v/>
      </c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13"/>
      <c r="BF114" s="13"/>
      <c r="BG114" s="13"/>
      <c r="BX114" s="2"/>
      <c r="CA114" s="55" t="str">
        <f t="shared" si="42"/>
        <v/>
      </c>
      <c r="CB114" s="55" t="str">
        <f t="shared" si="43"/>
        <v/>
      </c>
      <c r="CC114" s="55" t="str">
        <f t="shared" si="44"/>
        <v/>
      </c>
      <c r="CD114" s="55" t="str">
        <f t="shared" si="45"/>
        <v/>
      </c>
      <c r="CE114" s="55" t="str">
        <f t="shared" si="46"/>
        <v/>
      </c>
      <c r="CF114" s="55" t="str">
        <f t="shared" si="47"/>
        <v/>
      </c>
      <c r="CG114" s="56">
        <f t="shared" si="48"/>
        <v>0</v>
      </c>
      <c r="CH114" s="56">
        <f t="shared" si="49"/>
        <v>0</v>
      </c>
      <c r="CI114" s="56">
        <f t="shared" si="50"/>
        <v>0</v>
      </c>
      <c r="CJ114" s="56">
        <f t="shared" si="51"/>
        <v>0</v>
      </c>
      <c r="CK114" s="56">
        <f t="shared" si="52"/>
        <v>0</v>
      </c>
      <c r="CL114" s="146">
        <f t="shared" si="53"/>
        <v>0</v>
      </c>
    </row>
    <row r="115" spans="1:90" ht="16.350000000000001" customHeight="1" x14ac:dyDescent="0.2">
      <c r="A115" s="417"/>
      <c r="B115" s="203" t="s">
        <v>161</v>
      </c>
      <c r="C115" s="172">
        <f t="shared" si="38"/>
        <v>7</v>
      </c>
      <c r="D115" s="155">
        <f t="shared" si="39"/>
        <v>2</v>
      </c>
      <c r="E115" s="156">
        <f t="shared" si="40"/>
        <v>5</v>
      </c>
      <c r="F115" s="124">
        <v>0</v>
      </c>
      <c r="G115" s="163">
        <v>0</v>
      </c>
      <c r="H115" s="124">
        <v>0</v>
      </c>
      <c r="I115" s="163">
        <v>0</v>
      </c>
      <c r="J115" s="124">
        <v>0</v>
      </c>
      <c r="K115" s="126">
        <v>0</v>
      </c>
      <c r="L115" s="124">
        <v>0</v>
      </c>
      <c r="M115" s="126">
        <v>0</v>
      </c>
      <c r="N115" s="124">
        <v>1</v>
      </c>
      <c r="O115" s="126">
        <v>0</v>
      </c>
      <c r="P115" s="124">
        <v>0</v>
      </c>
      <c r="Q115" s="126">
        <v>1</v>
      </c>
      <c r="R115" s="124">
        <v>0</v>
      </c>
      <c r="S115" s="126">
        <v>0</v>
      </c>
      <c r="T115" s="124">
        <v>0</v>
      </c>
      <c r="U115" s="126">
        <v>2</v>
      </c>
      <c r="V115" s="85">
        <v>0</v>
      </c>
      <c r="W115" s="52">
        <v>1</v>
      </c>
      <c r="X115" s="60">
        <v>0</v>
      </c>
      <c r="Y115" s="49">
        <v>0</v>
      </c>
      <c r="Z115" s="60">
        <v>0</v>
      </c>
      <c r="AA115" s="49">
        <v>0</v>
      </c>
      <c r="AB115" s="60">
        <v>1</v>
      </c>
      <c r="AC115" s="49">
        <v>1</v>
      </c>
      <c r="AD115" s="60">
        <v>0</v>
      </c>
      <c r="AE115" s="49">
        <v>0</v>
      </c>
      <c r="AF115" s="60">
        <v>0</v>
      </c>
      <c r="AG115" s="49">
        <v>0</v>
      </c>
      <c r="AH115" s="60">
        <v>0</v>
      </c>
      <c r="AI115" s="49">
        <v>0</v>
      </c>
      <c r="AJ115" s="60">
        <v>0</v>
      </c>
      <c r="AK115" s="49">
        <v>0</v>
      </c>
      <c r="AL115" s="80">
        <v>0</v>
      </c>
      <c r="AM115" s="49">
        <v>0</v>
      </c>
      <c r="AN115" s="171">
        <v>7</v>
      </c>
      <c r="AO115" s="206">
        <v>0</v>
      </c>
      <c r="AP115" s="207">
        <v>0</v>
      </c>
      <c r="AQ115" s="79">
        <v>0</v>
      </c>
      <c r="AR115" s="52">
        <v>0</v>
      </c>
      <c r="AS115" s="52">
        <v>0</v>
      </c>
      <c r="AT115" s="199" t="str">
        <f t="shared" si="41"/>
        <v/>
      </c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13"/>
      <c r="BF115" s="13"/>
      <c r="BG115" s="13"/>
      <c r="BX115" s="2"/>
      <c r="CA115" s="55" t="str">
        <f t="shared" si="42"/>
        <v/>
      </c>
      <c r="CB115" s="55" t="str">
        <f t="shared" si="43"/>
        <v/>
      </c>
      <c r="CC115" s="55" t="str">
        <f t="shared" si="44"/>
        <v/>
      </c>
      <c r="CD115" s="55" t="str">
        <f t="shared" si="45"/>
        <v/>
      </c>
      <c r="CE115" s="55" t="str">
        <f t="shared" si="46"/>
        <v/>
      </c>
      <c r="CF115" s="55" t="str">
        <f t="shared" si="47"/>
        <v/>
      </c>
      <c r="CG115" s="56">
        <f t="shared" si="48"/>
        <v>0</v>
      </c>
      <c r="CH115" s="56">
        <f t="shared" si="49"/>
        <v>0</v>
      </c>
      <c r="CI115" s="56">
        <f t="shared" si="50"/>
        <v>0</v>
      </c>
      <c r="CJ115" s="56">
        <f t="shared" si="51"/>
        <v>0</v>
      </c>
      <c r="CK115" s="56">
        <f t="shared" si="52"/>
        <v>0</v>
      </c>
      <c r="CL115" s="146">
        <f t="shared" si="53"/>
        <v>0</v>
      </c>
    </row>
    <row r="116" spans="1:90" ht="16.350000000000001" customHeight="1" x14ac:dyDescent="0.2">
      <c r="A116" s="389" t="s">
        <v>183</v>
      </c>
      <c r="B116" s="208" t="s">
        <v>160</v>
      </c>
      <c r="C116" s="209">
        <f t="shared" si="38"/>
        <v>0</v>
      </c>
      <c r="D116" s="137">
        <f>SUM(L116+N116+P116+R116+T116+V116+X116+Z116+AB116+AD116+AF116+AH116+AJ116+AL116)</f>
        <v>0</v>
      </c>
      <c r="E116" s="138">
        <f>SUM(M116+O116+Q116+S116+U116+W116+Y116+AA116+AC116+AE116+AG116+AI116+AK116+AM116)</f>
        <v>0</v>
      </c>
      <c r="F116" s="210"/>
      <c r="G116" s="211"/>
      <c r="H116" s="210"/>
      <c r="I116" s="211"/>
      <c r="J116" s="210"/>
      <c r="K116" s="211"/>
      <c r="L116" s="38"/>
      <c r="M116" s="45"/>
      <c r="N116" s="139"/>
      <c r="O116" s="45"/>
      <c r="P116" s="139"/>
      <c r="Q116" s="45"/>
      <c r="R116" s="139"/>
      <c r="S116" s="45"/>
      <c r="T116" s="139"/>
      <c r="U116" s="45"/>
      <c r="V116" s="139"/>
      <c r="W116" s="45"/>
      <c r="X116" s="139"/>
      <c r="Y116" s="45"/>
      <c r="Z116" s="139"/>
      <c r="AA116" s="45"/>
      <c r="AB116" s="139"/>
      <c r="AC116" s="45"/>
      <c r="AD116" s="139"/>
      <c r="AE116" s="45"/>
      <c r="AF116" s="139"/>
      <c r="AG116" s="45"/>
      <c r="AH116" s="139"/>
      <c r="AI116" s="45"/>
      <c r="AJ116" s="139"/>
      <c r="AK116" s="45"/>
      <c r="AL116" s="141"/>
      <c r="AM116" s="45"/>
      <c r="AN116" s="143"/>
      <c r="AO116" s="212"/>
      <c r="AP116" s="213"/>
      <c r="AQ116" s="144"/>
      <c r="AR116" s="140"/>
      <c r="AS116" s="140"/>
      <c r="AT116" s="199" t="str">
        <f t="shared" si="41"/>
        <v/>
      </c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13"/>
      <c r="BF116" s="13"/>
      <c r="BG116" s="13"/>
      <c r="BX116" s="2"/>
      <c r="CA116" s="55" t="str">
        <f t="shared" si="42"/>
        <v/>
      </c>
      <c r="CB116" s="55" t="str">
        <f t="shared" si="43"/>
        <v/>
      </c>
      <c r="CC116" s="55" t="str">
        <f t="shared" si="44"/>
        <v/>
      </c>
      <c r="CD116" s="55" t="str">
        <f t="shared" si="45"/>
        <v/>
      </c>
      <c r="CE116" s="55" t="str">
        <f t="shared" si="46"/>
        <v/>
      </c>
      <c r="CF116" s="55" t="str">
        <f t="shared" si="47"/>
        <v/>
      </c>
      <c r="CG116" s="56">
        <f>IF(C116&lt;AN116,1,0)</f>
        <v>0</v>
      </c>
      <c r="CH116" s="56">
        <f t="shared" si="49"/>
        <v>0</v>
      </c>
      <c r="CI116" s="56">
        <f t="shared" si="50"/>
        <v>0</v>
      </c>
      <c r="CJ116" s="56">
        <f t="shared" si="51"/>
        <v>0</v>
      </c>
      <c r="CK116" s="56">
        <f t="shared" si="52"/>
        <v>0</v>
      </c>
      <c r="CL116" s="146">
        <f t="shared" si="53"/>
        <v>0</v>
      </c>
    </row>
    <row r="117" spans="1:90" ht="16.350000000000001" customHeight="1" x14ac:dyDescent="0.2">
      <c r="A117" s="391"/>
      <c r="B117" s="200" t="s">
        <v>161</v>
      </c>
      <c r="C117" s="175">
        <f t="shared" si="38"/>
        <v>0</v>
      </c>
      <c r="D117" s="176">
        <f>SUM(L117+N117+P117+R117+T117+V117+X117+Z117+AB117+AD117+AF117+AH117+AJ117+AL117)</f>
        <v>0</v>
      </c>
      <c r="E117" s="177">
        <f>SUM(M117+O117+Q117+S117+U117+W117+Y117+AA117+AC117+AE117+AG117+AI117+AK117+AM117)</f>
        <v>0</v>
      </c>
      <c r="F117" s="161"/>
      <c r="G117" s="162"/>
      <c r="H117" s="161"/>
      <c r="I117" s="162"/>
      <c r="J117" s="161"/>
      <c r="K117" s="162"/>
      <c r="L117" s="347"/>
      <c r="M117" s="126"/>
      <c r="N117" s="124"/>
      <c r="O117" s="126"/>
      <c r="P117" s="124"/>
      <c r="Q117" s="126"/>
      <c r="R117" s="124"/>
      <c r="S117" s="126"/>
      <c r="T117" s="124"/>
      <c r="U117" s="126"/>
      <c r="V117" s="124"/>
      <c r="W117" s="126"/>
      <c r="X117" s="124"/>
      <c r="Y117" s="126"/>
      <c r="Z117" s="124"/>
      <c r="AA117" s="126"/>
      <c r="AB117" s="124"/>
      <c r="AC117" s="126"/>
      <c r="AD117" s="124"/>
      <c r="AE117" s="126"/>
      <c r="AF117" s="124"/>
      <c r="AG117" s="126"/>
      <c r="AH117" s="124"/>
      <c r="AI117" s="126"/>
      <c r="AJ117" s="124"/>
      <c r="AK117" s="126"/>
      <c r="AL117" s="178"/>
      <c r="AM117" s="126"/>
      <c r="AN117" s="165"/>
      <c r="AO117" s="201"/>
      <c r="AP117" s="202"/>
      <c r="AQ117" s="166"/>
      <c r="AR117" s="163"/>
      <c r="AS117" s="163"/>
      <c r="AT117" s="199" t="str">
        <f t="shared" si="41"/>
        <v/>
      </c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13"/>
      <c r="BF117" s="13"/>
      <c r="BG117" s="13"/>
      <c r="BX117" s="2"/>
      <c r="CA117" s="55" t="str">
        <f t="shared" si="42"/>
        <v/>
      </c>
      <c r="CB117" s="55" t="str">
        <f t="shared" si="43"/>
        <v/>
      </c>
      <c r="CC117" s="55" t="str">
        <f t="shared" si="44"/>
        <v/>
      </c>
      <c r="CD117" s="55" t="str">
        <f t="shared" si="45"/>
        <v/>
      </c>
      <c r="CE117" s="55" t="str">
        <f t="shared" si="46"/>
        <v/>
      </c>
      <c r="CF117" s="55" t="str">
        <f t="shared" si="47"/>
        <v/>
      </c>
      <c r="CG117" s="56">
        <f t="shared" si="48"/>
        <v>0</v>
      </c>
      <c r="CH117" s="56">
        <f t="shared" si="49"/>
        <v>0</v>
      </c>
      <c r="CI117" s="56">
        <f t="shared" si="50"/>
        <v>0</v>
      </c>
      <c r="CJ117" s="56">
        <f t="shared" si="51"/>
        <v>0</v>
      </c>
      <c r="CK117" s="56">
        <f t="shared" si="52"/>
        <v>0</v>
      </c>
      <c r="CL117" s="146">
        <f t="shared" si="53"/>
        <v>0</v>
      </c>
    </row>
    <row r="118" spans="1:90" x14ac:dyDescent="0.2">
      <c r="AA118" s="5"/>
      <c r="AB118" s="5"/>
      <c r="AC118" s="5"/>
      <c r="AD118" s="5"/>
      <c r="AE118" s="5"/>
      <c r="AR118" s="2" t="s">
        <v>169</v>
      </c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CG118" s="12"/>
      <c r="CH118" s="12"/>
      <c r="CI118" s="12"/>
      <c r="CJ118" s="12"/>
      <c r="CK118" s="12"/>
    </row>
    <row r="119" spans="1:90" x14ac:dyDescent="0.2">
      <c r="AA119" s="5"/>
      <c r="AB119" s="5"/>
      <c r="AC119" s="5"/>
      <c r="AD119" s="5"/>
      <c r="AE119" s="5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CG119" s="12"/>
      <c r="CH119" s="12"/>
      <c r="CI119" s="12"/>
      <c r="CJ119" s="12"/>
      <c r="CK119" s="12"/>
    </row>
    <row r="120" spans="1:90" x14ac:dyDescent="0.2">
      <c r="AA120" s="5"/>
      <c r="AB120" s="5"/>
      <c r="AC120" s="5"/>
      <c r="AD120" s="5"/>
      <c r="AE120" s="5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</row>
    <row r="125" spans="1:90" x14ac:dyDescent="0.2">
      <c r="AA125" s="5"/>
      <c r="AB125" s="5"/>
      <c r="AC125" s="5"/>
      <c r="AD125" s="5"/>
      <c r="AE125" s="5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43" x14ac:dyDescent="0.2"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215"/>
      <c r="AJ136" s="5"/>
      <c r="AK136" s="5"/>
      <c r="AL136" s="5"/>
      <c r="AM136" s="5"/>
      <c r="AN136" s="5"/>
      <c r="AO136" s="5"/>
      <c r="AP136" s="5"/>
      <c r="AQ136" s="215"/>
    </row>
    <row r="192" ht="12.75" customHeight="1" x14ac:dyDescent="0.2"/>
    <row r="193" spans="1:104" s="216" customFormat="1" hidden="1" x14ac:dyDescent="0.2">
      <c r="A193" s="216">
        <f>SUM(B71,B88,C102,C107:C117,AV71,AR71:AS71,W71:AV71)</f>
        <v>6502</v>
      </c>
      <c r="B193" s="216">
        <f>SUM(CG7:CK119)</f>
        <v>0</v>
      </c>
      <c r="BX193" s="217"/>
      <c r="BY193" s="217"/>
      <c r="BZ193" s="217"/>
      <c r="CA193" s="217"/>
      <c r="CB193" s="217"/>
      <c r="CC193" s="217"/>
      <c r="CD193" s="217"/>
      <c r="CE193" s="217"/>
      <c r="CF193" s="217"/>
      <c r="CG193" s="217"/>
      <c r="CH193" s="217"/>
      <c r="CI193" s="217"/>
      <c r="CJ193" s="217"/>
      <c r="CK193" s="217"/>
      <c r="CL193" s="217"/>
      <c r="CM193" s="217"/>
      <c r="CN193" s="217"/>
      <c r="CO193" s="217"/>
      <c r="CP193" s="217"/>
      <c r="CQ193" s="217"/>
      <c r="CR193" s="217"/>
      <c r="CS193" s="217"/>
      <c r="CT193" s="217"/>
      <c r="CU193" s="217"/>
      <c r="CV193" s="217"/>
      <c r="CW193" s="217"/>
      <c r="CX193" s="217"/>
      <c r="CY193" s="217"/>
      <c r="CZ193" s="217"/>
    </row>
  </sheetData>
  <mergeCells count="87">
    <mergeCell ref="A107:A108"/>
    <mergeCell ref="A109:A111"/>
    <mergeCell ref="A112:A113"/>
    <mergeCell ref="A114:A115"/>
    <mergeCell ref="A116:A117"/>
    <mergeCell ref="AQ104:AQ106"/>
    <mergeCell ref="AR104:AR106"/>
    <mergeCell ref="AS104:AS106"/>
    <mergeCell ref="F105:G105"/>
    <mergeCell ref="H105:I105"/>
    <mergeCell ref="J105:K105"/>
    <mergeCell ref="L105:M105"/>
    <mergeCell ref="N105:O105"/>
    <mergeCell ref="P105:Q105"/>
    <mergeCell ref="R105:S105"/>
    <mergeCell ref="AO104:AP105"/>
    <mergeCell ref="AB105:AC105"/>
    <mergeCell ref="AD105:AE105"/>
    <mergeCell ref="AF105:AG105"/>
    <mergeCell ref="AH105:AI105"/>
    <mergeCell ref="AJ105:AK105"/>
    <mergeCell ref="A104:A106"/>
    <mergeCell ref="B104:B106"/>
    <mergeCell ref="C104:E105"/>
    <mergeCell ref="F104:AM104"/>
    <mergeCell ref="AN104:AN106"/>
    <mergeCell ref="T105:U105"/>
    <mergeCell ref="V105:W105"/>
    <mergeCell ref="X105:Y105"/>
    <mergeCell ref="Z105:AA105"/>
    <mergeCell ref="AL105:AM105"/>
    <mergeCell ref="A102:B102"/>
    <mergeCell ref="AF91:AG91"/>
    <mergeCell ref="AH91:AI91"/>
    <mergeCell ref="AJ91:AK91"/>
    <mergeCell ref="AL91:AM91"/>
    <mergeCell ref="A93:B93"/>
    <mergeCell ref="A94:A96"/>
    <mergeCell ref="A90:B92"/>
    <mergeCell ref="C90:E91"/>
    <mergeCell ref="AB91:AC91"/>
    <mergeCell ref="AD91:AE91"/>
    <mergeCell ref="A97:B97"/>
    <mergeCell ref="A98:B98"/>
    <mergeCell ref="A99:B99"/>
    <mergeCell ref="A100:B100"/>
    <mergeCell ref="A101:B101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F90:AM90"/>
    <mergeCell ref="AN90:AN92"/>
    <mergeCell ref="AO90:AO92"/>
    <mergeCell ref="AP90:AP92"/>
    <mergeCell ref="X91:Y91"/>
    <mergeCell ref="Z91:AA91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3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37" width="11.42578125" style="2" customWidth="1"/>
    <col min="38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3" width="11.42578125" style="2"/>
    <col min="74" max="75" width="11.42578125" style="2" customWidth="1"/>
    <col min="76" max="77" width="11.42578125" style="3" customWidth="1"/>
    <col min="78" max="78" width="11.140625" style="3" customWidth="1"/>
    <col min="79" max="89" width="11.140625" style="4" hidden="1" customWidth="1"/>
    <col min="90" max="104" width="11.140625" style="4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0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",[8]NOMBRE!B2," - ","( ",[8]NOMBRE!C2,[8]NOMBRE!D2,[8]NOMBRE!E2,[8]NOMBRE!F2,[8]NOMBRE!G2,"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",[8]NOMBRE!B6," - ","( ",[8]NOMBRE!C6,[8]NOMBRE!D6," )")</f>
        <v>MES: JUNIO - ( 06 )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",[8]NOMBRE!B7)</f>
        <v>AÑO: 2020</v>
      </c>
      <c r="AP5" s="369"/>
      <c r="AQ5" s="371"/>
      <c r="AR5" s="37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373" t="s">
        <v>1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5"/>
      <c r="AF6" s="5"/>
      <c r="AG6" s="5"/>
      <c r="AH6" s="6"/>
      <c r="AI6" s="5"/>
      <c r="AJ6" s="5"/>
      <c r="AK6" s="6"/>
      <c r="AL6" s="5"/>
      <c r="AM6" s="5"/>
      <c r="AN6" s="7"/>
      <c r="AP6" s="369"/>
      <c r="AQ6" s="371"/>
      <c r="AR6" s="37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2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370"/>
      <c r="AQ7" s="372"/>
      <c r="AR7" s="372"/>
      <c r="AS7" s="374"/>
      <c r="AT7" s="375"/>
      <c r="AU7" s="37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376" t="s">
        <v>3</v>
      </c>
      <c r="B8" s="468" t="s">
        <v>4</v>
      </c>
      <c r="C8" s="469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69"/>
      <c r="U8" s="469"/>
      <c r="V8" s="470"/>
      <c r="W8" s="376" t="s">
        <v>5</v>
      </c>
      <c r="X8" s="382"/>
      <c r="Y8" s="382"/>
      <c r="Z8" s="382"/>
      <c r="AA8" s="382"/>
      <c r="AB8" s="382"/>
      <c r="AC8" s="382"/>
      <c r="AD8" s="383"/>
      <c r="AE8" s="384" t="s">
        <v>6</v>
      </c>
      <c r="AF8" s="385"/>
      <c r="AG8" s="376" t="s">
        <v>7</v>
      </c>
      <c r="AH8" s="383"/>
      <c r="AI8" s="389" t="s">
        <v>8</v>
      </c>
      <c r="AJ8" s="376" t="s">
        <v>9</v>
      </c>
      <c r="AK8" s="383"/>
      <c r="AL8" s="376" t="s">
        <v>10</v>
      </c>
      <c r="AM8" s="383"/>
      <c r="AN8" s="376" t="s">
        <v>11</v>
      </c>
      <c r="AO8" s="383"/>
      <c r="AP8" s="389" t="s">
        <v>12</v>
      </c>
      <c r="AQ8" s="389" t="s">
        <v>13</v>
      </c>
      <c r="AR8" s="397" t="s">
        <v>14</v>
      </c>
      <c r="AS8" s="398"/>
      <c r="AT8" s="471" t="s">
        <v>15</v>
      </c>
      <c r="AU8" s="471"/>
      <c r="AV8" s="471"/>
      <c r="AW8" s="472" t="s">
        <v>16</v>
      </c>
      <c r="AX8" s="472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377"/>
      <c r="B9" s="389" t="s">
        <v>17</v>
      </c>
      <c r="C9" s="376" t="s">
        <v>18</v>
      </c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383"/>
      <c r="T9" s="389" t="s">
        <v>19</v>
      </c>
      <c r="U9" s="473" t="s">
        <v>20</v>
      </c>
      <c r="V9" s="474"/>
      <c r="W9" s="475" t="s">
        <v>21</v>
      </c>
      <c r="X9" s="475"/>
      <c r="Y9" s="475"/>
      <c r="Z9" s="474"/>
      <c r="AA9" s="473" t="s">
        <v>22</v>
      </c>
      <c r="AB9" s="475"/>
      <c r="AC9" s="475"/>
      <c r="AD9" s="474"/>
      <c r="AE9" s="386"/>
      <c r="AF9" s="387"/>
      <c r="AG9" s="378"/>
      <c r="AH9" s="388"/>
      <c r="AI9" s="390"/>
      <c r="AJ9" s="378"/>
      <c r="AK9" s="388"/>
      <c r="AL9" s="378"/>
      <c r="AM9" s="388"/>
      <c r="AN9" s="378"/>
      <c r="AO9" s="388"/>
      <c r="AP9" s="390"/>
      <c r="AQ9" s="390"/>
      <c r="AR9" s="399"/>
      <c r="AS9" s="400"/>
      <c r="AT9" s="471"/>
      <c r="AU9" s="471"/>
      <c r="AV9" s="471"/>
      <c r="AW9" s="472"/>
      <c r="AX9" s="472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378"/>
      <c r="B10" s="391"/>
      <c r="C10" s="294" t="s">
        <v>23</v>
      </c>
      <c r="D10" s="295" t="s">
        <v>24</v>
      </c>
      <c r="E10" s="296" t="s">
        <v>25</v>
      </c>
      <c r="F10" s="296" t="s">
        <v>26</v>
      </c>
      <c r="G10" s="296" t="s">
        <v>27</v>
      </c>
      <c r="H10" s="297" t="s">
        <v>28</v>
      </c>
      <c r="I10" s="297" t="s">
        <v>29</v>
      </c>
      <c r="J10" s="297" t="s">
        <v>30</v>
      </c>
      <c r="K10" s="297" t="s">
        <v>31</v>
      </c>
      <c r="L10" s="297" t="s">
        <v>32</v>
      </c>
      <c r="M10" s="297" t="s">
        <v>33</v>
      </c>
      <c r="N10" s="297" t="s">
        <v>34</v>
      </c>
      <c r="O10" s="297" t="s">
        <v>35</v>
      </c>
      <c r="P10" s="297" t="s">
        <v>36</v>
      </c>
      <c r="Q10" s="297" t="s">
        <v>37</v>
      </c>
      <c r="R10" s="297" t="s">
        <v>38</v>
      </c>
      <c r="S10" s="298" t="s">
        <v>39</v>
      </c>
      <c r="T10" s="391"/>
      <c r="U10" s="352" t="s">
        <v>40</v>
      </c>
      <c r="V10" s="299" t="s">
        <v>41</v>
      </c>
      <c r="W10" s="354" t="s">
        <v>42</v>
      </c>
      <c r="X10" s="300" t="s">
        <v>43</v>
      </c>
      <c r="Y10" s="296" t="s">
        <v>44</v>
      </c>
      <c r="Z10" s="299" t="s">
        <v>45</v>
      </c>
      <c r="AA10" s="300" t="s">
        <v>42</v>
      </c>
      <c r="AB10" s="300" t="s">
        <v>43</v>
      </c>
      <c r="AC10" s="296" t="s">
        <v>44</v>
      </c>
      <c r="AD10" s="299" t="s">
        <v>45</v>
      </c>
      <c r="AE10" s="301" t="s">
        <v>46</v>
      </c>
      <c r="AF10" s="302" t="s">
        <v>47</v>
      </c>
      <c r="AG10" s="303" t="s">
        <v>48</v>
      </c>
      <c r="AH10" s="304" t="s">
        <v>49</v>
      </c>
      <c r="AI10" s="391"/>
      <c r="AJ10" s="294" t="s">
        <v>50</v>
      </c>
      <c r="AK10" s="299" t="s">
        <v>51</v>
      </c>
      <c r="AL10" s="294" t="s">
        <v>50</v>
      </c>
      <c r="AM10" s="299" t="s">
        <v>51</v>
      </c>
      <c r="AN10" s="305" t="s">
        <v>52</v>
      </c>
      <c r="AO10" s="305" t="s">
        <v>53</v>
      </c>
      <c r="AP10" s="391"/>
      <c r="AQ10" s="391"/>
      <c r="AR10" s="306" t="s">
        <v>21</v>
      </c>
      <c r="AS10" s="307" t="s">
        <v>54</v>
      </c>
      <c r="AT10" s="308" t="s">
        <v>55</v>
      </c>
      <c r="AU10" s="309" t="s">
        <v>56</v>
      </c>
      <c r="AV10" s="310" t="s">
        <v>57</v>
      </c>
      <c r="AW10" s="294" t="s">
        <v>50</v>
      </c>
      <c r="AX10" s="299" t="s">
        <v>51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3" t="s">
        <v>58</v>
      </c>
      <c r="B11" s="34">
        <f>SUM(C11:S11)</f>
        <v>104</v>
      </c>
      <c r="C11" s="311">
        <v>35</v>
      </c>
      <c r="D11" s="312">
        <v>24</v>
      </c>
      <c r="E11" s="313">
        <v>37</v>
      </c>
      <c r="F11" s="313">
        <v>8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9">
        <v>103</v>
      </c>
      <c r="U11" s="39">
        <v>59</v>
      </c>
      <c r="V11" s="40">
        <v>45</v>
      </c>
      <c r="W11" s="41">
        <f t="shared" ref="W11:W36" si="0">SUM(X11+Y11+Z11)</f>
        <v>1</v>
      </c>
      <c r="X11" s="39">
        <v>0</v>
      </c>
      <c r="Y11" s="42">
        <v>1</v>
      </c>
      <c r="Z11" s="40">
        <v>0</v>
      </c>
      <c r="AA11" s="43">
        <f t="shared" ref="AA11:AA37" si="1">SUM(AB11+AC11+AD11)</f>
        <v>0</v>
      </c>
      <c r="AB11" s="39">
        <v>0</v>
      </c>
      <c r="AC11" s="42">
        <v>0</v>
      </c>
      <c r="AD11" s="40">
        <v>0</v>
      </c>
      <c r="AE11" s="44"/>
      <c r="AF11" s="45">
        <v>0</v>
      </c>
      <c r="AG11" s="46">
        <v>0</v>
      </c>
      <c r="AH11" s="314">
        <v>1</v>
      </c>
      <c r="AI11" s="48">
        <v>24</v>
      </c>
      <c r="AJ11" s="46">
        <v>0</v>
      </c>
      <c r="AK11" s="314">
        <v>0</v>
      </c>
      <c r="AL11" s="46">
        <v>0</v>
      </c>
      <c r="AM11" s="314">
        <v>0</v>
      </c>
      <c r="AN11" s="49"/>
      <c r="AO11" s="49"/>
      <c r="AP11" s="49"/>
      <c r="AQ11" s="49"/>
      <c r="AR11" s="50"/>
      <c r="AS11" s="51"/>
      <c r="AT11" s="311"/>
      <c r="AU11" s="313"/>
      <c r="AV11" s="52"/>
      <c r="AW11" s="46"/>
      <c r="AX11" s="314"/>
      <c r="AY11" s="53" t="str">
        <f>CA11&amp;CB11&amp;CC11&amp;CD11&amp;CE11</f>
        <v/>
      </c>
      <c r="AZ11" s="54"/>
      <c r="BA11" s="54"/>
      <c r="BB11" s="54"/>
      <c r="BC11" s="54"/>
      <c r="BD11" s="54"/>
      <c r="BE11" s="54"/>
      <c r="BF11" s="54"/>
      <c r="BG11" s="54"/>
      <c r="BH11" s="54"/>
      <c r="BI11" s="13"/>
      <c r="BJ11" s="13"/>
      <c r="BK11" s="13"/>
      <c r="BL11" s="13"/>
      <c r="BM11" s="13"/>
      <c r="BX11" s="2"/>
      <c r="CA11" s="55" t="str">
        <f>IF(CG11=1,"* El número de consultas según sexo NO DEBE ser diferente al Total. ","")</f>
        <v/>
      </c>
      <c r="CB11" s="55" t="str">
        <f>IF(CH11=1,"* No olvide digitar la columna Beneficiarios (Digite CEROS si no tiene). ","")</f>
        <v/>
      </c>
      <c r="CC11" s="55" t="str">
        <f>IF(CI11=1,"* El número de Beneficiarios NO DEBE ser mayor que el Total. ","")</f>
        <v/>
      </c>
      <c r="CD11" s="55" t="str">
        <f>IF(CJ11=1,"* El total de Consultas Nuevas NO DEBE ser MAYOR que el total de las Consultas Médicas. ","")</f>
        <v/>
      </c>
      <c r="CE11" s="55" t="str">
        <f>IF(CK11=1,"* No olvide registrar datos en Pertinencia (Digite CEROS si no tiene). ","")</f>
        <v/>
      </c>
      <c r="CF11" s="55"/>
      <c r="CG11" s="56">
        <f>IF(B11&lt;&gt;(U11+V11),1,0)</f>
        <v>0</v>
      </c>
      <c r="CH11" s="56">
        <f>IF(AND(B11&lt;&gt;0,T11=""),1,0)</f>
        <v>0</v>
      </c>
      <c r="CI11" s="56">
        <f t="shared" ref="CI11:CI70" si="2">IF(B11&lt;(T11),1,0)</f>
        <v>0</v>
      </c>
      <c r="CJ11" s="56">
        <f t="shared" ref="CJ11:CJ70" si="3">IF(B11&lt;(W11+AA11),1,0)</f>
        <v>0</v>
      </c>
      <c r="CK11" s="56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1" t="s">
        <v>59</v>
      </c>
      <c r="B12" s="34">
        <f>SUM(C12:S12)</f>
        <v>343</v>
      </c>
      <c r="C12" s="39">
        <v>0</v>
      </c>
      <c r="D12" s="57">
        <v>0</v>
      </c>
      <c r="E12" s="58">
        <v>0</v>
      </c>
      <c r="F12" s="58">
        <v>3</v>
      </c>
      <c r="G12" s="58">
        <v>25</v>
      </c>
      <c r="H12" s="58">
        <v>29</v>
      </c>
      <c r="I12" s="58">
        <v>22</v>
      </c>
      <c r="J12" s="58">
        <v>32</v>
      </c>
      <c r="K12" s="58">
        <v>22</v>
      </c>
      <c r="L12" s="58">
        <v>32</v>
      </c>
      <c r="M12" s="58">
        <v>30</v>
      </c>
      <c r="N12" s="58">
        <v>36</v>
      </c>
      <c r="O12" s="58">
        <v>36</v>
      </c>
      <c r="P12" s="58">
        <v>33</v>
      </c>
      <c r="Q12" s="58">
        <v>19</v>
      </c>
      <c r="R12" s="58">
        <v>17</v>
      </c>
      <c r="S12" s="40">
        <v>7</v>
      </c>
      <c r="T12" s="39">
        <v>343</v>
      </c>
      <c r="U12" s="39">
        <v>99</v>
      </c>
      <c r="V12" s="40">
        <v>244</v>
      </c>
      <c r="W12" s="41">
        <f t="shared" si="0"/>
        <v>0</v>
      </c>
      <c r="X12" s="39">
        <v>0</v>
      </c>
      <c r="Y12" s="42">
        <v>0</v>
      </c>
      <c r="Z12" s="40">
        <v>0</v>
      </c>
      <c r="AA12" s="43">
        <f t="shared" si="1"/>
        <v>47</v>
      </c>
      <c r="AB12" s="39">
        <v>2</v>
      </c>
      <c r="AC12" s="57">
        <v>45</v>
      </c>
      <c r="AD12" s="40">
        <v>0</v>
      </c>
      <c r="AE12" s="44">
        <v>2</v>
      </c>
      <c r="AF12" s="59">
        <v>0</v>
      </c>
      <c r="AG12" s="39">
        <v>3</v>
      </c>
      <c r="AH12" s="40">
        <v>8</v>
      </c>
      <c r="AI12" s="48">
        <v>793</v>
      </c>
      <c r="AJ12" s="46">
        <v>0</v>
      </c>
      <c r="AK12" s="40">
        <v>9</v>
      </c>
      <c r="AL12" s="46">
        <v>0</v>
      </c>
      <c r="AM12" s="40">
        <v>27</v>
      </c>
      <c r="AN12" s="49"/>
      <c r="AO12" s="49"/>
      <c r="AP12" s="49"/>
      <c r="AQ12" s="49"/>
      <c r="AR12" s="50"/>
      <c r="AS12" s="51"/>
      <c r="AT12" s="60"/>
      <c r="AU12" s="58"/>
      <c r="AV12" s="52"/>
      <c r="AW12" s="46"/>
      <c r="AX12" s="40"/>
      <c r="AY12" s="53" t="str">
        <f t="shared" ref="AY12:AY70" si="5">CA12&amp;CB12&amp;CC12&amp;CD12&amp;CE12</f>
        <v/>
      </c>
      <c r="AZ12" s="54"/>
      <c r="BA12" s="54"/>
      <c r="BB12" s="54"/>
      <c r="BC12" s="54"/>
      <c r="BD12" s="54"/>
      <c r="BE12" s="54"/>
      <c r="BF12" s="54"/>
      <c r="BG12" s="54"/>
      <c r="BH12" s="54"/>
      <c r="BI12" s="13"/>
      <c r="BJ12" s="13"/>
      <c r="BK12" s="13"/>
      <c r="BL12" s="13"/>
      <c r="BM12" s="13"/>
      <c r="BX12" s="2"/>
      <c r="CA12" s="55" t="str">
        <f t="shared" ref="CA12:CA70" si="6">IF(CG12=1,"* El número de consultas según sexo NO DEBE ser diferente al Total. ","")</f>
        <v/>
      </c>
      <c r="CB12" s="55" t="str">
        <f t="shared" ref="CB12:CB70" si="7">IF(CH12=1,"* No olvide digitar la columna Beneficiarios (Digite CEROS si no tiene). ","")</f>
        <v/>
      </c>
      <c r="CC12" s="55" t="str">
        <f t="shared" ref="CC12:CC70" si="8">IF(CI12=1,"* El número de Beneficiarios NO DEBE ser mayor que el Total. ","")</f>
        <v/>
      </c>
      <c r="CD12" s="55" t="str">
        <f t="shared" ref="CD12:CD70" si="9">IF(CJ12=1,"* El total de Consultas Nuevas NO DEBE ser MAYOR que el total de las Consultas Médicas. ","")</f>
        <v/>
      </c>
      <c r="CE12" s="55" t="str">
        <f t="shared" ref="CE12:CE70" si="10">IF(CK12=1,"* No olvide registrar datos en Pertinencia (Digite CEROS si no tiene). ","")</f>
        <v/>
      </c>
      <c r="CF12" s="55"/>
      <c r="CG12" s="56">
        <f t="shared" ref="CG12:CG70" si="11">IF(B12&lt;&gt;(U12+V12),1,0)</f>
        <v>0</v>
      </c>
      <c r="CH12" s="56">
        <f t="shared" ref="CH12:CH70" si="12">IF(AND(B12&lt;&gt;0,T12=""),1,0)</f>
        <v>0</v>
      </c>
      <c r="CI12" s="56">
        <f t="shared" si="2"/>
        <v>0</v>
      </c>
      <c r="CJ12" s="56">
        <f t="shared" si="3"/>
        <v>0</v>
      </c>
      <c r="CK12" s="56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1" t="s">
        <v>60</v>
      </c>
      <c r="B13" s="34">
        <f>SUM(C13)</f>
        <v>6</v>
      </c>
      <c r="C13" s="39">
        <v>6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39">
        <v>6</v>
      </c>
      <c r="U13" s="39">
        <v>1</v>
      </c>
      <c r="V13" s="40">
        <v>5</v>
      </c>
      <c r="W13" s="41">
        <f t="shared" si="0"/>
        <v>3</v>
      </c>
      <c r="X13" s="39">
        <v>0</v>
      </c>
      <c r="Y13" s="42">
        <v>3</v>
      </c>
      <c r="Z13" s="40">
        <v>0</v>
      </c>
      <c r="AA13" s="43">
        <f t="shared" si="1"/>
        <v>0</v>
      </c>
      <c r="AB13" s="39">
        <v>0</v>
      </c>
      <c r="AC13" s="57">
        <v>0</v>
      </c>
      <c r="AD13" s="40">
        <v>0</v>
      </c>
      <c r="AE13" s="44"/>
      <c r="AF13" s="44">
        <v>0</v>
      </c>
      <c r="AG13" s="39">
        <v>0</v>
      </c>
      <c r="AH13" s="40">
        <v>0</v>
      </c>
      <c r="AI13" s="48">
        <v>0</v>
      </c>
      <c r="AJ13" s="46">
        <v>0</v>
      </c>
      <c r="AK13" s="40">
        <v>0</v>
      </c>
      <c r="AL13" s="46">
        <v>0</v>
      </c>
      <c r="AM13" s="40">
        <v>0</v>
      </c>
      <c r="AN13" s="49"/>
      <c r="AO13" s="49"/>
      <c r="AP13" s="49"/>
      <c r="AQ13" s="49"/>
      <c r="AR13" s="50"/>
      <c r="AS13" s="51"/>
      <c r="AT13" s="60"/>
      <c r="AU13" s="58"/>
      <c r="AV13" s="52"/>
      <c r="AW13" s="46"/>
      <c r="AX13" s="40"/>
      <c r="AY13" s="53" t="str">
        <f t="shared" si="5"/>
        <v/>
      </c>
      <c r="AZ13" s="54"/>
      <c r="BA13" s="54"/>
      <c r="BB13" s="54"/>
      <c r="BC13" s="54"/>
      <c r="BD13" s="54"/>
      <c r="BE13" s="54"/>
      <c r="BF13" s="54"/>
      <c r="BG13" s="54"/>
      <c r="BH13" s="54"/>
      <c r="BI13" s="13"/>
      <c r="BJ13" s="13"/>
      <c r="BK13" s="13"/>
      <c r="BL13" s="13"/>
      <c r="BM13" s="13"/>
      <c r="BX13" s="2"/>
      <c r="CA13" s="55" t="str">
        <f t="shared" si="6"/>
        <v/>
      </c>
      <c r="CB13" s="55" t="str">
        <f t="shared" si="7"/>
        <v/>
      </c>
      <c r="CC13" s="55" t="str">
        <f t="shared" si="8"/>
        <v/>
      </c>
      <c r="CD13" s="55" t="str">
        <f t="shared" si="9"/>
        <v/>
      </c>
      <c r="CE13" s="55" t="str">
        <f t="shared" si="10"/>
        <v/>
      </c>
      <c r="CF13" s="55"/>
      <c r="CG13" s="56">
        <f t="shared" si="11"/>
        <v>0</v>
      </c>
      <c r="CH13" s="56">
        <f t="shared" si="12"/>
        <v>0</v>
      </c>
      <c r="CI13" s="56">
        <f t="shared" si="2"/>
        <v>0</v>
      </c>
      <c r="CJ13" s="56">
        <f t="shared" si="3"/>
        <v>0</v>
      </c>
      <c r="CK13" s="56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1" t="s">
        <v>61</v>
      </c>
      <c r="B14" s="34">
        <f t="shared" ref="B14:B34" si="13">SUM(C14:S14)</f>
        <v>0</v>
      </c>
      <c r="C14" s="39">
        <v>0</v>
      </c>
      <c r="D14" s="57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39">
        <v>0</v>
      </c>
      <c r="U14" s="39">
        <v>0</v>
      </c>
      <c r="V14" s="40">
        <v>0</v>
      </c>
      <c r="W14" s="41">
        <f t="shared" si="0"/>
        <v>0</v>
      </c>
      <c r="X14" s="39">
        <v>0</v>
      </c>
      <c r="Y14" s="42">
        <v>0</v>
      </c>
      <c r="Z14" s="40">
        <v>0</v>
      </c>
      <c r="AA14" s="43">
        <f t="shared" si="1"/>
        <v>0</v>
      </c>
      <c r="AB14" s="39">
        <v>0</v>
      </c>
      <c r="AC14" s="57">
        <v>0</v>
      </c>
      <c r="AD14" s="40">
        <v>0</v>
      </c>
      <c r="AE14" s="44"/>
      <c r="AF14" s="44">
        <v>0</v>
      </c>
      <c r="AG14" s="39">
        <v>0</v>
      </c>
      <c r="AH14" s="40">
        <v>0</v>
      </c>
      <c r="AI14" s="48">
        <v>16</v>
      </c>
      <c r="AJ14" s="46">
        <v>0</v>
      </c>
      <c r="AK14" s="40">
        <v>0</v>
      </c>
      <c r="AL14" s="46">
        <v>0</v>
      </c>
      <c r="AM14" s="40">
        <v>0</v>
      </c>
      <c r="AN14" s="49"/>
      <c r="AO14" s="49"/>
      <c r="AP14" s="49"/>
      <c r="AQ14" s="49"/>
      <c r="AR14" s="50"/>
      <c r="AS14" s="51"/>
      <c r="AT14" s="60"/>
      <c r="AU14" s="58"/>
      <c r="AV14" s="52"/>
      <c r="AW14" s="46"/>
      <c r="AX14" s="40"/>
      <c r="AY14" s="53" t="str">
        <f t="shared" si="5"/>
        <v/>
      </c>
      <c r="AZ14" s="54"/>
      <c r="BA14" s="54"/>
      <c r="BB14" s="54"/>
      <c r="BC14" s="54"/>
      <c r="BD14" s="54"/>
      <c r="BE14" s="54"/>
      <c r="BF14" s="54"/>
      <c r="BG14" s="54"/>
      <c r="BH14" s="54"/>
      <c r="BI14" s="13"/>
      <c r="BJ14" s="13"/>
      <c r="BK14" s="13"/>
      <c r="BL14" s="13"/>
      <c r="BM14" s="13"/>
      <c r="BX14" s="2"/>
      <c r="CA14" s="55" t="str">
        <f t="shared" si="6"/>
        <v/>
      </c>
      <c r="CB14" s="55" t="str">
        <f t="shared" si="7"/>
        <v/>
      </c>
      <c r="CC14" s="55" t="str">
        <f t="shared" si="8"/>
        <v/>
      </c>
      <c r="CD14" s="55" t="str">
        <f t="shared" si="9"/>
        <v/>
      </c>
      <c r="CE14" s="55" t="str">
        <f t="shared" si="10"/>
        <v/>
      </c>
      <c r="CF14" s="55"/>
      <c r="CG14" s="56">
        <f t="shared" si="11"/>
        <v>0</v>
      </c>
      <c r="CH14" s="56">
        <f t="shared" si="12"/>
        <v>0</v>
      </c>
      <c r="CI14" s="56">
        <f t="shared" si="2"/>
        <v>0</v>
      </c>
      <c r="CJ14" s="56">
        <f t="shared" si="3"/>
        <v>0</v>
      </c>
      <c r="CK14" s="56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1" t="s">
        <v>62</v>
      </c>
      <c r="B15" s="34">
        <f t="shared" si="13"/>
        <v>0</v>
      </c>
      <c r="C15" s="39">
        <v>0</v>
      </c>
      <c r="D15" s="57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0">
        <v>0</v>
      </c>
      <c r="T15" s="39">
        <v>0</v>
      </c>
      <c r="U15" s="39">
        <v>0</v>
      </c>
      <c r="V15" s="40">
        <v>0</v>
      </c>
      <c r="W15" s="41">
        <f t="shared" si="0"/>
        <v>0</v>
      </c>
      <c r="X15" s="39">
        <v>0</v>
      </c>
      <c r="Y15" s="42">
        <v>0</v>
      </c>
      <c r="Z15" s="40">
        <v>0</v>
      </c>
      <c r="AA15" s="62">
        <f t="shared" si="1"/>
        <v>0</v>
      </c>
      <c r="AB15" s="39">
        <v>0</v>
      </c>
      <c r="AC15" s="42">
        <v>0</v>
      </c>
      <c r="AD15" s="40">
        <v>0</v>
      </c>
      <c r="AE15" s="44"/>
      <c r="AF15" s="44">
        <v>0</v>
      </c>
      <c r="AG15" s="39">
        <v>0</v>
      </c>
      <c r="AH15" s="40">
        <v>0</v>
      </c>
      <c r="AI15" s="48">
        <v>0</v>
      </c>
      <c r="AJ15" s="46">
        <v>0</v>
      </c>
      <c r="AK15" s="40">
        <v>0</v>
      </c>
      <c r="AL15" s="46">
        <v>0</v>
      </c>
      <c r="AM15" s="40">
        <v>0</v>
      </c>
      <c r="AN15" s="49"/>
      <c r="AO15" s="49"/>
      <c r="AP15" s="49"/>
      <c r="AQ15" s="49"/>
      <c r="AR15" s="50"/>
      <c r="AS15" s="51"/>
      <c r="AT15" s="60"/>
      <c r="AU15" s="58"/>
      <c r="AV15" s="52"/>
      <c r="AW15" s="46"/>
      <c r="AX15" s="40"/>
      <c r="AY15" s="53" t="str">
        <f t="shared" si="5"/>
        <v/>
      </c>
      <c r="AZ15" s="54"/>
      <c r="BA15" s="54"/>
      <c r="BB15" s="54"/>
      <c r="BC15" s="54"/>
      <c r="BD15" s="54"/>
      <c r="BE15" s="54"/>
      <c r="BF15" s="54"/>
      <c r="BG15" s="54"/>
      <c r="BH15" s="54"/>
      <c r="BI15" s="13"/>
      <c r="BJ15" s="13"/>
      <c r="BK15" s="13"/>
      <c r="BL15" s="13"/>
      <c r="BM15" s="13"/>
      <c r="BX15" s="2"/>
      <c r="CA15" s="55" t="str">
        <f t="shared" si="6"/>
        <v/>
      </c>
      <c r="CB15" s="55" t="str">
        <f t="shared" si="7"/>
        <v/>
      </c>
      <c r="CC15" s="55" t="str">
        <f t="shared" si="8"/>
        <v/>
      </c>
      <c r="CD15" s="55" t="str">
        <f t="shared" si="9"/>
        <v/>
      </c>
      <c r="CE15" s="55" t="str">
        <f t="shared" si="10"/>
        <v/>
      </c>
      <c r="CF15" s="55"/>
      <c r="CG15" s="56">
        <f t="shared" si="11"/>
        <v>0</v>
      </c>
      <c r="CH15" s="56">
        <f t="shared" si="12"/>
        <v>0</v>
      </c>
      <c r="CI15" s="56">
        <f t="shared" si="2"/>
        <v>0</v>
      </c>
      <c r="CJ15" s="56">
        <f t="shared" si="3"/>
        <v>0</v>
      </c>
      <c r="CK15" s="56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1" t="s">
        <v>63</v>
      </c>
      <c r="B16" s="34">
        <f t="shared" si="13"/>
        <v>8</v>
      </c>
      <c r="C16" s="39">
        <v>7</v>
      </c>
      <c r="D16" s="57">
        <v>1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39">
        <v>8</v>
      </c>
      <c r="U16" s="39">
        <v>5</v>
      </c>
      <c r="V16" s="40">
        <v>3</v>
      </c>
      <c r="W16" s="41">
        <f t="shared" si="0"/>
        <v>2</v>
      </c>
      <c r="X16" s="39">
        <v>1</v>
      </c>
      <c r="Y16" s="42">
        <v>1</v>
      </c>
      <c r="Z16" s="40">
        <v>0</v>
      </c>
      <c r="AA16" s="62">
        <f t="shared" si="1"/>
        <v>0</v>
      </c>
      <c r="AB16" s="39">
        <v>0</v>
      </c>
      <c r="AC16" s="42">
        <v>0</v>
      </c>
      <c r="AD16" s="40">
        <v>0</v>
      </c>
      <c r="AE16" s="44">
        <v>0</v>
      </c>
      <c r="AF16" s="44">
        <v>0</v>
      </c>
      <c r="AG16" s="39">
        <v>0</v>
      </c>
      <c r="AH16" s="40">
        <v>0</v>
      </c>
      <c r="AI16" s="48">
        <v>3</v>
      </c>
      <c r="AJ16" s="46">
        <v>8</v>
      </c>
      <c r="AK16" s="40">
        <v>0</v>
      </c>
      <c r="AL16" s="46">
        <v>0</v>
      </c>
      <c r="AM16" s="40">
        <v>0</v>
      </c>
      <c r="AN16" s="49"/>
      <c r="AO16" s="49"/>
      <c r="AP16" s="49"/>
      <c r="AQ16" s="49"/>
      <c r="AR16" s="50"/>
      <c r="AS16" s="51"/>
      <c r="AT16" s="60"/>
      <c r="AU16" s="58"/>
      <c r="AV16" s="52"/>
      <c r="AW16" s="46"/>
      <c r="AX16" s="40"/>
      <c r="AY16" s="53" t="str">
        <f t="shared" si="5"/>
        <v/>
      </c>
      <c r="AZ16" s="54"/>
      <c r="BA16" s="54"/>
      <c r="BB16" s="54"/>
      <c r="BC16" s="54"/>
      <c r="BD16" s="54"/>
      <c r="BE16" s="54"/>
      <c r="BF16" s="54"/>
      <c r="BG16" s="54"/>
      <c r="BH16" s="54"/>
      <c r="BI16" s="13"/>
      <c r="BJ16" s="13"/>
      <c r="BK16" s="13"/>
      <c r="BL16" s="13"/>
      <c r="BM16" s="13"/>
      <c r="BX16" s="2"/>
      <c r="CA16" s="55" t="str">
        <f t="shared" si="6"/>
        <v/>
      </c>
      <c r="CB16" s="55" t="str">
        <f t="shared" si="7"/>
        <v/>
      </c>
      <c r="CC16" s="55" t="str">
        <f t="shared" si="8"/>
        <v/>
      </c>
      <c r="CD16" s="55" t="str">
        <f t="shared" si="9"/>
        <v/>
      </c>
      <c r="CE16" s="55" t="str">
        <f t="shared" si="10"/>
        <v/>
      </c>
      <c r="CF16" s="55"/>
      <c r="CG16" s="56">
        <f t="shared" si="11"/>
        <v>0</v>
      </c>
      <c r="CH16" s="56">
        <f t="shared" si="12"/>
        <v>0</v>
      </c>
      <c r="CI16" s="56">
        <f t="shared" si="2"/>
        <v>0</v>
      </c>
      <c r="CJ16" s="56">
        <f t="shared" si="3"/>
        <v>0</v>
      </c>
      <c r="CK16" s="56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1" t="s">
        <v>64</v>
      </c>
      <c r="B17" s="34">
        <f t="shared" si="13"/>
        <v>19</v>
      </c>
      <c r="C17" s="39">
        <v>0</v>
      </c>
      <c r="D17" s="57">
        <v>0</v>
      </c>
      <c r="E17" s="42">
        <v>0</v>
      </c>
      <c r="F17" s="42">
        <v>0</v>
      </c>
      <c r="G17" s="42">
        <v>0</v>
      </c>
      <c r="H17" s="42">
        <v>2</v>
      </c>
      <c r="I17" s="42">
        <v>0</v>
      </c>
      <c r="J17" s="42">
        <v>1</v>
      </c>
      <c r="K17" s="42">
        <v>0</v>
      </c>
      <c r="L17" s="42">
        <v>0</v>
      </c>
      <c r="M17" s="42">
        <v>3</v>
      </c>
      <c r="N17" s="42">
        <v>1</v>
      </c>
      <c r="O17" s="42">
        <v>3</v>
      </c>
      <c r="P17" s="42">
        <v>2</v>
      </c>
      <c r="Q17" s="42">
        <v>3</v>
      </c>
      <c r="R17" s="42">
        <v>2</v>
      </c>
      <c r="S17" s="40">
        <v>2</v>
      </c>
      <c r="T17" s="39">
        <v>16</v>
      </c>
      <c r="U17" s="39">
        <v>11</v>
      </c>
      <c r="V17" s="40">
        <v>8</v>
      </c>
      <c r="W17" s="41">
        <f t="shared" si="0"/>
        <v>0</v>
      </c>
      <c r="X17" s="39">
        <v>0</v>
      </c>
      <c r="Y17" s="42">
        <v>0</v>
      </c>
      <c r="Z17" s="40">
        <v>0</v>
      </c>
      <c r="AA17" s="62">
        <f t="shared" si="1"/>
        <v>4</v>
      </c>
      <c r="AB17" s="39">
        <v>2</v>
      </c>
      <c r="AC17" s="42">
        <v>2</v>
      </c>
      <c r="AD17" s="40">
        <v>0</v>
      </c>
      <c r="AE17" s="44">
        <v>2</v>
      </c>
      <c r="AF17" s="44">
        <v>0</v>
      </c>
      <c r="AG17" s="39">
        <v>0</v>
      </c>
      <c r="AH17" s="40">
        <v>0</v>
      </c>
      <c r="AI17" s="48">
        <v>262</v>
      </c>
      <c r="AJ17" s="46">
        <v>0</v>
      </c>
      <c r="AK17" s="40">
        <v>24</v>
      </c>
      <c r="AL17" s="46">
        <v>0</v>
      </c>
      <c r="AM17" s="40">
        <v>1</v>
      </c>
      <c r="AN17" s="49"/>
      <c r="AO17" s="49"/>
      <c r="AP17" s="49"/>
      <c r="AQ17" s="49"/>
      <c r="AR17" s="50"/>
      <c r="AS17" s="51"/>
      <c r="AT17" s="60"/>
      <c r="AU17" s="58"/>
      <c r="AV17" s="52"/>
      <c r="AW17" s="46"/>
      <c r="AX17" s="40"/>
      <c r="AY17" s="53" t="str">
        <f t="shared" si="5"/>
        <v/>
      </c>
      <c r="AZ17" s="54"/>
      <c r="BA17" s="54"/>
      <c r="BB17" s="54"/>
      <c r="BC17" s="54"/>
      <c r="BD17" s="54"/>
      <c r="BE17" s="54"/>
      <c r="BF17" s="54"/>
      <c r="BG17" s="54"/>
      <c r="BH17" s="54"/>
      <c r="BI17" s="13"/>
      <c r="BJ17" s="13"/>
      <c r="BK17" s="13"/>
      <c r="BL17" s="13"/>
      <c r="BM17" s="13"/>
      <c r="BX17" s="2"/>
      <c r="CA17" s="55" t="str">
        <f t="shared" si="6"/>
        <v/>
      </c>
      <c r="CB17" s="55" t="str">
        <f t="shared" si="7"/>
        <v/>
      </c>
      <c r="CC17" s="55" t="str">
        <f t="shared" si="8"/>
        <v/>
      </c>
      <c r="CD17" s="55" t="str">
        <f t="shared" si="9"/>
        <v/>
      </c>
      <c r="CE17" s="55" t="str">
        <f t="shared" si="10"/>
        <v/>
      </c>
      <c r="CF17" s="55"/>
      <c r="CG17" s="56">
        <f t="shared" si="11"/>
        <v>0</v>
      </c>
      <c r="CH17" s="56">
        <f t="shared" si="12"/>
        <v>0</v>
      </c>
      <c r="CI17" s="56">
        <f t="shared" si="2"/>
        <v>0</v>
      </c>
      <c r="CJ17" s="56">
        <f t="shared" si="3"/>
        <v>0</v>
      </c>
      <c r="CK17" s="56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1" t="s">
        <v>65</v>
      </c>
      <c r="B18" s="34">
        <f t="shared" si="13"/>
        <v>0</v>
      </c>
      <c r="C18" s="39"/>
      <c r="D18" s="57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39"/>
      <c r="U18" s="39"/>
      <c r="V18" s="40"/>
      <c r="W18" s="41">
        <f t="shared" si="0"/>
        <v>0</v>
      </c>
      <c r="X18" s="39"/>
      <c r="Y18" s="42"/>
      <c r="Z18" s="40"/>
      <c r="AA18" s="62">
        <f t="shared" si="1"/>
        <v>0</v>
      </c>
      <c r="AB18" s="39"/>
      <c r="AC18" s="42"/>
      <c r="AD18" s="40"/>
      <c r="AE18" s="44"/>
      <c r="AF18" s="44">
        <v>0</v>
      </c>
      <c r="AG18" s="39"/>
      <c r="AH18" s="40"/>
      <c r="AI18" s="48"/>
      <c r="AJ18" s="46"/>
      <c r="AK18" s="40"/>
      <c r="AL18" s="46"/>
      <c r="AM18" s="40"/>
      <c r="AN18" s="49"/>
      <c r="AO18" s="49"/>
      <c r="AP18" s="49"/>
      <c r="AQ18" s="49"/>
      <c r="AR18" s="50"/>
      <c r="AS18" s="51"/>
      <c r="AT18" s="60"/>
      <c r="AU18" s="58"/>
      <c r="AV18" s="52"/>
      <c r="AW18" s="46"/>
      <c r="AX18" s="40"/>
      <c r="AY18" s="53" t="str">
        <f t="shared" si="5"/>
        <v/>
      </c>
      <c r="AZ18" s="54"/>
      <c r="BA18" s="54"/>
      <c r="BB18" s="54"/>
      <c r="BC18" s="54"/>
      <c r="BD18" s="54"/>
      <c r="BE18" s="54"/>
      <c r="BF18" s="54"/>
      <c r="BG18" s="54"/>
      <c r="BH18" s="54"/>
      <c r="BI18" s="13"/>
      <c r="BJ18" s="13"/>
      <c r="BK18" s="13"/>
      <c r="BL18" s="13"/>
      <c r="BM18" s="13"/>
      <c r="BX18" s="2"/>
      <c r="CA18" s="55" t="str">
        <f t="shared" si="6"/>
        <v/>
      </c>
      <c r="CB18" s="55" t="str">
        <f t="shared" si="7"/>
        <v/>
      </c>
      <c r="CC18" s="55" t="str">
        <f t="shared" si="8"/>
        <v/>
      </c>
      <c r="CD18" s="55" t="str">
        <f t="shared" si="9"/>
        <v/>
      </c>
      <c r="CE18" s="55" t="str">
        <f t="shared" si="10"/>
        <v/>
      </c>
      <c r="CF18" s="55"/>
      <c r="CG18" s="56">
        <f t="shared" si="11"/>
        <v>0</v>
      </c>
      <c r="CH18" s="56">
        <f t="shared" si="12"/>
        <v>0</v>
      </c>
      <c r="CI18" s="56">
        <f t="shared" si="2"/>
        <v>0</v>
      </c>
      <c r="CJ18" s="56">
        <f t="shared" si="3"/>
        <v>0</v>
      </c>
      <c r="CK18" s="56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1" t="s">
        <v>66</v>
      </c>
      <c r="B19" s="34">
        <f t="shared" si="13"/>
        <v>15</v>
      </c>
      <c r="C19" s="39">
        <v>0</v>
      </c>
      <c r="D19" s="57">
        <v>0</v>
      </c>
      <c r="E19" s="42">
        <v>1</v>
      </c>
      <c r="F19" s="42">
        <v>1</v>
      </c>
      <c r="G19" s="42">
        <v>0</v>
      </c>
      <c r="H19" s="42">
        <v>0</v>
      </c>
      <c r="I19" s="42">
        <v>3</v>
      </c>
      <c r="J19" s="42">
        <v>0</v>
      </c>
      <c r="K19" s="42">
        <v>3</v>
      </c>
      <c r="L19" s="42">
        <v>2</v>
      </c>
      <c r="M19" s="42">
        <v>2</v>
      </c>
      <c r="N19" s="42">
        <v>0</v>
      </c>
      <c r="O19" s="42">
        <v>0</v>
      </c>
      <c r="P19" s="42">
        <v>1</v>
      </c>
      <c r="Q19" s="42">
        <v>1</v>
      </c>
      <c r="R19" s="42">
        <v>0</v>
      </c>
      <c r="S19" s="40">
        <v>1</v>
      </c>
      <c r="T19" s="39">
        <v>15</v>
      </c>
      <c r="U19" s="39">
        <v>2</v>
      </c>
      <c r="V19" s="40">
        <v>13</v>
      </c>
      <c r="W19" s="41">
        <f t="shared" si="0"/>
        <v>0</v>
      </c>
      <c r="X19" s="39">
        <v>0</v>
      </c>
      <c r="Y19" s="42">
        <v>0</v>
      </c>
      <c r="Z19" s="40">
        <v>0</v>
      </c>
      <c r="AA19" s="62">
        <f t="shared" si="1"/>
        <v>13</v>
      </c>
      <c r="AB19" s="39">
        <v>8</v>
      </c>
      <c r="AC19" s="42">
        <v>5</v>
      </c>
      <c r="AD19" s="40">
        <v>0</v>
      </c>
      <c r="AE19" s="44">
        <v>8</v>
      </c>
      <c r="AF19" s="44">
        <v>0</v>
      </c>
      <c r="AG19" s="39">
        <v>0</v>
      </c>
      <c r="AH19" s="40">
        <v>0</v>
      </c>
      <c r="AI19" s="48">
        <v>2</v>
      </c>
      <c r="AJ19" s="46">
        <v>0</v>
      </c>
      <c r="AK19" s="40">
        <v>2</v>
      </c>
      <c r="AL19" s="46">
        <v>0</v>
      </c>
      <c r="AM19" s="40">
        <v>0</v>
      </c>
      <c r="AN19" s="49"/>
      <c r="AO19" s="49"/>
      <c r="AP19" s="49"/>
      <c r="AQ19" s="49"/>
      <c r="AR19" s="50"/>
      <c r="AS19" s="51"/>
      <c r="AT19" s="60"/>
      <c r="AU19" s="58"/>
      <c r="AV19" s="52"/>
      <c r="AW19" s="46"/>
      <c r="AX19" s="40"/>
      <c r="AY19" s="53" t="str">
        <f t="shared" si="5"/>
        <v/>
      </c>
      <c r="AZ19" s="54"/>
      <c r="BA19" s="54"/>
      <c r="BB19" s="54"/>
      <c r="BC19" s="54"/>
      <c r="BD19" s="54"/>
      <c r="BE19" s="54"/>
      <c r="BF19" s="54"/>
      <c r="BG19" s="54"/>
      <c r="BH19" s="54"/>
      <c r="BI19" s="13"/>
      <c r="BJ19" s="13"/>
      <c r="BK19" s="13"/>
      <c r="BL19" s="13"/>
      <c r="BM19" s="13"/>
      <c r="BX19" s="2"/>
      <c r="CA19" s="55" t="str">
        <f t="shared" si="6"/>
        <v/>
      </c>
      <c r="CB19" s="55" t="str">
        <f t="shared" si="7"/>
        <v/>
      </c>
      <c r="CC19" s="55" t="str">
        <f t="shared" si="8"/>
        <v/>
      </c>
      <c r="CD19" s="55" t="str">
        <f t="shared" si="9"/>
        <v/>
      </c>
      <c r="CE19" s="55" t="str">
        <f t="shared" si="10"/>
        <v/>
      </c>
      <c r="CF19" s="55"/>
      <c r="CG19" s="56">
        <f t="shared" si="11"/>
        <v>0</v>
      </c>
      <c r="CH19" s="56">
        <f t="shared" si="12"/>
        <v>0</v>
      </c>
      <c r="CI19" s="56">
        <f t="shared" si="2"/>
        <v>0</v>
      </c>
      <c r="CJ19" s="56">
        <f t="shared" si="3"/>
        <v>0</v>
      </c>
      <c r="CK19" s="56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1" t="s">
        <v>67</v>
      </c>
      <c r="B20" s="34">
        <f t="shared" si="13"/>
        <v>0</v>
      </c>
      <c r="C20" s="39"/>
      <c r="D20" s="57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39"/>
      <c r="U20" s="39"/>
      <c r="V20" s="40"/>
      <c r="W20" s="41">
        <f t="shared" si="0"/>
        <v>0</v>
      </c>
      <c r="X20" s="39"/>
      <c r="Y20" s="42"/>
      <c r="Z20" s="40"/>
      <c r="AA20" s="62">
        <f t="shared" si="1"/>
        <v>0</v>
      </c>
      <c r="AB20" s="39"/>
      <c r="AC20" s="42"/>
      <c r="AD20" s="40"/>
      <c r="AE20" s="44"/>
      <c r="AF20" s="44">
        <v>0</v>
      </c>
      <c r="AG20" s="39"/>
      <c r="AH20" s="40"/>
      <c r="AI20" s="48"/>
      <c r="AJ20" s="46"/>
      <c r="AK20" s="40"/>
      <c r="AL20" s="46"/>
      <c r="AM20" s="40"/>
      <c r="AN20" s="49"/>
      <c r="AO20" s="49"/>
      <c r="AP20" s="49"/>
      <c r="AQ20" s="49"/>
      <c r="AR20" s="50"/>
      <c r="AS20" s="51"/>
      <c r="AT20" s="60"/>
      <c r="AU20" s="58"/>
      <c r="AV20" s="52"/>
      <c r="AW20" s="46"/>
      <c r="AX20" s="40"/>
      <c r="AY20" s="53" t="str">
        <f t="shared" si="5"/>
        <v/>
      </c>
      <c r="AZ20" s="54"/>
      <c r="BA20" s="54"/>
      <c r="BB20" s="54"/>
      <c r="BC20" s="54"/>
      <c r="BD20" s="54"/>
      <c r="BE20" s="54"/>
      <c r="BF20" s="54"/>
      <c r="BG20" s="54"/>
      <c r="BH20" s="54"/>
      <c r="BI20" s="13"/>
      <c r="BJ20" s="13"/>
      <c r="BK20" s="13"/>
      <c r="BL20" s="13"/>
      <c r="BM20" s="13"/>
      <c r="BX20" s="2"/>
      <c r="CA20" s="55" t="str">
        <f t="shared" si="6"/>
        <v/>
      </c>
      <c r="CB20" s="55" t="str">
        <f t="shared" si="7"/>
        <v/>
      </c>
      <c r="CC20" s="55" t="str">
        <f t="shared" si="8"/>
        <v/>
      </c>
      <c r="CD20" s="55" t="str">
        <f t="shared" si="9"/>
        <v/>
      </c>
      <c r="CE20" s="55" t="str">
        <f t="shared" si="10"/>
        <v/>
      </c>
      <c r="CF20" s="55"/>
      <c r="CG20" s="56">
        <f t="shared" si="11"/>
        <v>0</v>
      </c>
      <c r="CH20" s="56">
        <f t="shared" si="12"/>
        <v>0</v>
      </c>
      <c r="CI20" s="56">
        <f t="shared" si="2"/>
        <v>0</v>
      </c>
      <c r="CJ20" s="56">
        <f t="shared" si="3"/>
        <v>0</v>
      </c>
      <c r="CK20" s="56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1" t="s">
        <v>68</v>
      </c>
      <c r="B21" s="34">
        <f t="shared" si="13"/>
        <v>11</v>
      </c>
      <c r="C21" s="39">
        <v>0</v>
      </c>
      <c r="D21" s="57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2</v>
      </c>
      <c r="L21" s="42">
        <v>1</v>
      </c>
      <c r="M21" s="42">
        <v>2</v>
      </c>
      <c r="N21" s="42">
        <v>3</v>
      </c>
      <c r="O21" s="42">
        <v>2</v>
      </c>
      <c r="P21" s="42">
        <v>0</v>
      </c>
      <c r="Q21" s="42">
        <v>0</v>
      </c>
      <c r="R21" s="42">
        <v>1</v>
      </c>
      <c r="S21" s="40">
        <v>0</v>
      </c>
      <c r="T21" s="39">
        <v>11</v>
      </c>
      <c r="U21" s="39">
        <v>6</v>
      </c>
      <c r="V21" s="40">
        <v>5</v>
      </c>
      <c r="W21" s="41">
        <f t="shared" si="0"/>
        <v>0</v>
      </c>
      <c r="X21" s="39">
        <v>0</v>
      </c>
      <c r="Y21" s="42">
        <v>0</v>
      </c>
      <c r="Z21" s="40">
        <v>0</v>
      </c>
      <c r="AA21" s="62">
        <f t="shared" si="1"/>
        <v>1</v>
      </c>
      <c r="AB21" s="39">
        <v>0</v>
      </c>
      <c r="AC21" s="42">
        <v>1</v>
      </c>
      <c r="AD21" s="40">
        <v>0</v>
      </c>
      <c r="AE21" s="44"/>
      <c r="AF21" s="44">
        <v>0</v>
      </c>
      <c r="AG21" s="39">
        <v>0</v>
      </c>
      <c r="AH21" s="40">
        <v>4</v>
      </c>
      <c r="AI21" s="48">
        <v>21</v>
      </c>
      <c r="AJ21" s="46">
        <v>0</v>
      </c>
      <c r="AK21" s="40">
        <v>2</v>
      </c>
      <c r="AL21" s="46">
        <v>0</v>
      </c>
      <c r="AM21" s="40">
        <v>2</v>
      </c>
      <c r="AN21" s="49"/>
      <c r="AO21" s="49"/>
      <c r="AP21" s="49"/>
      <c r="AQ21" s="49"/>
      <c r="AR21" s="50"/>
      <c r="AS21" s="51"/>
      <c r="AT21" s="60"/>
      <c r="AU21" s="58"/>
      <c r="AV21" s="52"/>
      <c r="AW21" s="46"/>
      <c r="AX21" s="40"/>
      <c r="AY21" s="53" t="str">
        <f t="shared" si="5"/>
        <v/>
      </c>
      <c r="AZ21" s="54"/>
      <c r="BA21" s="54"/>
      <c r="BB21" s="54"/>
      <c r="BC21" s="54"/>
      <c r="BD21" s="54"/>
      <c r="BE21" s="54"/>
      <c r="BF21" s="54"/>
      <c r="BG21" s="54"/>
      <c r="BH21" s="54"/>
      <c r="BI21" s="13"/>
      <c r="BJ21" s="13"/>
      <c r="BK21" s="13"/>
      <c r="BL21" s="13"/>
      <c r="BM21" s="13"/>
      <c r="BX21" s="2"/>
      <c r="CA21" s="55" t="str">
        <f t="shared" si="6"/>
        <v/>
      </c>
      <c r="CB21" s="55" t="str">
        <f t="shared" si="7"/>
        <v/>
      </c>
      <c r="CC21" s="55" t="str">
        <f t="shared" si="8"/>
        <v/>
      </c>
      <c r="CD21" s="55" t="str">
        <f t="shared" si="9"/>
        <v/>
      </c>
      <c r="CE21" s="55" t="str">
        <f t="shared" si="10"/>
        <v/>
      </c>
      <c r="CF21" s="55"/>
      <c r="CG21" s="56">
        <f t="shared" si="11"/>
        <v>0</v>
      </c>
      <c r="CH21" s="56">
        <f t="shared" si="12"/>
        <v>0</v>
      </c>
      <c r="CI21" s="56">
        <f t="shared" si="2"/>
        <v>0</v>
      </c>
      <c r="CJ21" s="56">
        <f t="shared" si="3"/>
        <v>0</v>
      </c>
      <c r="CK21" s="56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1" t="s">
        <v>69</v>
      </c>
      <c r="B22" s="34">
        <f t="shared" si="13"/>
        <v>0</v>
      </c>
      <c r="C22" s="39"/>
      <c r="D22" s="57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0"/>
      <c r="T22" s="39"/>
      <c r="U22" s="39"/>
      <c r="V22" s="40"/>
      <c r="W22" s="41">
        <f t="shared" si="0"/>
        <v>0</v>
      </c>
      <c r="X22" s="39"/>
      <c r="Y22" s="42"/>
      <c r="Z22" s="40"/>
      <c r="AA22" s="62">
        <f t="shared" si="1"/>
        <v>0</v>
      </c>
      <c r="AB22" s="39"/>
      <c r="AC22" s="42"/>
      <c r="AD22" s="40"/>
      <c r="AE22" s="44"/>
      <c r="AF22" s="44">
        <v>0</v>
      </c>
      <c r="AG22" s="39"/>
      <c r="AH22" s="40"/>
      <c r="AI22" s="48"/>
      <c r="AJ22" s="46"/>
      <c r="AK22" s="40"/>
      <c r="AL22" s="46"/>
      <c r="AM22" s="40"/>
      <c r="AN22" s="49"/>
      <c r="AO22" s="49"/>
      <c r="AP22" s="49"/>
      <c r="AQ22" s="49"/>
      <c r="AR22" s="50"/>
      <c r="AS22" s="51"/>
      <c r="AT22" s="60"/>
      <c r="AU22" s="58"/>
      <c r="AV22" s="52"/>
      <c r="AW22" s="46"/>
      <c r="AX22" s="40"/>
      <c r="AY22" s="53" t="str">
        <f t="shared" si="5"/>
        <v/>
      </c>
      <c r="AZ22" s="54"/>
      <c r="BA22" s="54"/>
      <c r="BB22" s="54"/>
      <c r="BC22" s="54"/>
      <c r="BD22" s="54"/>
      <c r="BE22" s="54"/>
      <c r="BF22" s="54"/>
      <c r="BG22" s="54"/>
      <c r="BH22" s="54"/>
      <c r="BI22" s="13"/>
      <c r="BJ22" s="13"/>
      <c r="BK22" s="13"/>
      <c r="BL22" s="13"/>
      <c r="BM22" s="13"/>
      <c r="BX22" s="2"/>
      <c r="CA22" s="55" t="str">
        <f t="shared" si="6"/>
        <v/>
      </c>
      <c r="CB22" s="55" t="str">
        <f t="shared" si="7"/>
        <v/>
      </c>
      <c r="CC22" s="55" t="str">
        <f t="shared" si="8"/>
        <v/>
      </c>
      <c r="CD22" s="55" t="str">
        <f t="shared" si="9"/>
        <v/>
      </c>
      <c r="CE22" s="55" t="str">
        <f t="shared" si="10"/>
        <v/>
      </c>
      <c r="CF22" s="55"/>
      <c r="CG22" s="56">
        <f t="shared" si="11"/>
        <v>0</v>
      </c>
      <c r="CH22" s="56">
        <f t="shared" si="12"/>
        <v>0</v>
      </c>
      <c r="CI22" s="56">
        <f t="shared" si="2"/>
        <v>0</v>
      </c>
      <c r="CJ22" s="56">
        <f t="shared" si="3"/>
        <v>0</v>
      </c>
      <c r="CK22" s="56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1" t="s">
        <v>70</v>
      </c>
      <c r="B23" s="34">
        <f t="shared" si="13"/>
        <v>0</v>
      </c>
      <c r="C23" s="39"/>
      <c r="D23" s="57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39"/>
      <c r="U23" s="39"/>
      <c r="V23" s="40"/>
      <c r="W23" s="41">
        <f t="shared" si="0"/>
        <v>0</v>
      </c>
      <c r="X23" s="39"/>
      <c r="Y23" s="42"/>
      <c r="Z23" s="40"/>
      <c r="AA23" s="62">
        <f t="shared" si="1"/>
        <v>0</v>
      </c>
      <c r="AB23" s="39"/>
      <c r="AC23" s="42"/>
      <c r="AD23" s="40"/>
      <c r="AE23" s="44"/>
      <c r="AF23" s="44">
        <v>0</v>
      </c>
      <c r="AG23" s="39"/>
      <c r="AH23" s="40"/>
      <c r="AI23" s="48"/>
      <c r="AJ23" s="46"/>
      <c r="AK23" s="40"/>
      <c r="AL23" s="46"/>
      <c r="AM23" s="40"/>
      <c r="AN23" s="49"/>
      <c r="AO23" s="49"/>
      <c r="AP23" s="49"/>
      <c r="AQ23" s="49"/>
      <c r="AR23" s="50"/>
      <c r="AS23" s="51"/>
      <c r="AT23" s="60"/>
      <c r="AU23" s="58"/>
      <c r="AV23" s="52"/>
      <c r="AW23" s="46"/>
      <c r="AX23" s="40"/>
      <c r="AY23" s="53" t="str">
        <f t="shared" si="5"/>
        <v/>
      </c>
      <c r="AZ23" s="54"/>
      <c r="BA23" s="54"/>
      <c r="BB23" s="54"/>
      <c r="BC23" s="54"/>
      <c r="BD23" s="54"/>
      <c r="BE23" s="54"/>
      <c r="BF23" s="54"/>
      <c r="BG23" s="54"/>
      <c r="BH23" s="54"/>
      <c r="BI23" s="13"/>
      <c r="BJ23" s="13"/>
      <c r="BK23" s="13"/>
      <c r="BL23" s="13"/>
      <c r="BM23" s="13"/>
      <c r="BX23" s="2"/>
      <c r="CA23" s="55" t="str">
        <f t="shared" si="6"/>
        <v/>
      </c>
      <c r="CB23" s="55" t="str">
        <f t="shared" si="7"/>
        <v/>
      </c>
      <c r="CC23" s="55" t="str">
        <f t="shared" si="8"/>
        <v/>
      </c>
      <c r="CD23" s="55" t="str">
        <f t="shared" si="9"/>
        <v/>
      </c>
      <c r="CE23" s="55" t="str">
        <f t="shared" si="10"/>
        <v/>
      </c>
      <c r="CF23" s="55"/>
      <c r="CG23" s="56">
        <f t="shared" si="11"/>
        <v>0</v>
      </c>
      <c r="CH23" s="56">
        <f t="shared" si="12"/>
        <v>0</v>
      </c>
      <c r="CI23" s="56">
        <f t="shared" si="2"/>
        <v>0</v>
      </c>
      <c r="CJ23" s="56">
        <f t="shared" si="3"/>
        <v>0</v>
      </c>
      <c r="CK23" s="56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1" t="s">
        <v>71</v>
      </c>
      <c r="B24" s="34">
        <f t="shared" si="13"/>
        <v>0</v>
      </c>
      <c r="C24" s="39"/>
      <c r="D24" s="57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0"/>
      <c r="T24" s="39"/>
      <c r="U24" s="39"/>
      <c r="V24" s="40"/>
      <c r="W24" s="41">
        <f t="shared" si="0"/>
        <v>0</v>
      </c>
      <c r="X24" s="39"/>
      <c r="Y24" s="42"/>
      <c r="Z24" s="40"/>
      <c r="AA24" s="62">
        <f t="shared" si="1"/>
        <v>0</v>
      </c>
      <c r="AB24" s="39"/>
      <c r="AC24" s="42"/>
      <c r="AD24" s="40"/>
      <c r="AE24" s="44"/>
      <c r="AF24" s="44">
        <v>0</v>
      </c>
      <c r="AG24" s="39"/>
      <c r="AH24" s="40"/>
      <c r="AI24" s="48"/>
      <c r="AJ24" s="46"/>
      <c r="AK24" s="40"/>
      <c r="AL24" s="46"/>
      <c r="AM24" s="40"/>
      <c r="AN24" s="49"/>
      <c r="AO24" s="49"/>
      <c r="AP24" s="49"/>
      <c r="AQ24" s="49"/>
      <c r="AR24" s="50"/>
      <c r="AS24" s="51"/>
      <c r="AT24" s="60"/>
      <c r="AU24" s="58"/>
      <c r="AV24" s="52"/>
      <c r="AW24" s="46"/>
      <c r="AX24" s="40"/>
      <c r="AY24" s="53" t="str">
        <f t="shared" si="5"/>
        <v/>
      </c>
      <c r="AZ24" s="54"/>
      <c r="BA24" s="54"/>
      <c r="BB24" s="54"/>
      <c r="BC24" s="54"/>
      <c r="BD24" s="54"/>
      <c r="BE24" s="54"/>
      <c r="BF24" s="54"/>
      <c r="BG24" s="54"/>
      <c r="BH24" s="54"/>
      <c r="BI24" s="13"/>
      <c r="BJ24" s="13"/>
      <c r="BK24" s="13"/>
      <c r="BL24" s="13"/>
      <c r="BM24" s="13"/>
      <c r="BX24" s="2"/>
      <c r="CA24" s="55" t="str">
        <f t="shared" si="6"/>
        <v/>
      </c>
      <c r="CB24" s="55" t="str">
        <f t="shared" si="7"/>
        <v/>
      </c>
      <c r="CC24" s="55" t="str">
        <f t="shared" si="8"/>
        <v/>
      </c>
      <c r="CD24" s="55" t="str">
        <f t="shared" si="9"/>
        <v/>
      </c>
      <c r="CE24" s="55" t="str">
        <f t="shared" si="10"/>
        <v/>
      </c>
      <c r="CF24" s="55"/>
      <c r="CG24" s="56">
        <f t="shared" si="11"/>
        <v>0</v>
      </c>
      <c r="CH24" s="56">
        <f t="shared" si="12"/>
        <v>0</v>
      </c>
      <c r="CI24" s="56">
        <f t="shared" si="2"/>
        <v>0</v>
      </c>
      <c r="CJ24" s="56">
        <f t="shared" si="3"/>
        <v>0</v>
      </c>
      <c r="CK24" s="56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1" t="s">
        <v>72</v>
      </c>
      <c r="B25" s="34">
        <f t="shared" si="13"/>
        <v>0</v>
      </c>
      <c r="C25" s="39"/>
      <c r="D25" s="57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39"/>
      <c r="U25" s="39"/>
      <c r="V25" s="40"/>
      <c r="W25" s="41">
        <f t="shared" si="0"/>
        <v>0</v>
      </c>
      <c r="X25" s="39"/>
      <c r="Y25" s="42"/>
      <c r="Z25" s="40"/>
      <c r="AA25" s="62">
        <f t="shared" si="1"/>
        <v>0</v>
      </c>
      <c r="AB25" s="39"/>
      <c r="AC25" s="42"/>
      <c r="AD25" s="40"/>
      <c r="AE25" s="44"/>
      <c r="AF25" s="44">
        <v>0</v>
      </c>
      <c r="AG25" s="39"/>
      <c r="AH25" s="40"/>
      <c r="AI25" s="48"/>
      <c r="AJ25" s="46"/>
      <c r="AK25" s="40"/>
      <c r="AL25" s="46"/>
      <c r="AM25" s="40"/>
      <c r="AN25" s="49"/>
      <c r="AO25" s="49"/>
      <c r="AP25" s="49"/>
      <c r="AQ25" s="49"/>
      <c r="AR25" s="50"/>
      <c r="AS25" s="51"/>
      <c r="AT25" s="60"/>
      <c r="AU25" s="58"/>
      <c r="AV25" s="52"/>
      <c r="AW25" s="46"/>
      <c r="AX25" s="40"/>
      <c r="AY25" s="53" t="str">
        <f t="shared" si="5"/>
        <v/>
      </c>
      <c r="AZ25" s="54"/>
      <c r="BA25" s="54"/>
      <c r="BB25" s="54"/>
      <c r="BC25" s="54"/>
      <c r="BD25" s="54"/>
      <c r="BE25" s="54"/>
      <c r="BF25" s="54"/>
      <c r="BG25" s="54"/>
      <c r="BH25" s="54"/>
      <c r="BI25" s="13"/>
      <c r="BJ25" s="13"/>
      <c r="BK25" s="13"/>
      <c r="BL25" s="13"/>
      <c r="BM25" s="13"/>
      <c r="BX25" s="2"/>
      <c r="CA25" s="55" t="str">
        <f t="shared" si="6"/>
        <v/>
      </c>
      <c r="CB25" s="55" t="str">
        <f t="shared" si="7"/>
        <v/>
      </c>
      <c r="CC25" s="55" t="str">
        <f t="shared" si="8"/>
        <v/>
      </c>
      <c r="CD25" s="55" t="str">
        <f t="shared" si="9"/>
        <v/>
      </c>
      <c r="CE25" s="55" t="str">
        <f t="shared" si="10"/>
        <v/>
      </c>
      <c r="CF25" s="55"/>
      <c r="CG25" s="56">
        <f t="shared" si="11"/>
        <v>0</v>
      </c>
      <c r="CH25" s="56">
        <f t="shared" si="12"/>
        <v>0</v>
      </c>
      <c r="CI25" s="56">
        <f t="shared" si="2"/>
        <v>0</v>
      </c>
      <c r="CJ25" s="56">
        <f t="shared" si="3"/>
        <v>0</v>
      </c>
      <c r="CK25" s="56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1" t="s">
        <v>73</v>
      </c>
      <c r="B26" s="34">
        <f t="shared" si="13"/>
        <v>0</v>
      </c>
      <c r="C26" s="39">
        <v>0</v>
      </c>
      <c r="D26" s="57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0">
        <v>0</v>
      </c>
      <c r="T26" s="39">
        <v>0</v>
      </c>
      <c r="U26" s="39">
        <v>0</v>
      </c>
      <c r="V26" s="40">
        <v>0</v>
      </c>
      <c r="W26" s="41">
        <f t="shared" si="0"/>
        <v>0</v>
      </c>
      <c r="X26" s="39">
        <v>0</v>
      </c>
      <c r="Y26" s="42">
        <v>0</v>
      </c>
      <c r="Z26" s="40">
        <v>0</v>
      </c>
      <c r="AA26" s="62">
        <f t="shared" si="1"/>
        <v>0</v>
      </c>
      <c r="AB26" s="39">
        <v>0</v>
      </c>
      <c r="AC26" s="42">
        <v>0</v>
      </c>
      <c r="AD26" s="40">
        <v>0</v>
      </c>
      <c r="AE26" s="44"/>
      <c r="AF26" s="44">
        <v>0</v>
      </c>
      <c r="AG26" s="39">
        <v>0</v>
      </c>
      <c r="AH26" s="40">
        <v>0</v>
      </c>
      <c r="AI26" s="48">
        <v>0</v>
      </c>
      <c r="AJ26" s="46">
        <v>0</v>
      </c>
      <c r="AK26" s="40">
        <v>0</v>
      </c>
      <c r="AL26" s="46">
        <v>0</v>
      </c>
      <c r="AM26" s="40">
        <v>0</v>
      </c>
      <c r="AN26" s="49"/>
      <c r="AO26" s="49"/>
      <c r="AP26" s="49"/>
      <c r="AQ26" s="49"/>
      <c r="AR26" s="50"/>
      <c r="AS26" s="51"/>
      <c r="AT26" s="60"/>
      <c r="AU26" s="58"/>
      <c r="AV26" s="52"/>
      <c r="AW26" s="46"/>
      <c r="AX26" s="40"/>
      <c r="AY26" s="53" t="str">
        <f t="shared" si="5"/>
        <v/>
      </c>
      <c r="AZ26" s="54"/>
      <c r="BA26" s="54"/>
      <c r="BB26" s="54"/>
      <c r="BC26" s="54"/>
      <c r="BD26" s="54"/>
      <c r="BE26" s="54"/>
      <c r="BF26" s="54"/>
      <c r="BG26" s="54"/>
      <c r="BH26" s="54"/>
      <c r="BI26" s="13"/>
      <c r="BJ26" s="13"/>
      <c r="BK26" s="13"/>
      <c r="BL26" s="13"/>
      <c r="BM26" s="13"/>
      <c r="BX26" s="2"/>
      <c r="CA26" s="55" t="str">
        <f t="shared" si="6"/>
        <v/>
      </c>
      <c r="CB26" s="55" t="str">
        <f t="shared" si="7"/>
        <v/>
      </c>
      <c r="CC26" s="55" t="str">
        <f t="shared" si="8"/>
        <v/>
      </c>
      <c r="CD26" s="55" t="str">
        <f t="shared" si="9"/>
        <v/>
      </c>
      <c r="CE26" s="55" t="str">
        <f t="shared" si="10"/>
        <v/>
      </c>
      <c r="CF26" s="55"/>
      <c r="CG26" s="56">
        <f t="shared" si="11"/>
        <v>0</v>
      </c>
      <c r="CH26" s="56">
        <f t="shared" si="12"/>
        <v>0</v>
      </c>
      <c r="CI26" s="56">
        <f t="shared" si="2"/>
        <v>0</v>
      </c>
      <c r="CJ26" s="56">
        <f t="shared" si="3"/>
        <v>0</v>
      </c>
      <c r="CK26" s="56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1" t="s">
        <v>74</v>
      </c>
      <c r="B27" s="34">
        <f t="shared" si="13"/>
        <v>0</v>
      </c>
      <c r="C27" s="39"/>
      <c r="D27" s="57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39"/>
      <c r="U27" s="39"/>
      <c r="V27" s="40"/>
      <c r="W27" s="41">
        <f t="shared" si="0"/>
        <v>0</v>
      </c>
      <c r="X27" s="39"/>
      <c r="Y27" s="42"/>
      <c r="Z27" s="40"/>
      <c r="AA27" s="62">
        <f t="shared" si="1"/>
        <v>0</v>
      </c>
      <c r="AB27" s="39"/>
      <c r="AC27" s="42"/>
      <c r="AD27" s="40"/>
      <c r="AE27" s="44"/>
      <c r="AF27" s="44">
        <v>0</v>
      </c>
      <c r="AG27" s="39"/>
      <c r="AH27" s="40"/>
      <c r="AI27" s="48"/>
      <c r="AJ27" s="46"/>
      <c r="AK27" s="40"/>
      <c r="AL27" s="46"/>
      <c r="AM27" s="40"/>
      <c r="AN27" s="49"/>
      <c r="AO27" s="49"/>
      <c r="AP27" s="49"/>
      <c r="AQ27" s="49"/>
      <c r="AR27" s="50"/>
      <c r="AS27" s="51"/>
      <c r="AT27" s="60"/>
      <c r="AU27" s="58"/>
      <c r="AV27" s="52"/>
      <c r="AW27" s="46"/>
      <c r="AX27" s="40"/>
      <c r="AY27" s="53" t="str">
        <f t="shared" si="5"/>
        <v/>
      </c>
      <c r="AZ27" s="54"/>
      <c r="BA27" s="54"/>
      <c r="BB27" s="54"/>
      <c r="BC27" s="54"/>
      <c r="BD27" s="54"/>
      <c r="BE27" s="54"/>
      <c r="BF27" s="54"/>
      <c r="BG27" s="54"/>
      <c r="BH27" s="54"/>
      <c r="BI27" s="13"/>
      <c r="BJ27" s="13"/>
      <c r="BK27" s="13"/>
      <c r="BL27" s="13"/>
      <c r="BM27" s="13"/>
      <c r="BX27" s="2"/>
      <c r="CA27" s="55" t="str">
        <f t="shared" si="6"/>
        <v/>
      </c>
      <c r="CB27" s="55" t="str">
        <f t="shared" si="7"/>
        <v/>
      </c>
      <c r="CC27" s="55" t="str">
        <f t="shared" si="8"/>
        <v/>
      </c>
      <c r="CD27" s="55" t="str">
        <f t="shared" si="9"/>
        <v/>
      </c>
      <c r="CE27" s="55" t="str">
        <f t="shared" si="10"/>
        <v/>
      </c>
      <c r="CF27" s="55"/>
      <c r="CG27" s="56">
        <f t="shared" si="11"/>
        <v>0</v>
      </c>
      <c r="CH27" s="56">
        <f t="shared" si="12"/>
        <v>0</v>
      </c>
      <c r="CI27" s="56">
        <f t="shared" si="2"/>
        <v>0</v>
      </c>
      <c r="CJ27" s="56">
        <f t="shared" si="3"/>
        <v>0</v>
      </c>
      <c r="CK27" s="56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1" t="s">
        <v>75</v>
      </c>
      <c r="B28" s="34">
        <f t="shared" si="13"/>
        <v>0</v>
      </c>
      <c r="C28" s="39"/>
      <c r="D28" s="57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0"/>
      <c r="T28" s="39"/>
      <c r="U28" s="39"/>
      <c r="V28" s="40"/>
      <c r="W28" s="41">
        <f t="shared" si="0"/>
        <v>0</v>
      </c>
      <c r="X28" s="39"/>
      <c r="Y28" s="42"/>
      <c r="Z28" s="40"/>
      <c r="AA28" s="62">
        <f t="shared" si="1"/>
        <v>0</v>
      </c>
      <c r="AB28" s="39"/>
      <c r="AC28" s="42"/>
      <c r="AD28" s="40"/>
      <c r="AE28" s="44"/>
      <c r="AF28" s="44">
        <v>0</v>
      </c>
      <c r="AG28" s="39"/>
      <c r="AH28" s="40"/>
      <c r="AI28" s="48"/>
      <c r="AJ28" s="46"/>
      <c r="AK28" s="40"/>
      <c r="AL28" s="46"/>
      <c r="AM28" s="40"/>
      <c r="AN28" s="49"/>
      <c r="AO28" s="49"/>
      <c r="AP28" s="49"/>
      <c r="AQ28" s="49"/>
      <c r="AR28" s="50"/>
      <c r="AS28" s="51"/>
      <c r="AT28" s="60"/>
      <c r="AU28" s="58"/>
      <c r="AV28" s="52"/>
      <c r="AW28" s="46"/>
      <c r="AX28" s="40"/>
      <c r="AY28" s="53" t="str">
        <f t="shared" si="5"/>
        <v/>
      </c>
      <c r="AZ28" s="54"/>
      <c r="BA28" s="54"/>
      <c r="BB28" s="54"/>
      <c r="BC28" s="54"/>
      <c r="BD28" s="54"/>
      <c r="BE28" s="54"/>
      <c r="BF28" s="54"/>
      <c r="BG28" s="54"/>
      <c r="BH28" s="54"/>
      <c r="BI28" s="13"/>
      <c r="BJ28" s="13"/>
      <c r="BK28" s="13"/>
      <c r="BL28" s="13"/>
      <c r="BM28" s="13"/>
      <c r="BX28" s="2"/>
      <c r="CA28" s="55" t="str">
        <f t="shared" si="6"/>
        <v/>
      </c>
      <c r="CB28" s="55" t="str">
        <f t="shared" si="7"/>
        <v/>
      </c>
      <c r="CC28" s="55" t="str">
        <f t="shared" si="8"/>
        <v/>
      </c>
      <c r="CD28" s="55" t="str">
        <f t="shared" si="9"/>
        <v/>
      </c>
      <c r="CE28" s="55" t="str">
        <f t="shared" si="10"/>
        <v/>
      </c>
      <c r="CF28" s="55"/>
      <c r="CG28" s="56">
        <f t="shared" si="11"/>
        <v>0</v>
      </c>
      <c r="CH28" s="56">
        <f t="shared" si="12"/>
        <v>0</v>
      </c>
      <c r="CI28" s="56">
        <f t="shared" si="2"/>
        <v>0</v>
      </c>
      <c r="CJ28" s="56">
        <f t="shared" si="3"/>
        <v>0</v>
      </c>
      <c r="CK28" s="56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1" t="s">
        <v>76</v>
      </c>
      <c r="B29" s="34">
        <f t="shared" si="13"/>
        <v>0</v>
      </c>
      <c r="C29" s="39"/>
      <c r="D29" s="57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39"/>
      <c r="U29" s="39"/>
      <c r="V29" s="40"/>
      <c r="W29" s="41">
        <f t="shared" si="0"/>
        <v>0</v>
      </c>
      <c r="X29" s="39"/>
      <c r="Y29" s="42"/>
      <c r="Z29" s="40"/>
      <c r="AA29" s="62">
        <f t="shared" si="1"/>
        <v>0</v>
      </c>
      <c r="AB29" s="39"/>
      <c r="AC29" s="42"/>
      <c r="AD29" s="40"/>
      <c r="AE29" s="44"/>
      <c r="AF29" s="44">
        <v>0</v>
      </c>
      <c r="AG29" s="39"/>
      <c r="AH29" s="40"/>
      <c r="AI29" s="48"/>
      <c r="AJ29" s="46"/>
      <c r="AK29" s="40"/>
      <c r="AL29" s="46"/>
      <c r="AM29" s="40"/>
      <c r="AN29" s="49"/>
      <c r="AO29" s="49"/>
      <c r="AP29" s="49"/>
      <c r="AQ29" s="49"/>
      <c r="AR29" s="50"/>
      <c r="AS29" s="51"/>
      <c r="AT29" s="60"/>
      <c r="AU29" s="58"/>
      <c r="AV29" s="52"/>
      <c r="AW29" s="46"/>
      <c r="AX29" s="40"/>
      <c r="AY29" s="53" t="str">
        <f t="shared" si="5"/>
        <v/>
      </c>
      <c r="AZ29" s="54"/>
      <c r="BA29" s="54"/>
      <c r="BB29" s="54"/>
      <c r="BC29" s="54"/>
      <c r="BD29" s="54"/>
      <c r="BE29" s="54"/>
      <c r="BF29" s="54"/>
      <c r="BG29" s="54"/>
      <c r="BH29" s="54"/>
      <c r="BI29" s="13"/>
      <c r="BJ29" s="13"/>
      <c r="BK29" s="13"/>
      <c r="BL29" s="13"/>
      <c r="BM29" s="13"/>
      <c r="BX29" s="2"/>
      <c r="CA29" s="55" t="str">
        <f t="shared" si="6"/>
        <v/>
      </c>
      <c r="CB29" s="55" t="str">
        <f t="shared" si="7"/>
        <v/>
      </c>
      <c r="CC29" s="55" t="str">
        <f t="shared" si="8"/>
        <v/>
      </c>
      <c r="CD29" s="55" t="str">
        <f t="shared" si="9"/>
        <v/>
      </c>
      <c r="CE29" s="55" t="str">
        <f t="shared" si="10"/>
        <v/>
      </c>
      <c r="CF29" s="55"/>
      <c r="CG29" s="56">
        <f t="shared" si="11"/>
        <v>0</v>
      </c>
      <c r="CH29" s="56">
        <f t="shared" si="12"/>
        <v>0</v>
      </c>
      <c r="CI29" s="56">
        <f t="shared" si="2"/>
        <v>0</v>
      </c>
      <c r="CJ29" s="56">
        <f t="shared" si="3"/>
        <v>0</v>
      </c>
      <c r="CK29" s="56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1" t="s">
        <v>77</v>
      </c>
      <c r="B30" s="34">
        <f t="shared" si="13"/>
        <v>0</v>
      </c>
      <c r="C30" s="39">
        <v>0</v>
      </c>
      <c r="D30" s="57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0">
        <v>0</v>
      </c>
      <c r="T30" s="39">
        <v>0</v>
      </c>
      <c r="U30" s="39">
        <v>0</v>
      </c>
      <c r="V30" s="40">
        <v>0</v>
      </c>
      <c r="W30" s="41">
        <f t="shared" si="0"/>
        <v>0</v>
      </c>
      <c r="X30" s="39">
        <v>0</v>
      </c>
      <c r="Y30" s="42">
        <v>0</v>
      </c>
      <c r="Z30" s="40">
        <v>0</v>
      </c>
      <c r="AA30" s="62">
        <f t="shared" si="1"/>
        <v>0</v>
      </c>
      <c r="AB30" s="39">
        <v>0</v>
      </c>
      <c r="AC30" s="42">
        <v>0</v>
      </c>
      <c r="AD30" s="40">
        <v>0</v>
      </c>
      <c r="AE30" s="44"/>
      <c r="AF30" s="44">
        <v>0</v>
      </c>
      <c r="AG30" s="39">
        <v>0</v>
      </c>
      <c r="AH30" s="40">
        <v>0</v>
      </c>
      <c r="AI30" s="48">
        <v>0</v>
      </c>
      <c r="AJ30" s="46">
        <v>0</v>
      </c>
      <c r="AK30" s="40">
        <v>56</v>
      </c>
      <c r="AL30" s="46">
        <v>0</v>
      </c>
      <c r="AM30" s="40">
        <v>0</v>
      </c>
      <c r="AN30" s="49"/>
      <c r="AO30" s="49"/>
      <c r="AP30" s="49"/>
      <c r="AQ30" s="49"/>
      <c r="AR30" s="50"/>
      <c r="AS30" s="51"/>
      <c r="AT30" s="60"/>
      <c r="AU30" s="58"/>
      <c r="AV30" s="52"/>
      <c r="AW30" s="46"/>
      <c r="AX30" s="40"/>
      <c r="AY30" s="53" t="str">
        <f t="shared" si="5"/>
        <v/>
      </c>
      <c r="AZ30" s="54"/>
      <c r="BA30" s="54"/>
      <c r="BB30" s="54"/>
      <c r="BC30" s="54"/>
      <c r="BD30" s="54"/>
      <c r="BE30" s="54"/>
      <c r="BF30" s="54"/>
      <c r="BG30" s="54"/>
      <c r="BH30" s="54"/>
      <c r="BI30" s="13"/>
      <c r="BJ30" s="13"/>
      <c r="BK30" s="13"/>
      <c r="BL30" s="13"/>
      <c r="BM30" s="13"/>
      <c r="BX30" s="2"/>
      <c r="CA30" s="55" t="str">
        <f t="shared" si="6"/>
        <v/>
      </c>
      <c r="CB30" s="55" t="str">
        <f t="shared" si="7"/>
        <v/>
      </c>
      <c r="CC30" s="55" t="str">
        <f t="shared" si="8"/>
        <v/>
      </c>
      <c r="CD30" s="55" t="str">
        <f t="shared" si="9"/>
        <v/>
      </c>
      <c r="CE30" s="55" t="str">
        <f t="shared" si="10"/>
        <v/>
      </c>
      <c r="CF30" s="55"/>
      <c r="CG30" s="56">
        <f t="shared" si="11"/>
        <v>0</v>
      </c>
      <c r="CH30" s="56">
        <f t="shared" si="12"/>
        <v>0</v>
      </c>
      <c r="CI30" s="56">
        <f t="shared" si="2"/>
        <v>0</v>
      </c>
      <c r="CJ30" s="56">
        <f t="shared" si="3"/>
        <v>0</v>
      </c>
      <c r="CK30" s="56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1" t="s">
        <v>78</v>
      </c>
      <c r="B31" s="34">
        <f t="shared" si="13"/>
        <v>28</v>
      </c>
      <c r="C31" s="39">
        <v>1</v>
      </c>
      <c r="D31" s="57">
        <v>0</v>
      </c>
      <c r="E31" s="42">
        <v>0</v>
      </c>
      <c r="F31" s="42">
        <v>1</v>
      </c>
      <c r="G31" s="42">
        <v>0</v>
      </c>
      <c r="H31" s="42">
        <v>1</v>
      </c>
      <c r="I31" s="42">
        <v>4</v>
      </c>
      <c r="J31" s="42">
        <v>4</v>
      </c>
      <c r="K31" s="42">
        <v>1</v>
      </c>
      <c r="L31" s="42">
        <v>0</v>
      </c>
      <c r="M31" s="42">
        <v>3</v>
      </c>
      <c r="N31" s="42">
        <v>1</v>
      </c>
      <c r="O31" s="42">
        <v>1</v>
      </c>
      <c r="P31" s="42">
        <v>6</v>
      </c>
      <c r="Q31" s="42">
        <v>1</v>
      </c>
      <c r="R31" s="42">
        <v>1</v>
      </c>
      <c r="S31" s="40">
        <v>3</v>
      </c>
      <c r="T31" s="39">
        <v>27</v>
      </c>
      <c r="U31" s="39">
        <v>11</v>
      </c>
      <c r="V31" s="40">
        <v>17</v>
      </c>
      <c r="W31" s="41">
        <f t="shared" si="0"/>
        <v>0</v>
      </c>
      <c r="X31" s="39">
        <v>0</v>
      </c>
      <c r="Y31" s="42">
        <v>0</v>
      </c>
      <c r="Z31" s="40">
        <v>0</v>
      </c>
      <c r="AA31" s="62">
        <f t="shared" si="1"/>
        <v>2</v>
      </c>
      <c r="AB31" s="39">
        <v>0</v>
      </c>
      <c r="AC31" s="42">
        <v>2</v>
      </c>
      <c r="AD31" s="40">
        <v>0</v>
      </c>
      <c r="AE31" s="44"/>
      <c r="AF31" s="44">
        <v>0</v>
      </c>
      <c r="AG31" s="39">
        <v>0</v>
      </c>
      <c r="AH31" s="40">
        <v>0</v>
      </c>
      <c r="AI31" s="48">
        <v>0</v>
      </c>
      <c r="AJ31" s="46">
        <v>0</v>
      </c>
      <c r="AK31" s="40">
        <v>1</v>
      </c>
      <c r="AL31" s="46">
        <v>0</v>
      </c>
      <c r="AM31" s="40">
        <v>1</v>
      </c>
      <c r="AN31" s="49"/>
      <c r="AO31" s="49"/>
      <c r="AP31" s="49"/>
      <c r="AQ31" s="49"/>
      <c r="AR31" s="50"/>
      <c r="AS31" s="51"/>
      <c r="AT31" s="60"/>
      <c r="AU31" s="58"/>
      <c r="AV31" s="52"/>
      <c r="AW31" s="46"/>
      <c r="AX31" s="40"/>
      <c r="AY31" s="53" t="str">
        <f t="shared" si="5"/>
        <v/>
      </c>
      <c r="AZ31" s="54"/>
      <c r="BA31" s="54"/>
      <c r="BB31" s="54"/>
      <c r="BC31" s="54"/>
      <c r="BD31" s="54"/>
      <c r="BE31" s="54"/>
      <c r="BF31" s="54"/>
      <c r="BG31" s="54"/>
      <c r="BH31" s="54"/>
      <c r="BI31" s="13"/>
      <c r="BJ31" s="13"/>
      <c r="BK31" s="13"/>
      <c r="BL31" s="13"/>
      <c r="BM31" s="13"/>
      <c r="BX31" s="2"/>
      <c r="CA31" s="55" t="str">
        <f t="shared" si="6"/>
        <v/>
      </c>
      <c r="CB31" s="55" t="str">
        <f t="shared" si="7"/>
        <v/>
      </c>
      <c r="CC31" s="55" t="str">
        <f t="shared" si="8"/>
        <v/>
      </c>
      <c r="CD31" s="55" t="str">
        <f t="shared" si="9"/>
        <v/>
      </c>
      <c r="CE31" s="55" t="str">
        <f t="shared" si="10"/>
        <v/>
      </c>
      <c r="CF31" s="55"/>
      <c r="CG31" s="56">
        <f t="shared" si="11"/>
        <v>0</v>
      </c>
      <c r="CH31" s="56">
        <f t="shared" si="12"/>
        <v>0</v>
      </c>
      <c r="CI31" s="56">
        <f t="shared" si="2"/>
        <v>0</v>
      </c>
      <c r="CJ31" s="56">
        <f t="shared" si="3"/>
        <v>0</v>
      </c>
      <c r="CK31" s="56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1" t="s">
        <v>79</v>
      </c>
      <c r="B32" s="34">
        <f t="shared" si="13"/>
        <v>0</v>
      </c>
      <c r="C32" s="39"/>
      <c r="D32" s="57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39"/>
      <c r="U32" s="39"/>
      <c r="V32" s="40"/>
      <c r="W32" s="41">
        <f t="shared" si="0"/>
        <v>0</v>
      </c>
      <c r="X32" s="39"/>
      <c r="Y32" s="42"/>
      <c r="Z32" s="40"/>
      <c r="AA32" s="62">
        <f t="shared" si="1"/>
        <v>0</v>
      </c>
      <c r="AB32" s="39"/>
      <c r="AC32" s="42"/>
      <c r="AD32" s="40"/>
      <c r="AE32" s="44"/>
      <c r="AF32" s="44">
        <v>0</v>
      </c>
      <c r="AG32" s="39"/>
      <c r="AH32" s="40"/>
      <c r="AI32" s="48"/>
      <c r="AJ32" s="46"/>
      <c r="AK32" s="40"/>
      <c r="AL32" s="46"/>
      <c r="AM32" s="40"/>
      <c r="AN32" s="49"/>
      <c r="AO32" s="49"/>
      <c r="AP32" s="49"/>
      <c r="AQ32" s="49"/>
      <c r="AR32" s="50"/>
      <c r="AS32" s="51"/>
      <c r="AT32" s="60"/>
      <c r="AU32" s="58"/>
      <c r="AV32" s="52"/>
      <c r="AW32" s="46"/>
      <c r="AX32" s="40"/>
      <c r="AY32" s="53" t="str">
        <f t="shared" si="5"/>
        <v/>
      </c>
      <c r="AZ32" s="54"/>
      <c r="BA32" s="54"/>
      <c r="BB32" s="54"/>
      <c r="BC32" s="54"/>
      <c r="BD32" s="54"/>
      <c r="BE32" s="54"/>
      <c r="BF32" s="54"/>
      <c r="BG32" s="54"/>
      <c r="BH32" s="54"/>
      <c r="BI32" s="13"/>
      <c r="BJ32" s="13"/>
      <c r="BK32" s="13"/>
      <c r="BL32" s="13"/>
      <c r="BM32" s="13"/>
      <c r="BX32" s="2"/>
      <c r="CA32" s="55" t="str">
        <f t="shared" si="6"/>
        <v/>
      </c>
      <c r="CB32" s="55" t="str">
        <f t="shared" si="7"/>
        <v/>
      </c>
      <c r="CC32" s="55" t="str">
        <f t="shared" si="8"/>
        <v/>
      </c>
      <c r="CD32" s="55" t="str">
        <f t="shared" si="9"/>
        <v/>
      </c>
      <c r="CE32" s="55" t="str">
        <f t="shared" si="10"/>
        <v/>
      </c>
      <c r="CF32" s="55"/>
      <c r="CG32" s="56">
        <f t="shared" si="11"/>
        <v>0</v>
      </c>
      <c r="CH32" s="56">
        <f t="shared" si="12"/>
        <v>0</v>
      </c>
      <c r="CI32" s="56">
        <f t="shared" si="2"/>
        <v>0</v>
      </c>
      <c r="CJ32" s="56">
        <f t="shared" si="3"/>
        <v>0</v>
      </c>
      <c r="CK32" s="56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1" t="s">
        <v>80</v>
      </c>
      <c r="B33" s="34">
        <f t="shared" si="13"/>
        <v>0</v>
      </c>
      <c r="C33" s="39"/>
      <c r="D33" s="57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0"/>
      <c r="T33" s="39"/>
      <c r="U33" s="39"/>
      <c r="V33" s="40"/>
      <c r="W33" s="41">
        <f t="shared" si="0"/>
        <v>0</v>
      </c>
      <c r="X33" s="39"/>
      <c r="Y33" s="42"/>
      <c r="Z33" s="40"/>
      <c r="AA33" s="62">
        <f t="shared" si="1"/>
        <v>0</v>
      </c>
      <c r="AB33" s="39"/>
      <c r="AC33" s="42"/>
      <c r="AD33" s="40"/>
      <c r="AE33" s="44"/>
      <c r="AF33" s="44">
        <v>0</v>
      </c>
      <c r="AG33" s="39"/>
      <c r="AH33" s="40"/>
      <c r="AI33" s="48"/>
      <c r="AJ33" s="46"/>
      <c r="AK33" s="40"/>
      <c r="AL33" s="46"/>
      <c r="AM33" s="40"/>
      <c r="AN33" s="49"/>
      <c r="AO33" s="49"/>
      <c r="AP33" s="49"/>
      <c r="AQ33" s="49"/>
      <c r="AR33" s="50"/>
      <c r="AS33" s="51"/>
      <c r="AT33" s="60"/>
      <c r="AU33" s="58"/>
      <c r="AV33" s="52"/>
      <c r="AW33" s="46"/>
      <c r="AX33" s="40"/>
      <c r="AY33" s="53" t="str">
        <f t="shared" si="5"/>
        <v/>
      </c>
      <c r="AZ33" s="54"/>
      <c r="BA33" s="54"/>
      <c r="BB33" s="54"/>
      <c r="BC33" s="54"/>
      <c r="BD33" s="54"/>
      <c r="BE33" s="54"/>
      <c r="BF33" s="54"/>
      <c r="BG33" s="54"/>
      <c r="BH33" s="54"/>
      <c r="BI33" s="13"/>
      <c r="BJ33" s="13"/>
      <c r="BK33" s="13"/>
      <c r="BL33" s="13"/>
      <c r="BM33" s="13"/>
      <c r="BX33" s="2"/>
      <c r="CA33" s="55" t="str">
        <f t="shared" si="6"/>
        <v/>
      </c>
      <c r="CB33" s="55" t="str">
        <f t="shared" si="7"/>
        <v/>
      </c>
      <c r="CC33" s="55" t="str">
        <f t="shared" si="8"/>
        <v/>
      </c>
      <c r="CD33" s="55" t="str">
        <f t="shared" si="9"/>
        <v/>
      </c>
      <c r="CE33" s="55" t="str">
        <f t="shared" si="10"/>
        <v/>
      </c>
      <c r="CF33" s="55"/>
      <c r="CG33" s="56">
        <f t="shared" si="11"/>
        <v>0</v>
      </c>
      <c r="CH33" s="56">
        <f t="shared" si="12"/>
        <v>0</v>
      </c>
      <c r="CI33" s="56">
        <f t="shared" si="2"/>
        <v>0</v>
      </c>
      <c r="CJ33" s="56">
        <f t="shared" si="3"/>
        <v>0</v>
      </c>
      <c r="CK33" s="56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1" t="s">
        <v>81</v>
      </c>
      <c r="B34" s="34">
        <f t="shared" si="13"/>
        <v>0</v>
      </c>
      <c r="C34" s="39"/>
      <c r="D34" s="57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0"/>
      <c r="T34" s="39"/>
      <c r="U34" s="39"/>
      <c r="V34" s="40"/>
      <c r="W34" s="41">
        <f t="shared" si="0"/>
        <v>0</v>
      </c>
      <c r="X34" s="39"/>
      <c r="Y34" s="42"/>
      <c r="Z34" s="40"/>
      <c r="AA34" s="62">
        <f t="shared" si="1"/>
        <v>0</v>
      </c>
      <c r="AB34" s="39"/>
      <c r="AC34" s="42"/>
      <c r="AD34" s="40"/>
      <c r="AE34" s="44"/>
      <c r="AF34" s="44">
        <v>0</v>
      </c>
      <c r="AG34" s="39"/>
      <c r="AH34" s="40"/>
      <c r="AI34" s="48"/>
      <c r="AJ34" s="46"/>
      <c r="AK34" s="40"/>
      <c r="AL34" s="46"/>
      <c r="AM34" s="40"/>
      <c r="AN34" s="49"/>
      <c r="AO34" s="49"/>
      <c r="AP34" s="49"/>
      <c r="AQ34" s="49"/>
      <c r="AR34" s="50"/>
      <c r="AS34" s="51"/>
      <c r="AT34" s="60"/>
      <c r="AU34" s="58"/>
      <c r="AV34" s="52"/>
      <c r="AW34" s="46"/>
      <c r="AX34" s="40"/>
      <c r="AY34" s="53" t="str">
        <f t="shared" si="5"/>
        <v/>
      </c>
      <c r="AZ34" s="54"/>
      <c r="BA34" s="54"/>
      <c r="BB34" s="54"/>
      <c r="BC34" s="54"/>
      <c r="BD34" s="54"/>
      <c r="BE34" s="54"/>
      <c r="BF34" s="54"/>
      <c r="BG34" s="54"/>
      <c r="BH34" s="54"/>
      <c r="BI34" s="13"/>
      <c r="BJ34" s="13"/>
      <c r="BK34" s="13"/>
      <c r="BL34" s="13"/>
      <c r="BM34" s="13"/>
      <c r="BX34" s="2"/>
      <c r="CA34" s="55" t="str">
        <f t="shared" si="6"/>
        <v/>
      </c>
      <c r="CB34" s="55" t="str">
        <f t="shared" si="7"/>
        <v/>
      </c>
      <c r="CC34" s="55" t="str">
        <f t="shared" si="8"/>
        <v/>
      </c>
      <c r="CD34" s="55" t="str">
        <f t="shared" si="9"/>
        <v/>
      </c>
      <c r="CE34" s="55" t="str">
        <f t="shared" si="10"/>
        <v/>
      </c>
      <c r="CF34" s="55"/>
      <c r="CG34" s="56">
        <f t="shared" si="11"/>
        <v>0</v>
      </c>
      <c r="CH34" s="56">
        <f t="shared" si="12"/>
        <v>0</v>
      </c>
      <c r="CI34" s="56">
        <f t="shared" si="2"/>
        <v>0</v>
      </c>
      <c r="CJ34" s="56">
        <f t="shared" si="3"/>
        <v>0</v>
      </c>
      <c r="CK34" s="56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1" t="s">
        <v>82</v>
      </c>
      <c r="B35" s="34">
        <f>SUM(O35+P35+Q35+R35+S35)</f>
        <v>0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42"/>
      <c r="P35" s="42"/>
      <c r="Q35" s="42"/>
      <c r="R35" s="42"/>
      <c r="S35" s="40"/>
      <c r="T35" s="39"/>
      <c r="U35" s="39"/>
      <c r="V35" s="40"/>
      <c r="W35" s="41">
        <f>SUM(X35+Y35+Z35)</f>
        <v>0</v>
      </c>
      <c r="X35" s="63"/>
      <c r="Y35" s="64"/>
      <c r="Z35" s="65"/>
      <c r="AA35" s="62">
        <f t="shared" si="1"/>
        <v>0</v>
      </c>
      <c r="AB35" s="39"/>
      <c r="AC35" s="42"/>
      <c r="AD35" s="40"/>
      <c r="AE35" s="44"/>
      <c r="AF35" s="44">
        <v>0</v>
      </c>
      <c r="AG35" s="39"/>
      <c r="AH35" s="40"/>
      <c r="AI35" s="48"/>
      <c r="AJ35" s="46"/>
      <c r="AK35" s="40"/>
      <c r="AL35" s="46"/>
      <c r="AM35" s="40"/>
      <c r="AN35" s="49"/>
      <c r="AO35" s="49"/>
      <c r="AP35" s="49"/>
      <c r="AQ35" s="49"/>
      <c r="AR35" s="50"/>
      <c r="AS35" s="51"/>
      <c r="AT35" s="60"/>
      <c r="AU35" s="58"/>
      <c r="AV35" s="52"/>
      <c r="AW35" s="46"/>
      <c r="AX35" s="40"/>
      <c r="AY35" s="53" t="str">
        <f t="shared" si="5"/>
        <v/>
      </c>
      <c r="AZ35" s="54"/>
      <c r="BA35" s="54"/>
      <c r="BB35" s="54"/>
      <c r="BC35" s="54"/>
      <c r="BD35" s="54"/>
      <c r="BE35" s="54"/>
      <c r="BF35" s="54"/>
      <c r="BG35" s="54"/>
      <c r="BH35" s="54"/>
      <c r="BI35" s="13"/>
      <c r="BJ35" s="13"/>
      <c r="BK35" s="13"/>
      <c r="BL35" s="13"/>
      <c r="BM35" s="13"/>
      <c r="BX35" s="2"/>
      <c r="CA35" s="55" t="str">
        <f t="shared" si="6"/>
        <v/>
      </c>
      <c r="CB35" s="55" t="str">
        <f t="shared" si="7"/>
        <v/>
      </c>
      <c r="CC35" s="55" t="str">
        <f t="shared" si="8"/>
        <v/>
      </c>
      <c r="CD35" s="55" t="str">
        <f t="shared" si="9"/>
        <v/>
      </c>
      <c r="CE35" s="55" t="str">
        <f t="shared" si="10"/>
        <v/>
      </c>
      <c r="CF35" s="55"/>
      <c r="CG35" s="56">
        <f t="shared" si="11"/>
        <v>0</v>
      </c>
      <c r="CH35" s="56">
        <f t="shared" si="12"/>
        <v>0</v>
      </c>
      <c r="CI35" s="56">
        <f t="shared" si="2"/>
        <v>0</v>
      </c>
      <c r="CJ35" s="56">
        <f t="shared" si="3"/>
        <v>0</v>
      </c>
      <c r="CK35" s="56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1" t="s">
        <v>83</v>
      </c>
      <c r="B36" s="34">
        <f t="shared" ref="B36:B65" si="14">SUM(C36:S36)</f>
        <v>0</v>
      </c>
      <c r="C36" s="39"/>
      <c r="D36" s="57"/>
      <c r="E36" s="42"/>
      <c r="F36" s="38"/>
      <c r="G36" s="38"/>
      <c r="H36" s="38"/>
      <c r="I36" s="38"/>
      <c r="J36" s="38"/>
      <c r="K36" s="38"/>
      <c r="L36" s="42"/>
      <c r="M36" s="42"/>
      <c r="N36" s="42"/>
      <c r="O36" s="42"/>
      <c r="P36" s="42"/>
      <c r="Q36" s="42"/>
      <c r="R36" s="42"/>
      <c r="S36" s="42"/>
      <c r="T36" s="39"/>
      <c r="U36" s="39"/>
      <c r="V36" s="40"/>
      <c r="W36" s="41">
        <f t="shared" si="0"/>
        <v>0</v>
      </c>
      <c r="X36" s="39"/>
      <c r="Y36" s="42"/>
      <c r="Z36" s="40"/>
      <c r="AA36" s="62">
        <f t="shared" si="1"/>
        <v>0</v>
      </c>
      <c r="AB36" s="39"/>
      <c r="AC36" s="42"/>
      <c r="AD36" s="40"/>
      <c r="AE36" s="44"/>
      <c r="AF36" s="44">
        <v>0</v>
      </c>
      <c r="AG36" s="39"/>
      <c r="AH36" s="40"/>
      <c r="AI36" s="48"/>
      <c r="AJ36" s="46"/>
      <c r="AK36" s="40"/>
      <c r="AL36" s="46"/>
      <c r="AM36" s="40"/>
      <c r="AN36" s="49"/>
      <c r="AO36" s="49"/>
      <c r="AP36" s="49"/>
      <c r="AQ36" s="49"/>
      <c r="AR36" s="50"/>
      <c r="AS36" s="51"/>
      <c r="AT36" s="60"/>
      <c r="AU36" s="58"/>
      <c r="AV36" s="52"/>
      <c r="AW36" s="46"/>
      <c r="AX36" s="40"/>
      <c r="AY36" s="53" t="str">
        <f t="shared" si="5"/>
        <v/>
      </c>
      <c r="AZ36" s="54"/>
      <c r="BA36" s="54"/>
      <c r="BB36" s="54"/>
      <c r="BC36" s="54"/>
      <c r="BD36" s="54"/>
      <c r="BE36" s="54"/>
      <c r="BF36" s="54"/>
      <c r="BG36" s="54"/>
      <c r="BH36" s="54"/>
      <c r="BI36" s="13"/>
      <c r="BJ36" s="13"/>
      <c r="BK36" s="13"/>
      <c r="BL36" s="13"/>
      <c r="BM36" s="13"/>
      <c r="BX36" s="2"/>
      <c r="CA36" s="55" t="str">
        <f t="shared" si="6"/>
        <v/>
      </c>
      <c r="CB36" s="55" t="str">
        <f t="shared" si="7"/>
        <v/>
      </c>
      <c r="CC36" s="55" t="str">
        <f t="shared" si="8"/>
        <v/>
      </c>
      <c r="CD36" s="55" t="str">
        <f t="shared" si="9"/>
        <v/>
      </c>
      <c r="CE36" s="55" t="str">
        <f t="shared" si="10"/>
        <v/>
      </c>
      <c r="CF36" s="55"/>
      <c r="CG36" s="56">
        <f t="shared" si="11"/>
        <v>0</v>
      </c>
      <c r="CH36" s="56">
        <f t="shared" si="12"/>
        <v>0</v>
      </c>
      <c r="CI36" s="56">
        <f t="shared" si="2"/>
        <v>0</v>
      </c>
      <c r="CJ36" s="56">
        <f t="shared" si="3"/>
        <v>0</v>
      </c>
      <c r="CK36" s="56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1" t="s">
        <v>84</v>
      </c>
      <c r="B37" s="34">
        <f t="shared" si="14"/>
        <v>0</v>
      </c>
      <c r="C37" s="38"/>
      <c r="D37" s="38"/>
      <c r="E37" s="38"/>
      <c r="F37" s="38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0"/>
      <c r="T37" s="39"/>
      <c r="U37" s="39"/>
      <c r="V37" s="40"/>
      <c r="W37" s="41">
        <f>SUM(X37+Y37+Z37)</f>
        <v>0</v>
      </c>
      <c r="X37" s="39"/>
      <c r="Y37" s="42"/>
      <c r="Z37" s="40"/>
      <c r="AA37" s="62">
        <f t="shared" si="1"/>
        <v>0</v>
      </c>
      <c r="AB37" s="39"/>
      <c r="AC37" s="42"/>
      <c r="AD37" s="40"/>
      <c r="AE37" s="44"/>
      <c r="AF37" s="44">
        <v>0</v>
      </c>
      <c r="AG37" s="39"/>
      <c r="AH37" s="40"/>
      <c r="AI37" s="48"/>
      <c r="AJ37" s="46"/>
      <c r="AK37" s="40"/>
      <c r="AL37" s="46"/>
      <c r="AM37" s="40"/>
      <c r="AN37" s="49"/>
      <c r="AO37" s="49"/>
      <c r="AP37" s="49"/>
      <c r="AQ37" s="49"/>
      <c r="AR37" s="50"/>
      <c r="AS37" s="51"/>
      <c r="AT37" s="60"/>
      <c r="AU37" s="58"/>
      <c r="AV37" s="52"/>
      <c r="AW37" s="46"/>
      <c r="AX37" s="40"/>
      <c r="AY37" s="53" t="str">
        <f t="shared" si="5"/>
        <v/>
      </c>
      <c r="AZ37" s="54"/>
      <c r="BA37" s="54"/>
      <c r="BB37" s="54"/>
      <c r="BC37" s="54"/>
      <c r="BD37" s="54"/>
      <c r="BE37" s="54"/>
      <c r="BF37" s="54"/>
      <c r="BG37" s="54"/>
      <c r="BH37" s="54"/>
      <c r="BI37" s="13"/>
      <c r="BJ37" s="13"/>
      <c r="BK37" s="13"/>
      <c r="BL37" s="13"/>
      <c r="BM37" s="13"/>
      <c r="BX37" s="2"/>
      <c r="CA37" s="55" t="str">
        <f t="shared" si="6"/>
        <v/>
      </c>
      <c r="CB37" s="55" t="str">
        <f t="shared" si="7"/>
        <v/>
      </c>
      <c r="CC37" s="55" t="str">
        <f t="shared" si="8"/>
        <v/>
      </c>
      <c r="CD37" s="55" t="str">
        <f t="shared" si="9"/>
        <v/>
      </c>
      <c r="CE37" s="55" t="str">
        <f t="shared" si="10"/>
        <v/>
      </c>
      <c r="CF37" s="55"/>
      <c r="CG37" s="56">
        <f t="shared" si="11"/>
        <v>0</v>
      </c>
      <c r="CH37" s="56">
        <f t="shared" si="12"/>
        <v>0</v>
      </c>
      <c r="CI37" s="56">
        <f t="shared" si="2"/>
        <v>0</v>
      </c>
      <c r="CJ37" s="56">
        <f t="shared" si="3"/>
        <v>0</v>
      </c>
      <c r="CK37" s="56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1" t="s">
        <v>85</v>
      </c>
      <c r="B38" s="34">
        <f t="shared" si="14"/>
        <v>1</v>
      </c>
      <c r="C38" s="38">
        <v>0</v>
      </c>
      <c r="D38" s="38">
        <v>1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39">
        <v>1</v>
      </c>
      <c r="U38" s="39">
        <v>1</v>
      </c>
      <c r="V38" s="40">
        <v>0</v>
      </c>
      <c r="W38" s="41">
        <f>SUM(X38+Y38+Z38)</f>
        <v>1</v>
      </c>
      <c r="X38" s="39">
        <v>0</v>
      </c>
      <c r="Y38" s="42">
        <v>1</v>
      </c>
      <c r="Z38" s="40">
        <v>0</v>
      </c>
      <c r="AA38" s="62">
        <f>SUM(AB38+AC38+AD38)</f>
        <v>0</v>
      </c>
      <c r="AB38" s="39">
        <v>0</v>
      </c>
      <c r="AC38" s="42">
        <v>0</v>
      </c>
      <c r="AD38" s="40">
        <v>0</v>
      </c>
      <c r="AE38" s="44"/>
      <c r="AF38" s="40">
        <v>0</v>
      </c>
      <c r="AG38" s="39">
        <v>0</v>
      </c>
      <c r="AH38" s="40">
        <v>0</v>
      </c>
      <c r="AI38" s="48">
        <v>135</v>
      </c>
      <c r="AJ38" s="46">
        <v>13</v>
      </c>
      <c r="AK38" s="40">
        <v>0</v>
      </c>
      <c r="AL38" s="46">
        <v>0</v>
      </c>
      <c r="AM38" s="40">
        <v>0</v>
      </c>
      <c r="AN38" s="49"/>
      <c r="AO38" s="49"/>
      <c r="AP38" s="49"/>
      <c r="AQ38" s="49"/>
      <c r="AR38" s="50"/>
      <c r="AS38" s="51"/>
      <c r="AT38" s="60"/>
      <c r="AU38" s="58"/>
      <c r="AV38" s="52"/>
      <c r="AW38" s="46"/>
      <c r="AX38" s="40"/>
      <c r="AY38" s="53" t="str">
        <f t="shared" si="5"/>
        <v/>
      </c>
      <c r="AZ38" s="54"/>
      <c r="BA38" s="54"/>
      <c r="BB38" s="54"/>
      <c r="BC38" s="54"/>
      <c r="BD38" s="54"/>
      <c r="BE38" s="54"/>
      <c r="BF38" s="54"/>
      <c r="BG38" s="54"/>
      <c r="BH38" s="54"/>
      <c r="BI38" s="13"/>
      <c r="BJ38" s="13"/>
      <c r="BK38" s="13"/>
      <c r="BL38" s="13"/>
      <c r="BM38" s="13"/>
      <c r="BX38" s="2"/>
      <c r="CA38" s="55" t="str">
        <f t="shared" si="6"/>
        <v/>
      </c>
      <c r="CB38" s="55" t="str">
        <f t="shared" si="7"/>
        <v/>
      </c>
      <c r="CC38" s="55" t="str">
        <f t="shared" si="8"/>
        <v/>
      </c>
      <c r="CD38" s="55" t="str">
        <f t="shared" si="9"/>
        <v/>
      </c>
      <c r="CE38" s="55" t="str">
        <f t="shared" si="10"/>
        <v/>
      </c>
      <c r="CF38" s="55"/>
      <c r="CG38" s="56">
        <f t="shared" si="11"/>
        <v>0</v>
      </c>
      <c r="CH38" s="56">
        <f t="shared" si="12"/>
        <v>0</v>
      </c>
      <c r="CI38" s="56">
        <f t="shared" si="2"/>
        <v>0</v>
      </c>
      <c r="CJ38" s="56">
        <f t="shared" si="3"/>
        <v>0</v>
      </c>
      <c r="CK38" s="56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1" t="s">
        <v>86</v>
      </c>
      <c r="B39" s="34">
        <f t="shared" si="14"/>
        <v>24</v>
      </c>
      <c r="C39" s="38">
        <v>0</v>
      </c>
      <c r="D39" s="38">
        <v>0</v>
      </c>
      <c r="E39" s="38">
        <v>0</v>
      </c>
      <c r="F39" s="42">
        <v>1</v>
      </c>
      <c r="G39" s="42">
        <v>1</v>
      </c>
      <c r="H39" s="42">
        <v>1</v>
      </c>
      <c r="I39" s="42">
        <v>1</v>
      </c>
      <c r="J39" s="42">
        <v>1</v>
      </c>
      <c r="K39" s="42">
        <v>2</v>
      </c>
      <c r="L39" s="42">
        <v>2</v>
      </c>
      <c r="M39" s="42">
        <v>0</v>
      </c>
      <c r="N39" s="42">
        <v>1</v>
      </c>
      <c r="O39" s="42">
        <v>1</v>
      </c>
      <c r="P39" s="42">
        <v>4</v>
      </c>
      <c r="Q39" s="42">
        <v>4</v>
      </c>
      <c r="R39" s="42">
        <v>2</v>
      </c>
      <c r="S39" s="40">
        <v>3</v>
      </c>
      <c r="T39" s="39">
        <v>24</v>
      </c>
      <c r="U39" s="39">
        <v>12</v>
      </c>
      <c r="V39" s="40">
        <v>12</v>
      </c>
      <c r="W39" s="41">
        <f>SUM(X39+Y39+Z39)</f>
        <v>0</v>
      </c>
      <c r="X39" s="39">
        <v>0</v>
      </c>
      <c r="Y39" s="42">
        <v>0</v>
      </c>
      <c r="Z39" s="40">
        <v>0</v>
      </c>
      <c r="AA39" s="62">
        <f>SUM(AB39+AC39+AD39)</f>
        <v>24</v>
      </c>
      <c r="AB39" s="39">
        <v>1</v>
      </c>
      <c r="AC39" s="42">
        <v>23</v>
      </c>
      <c r="AD39" s="40">
        <v>0</v>
      </c>
      <c r="AE39" s="44">
        <v>1</v>
      </c>
      <c r="AF39" s="66">
        <v>0</v>
      </c>
      <c r="AG39" s="39">
        <v>1</v>
      </c>
      <c r="AH39" s="40">
        <v>4</v>
      </c>
      <c r="AI39" s="48">
        <v>39</v>
      </c>
      <c r="AJ39" s="46">
        <v>0</v>
      </c>
      <c r="AK39" s="40">
        <v>46</v>
      </c>
      <c r="AL39" s="46">
        <v>0</v>
      </c>
      <c r="AM39" s="40">
        <v>0</v>
      </c>
      <c r="AN39" s="49"/>
      <c r="AO39" s="49"/>
      <c r="AP39" s="49"/>
      <c r="AQ39" s="49"/>
      <c r="AR39" s="50"/>
      <c r="AS39" s="51"/>
      <c r="AT39" s="60"/>
      <c r="AU39" s="58"/>
      <c r="AV39" s="52"/>
      <c r="AW39" s="46"/>
      <c r="AX39" s="40"/>
      <c r="AY39" s="53" t="str">
        <f t="shared" si="5"/>
        <v/>
      </c>
      <c r="AZ39" s="54"/>
      <c r="BA39" s="54"/>
      <c r="BB39" s="54"/>
      <c r="BC39" s="54"/>
      <c r="BD39" s="54"/>
      <c r="BE39" s="54"/>
      <c r="BF39" s="54"/>
      <c r="BG39" s="54"/>
      <c r="BH39" s="54"/>
      <c r="BI39" s="13"/>
      <c r="BJ39" s="13"/>
      <c r="BK39" s="13"/>
      <c r="BL39" s="13"/>
      <c r="BM39" s="13"/>
      <c r="BX39" s="2"/>
      <c r="CA39" s="55" t="str">
        <f t="shared" si="6"/>
        <v/>
      </c>
      <c r="CB39" s="55" t="str">
        <f t="shared" si="7"/>
        <v/>
      </c>
      <c r="CC39" s="55" t="str">
        <f t="shared" si="8"/>
        <v/>
      </c>
      <c r="CD39" s="55" t="str">
        <f t="shared" si="9"/>
        <v/>
      </c>
      <c r="CE39" s="55" t="str">
        <f t="shared" si="10"/>
        <v/>
      </c>
      <c r="CF39" s="55"/>
      <c r="CG39" s="56">
        <f t="shared" si="11"/>
        <v>0</v>
      </c>
      <c r="CH39" s="56">
        <f t="shared" si="12"/>
        <v>0</v>
      </c>
      <c r="CI39" s="56">
        <f t="shared" si="2"/>
        <v>0</v>
      </c>
      <c r="CJ39" s="56">
        <f t="shared" si="3"/>
        <v>0</v>
      </c>
      <c r="CK39" s="56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1" t="s">
        <v>87</v>
      </c>
      <c r="B40" s="34">
        <f t="shared" si="14"/>
        <v>0</v>
      </c>
      <c r="C40" s="38"/>
      <c r="D40" s="38"/>
      <c r="E40" s="38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0"/>
      <c r="T40" s="39"/>
      <c r="U40" s="39"/>
      <c r="V40" s="40"/>
      <c r="W40" s="41">
        <f>SUM(X40+Y40+Z40)</f>
        <v>0</v>
      </c>
      <c r="X40" s="39"/>
      <c r="Y40" s="42"/>
      <c r="Z40" s="40"/>
      <c r="AA40" s="62">
        <f>SUM(AB40+AC40+AD40)</f>
        <v>0</v>
      </c>
      <c r="AB40" s="39"/>
      <c r="AC40" s="42"/>
      <c r="AD40" s="40"/>
      <c r="AE40" s="44"/>
      <c r="AF40" s="40">
        <v>0</v>
      </c>
      <c r="AG40" s="39"/>
      <c r="AH40" s="40"/>
      <c r="AI40" s="48"/>
      <c r="AJ40" s="46"/>
      <c r="AK40" s="40"/>
      <c r="AL40" s="46"/>
      <c r="AM40" s="40"/>
      <c r="AN40" s="49"/>
      <c r="AO40" s="49"/>
      <c r="AP40" s="49"/>
      <c r="AQ40" s="49"/>
      <c r="AR40" s="50"/>
      <c r="AS40" s="51"/>
      <c r="AT40" s="60"/>
      <c r="AU40" s="58"/>
      <c r="AV40" s="52"/>
      <c r="AW40" s="46"/>
      <c r="AX40" s="40"/>
      <c r="AY40" s="53" t="str">
        <f t="shared" si="5"/>
        <v/>
      </c>
      <c r="AZ40" s="54"/>
      <c r="BA40" s="54"/>
      <c r="BB40" s="54"/>
      <c r="BC40" s="54"/>
      <c r="BD40" s="54"/>
      <c r="BE40" s="54"/>
      <c r="BF40" s="54"/>
      <c r="BG40" s="54"/>
      <c r="BH40" s="54"/>
      <c r="BI40" s="13"/>
      <c r="BJ40" s="13"/>
      <c r="BK40" s="13"/>
      <c r="BL40" s="13"/>
      <c r="BM40" s="13"/>
      <c r="BX40" s="2"/>
      <c r="CA40" s="55" t="str">
        <f t="shared" si="6"/>
        <v/>
      </c>
      <c r="CB40" s="55" t="str">
        <f t="shared" si="7"/>
        <v/>
      </c>
      <c r="CC40" s="55" t="str">
        <f t="shared" si="8"/>
        <v/>
      </c>
      <c r="CD40" s="55" t="str">
        <f t="shared" si="9"/>
        <v/>
      </c>
      <c r="CE40" s="55" t="str">
        <f t="shared" si="10"/>
        <v/>
      </c>
      <c r="CF40" s="55"/>
      <c r="CG40" s="56">
        <f t="shared" si="11"/>
        <v>0</v>
      </c>
      <c r="CH40" s="56">
        <f t="shared" si="12"/>
        <v>0</v>
      </c>
      <c r="CI40" s="56">
        <f t="shared" si="2"/>
        <v>0</v>
      </c>
      <c r="CJ40" s="56">
        <f t="shared" si="3"/>
        <v>0</v>
      </c>
      <c r="CK40" s="56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1" t="s">
        <v>88</v>
      </c>
      <c r="B41" s="34">
        <f t="shared" si="14"/>
        <v>0</v>
      </c>
      <c r="C41" s="38">
        <v>0</v>
      </c>
      <c r="D41" s="38">
        <v>0</v>
      </c>
      <c r="E41" s="38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39">
        <v>0</v>
      </c>
      <c r="U41" s="39">
        <v>0</v>
      </c>
      <c r="V41" s="40">
        <v>0</v>
      </c>
      <c r="W41" s="41">
        <f>SUM(X41+Y41+Z41)</f>
        <v>0</v>
      </c>
      <c r="X41" s="39">
        <v>0</v>
      </c>
      <c r="Y41" s="42">
        <v>0</v>
      </c>
      <c r="Z41" s="40">
        <v>0</v>
      </c>
      <c r="AA41" s="62">
        <f>SUM(AB41+AC41+AD41)</f>
        <v>0</v>
      </c>
      <c r="AB41" s="39">
        <v>0</v>
      </c>
      <c r="AC41" s="42">
        <v>0</v>
      </c>
      <c r="AD41" s="40">
        <v>0</v>
      </c>
      <c r="AE41" s="44"/>
      <c r="AF41" s="40">
        <v>0</v>
      </c>
      <c r="AG41" s="39">
        <v>0</v>
      </c>
      <c r="AH41" s="40">
        <v>0</v>
      </c>
      <c r="AI41" s="48">
        <v>0</v>
      </c>
      <c r="AJ41" s="46">
        <v>0</v>
      </c>
      <c r="AK41" s="40">
        <v>0</v>
      </c>
      <c r="AL41" s="46">
        <v>0</v>
      </c>
      <c r="AM41" s="40">
        <v>0</v>
      </c>
      <c r="AN41" s="49"/>
      <c r="AO41" s="49"/>
      <c r="AP41" s="49"/>
      <c r="AQ41" s="49"/>
      <c r="AR41" s="50"/>
      <c r="AS41" s="51"/>
      <c r="AT41" s="60"/>
      <c r="AU41" s="58"/>
      <c r="AV41" s="52"/>
      <c r="AW41" s="46"/>
      <c r="AX41" s="40"/>
      <c r="AY41" s="53" t="str">
        <f t="shared" si="5"/>
        <v/>
      </c>
      <c r="AZ41" s="54"/>
      <c r="BA41" s="54"/>
      <c r="BB41" s="54"/>
      <c r="BC41" s="54"/>
      <c r="BD41" s="54"/>
      <c r="BE41" s="54"/>
      <c r="BF41" s="54"/>
      <c r="BG41" s="54"/>
      <c r="BH41" s="54"/>
      <c r="BI41" s="13"/>
      <c r="BJ41" s="13"/>
      <c r="BK41" s="13"/>
      <c r="BL41" s="13"/>
      <c r="BM41" s="13"/>
      <c r="BX41" s="2"/>
      <c r="CA41" s="55" t="str">
        <f t="shared" si="6"/>
        <v/>
      </c>
      <c r="CB41" s="55" t="str">
        <f t="shared" si="7"/>
        <v/>
      </c>
      <c r="CC41" s="55" t="str">
        <f t="shared" si="8"/>
        <v/>
      </c>
      <c r="CD41" s="55" t="str">
        <f t="shared" si="9"/>
        <v/>
      </c>
      <c r="CE41" s="55" t="str">
        <f t="shared" si="10"/>
        <v/>
      </c>
      <c r="CF41" s="55"/>
      <c r="CG41" s="56">
        <f t="shared" si="11"/>
        <v>0</v>
      </c>
      <c r="CH41" s="56">
        <f t="shared" si="12"/>
        <v>0</v>
      </c>
      <c r="CI41" s="56">
        <f t="shared" si="2"/>
        <v>0</v>
      </c>
      <c r="CJ41" s="56">
        <f t="shared" si="3"/>
        <v>0</v>
      </c>
      <c r="CK41" s="56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1" t="s">
        <v>89</v>
      </c>
      <c r="B42" s="34">
        <f t="shared" si="14"/>
        <v>164</v>
      </c>
      <c r="C42" s="39">
        <v>0</v>
      </c>
      <c r="D42" s="57">
        <v>0</v>
      </c>
      <c r="E42" s="42">
        <v>0</v>
      </c>
      <c r="F42" s="42">
        <v>3</v>
      </c>
      <c r="G42" s="42">
        <v>14</v>
      </c>
      <c r="H42" s="42">
        <v>13</v>
      </c>
      <c r="I42" s="42">
        <v>12</v>
      </c>
      <c r="J42" s="42">
        <v>17</v>
      </c>
      <c r="K42" s="42">
        <v>15</v>
      </c>
      <c r="L42" s="42">
        <v>16</v>
      </c>
      <c r="M42" s="42">
        <v>25</v>
      </c>
      <c r="N42" s="42">
        <v>24</v>
      </c>
      <c r="O42" s="42">
        <v>11</v>
      </c>
      <c r="P42" s="42">
        <v>11</v>
      </c>
      <c r="Q42" s="42">
        <v>1</v>
      </c>
      <c r="R42" s="42">
        <v>2</v>
      </c>
      <c r="S42" s="40">
        <v>0</v>
      </c>
      <c r="T42" s="39">
        <v>164</v>
      </c>
      <c r="U42" s="39">
        <v>73</v>
      </c>
      <c r="V42" s="40">
        <v>91</v>
      </c>
      <c r="W42" s="41">
        <f t="shared" ref="W42:W67" si="15">SUM(X42+Y42+Z42)</f>
        <v>0</v>
      </c>
      <c r="X42" s="39">
        <v>0</v>
      </c>
      <c r="Y42" s="42">
        <v>0</v>
      </c>
      <c r="Z42" s="40">
        <v>0</v>
      </c>
      <c r="AA42" s="62">
        <f>SUM(AB42+AC42+AD42)</f>
        <v>9</v>
      </c>
      <c r="AB42" s="39">
        <v>1</v>
      </c>
      <c r="AC42" s="42">
        <v>8</v>
      </c>
      <c r="AD42" s="40">
        <v>0</v>
      </c>
      <c r="AE42" s="44">
        <v>1</v>
      </c>
      <c r="AF42" s="40">
        <v>4</v>
      </c>
      <c r="AG42" s="39">
        <v>1</v>
      </c>
      <c r="AH42" s="67">
        <v>4</v>
      </c>
      <c r="AI42" s="48">
        <v>160</v>
      </c>
      <c r="AJ42" s="46">
        <v>0</v>
      </c>
      <c r="AK42" s="40">
        <v>0</v>
      </c>
      <c r="AL42" s="46">
        <v>0</v>
      </c>
      <c r="AM42" s="40">
        <v>3</v>
      </c>
      <c r="AN42" s="49"/>
      <c r="AO42" s="49"/>
      <c r="AP42" s="49"/>
      <c r="AQ42" s="49"/>
      <c r="AR42" s="50"/>
      <c r="AS42" s="51"/>
      <c r="AT42" s="60"/>
      <c r="AU42" s="58"/>
      <c r="AV42" s="52"/>
      <c r="AW42" s="46"/>
      <c r="AX42" s="40"/>
      <c r="AY42" s="53" t="str">
        <f t="shared" si="5"/>
        <v/>
      </c>
      <c r="AZ42" s="54"/>
      <c r="BA42" s="54"/>
      <c r="BB42" s="54"/>
      <c r="BC42" s="54"/>
      <c r="BD42" s="54"/>
      <c r="BE42" s="54"/>
      <c r="BF42" s="54"/>
      <c r="BG42" s="54"/>
      <c r="BH42" s="54"/>
      <c r="BI42" s="13"/>
      <c r="BJ42" s="13"/>
      <c r="BK42" s="13"/>
      <c r="BL42" s="13"/>
      <c r="BM42" s="13"/>
      <c r="BX42" s="2"/>
      <c r="CA42" s="55" t="str">
        <f t="shared" si="6"/>
        <v/>
      </c>
      <c r="CB42" s="55" t="str">
        <f t="shared" si="7"/>
        <v/>
      </c>
      <c r="CC42" s="55" t="str">
        <f t="shared" si="8"/>
        <v/>
      </c>
      <c r="CD42" s="55" t="str">
        <f t="shared" si="9"/>
        <v/>
      </c>
      <c r="CE42" s="55" t="str">
        <f t="shared" si="10"/>
        <v/>
      </c>
      <c r="CF42" s="55"/>
      <c r="CG42" s="56">
        <f t="shared" si="11"/>
        <v>0</v>
      </c>
      <c r="CH42" s="56">
        <f t="shared" si="12"/>
        <v>0</v>
      </c>
      <c r="CI42" s="56">
        <f t="shared" si="2"/>
        <v>0</v>
      </c>
      <c r="CJ42" s="56">
        <f t="shared" si="3"/>
        <v>0</v>
      </c>
      <c r="CK42" s="56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1" t="s">
        <v>90</v>
      </c>
      <c r="B43" s="34">
        <f t="shared" si="14"/>
        <v>0</v>
      </c>
      <c r="C43" s="39">
        <v>0</v>
      </c>
      <c r="D43" s="57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39">
        <v>0</v>
      </c>
      <c r="U43" s="39">
        <v>0</v>
      </c>
      <c r="V43" s="40">
        <v>0</v>
      </c>
      <c r="W43" s="41">
        <f t="shared" si="15"/>
        <v>0</v>
      </c>
      <c r="X43" s="39">
        <v>0</v>
      </c>
      <c r="Y43" s="42">
        <v>0</v>
      </c>
      <c r="Z43" s="40">
        <v>0</v>
      </c>
      <c r="AA43" s="62">
        <f t="shared" ref="AA43:AA70" si="16">SUM(AB43+AC43+AD43)</f>
        <v>0</v>
      </c>
      <c r="AB43" s="39">
        <v>0</v>
      </c>
      <c r="AC43" s="42">
        <v>0</v>
      </c>
      <c r="AD43" s="40">
        <v>0</v>
      </c>
      <c r="AE43" s="44"/>
      <c r="AF43" s="49">
        <v>0</v>
      </c>
      <c r="AG43" s="39">
        <v>0</v>
      </c>
      <c r="AH43" s="67">
        <v>0</v>
      </c>
      <c r="AI43" s="48">
        <v>0</v>
      </c>
      <c r="AJ43" s="46">
        <v>1</v>
      </c>
      <c r="AK43" s="40">
        <v>0</v>
      </c>
      <c r="AL43" s="46">
        <v>0</v>
      </c>
      <c r="AM43" s="40">
        <v>0</v>
      </c>
      <c r="AN43" s="49"/>
      <c r="AO43" s="49"/>
      <c r="AP43" s="49"/>
      <c r="AQ43" s="49"/>
      <c r="AR43" s="50"/>
      <c r="AS43" s="51"/>
      <c r="AT43" s="60"/>
      <c r="AU43" s="58"/>
      <c r="AV43" s="52"/>
      <c r="AW43" s="46"/>
      <c r="AX43" s="40"/>
      <c r="AY43" s="53" t="str">
        <f t="shared" si="5"/>
        <v/>
      </c>
      <c r="AZ43" s="54"/>
      <c r="BA43" s="54"/>
      <c r="BB43" s="54"/>
      <c r="BC43" s="54"/>
      <c r="BD43" s="54"/>
      <c r="BE43" s="54"/>
      <c r="BF43" s="54"/>
      <c r="BG43" s="54"/>
      <c r="BH43" s="54"/>
      <c r="BI43" s="13"/>
      <c r="BJ43" s="13"/>
      <c r="BK43" s="13"/>
      <c r="BL43" s="13"/>
      <c r="BM43" s="13"/>
      <c r="BX43" s="2"/>
      <c r="CA43" s="55" t="str">
        <f t="shared" si="6"/>
        <v/>
      </c>
      <c r="CB43" s="55" t="str">
        <f t="shared" si="7"/>
        <v/>
      </c>
      <c r="CC43" s="55" t="str">
        <f t="shared" si="8"/>
        <v/>
      </c>
      <c r="CD43" s="55" t="str">
        <f t="shared" si="9"/>
        <v/>
      </c>
      <c r="CE43" s="55" t="str">
        <f t="shared" si="10"/>
        <v/>
      </c>
      <c r="CF43" s="55"/>
      <c r="CG43" s="56">
        <f t="shared" si="11"/>
        <v>0</v>
      </c>
      <c r="CH43" s="56">
        <f t="shared" si="12"/>
        <v>0</v>
      </c>
      <c r="CI43" s="56">
        <f t="shared" si="2"/>
        <v>0</v>
      </c>
      <c r="CJ43" s="56">
        <f t="shared" si="3"/>
        <v>0</v>
      </c>
      <c r="CK43" s="56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1" t="s">
        <v>91</v>
      </c>
      <c r="B44" s="34">
        <f t="shared" si="14"/>
        <v>203</v>
      </c>
      <c r="C44" s="39">
        <v>0</v>
      </c>
      <c r="D44" s="57">
        <v>0</v>
      </c>
      <c r="E44" s="42">
        <v>0</v>
      </c>
      <c r="F44" s="42">
        <v>5</v>
      </c>
      <c r="G44" s="42">
        <v>3</v>
      </c>
      <c r="H44" s="42">
        <v>4</v>
      </c>
      <c r="I44" s="42">
        <v>5</v>
      </c>
      <c r="J44" s="42">
        <v>11</v>
      </c>
      <c r="K44" s="42">
        <v>9</v>
      </c>
      <c r="L44" s="42">
        <v>15</v>
      </c>
      <c r="M44" s="42">
        <v>29</v>
      </c>
      <c r="N44" s="42">
        <v>25</v>
      </c>
      <c r="O44" s="42">
        <v>25</v>
      </c>
      <c r="P44" s="42">
        <v>17</v>
      </c>
      <c r="Q44" s="42">
        <v>20</v>
      </c>
      <c r="R44" s="42">
        <v>25</v>
      </c>
      <c r="S44" s="40">
        <v>10</v>
      </c>
      <c r="T44" s="39">
        <v>202</v>
      </c>
      <c r="U44" s="39">
        <v>64</v>
      </c>
      <c r="V44" s="40">
        <v>139</v>
      </c>
      <c r="W44" s="41">
        <f t="shared" si="15"/>
        <v>0</v>
      </c>
      <c r="X44" s="39">
        <v>0</v>
      </c>
      <c r="Y44" s="42">
        <v>0</v>
      </c>
      <c r="Z44" s="40">
        <v>0</v>
      </c>
      <c r="AA44" s="62">
        <f t="shared" si="16"/>
        <v>122</v>
      </c>
      <c r="AB44" s="39">
        <v>17</v>
      </c>
      <c r="AC44" s="42">
        <v>105</v>
      </c>
      <c r="AD44" s="40">
        <v>0</v>
      </c>
      <c r="AE44" s="44">
        <v>16</v>
      </c>
      <c r="AF44" s="66">
        <v>0</v>
      </c>
      <c r="AG44" s="39">
        <v>5</v>
      </c>
      <c r="AH44" s="67">
        <v>14</v>
      </c>
      <c r="AI44" s="67">
        <v>111</v>
      </c>
      <c r="AJ44" s="46">
        <v>0</v>
      </c>
      <c r="AK44" s="40">
        <v>11</v>
      </c>
      <c r="AL44" s="46">
        <v>0</v>
      </c>
      <c r="AM44" s="40">
        <v>12</v>
      </c>
      <c r="AN44" s="49"/>
      <c r="AO44" s="49"/>
      <c r="AP44" s="49"/>
      <c r="AQ44" s="49"/>
      <c r="AR44" s="50"/>
      <c r="AS44" s="51"/>
      <c r="AT44" s="60"/>
      <c r="AU44" s="58"/>
      <c r="AV44" s="52"/>
      <c r="AW44" s="46"/>
      <c r="AX44" s="40"/>
      <c r="AY44" s="53" t="str">
        <f t="shared" si="5"/>
        <v/>
      </c>
      <c r="AZ44" s="54"/>
      <c r="BA44" s="54"/>
      <c r="BB44" s="54"/>
      <c r="BC44" s="54"/>
      <c r="BD44" s="54"/>
      <c r="BE44" s="54"/>
      <c r="BF44" s="54"/>
      <c r="BG44" s="54"/>
      <c r="BH44" s="54"/>
      <c r="BI44" s="13"/>
      <c r="BJ44" s="13"/>
      <c r="BK44" s="13"/>
      <c r="BL44" s="13"/>
      <c r="BM44" s="13"/>
      <c r="BX44" s="2"/>
      <c r="CA44" s="55" t="str">
        <f t="shared" si="6"/>
        <v/>
      </c>
      <c r="CB44" s="55" t="str">
        <f t="shared" si="7"/>
        <v/>
      </c>
      <c r="CC44" s="55" t="str">
        <f t="shared" si="8"/>
        <v/>
      </c>
      <c r="CD44" s="55" t="str">
        <f t="shared" si="9"/>
        <v/>
      </c>
      <c r="CE44" s="55" t="str">
        <f t="shared" si="10"/>
        <v/>
      </c>
      <c r="CF44" s="55"/>
      <c r="CG44" s="56">
        <f t="shared" si="11"/>
        <v>0</v>
      </c>
      <c r="CH44" s="56">
        <f t="shared" si="12"/>
        <v>0</v>
      </c>
      <c r="CI44" s="56">
        <f t="shared" si="2"/>
        <v>0</v>
      </c>
      <c r="CJ44" s="56">
        <f t="shared" si="3"/>
        <v>0</v>
      </c>
      <c r="CK44" s="56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68" t="s">
        <v>92</v>
      </c>
      <c r="B45" s="34">
        <f t="shared" si="14"/>
        <v>0</v>
      </c>
      <c r="C45" s="38"/>
      <c r="D45" s="38"/>
      <c r="E45" s="38"/>
      <c r="F45" s="38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0"/>
      <c r="T45" s="39"/>
      <c r="U45" s="39"/>
      <c r="V45" s="40"/>
      <c r="W45" s="41">
        <f t="shared" si="15"/>
        <v>0</v>
      </c>
      <c r="X45" s="39"/>
      <c r="Y45" s="42"/>
      <c r="Z45" s="40"/>
      <c r="AA45" s="62">
        <f t="shared" si="16"/>
        <v>0</v>
      </c>
      <c r="AB45" s="39"/>
      <c r="AC45" s="42"/>
      <c r="AD45" s="40"/>
      <c r="AE45" s="44"/>
      <c r="AF45" s="40">
        <v>0</v>
      </c>
      <c r="AG45" s="39"/>
      <c r="AH45" s="40"/>
      <c r="AI45" s="48"/>
      <c r="AJ45" s="46"/>
      <c r="AK45" s="40"/>
      <c r="AL45" s="46"/>
      <c r="AM45" s="40"/>
      <c r="AN45" s="49"/>
      <c r="AO45" s="49"/>
      <c r="AP45" s="49"/>
      <c r="AQ45" s="49"/>
      <c r="AR45" s="50"/>
      <c r="AS45" s="51"/>
      <c r="AT45" s="60"/>
      <c r="AU45" s="58"/>
      <c r="AV45" s="52"/>
      <c r="AW45" s="46"/>
      <c r="AX45" s="40"/>
      <c r="AY45" s="53" t="str">
        <f t="shared" si="5"/>
        <v/>
      </c>
      <c r="AZ45" s="54"/>
      <c r="BA45" s="54"/>
      <c r="BB45" s="54"/>
      <c r="BC45" s="54"/>
      <c r="BD45" s="54"/>
      <c r="BE45" s="54"/>
      <c r="BF45" s="54"/>
      <c r="BG45" s="54"/>
      <c r="BH45" s="54"/>
      <c r="BI45" s="13"/>
      <c r="BJ45" s="13"/>
      <c r="BK45" s="13"/>
      <c r="BL45" s="13"/>
      <c r="BM45" s="13"/>
      <c r="BX45" s="2"/>
      <c r="CA45" s="55" t="str">
        <f t="shared" si="6"/>
        <v/>
      </c>
      <c r="CB45" s="55" t="str">
        <f t="shared" si="7"/>
        <v/>
      </c>
      <c r="CC45" s="55" t="str">
        <f t="shared" si="8"/>
        <v/>
      </c>
      <c r="CD45" s="55" t="str">
        <f t="shared" si="9"/>
        <v/>
      </c>
      <c r="CE45" s="55" t="str">
        <f t="shared" si="10"/>
        <v/>
      </c>
      <c r="CF45" s="55"/>
      <c r="CG45" s="56">
        <f t="shared" si="11"/>
        <v>0</v>
      </c>
      <c r="CH45" s="56">
        <f t="shared" si="12"/>
        <v>0</v>
      </c>
      <c r="CI45" s="56">
        <f t="shared" si="2"/>
        <v>0</v>
      </c>
      <c r="CJ45" s="56">
        <f t="shared" si="3"/>
        <v>0</v>
      </c>
      <c r="CK45" s="56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69" t="s">
        <v>93</v>
      </c>
      <c r="B46" s="34">
        <f t="shared" si="14"/>
        <v>0</v>
      </c>
      <c r="C46" s="38"/>
      <c r="D46" s="38"/>
      <c r="E46" s="38"/>
      <c r="F46" s="38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0"/>
      <c r="T46" s="39"/>
      <c r="U46" s="39"/>
      <c r="V46" s="40"/>
      <c r="W46" s="41">
        <f t="shared" si="15"/>
        <v>0</v>
      </c>
      <c r="X46" s="39"/>
      <c r="Y46" s="42"/>
      <c r="Z46" s="40"/>
      <c r="AA46" s="62">
        <f t="shared" si="16"/>
        <v>0</v>
      </c>
      <c r="AB46" s="39"/>
      <c r="AC46" s="42"/>
      <c r="AD46" s="40"/>
      <c r="AE46" s="44"/>
      <c r="AF46" s="66">
        <v>0</v>
      </c>
      <c r="AG46" s="39"/>
      <c r="AH46" s="40"/>
      <c r="AI46" s="48"/>
      <c r="AJ46" s="46"/>
      <c r="AK46" s="40"/>
      <c r="AL46" s="39"/>
      <c r="AM46" s="67"/>
      <c r="AN46" s="49"/>
      <c r="AO46" s="49"/>
      <c r="AP46" s="49"/>
      <c r="AQ46" s="49"/>
      <c r="AR46" s="50"/>
      <c r="AS46" s="51"/>
      <c r="AT46" s="60"/>
      <c r="AU46" s="58"/>
      <c r="AV46" s="52"/>
      <c r="AW46" s="39"/>
      <c r="AX46" s="67"/>
      <c r="AY46" s="53" t="str">
        <f t="shared" si="5"/>
        <v/>
      </c>
      <c r="AZ46" s="54"/>
      <c r="BA46" s="54"/>
      <c r="BB46" s="54"/>
      <c r="BC46" s="54"/>
      <c r="BD46" s="54"/>
      <c r="BE46" s="54"/>
      <c r="BF46" s="54"/>
      <c r="BG46" s="54"/>
      <c r="BH46" s="54"/>
      <c r="BI46" s="13"/>
      <c r="BJ46" s="13"/>
      <c r="BK46" s="13"/>
      <c r="BL46" s="13"/>
      <c r="BM46" s="13"/>
      <c r="BX46" s="2"/>
      <c r="CA46" s="55" t="str">
        <f t="shared" si="6"/>
        <v/>
      </c>
      <c r="CB46" s="55" t="str">
        <f t="shared" si="7"/>
        <v/>
      </c>
      <c r="CC46" s="55" t="str">
        <f t="shared" si="8"/>
        <v/>
      </c>
      <c r="CD46" s="55" t="str">
        <f t="shared" si="9"/>
        <v/>
      </c>
      <c r="CE46" s="55" t="str">
        <f t="shared" si="10"/>
        <v/>
      </c>
      <c r="CF46" s="55"/>
      <c r="CG46" s="56">
        <f t="shared" si="11"/>
        <v>0</v>
      </c>
      <c r="CH46" s="56">
        <f t="shared" si="12"/>
        <v>0</v>
      </c>
      <c r="CI46" s="56">
        <f t="shared" si="2"/>
        <v>0</v>
      </c>
      <c r="CJ46" s="56">
        <f t="shared" si="3"/>
        <v>0</v>
      </c>
      <c r="CK46" s="56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1" t="s">
        <v>94</v>
      </c>
      <c r="B47" s="34">
        <f t="shared" si="14"/>
        <v>0</v>
      </c>
      <c r="C47" s="38"/>
      <c r="D47" s="38"/>
      <c r="E47" s="38"/>
      <c r="F47" s="38"/>
      <c r="G47" s="38"/>
      <c r="H47" s="38"/>
      <c r="I47" s="38"/>
      <c r="J47" s="38"/>
      <c r="K47" s="38"/>
      <c r="L47" s="42"/>
      <c r="M47" s="42"/>
      <c r="N47" s="42"/>
      <c r="O47" s="42"/>
      <c r="P47" s="42"/>
      <c r="Q47" s="42"/>
      <c r="R47" s="42"/>
      <c r="S47" s="42"/>
      <c r="T47" s="39"/>
      <c r="U47" s="39"/>
      <c r="V47" s="40"/>
      <c r="W47" s="41">
        <f t="shared" si="15"/>
        <v>0</v>
      </c>
      <c r="X47" s="39"/>
      <c r="Y47" s="42"/>
      <c r="Z47" s="40"/>
      <c r="AA47" s="62">
        <f t="shared" si="16"/>
        <v>0</v>
      </c>
      <c r="AB47" s="39"/>
      <c r="AC47" s="42"/>
      <c r="AD47" s="40"/>
      <c r="AE47" s="44"/>
      <c r="AF47" s="40">
        <v>0</v>
      </c>
      <c r="AG47" s="39"/>
      <c r="AH47" s="40"/>
      <c r="AI47" s="48"/>
      <c r="AJ47" s="46"/>
      <c r="AK47" s="40"/>
      <c r="AL47" s="39"/>
      <c r="AM47" s="67"/>
      <c r="AN47" s="49"/>
      <c r="AO47" s="49"/>
      <c r="AP47" s="49"/>
      <c r="AQ47" s="49"/>
      <c r="AR47" s="50"/>
      <c r="AS47" s="51"/>
      <c r="AT47" s="60"/>
      <c r="AU47" s="58"/>
      <c r="AV47" s="52"/>
      <c r="AW47" s="39"/>
      <c r="AX47" s="67"/>
      <c r="AY47" s="53" t="str">
        <f t="shared" si="5"/>
        <v/>
      </c>
      <c r="AZ47" s="54"/>
      <c r="BA47" s="54"/>
      <c r="BB47" s="54"/>
      <c r="BC47" s="54"/>
      <c r="BD47" s="54"/>
      <c r="BE47" s="54"/>
      <c r="BF47" s="54"/>
      <c r="BG47" s="54"/>
      <c r="BH47" s="54"/>
      <c r="BI47" s="13"/>
      <c r="BJ47" s="13"/>
      <c r="BK47" s="13"/>
      <c r="BL47" s="13"/>
      <c r="BM47" s="13"/>
      <c r="BX47" s="2"/>
      <c r="CA47" s="55" t="str">
        <f t="shared" si="6"/>
        <v/>
      </c>
      <c r="CB47" s="55" t="str">
        <f t="shared" si="7"/>
        <v/>
      </c>
      <c r="CC47" s="55" t="str">
        <f t="shared" si="8"/>
        <v/>
      </c>
      <c r="CD47" s="55" t="str">
        <f t="shared" si="9"/>
        <v/>
      </c>
      <c r="CE47" s="55" t="str">
        <f t="shared" si="10"/>
        <v/>
      </c>
      <c r="CF47" s="55"/>
      <c r="CG47" s="56">
        <f t="shared" si="11"/>
        <v>0</v>
      </c>
      <c r="CH47" s="56">
        <f t="shared" si="12"/>
        <v>0</v>
      </c>
      <c r="CI47" s="56">
        <f t="shared" si="2"/>
        <v>0</v>
      </c>
      <c r="CJ47" s="56">
        <f t="shared" si="3"/>
        <v>0</v>
      </c>
      <c r="CK47" s="56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1" t="s">
        <v>95</v>
      </c>
      <c r="B48" s="34">
        <f t="shared" si="14"/>
        <v>0</v>
      </c>
      <c r="C48" s="38"/>
      <c r="D48" s="38"/>
      <c r="E48" s="38"/>
      <c r="F48" s="38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0"/>
      <c r="T48" s="39"/>
      <c r="U48" s="39"/>
      <c r="V48" s="40"/>
      <c r="W48" s="41">
        <f t="shared" si="15"/>
        <v>0</v>
      </c>
      <c r="X48" s="39"/>
      <c r="Y48" s="42"/>
      <c r="Z48" s="40"/>
      <c r="AA48" s="62">
        <f t="shared" si="16"/>
        <v>0</v>
      </c>
      <c r="AB48" s="39"/>
      <c r="AC48" s="42"/>
      <c r="AD48" s="40"/>
      <c r="AE48" s="44"/>
      <c r="AF48" s="40">
        <v>0</v>
      </c>
      <c r="AG48" s="39"/>
      <c r="AH48" s="40"/>
      <c r="AI48" s="48"/>
      <c r="AJ48" s="46"/>
      <c r="AK48" s="40"/>
      <c r="AL48" s="39"/>
      <c r="AM48" s="67"/>
      <c r="AN48" s="49"/>
      <c r="AO48" s="49"/>
      <c r="AP48" s="49"/>
      <c r="AQ48" s="49"/>
      <c r="AR48" s="50"/>
      <c r="AS48" s="51"/>
      <c r="AT48" s="60"/>
      <c r="AU48" s="58"/>
      <c r="AV48" s="52"/>
      <c r="AW48" s="39"/>
      <c r="AX48" s="67"/>
      <c r="AY48" s="53" t="str">
        <f t="shared" si="5"/>
        <v/>
      </c>
      <c r="AZ48" s="54"/>
      <c r="BA48" s="54"/>
      <c r="BB48" s="54"/>
      <c r="BC48" s="54"/>
      <c r="BD48" s="54"/>
      <c r="BE48" s="54"/>
      <c r="BF48" s="54"/>
      <c r="BG48" s="54"/>
      <c r="BH48" s="54"/>
      <c r="BI48" s="13"/>
      <c r="BJ48" s="13"/>
      <c r="BK48" s="13"/>
      <c r="BL48" s="13"/>
      <c r="BM48" s="13"/>
      <c r="BX48" s="2"/>
      <c r="CA48" s="55" t="str">
        <f t="shared" si="6"/>
        <v/>
      </c>
      <c r="CB48" s="55" t="str">
        <f t="shared" si="7"/>
        <v/>
      </c>
      <c r="CC48" s="55" t="str">
        <f t="shared" si="8"/>
        <v/>
      </c>
      <c r="CD48" s="55" t="str">
        <f t="shared" si="9"/>
        <v/>
      </c>
      <c r="CE48" s="55" t="str">
        <f t="shared" si="10"/>
        <v/>
      </c>
      <c r="CF48" s="55"/>
      <c r="CG48" s="56">
        <f t="shared" si="11"/>
        <v>0</v>
      </c>
      <c r="CH48" s="56">
        <f t="shared" si="12"/>
        <v>0</v>
      </c>
      <c r="CI48" s="56">
        <f t="shared" si="2"/>
        <v>0</v>
      </c>
      <c r="CJ48" s="56">
        <f t="shared" si="3"/>
        <v>0</v>
      </c>
      <c r="CK48" s="56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1" t="s">
        <v>96</v>
      </c>
      <c r="B49" s="34">
        <f t="shared" si="14"/>
        <v>0</v>
      </c>
      <c r="C49" s="39"/>
      <c r="D49" s="57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0"/>
      <c r="T49" s="39"/>
      <c r="U49" s="39"/>
      <c r="V49" s="40"/>
      <c r="W49" s="41">
        <f t="shared" si="15"/>
        <v>0</v>
      </c>
      <c r="X49" s="39"/>
      <c r="Y49" s="42"/>
      <c r="Z49" s="40"/>
      <c r="AA49" s="62">
        <f t="shared" si="16"/>
        <v>0</v>
      </c>
      <c r="AB49" s="39"/>
      <c r="AC49" s="42"/>
      <c r="AD49" s="40"/>
      <c r="AE49" s="44"/>
      <c r="AF49" s="66">
        <v>0</v>
      </c>
      <c r="AG49" s="39"/>
      <c r="AH49" s="40"/>
      <c r="AI49" s="48"/>
      <c r="AJ49" s="46"/>
      <c r="AK49" s="40"/>
      <c r="AL49" s="46"/>
      <c r="AM49" s="40"/>
      <c r="AN49" s="49"/>
      <c r="AO49" s="49"/>
      <c r="AP49" s="49"/>
      <c r="AQ49" s="49"/>
      <c r="AR49" s="50"/>
      <c r="AS49" s="51"/>
      <c r="AT49" s="60"/>
      <c r="AU49" s="58"/>
      <c r="AV49" s="52"/>
      <c r="AW49" s="46"/>
      <c r="AX49" s="40"/>
      <c r="AY49" s="53" t="str">
        <f t="shared" si="5"/>
        <v/>
      </c>
      <c r="AZ49" s="54"/>
      <c r="BA49" s="54"/>
      <c r="BB49" s="54"/>
      <c r="BC49" s="54"/>
      <c r="BD49" s="54"/>
      <c r="BE49" s="54"/>
      <c r="BF49" s="54"/>
      <c r="BG49" s="54"/>
      <c r="BH49" s="54"/>
      <c r="BI49" s="13"/>
      <c r="BJ49" s="13"/>
      <c r="BK49" s="13"/>
      <c r="BL49" s="13"/>
      <c r="BM49" s="13"/>
      <c r="BX49" s="2"/>
      <c r="CA49" s="55" t="str">
        <f t="shared" si="6"/>
        <v/>
      </c>
      <c r="CB49" s="55" t="str">
        <f t="shared" si="7"/>
        <v/>
      </c>
      <c r="CC49" s="55" t="str">
        <f t="shared" si="8"/>
        <v/>
      </c>
      <c r="CD49" s="55" t="str">
        <f t="shared" si="9"/>
        <v/>
      </c>
      <c r="CE49" s="55" t="str">
        <f t="shared" si="10"/>
        <v/>
      </c>
      <c r="CF49" s="55"/>
      <c r="CG49" s="56">
        <f t="shared" si="11"/>
        <v>0</v>
      </c>
      <c r="CH49" s="56">
        <f t="shared" si="12"/>
        <v>0</v>
      </c>
      <c r="CI49" s="56">
        <f t="shared" si="2"/>
        <v>0</v>
      </c>
      <c r="CJ49" s="56">
        <f t="shared" si="3"/>
        <v>0</v>
      </c>
      <c r="CK49" s="56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1" t="s">
        <v>97</v>
      </c>
      <c r="B50" s="34">
        <f t="shared" si="14"/>
        <v>29</v>
      </c>
      <c r="C50" s="39">
        <v>0</v>
      </c>
      <c r="D50" s="57">
        <v>0</v>
      </c>
      <c r="E50" s="42">
        <v>0</v>
      </c>
      <c r="F50" s="42">
        <v>1</v>
      </c>
      <c r="G50" s="42">
        <v>0</v>
      </c>
      <c r="H50" s="42">
        <v>1</v>
      </c>
      <c r="I50" s="42">
        <v>1</v>
      </c>
      <c r="J50" s="42">
        <v>2</v>
      </c>
      <c r="K50" s="42">
        <v>1</v>
      </c>
      <c r="L50" s="42">
        <v>0</v>
      </c>
      <c r="M50" s="42">
        <v>5</v>
      </c>
      <c r="N50" s="42">
        <v>5</v>
      </c>
      <c r="O50" s="42">
        <v>1</v>
      </c>
      <c r="P50" s="42">
        <v>4</v>
      </c>
      <c r="Q50" s="42">
        <v>5</v>
      </c>
      <c r="R50" s="42">
        <v>1</v>
      </c>
      <c r="S50" s="40">
        <v>2</v>
      </c>
      <c r="T50" s="39">
        <v>29</v>
      </c>
      <c r="U50" s="39">
        <v>16</v>
      </c>
      <c r="V50" s="40">
        <v>13</v>
      </c>
      <c r="W50" s="41">
        <f t="shared" si="15"/>
        <v>0</v>
      </c>
      <c r="X50" s="39">
        <v>0</v>
      </c>
      <c r="Y50" s="42">
        <v>0</v>
      </c>
      <c r="Z50" s="40">
        <v>0</v>
      </c>
      <c r="AA50" s="62">
        <f t="shared" si="16"/>
        <v>7</v>
      </c>
      <c r="AB50" s="39">
        <v>0</v>
      </c>
      <c r="AC50" s="42">
        <v>7</v>
      </c>
      <c r="AD50" s="40">
        <v>0</v>
      </c>
      <c r="AE50" s="44"/>
      <c r="AF50" s="40">
        <v>0</v>
      </c>
      <c r="AG50" s="39">
        <v>0</v>
      </c>
      <c r="AH50" s="40">
        <v>1</v>
      </c>
      <c r="AI50" s="48">
        <v>0</v>
      </c>
      <c r="AJ50" s="46">
        <v>0</v>
      </c>
      <c r="AK50" s="40">
        <v>8</v>
      </c>
      <c r="AL50" s="46">
        <v>0</v>
      </c>
      <c r="AM50" s="40">
        <v>5</v>
      </c>
      <c r="AN50" s="49"/>
      <c r="AO50" s="49"/>
      <c r="AP50" s="49"/>
      <c r="AQ50" s="49"/>
      <c r="AR50" s="50"/>
      <c r="AS50" s="51"/>
      <c r="AT50" s="60"/>
      <c r="AU50" s="58"/>
      <c r="AV50" s="52"/>
      <c r="AW50" s="46"/>
      <c r="AX50" s="40"/>
      <c r="AY50" s="53" t="str">
        <f t="shared" si="5"/>
        <v/>
      </c>
      <c r="AZ50" s="54"/>
      <c r="BA50" s="54"/>
      <c r="BB50" s="54"/>
      <c r="BC50" s="54"/>
      <c r="BD50" s="54"/>
      <c r="BE50" s="54"/>
      <c r="BF50" s="54"/>
      <c r="BG50" s="54"/>
      <c r="BH50" s="54"/>
      <c r="BI50" s="13"/>
      <c r="BJ50" s="13"/>
      <c r="BK50" s="13"/>
      <c r="BL50" s="13"/>
      <c r="BM50" s="13"/>
      <c r="BX50" s="2"/>
      <c r="CA50" s="55" t="str">
        <f t="shared" si="6"/>
        <v/>
      </c>
      <c r="CB50" s="55" t="str">
        <f t="shared" si="7"/>
        <v/>
      </c>
      <c r="CC50" s="55" t="str">
        <f t="shared" si="8"/>
        <v/>
      </c>
      <c r="CD50" s="55" t="str">
        <f t="shared" si="9"/>
        <v/>
      </c>
      <c r="CE50" s="55" t="str">
        <f t="shared" si="10"/>
        <v/>
      </c>
      <c r="CF50" s="55"/>
      <c r="CG50" s="56">
        <f t="shared" si="11"/>
        <v>0</v>
      </c>
      <c r="CH50" s="56">
        <f t="shared" si="12"/>
        <v>0</v>
      </c>
      <c r="CI50" s="56">
        <f t="shared" si="2"/>
        <v>0</v>
      </c>
      <c r="CJ50" s="56">
        <f t="shared" si="3"/>
        <v>0</v>
      </c>
      <c r="CK50" s="56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1" t="s">
        <v>98</v>
      </c>
      <c r="B51" s="34">
        <f t="shared" si="14"/>
        <v>0</v>
      </c>
      <c r="C51" s="39"/>
      <c r="D51" s="57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0"/>
      <c r="T51" s="39"/>
      <c r="U51" s="39"/>
      <c r="V51" s="40"/>
      <c r="W51" s="41">
        <f t="shared" si="15"/>
        <v>0</v>
      </c>
      <c r="X51" s="39"/>
      <c r="Y51" s="42"/>
      <c r="Z51" s="40"/>
      <c r="AA51" s="62">
        <f t="shared" si="16"/>
        <v>0</v>
      </c>
      <c r="AB51" s="39"/>
      <c r="AC51" s="42"/>
      <c r="AD51" s="40"/>
      <c r="AE51" s="44"/>
      <c r="AF51" s="59">
        <v>0</v>
      </c>
      <c r="AG51" s="39"/>
      <c r="AH51" s="40"/>
      <c r="AI51" s="48"/>
      <c r="AJ51" s="46"/>
      <c r="AK51" s="40"/>
      <c r="AL51" s="70"/>
      <c r="AM51" s="59"/>
      <c r="AN51" s="71"/>
      <c r="AO51" s="40"/>
      <c r="AP51" s="49"/>
      <c r="AQ51" s="49"/>
      <c r="AR51" s="50"/>
      <c r="AS51" s="51"/>
      <c r="AT51" s="60"/>
      <c r="AU51" s="58"/>
      <c r="AV51" s="52"/>
      <c r="AW51" s="70"/>
      <c r="AX51" s="59"/>
      <c r="AY51" s="53" t="str">
        <f t="shared" si="5"/>
        <v/>
      </c>
      <c r="AZ51" s="54"/>
      <c r="BA51" s="54"/>
      <c r="BB51" s="54"/>
      <c r="BC51" s="54"/>
      <c r="BD51" s="54"/>
      <c r="BE51" s="54"/>
      <c r="BF51" s="54"/>
      <c r="BG51" s="54"/>
      <c r="BH51" s="54"/>
      <c r="BI51" s="13"/>
      <c r="BJ51" s="13"/>
      <c r="BK51" s="13"/>
      <c r="BL51" s="13"/>
      <c r="BM51" s="13"/>
      <c r="BX51" s="2"/>
      <c r="CA51" s="55" t="str">
        <f t="shared" si="6"/>
        <v/>
      </c>
      <c r="CB51" s="55" t="str">
        <f t="shared" si="7"/>
        <v/>
      </c>
      <c r="CC51" s="55" t="str">
        <f t="shared" si="8"/>
        <v/>
      </c>
      <c r="CD51" s="55" t="str">
        <f t="shared" si="9"/>
        <v/>
      </c>
      <c r="CE51" s="55" t="str">
        <f t="shared" si="10"/>
        <v/>
      </c>
      <c r="CF51" s="55"/>
      <c r="CG51" s="56">
        <f t="shared" si="11"/>
        <v>0</v>
      </c>
      <c r="CH51" s="56">
        <f t="shared" si="12"/>
        <v>0</v>
      </c>
      <c r="CI51" s="56">
        <f t="shared" si="2"/>
        <v>0</v>
      </c>
      <c r="CJ51" s="56">
        <f t="shared" si="3"/>
        <v>0</v>
      </c>
      <c r="CK51" s="56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1" t="s">
        <v>99</v>
      </c>
      <c r="B52" s="34">
        <f t="shared" si="14"/>
        <v>0</v>
      </c>
      <c r="C52" s="39"/>
      <c r="D52" s="57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0"/>
      <c r="T52" s="39"/>
      <c r="U52" s="39"/>
      <c r="V52" s="40"/>
      <c r="W52" s="41">
        <f t="shared" si="15"/>
        <v>0</v>
      </c>
      <c r="X52" s="39"/>
      <c r="Y52" s="42"/>
      <c r="Z52" s="40"/>
      <c r="AA52" s="62">
        <f t="shared" si="16"/>
        <v>0</v>
      </c>
      <c r="AB52" s="39"/>
      <c r="AC52" s="42"/>
      <c r="AD52" s="40"/>
      <c r="AE52" s="44"/>
      <c r="AF52" s="59">
        <v>0</v>
      </c>
      <c r="AG52" s="39"/>
      <c r="AH52" s="40"/>
      <c r="AI52" s="48"/>
      <c r="AJ52" s="46"/>
      <c r="AK52" s="40"/>
      <c r="AL52" s="70"/>
      <c r="AM52" s="59"/>
      <c r="AN52" s="71"/>
      <c r="AO52" s="40"/>
      <c r="AP52" s="49"/>
      <c r="AQ52" s="49"/>
      <c r="AR52" s="50"/>
      <c r="AS52" s="51"/>
      <c r="AT52" s="60"/>
      <c r="AU52" s="58"/>
      <c r="AV52" s="52"/>
      <c r="AW52" s="70"/>
      <c r="AX52" s="59"/>
      <c r="AY52" s="53" t="str">
        <f t="shared" si="5"/>
        <v/>
      </c>
      <c r="AZ52" s="54"/>
      <c r="BA52" s="54"/>
      <c r="BB52" s="54"/>
      <c r="BC52" s="54"/>
      <c r="BD52" s="54"/>
      <c r="BE52" s="54"/>
      <c r="BF52" s="54"/>
      <c r="BG52" s="54"/>
      <c r="BH52" s="54"/>
      <c r="BI52" s="13"/>
      <c r="BJ52" s="13"/>
      <c r="BK52" s="13"/>
      <c r="BL52" s="13"/>
      <c r="BM52" s="13"/>
      <c r="BX52" s="2"/>
      <c r="CA52" s="55" t="str">
        <f t="shared" si="6"/>
        <v/>
      </c>
      <c r="CB52" s="55" t="str">
        <f t="shared" si="7"/>
        <v/>
      </c>
      <c r="CC52" s="55" t="str">
        <f t="shared" si="8"/>
        <v/>
      </c>
      <c r="CD52" s="55" t="str">
        <f t="shared" si="9"/>
        <v/>
      </c>
      <c r="CE52" s="55" t="str">
        <f t="shared" si="10"/>
        <v/>
      </c>
      <c r="CF52" s="55"/>
      <c r="CG52" s="56">
        <f t="shared" si="11"/>
        <v>0</v>
      </c>
      <c r="CH52" s="56">
        <f t="shared" si="12"/>
        <v>0</v>
      </c>
      <c r="CI52" s="56">
        <f t="shared" si="2"/>
        <v>0</v>
      </c>
      <c r="CJ52" s="56">
        <f t="shared" si="3"/>
        <v>0</v>
      </c>
      <c r="CK52" s="56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1" t="s">
        <v>100</v>
      </c>
      <c r="B53" s="34">
        <f t="shared" si="14"/>
        <v>0</v>
      </c>
      <c r="C53" s="39"/>
      <c r="D53" s="57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0"/>
      <c r="T53" s="39"/>
      <c r="U53" s="39"/>
      <c r="V53" s="40"/>
      <c r="W53" s="41">
        <f t="shared" si="15"/>
        <v>0</v>
      </c>
      <c r="X53" s="39"/>
      <c r="Y53" s="42"/>
      <c r="Z53" s="40"/>
      <c r="AA53" s="62">
        <f t="shared" si="16"/>
        <v>0</v>
      </c>
      <c r="AB53" s="39"/>
      <c r="AC53" s="42"/>
      <c r="AD53" s="40"/>
      <c r="AE53" s="44"/>
      <c r="AF53" s="59">
        <v>0</v>
      </c>
      <c r="AG53" s="39"/>
      <c r="AH53" s="40"/>
      <c r="AI53" s="48"/>
      <c r="AJ53" s="46"/>
      <c r="AK53" s="40"/>
      <c r="AL53" s="70"/>
      <c r="AM53" s="59"/>
      <c r="AN53" s="71"/>
      <c r="AO53" s="40"/>
      <c r="AP53" s="49"/>
      <c r="AQ53" s="49"/>
      <c r="AR53" s="50"/>
      <c r="AS53" s="51"/>
      <c r="AT53" s="60"/>
      <c r="AU53" s="58"/>
      <c r="AV53" s="52"/>
      <c r="AW53" s="70"/>
      <c r="AX53" s="59"/>
      <c r="AY53" s="53" t="str">
        <f t="shared" si="5"/>
        <v/>
      </c>
      <c r="AZ53" s="54"/>
      <c r="BA53" s="54"/>
      <c r="BB53" s="54"/>
      <c r="BC53" s="54"/>
      <c r="BD53" s="54"/>
      <c r="BE53" s="54"/>
      <c r="BF53" s="54"/>
      <c r="BG53" s="54"/>
      <c r="BH53" s="54"/>
      <c r="BI53" s="13"/>
      <c r="BJ53" s="13"/>
      <c r="BK53" s="13"/>
      <c r="BL53" s="13"/>
      <c r="BM53" s="13"/>
      <c r="BX53" s="2"/>
      <c r="CA53" s="55" t="str">
        <f t="shared" si="6"/>
        <v/>
      </c>
      <c r="CB53" s="55" t="str">
        <f t="shared" si="7"/>
        <v/>
      </c>
      <c r="CC53" s="55" t="str">
        <f t="shared" si="8"/>
        <v/>
      </c>
      <c r="CD53" s="55" t="str">
        <f t="shared" si="9"/>
        <v/>
      </c>
      <c r="CE53" s="55" t="str">
        <f t="shared" si="10"/>
        <v/>
      </c>
      <c r="CF53" s="55"/>
      <c r="CG53" s="56">
        <f t="shared" si="11"/>
        <v>0</v>
      </c>
      <c r="CH53" s="56">
        <f t="shared" si="12"/>
        <v>0</v>
      </c>
      <c r="CI53" s="56">
        <f t="shared" si="2"/>
        <v>0</v>
      </c>
      <c r="CJ53" s="56">
        <f t="shared" si="3"/>
        <v>0</v>
      </c>
      <c r="CK53" s="56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3" t="s">
        <v>101</v>
      </c>
      <c r="B54" s="34">
        <f t="shared" si="14"/>
        <v>121</v>
      </c>
      <c r="C54" s="39">
        <v>0</v>
      </c>
      <c r="D54" s="57">
        <v>0</v>
      </c>
      <c r="E54" s="42">
        <v>0</v>
      </c>
      <c r="F54" s="42">
        <v>0</v>
      </c>
      <c r="G54" s="42">
        <v>1</v>
      </c>
      <c r="H54" s="42">
        <v>0</v>
      </c>
      <c r="I54" s="42">
        <v>0</v>
      </c>
      <c r="J54" s="42">
        <v>1</v>
      </c>
      <c r="K54" s="42">
        <v>2</v>
      </c>
      <c r="L54" s="42">
        <v>0</v>
      </c>
      <c r="M54" s="42">
        <v>2</v>
      </c>
      <c r="N54" s="42">
        <v>12</v>
      </c>
      <c r="O54" s="42">
        <v>12</v>
      </c>
      <c r="P54" s="42">
        <v>19</v>
      </c>
      <c r="Q54" s="42">
        <v>21</v>
      </c>
      <c r="R54" s="42">
        <v>19</v>
      </c>
      <c r="S54" s="40">
        <v>32</v>
      </c>
      <c r="T54" s="39">
        <v>121</v>
      </c>
      <c r="U54" s="39">
        <v>73</v>
      </c>
      <c r="V54" s="40">
        <v>48</v>
      </c>
      <c r="W54" s="41">
        <f t="shared" si="15"/>
        <v>0</v>
      </c>
      <c r="X54" s="39">
        <v>0</v>
      </c>
      <c r="Y54" s="42">
        <v>0</v>
      </c>
      <c r="Z54" s="40">
        <v>0</v>
      </c>
      <c r="AA54" s="62">
        <f t="shared" si="16"/>
        <v>34</v>
      </c>
      <c r="AB54" s="39">
        <v>0</v>
      </c>
      <c r="AC54" s="42">
        <v>34</v>
      </c>
      <c r="AD54" s="40">
        <v>0</v>
      </c>
      <c r="AE54" s="44"/>
      <c r="AF54" s="59">
        <v>0</v>
      </c>
      <c r="AG54" s="39">
        <v>0</v>
      </c>
      <c r="AH54" s="40">
        <v>3</v>
      </c>
      <c r="AI54" s="48">
        <v>0</v>
      </c>
      <c r="AJ54" s="46">
        <v>0</v>
      </c>
      <c r="AK54" s="40">
        <v>1</v>
      </c>
      <c r="AL54" s="70">
        <v>0</v>
      </c>
      <c r="AM54" s="59">
        <v>0</v>
      </c>
      <c r="AN54" s="71"/>
      <c r="AO54" s="40"/>
      <c r="AP54" s="49"/>
      <c r="AQ54" s="49"/>
      <c r="AR54" s="50"/>
      <c r="AS54" s="51"/>
      <c r="AT54" s="60"/>
      <c r="AU54" s="58"/>
      <c r="AV54" s="52"/>
      <c r="AW54" s="70"/>
      <c r="AX54" s="59"/>
      <c r="AY54" s="53" t="str">
        <f t="shared" si="5"/>
        <v/>
      </c>
      <c r="AZ54" s="54"/>
      <c r="BA54" s="54"/>
      <c r="BB54" s="54"/>
      <c r="BC54" s="54"/>
      <c r="BD54" s="54"/>
      <c r="BE54" s="54"/>
      <c r="BF54" s="54"/>
      <c r="BG54" s="54"/>
      <c r="BH54" s="54"/>
      <c r="BI54" s="13"/>
      <c r="BJ54" s="13"/>
      <c r="BK54" s="13"/>
      <c r="BL54" s="13"/>
      <c r="BM54" s="13"/>
      <c r="BX54" s="2"/>
      <c r="CA54" s="55" t="str">
        <f t="shared" si="6"/>
        <v/>
      </c>
      <c r="CB54" s="55" t="str">
        <f t="shared" si="7"/>
        <v/>
      </c>
      <c r="CC54" s="55" t="str">
        <f t="shared" si="8"/>
        <v/>
      </c>
      <c r="CD54" s="55" t="str">
        <f t="shared" si="9"/>
        <v/>
      </c>
      <c r="CE54" s="55" t="str">
        <f t="shared" si="10"/>
        <v/>
      </c>
      <c r="CF54" s="55"/>
      <c r="CG54" s="56">
        <f t="shared" si="11"/>
        <v>0</v>
      </c>
      <c r="CH54" s="56">
        <f t="shared" si="12"/>
        <v>0</v>
      </c>
      <c r="CI54" s="56">
        <f t="shared" si="2"/>
        <v>0</v>
      </c>
      <c r="CJ54" s="56">
        <f t="shared" si="3"/>
        <v>0</v>
      </c>
      <c r="CK54" s="56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69" t="s">
        <v>102</v>
      </c>
      <c r="B55" s="34">
        <f t="shared" si="14"/>
        <v>119</v>
      </c>
      <c r="C55" s="39">
        <v>0</v>
      </c>
      <c r="D55" s="57">
        <v>0</v>
      </c>
      <c r="E55" s="42">
        <v>4</v>
      </c>
      <c r="F55" s="42">
        <v>4</v>
      </c>
      <c r="G55" s="42">
        <v>21</v>
      </c>
      <c r="H55" s="42">
        <v>24</v>
      </c>
      <c r="I55" s="42">
        <v>37</v>
      </c>
      <c r="J55" s="42">
        <v>22</v>
      </c>
      <c r="K55" s="42">
        <v>7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0">
        <v>0</v>
      </c>
      <c r="T55" s="39">
        <v>119</v>
      </c>
      <c r="U55" s="39">
        <v>0</v>
      </c>
      <c r="V55" s="40">
        <v>119</v>
      </c>
      <c r="W55" s="41">
        <f t="shared" si="15"/>
        <v>0</v>
      </c>
      <c r="X55" s="39">
        <v>0</v>
      </c>
      <c r="Y55" s="42">
        <v>0</v>
      </c>
      <c r="Z55" s="40">
        <v>0</v>
      </c>
      <c r="AA55" s="62">
        <f t="shared" si="16"/>
        <v>0</v>
      </c>
      <c r="AB55" s="39">
        <v>0</v>
      </c>
      <c r="AC55" s="42">
        <v>0</v>
      </c>
      <c r="AD55" s="40">
        <v>0</v>
      </c>
      <c r="AE55" s="44"/>
      <c r="AF55" s="59">
        <v>0</v>
      </c>
      <c r="AG55" s="39">
        <v>0</v>
      </c>
      <c r="AH55" s="40">
        <v>10</v>
      </c>
      <c r="AI55" s="48">
        <v>3</v>
      </c>
      <c r="AJ55" s="46">
        <v>0</v>
      </c>
      <c r="AK55" s="40">
        <v>0</v>
      </c>
      <c r="AL55" s="70">
        <v>0</v>
      </c>
      <c r="AM55" s="59">
        <v>8</v>
      </c>
      <c r="AN55" s="71"/>
      <c r="AO55" s="40"/>
      <c r="AP55" s="49"/>
      <c r="AQ55" s="49"/>
      <c r="AR55" s="50"/>
      <c r="AS55" s="51"/>
      <c r="AT55" s="60"/>
      <c r="AU55" s="58"/>
      <c r="AV55" s="52"/>
      <c r="AW55" s="70"/>
      <c r="AX55" s="59"/>
      <c r="AY55" s="53" t="str">
        <f t="shared" si="5"/>
        <v/>
      </c>
      <c r="AZ55" s="54"/>
      <c r="BA55" s="54"/>
      <c r="BB55" s="54"/>
      <c r="BC55" s="54"/>
      <c r="BD55" s="54"/>
      <c r="BE55" s="54"/>
      <c r="BF55" s="54"/>
      <c r="BG55" s="54"/>
      <c r="BH55" s="54"/>
      <c r="BI55" s="13"/>
      <c r="BJ55" s="13"/>
      <c r="BK55" s="13"/>
      <c r="BL55" s="13"/>
      <c r="BM55" s="13"/>
      <c r="BX55" s="2"/>
      <c r="CA55" s="55" t="str">
        <f t="shared" si="6"/>
        <v/>
      </c>
      <c r="CB55" s="55" t="str">
        <f t="shared" si="7"/>
        <v/>
      </c>
      <c r="CC55" s="55" t="str">
        <f t="shared" si="8"/>
        <v/>
      </c>
      <c r="CD55" s="55" t="str">
        <f t="shared" si="9"/>
        <v/>
      </c>
      <c r="CE55" s="55" t="str">
        <f t="shared" si="10"/>
        <v/>
      </c>
      <c r="CF55" s="55"/>
      <c r="CG55" s="56">
        <f t="shared" si="11"/>
        <v>0</v>
      </c>
      <c r="CH55" s="56">
        <f t="shared" si="12"/>
        <v>0</v>
      </c>
      <c r="CI55" s="56">
        <f t="shared" si="2"/>
        <v>0</v>
      </c>
      <c r="CJ55" s="56">
        <f t="shared" si="3"/>
        <v>0</v>
      </c>
      <c r="CK55" s="56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69" t="s">
        <v>103</v>
      </c>
      <c r="B56" s="34">
        <f t="shared" si="14"/>
        <v>17</v>
      </c>
      <c r="C56" s="39">
        <v>0</v>
      </c>
      <c r="D56" s="57">
        <v>11</v>
      </c>
      <c r="E56" s="42">
        <v>6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39">
        <v>16</v>
      </c>
      <c r="U56" s="39">
        <v>0</v>
      </c>
      <c r="V56" s="40">
        <v>17</v>
      </c>
      <c r="W56" s="41">
        <f t="shared" si="15"/>
        <v>7</v>
      </c>
      <c r="X56" s="39">
        <v>3</v>
      </c>
      <c r="Y56" s="42">
        <v>4</v>
      </c>
      <c r="Z56" s="40">
        <v>0</v>
      </c>
      <c r="AA56" s="62">
        <f t="shared" si="16"/>
        <v>0</v>
      </c>
      <c r="AB56" s="39">
        <v>0</v>
      </c>
      <c r="AC56" s="42">
        <v>0</v>
      </c>
      <c r="AD56" s="40">
        <v>0</v>
      </c>
      <c r="AE56" s="44">
        <v>3</v>
      </c>
      <c r="AF56" s="59">
        <v>0</v>
      </c>
      <c r="AG56" s="39">
        <v>0</v>
      </c>
      <c r="AH56" s="40">
        <v>0</v>
      </c>
      <c r="AI56" s="48">
        <v>0</v>
      </c>
      <c r="AJ56" s="46">
        <v>0</v>
      </c>
      <c r="AK56" s="40">
        <v>0</v>
      </c>
      <c r="AL56" s="70">
        <v>0</v>
      </c>
      <c r="AM56" s="59">
        <v>0</v>
      </c>
      <c r="AN56" s="71"/>
      <c r="AO56" s="40"/>
      <c r="AP56" s="49"/>
      <c r="AQ56" s="49"/>
      <c r="AR56" s="50"/>
      <c r="AS56" s="51"/>
      <c r="AT56" s="60"/>
      <c r="AU56" s="58"/>
      <c r="AV56" s="52"/>
      <c r="AW56" s="70"/>
      <c r="AX56" s="59"/>
      <c r="AY56" s="53" t="str">
        <f t="shared" si="5"/>
        <v/>
      </c>
      <c r="AZ56" s="54"/>
      <c r="BA56" s="54"/>
      <c r="BB56" s="54"/>
      <c r="BC56" s="54"/>
      <c r="BD56" s="54"/>
      <c r="BE56" s="54"/>
      <c r="BF56" s="54"/>
      <c r="BG56" s="54"/>
      <c r="BH56" s="54"/>
      <c r="BI56" s="13"/>
      <c r="BJ56" s="13"/>
      <c r="BK56" s="13"/>
      <c r="BL56" s="13"/>
      <c r="BM56" s="13"/>
      <c r="BX56" s="2"/>
      <c r="CA56" s="55" t="str">
        <f t="shared" si="6"/>
        <v/>
      </c>
      <c r="CB56" s="55" t="str">
        <f t="shared" si="7"/>
        <v/>
      </c>
      <c r="CC56" s="55" t="str">
        <f t="shared" si="8"/>
        <v/>
      </c>
      <c r="CD56" s="55" t="str">
        <f t="shared" si="9"/>
        <v/>
      </c>
      <c r="CE56" s="55" t="str">
        <f t="shared" si="10"/>
        <v/>
      </c>
      <c r="CF56" s="55"/>
      <c r="CG56" s="56">
        <f t="shared" si="11"/>
        <v>0</v>
      </c>
      <c r="CH56" s="56">
        <f t="shared" si="12"/>
        <v>0</v>
      </c>
      <c r="CI56" s="56">
        <f t="shared" si="2"/>
        <v>0</v>
      </c>
      <c r="CJ56" s="56">
        <f t="shared" si="3"/>
        <v>0</v>
      </c>
      <c r="CK56" s="56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69" t="s">
        <v>104</v>
      </c>
      <c r="B57" s="34">
        <f t="shared" si="14"/>
        <v>19</v>
      </c>
      <c r="C57" s="39">
        <v>0</v>
      </c>
      <c r="D57" s="57">
        <v>0</v>
      </c>
      <c r="E57" s="42">
        <v>0</v>
      </c>
      <c r="F57" s="42">
        <v>1</v>
      </c>
      <c r="G57" s="42">
        <v>0</v>
      </c>
      <c r="H57" s="42">
        <v>2</v>
      </c>
      <c r="I57" s="42">
        <v>2</v>
      </c>
      <c r="J57" s="42">
        <v>4</v>
      </c>
      <c r="K57" s="42">
        <v>3</v>
      </c>
      <c r="L57" s="42">
        <v>0</v>
      </c>
      <c r="M57" s="42">
        <v>1</v>
      </c>
      <c r="N57" s="42">
        <v>3</v>
      </c>
      <c r="O57" s="42">
        <v>1</v>
      </c>
      <c r="P57" s="42">
        <v>2</v>
      </c>
      <c r="Q57" s="42">
        <v>0</v>
      </c>
      <c r="R57" s="42">
        <v>0</v>
      </c>
      <c r="S57" s="40">
        <v>0</v>
      </c>
      <c r="T57" s="39">
        <v>19</v>
      </c>
      <c r="U57" s="39">
        <v>0</v>
      </c>
      <c r="V57" s="40">
        <v>19</v>
      </c>
      <c r="W57" s="41">
        <f t="shared" si="15"/>
        <v>0</v>
      </c>
      <c r="X57" s="39">
        <v>0</v>
      </c>
      <c r="Y57" s="42">
        <v>0</v>
      </c>
      <c r="Z57" s="40">
        <v>0</v>
      </c>
      <c r="AA57" s="62">
        <f t="shared" si="16"/>
        <v>8</v>
      </c>
      <c r="AB57" s="39">
        <v>1</v>
      </c>
      <c r="AC57" s="42">
        <v>7</v>
      </c>
      <c r="AD57" s="40">
        <v>0</v>
      </c>
      <c r="AE57" s="44">
        <v>0</v>
      </c>
      <c r="AF57" s="59">
        <v>0</v>
      </c>
      <c r="AG57" s="39">
        <v>0</v>
      </c>
      <c r="AH57" s="40">
        <v>1</v>
      </c>
      <c r="AI57" s="48">
        <v>0</v>
      </c>
      <c r="AJ57" s="46">
        <v>0</v>
      </c>
      <c r="AK57" s="40">
        <v>0</v>
      </c>
      <c r="AL57" s="70">
        <v>0</v>
      </c>
      <c r="AM57" s="59">
        <v>0</v>
      </c>
      <c r="AN57" s="71"/>
      <c r="AO57" s="40"/>
      <c r="AP57" s="49"/>
      <c r="AQ57" s="49"/>
      <c r="AR57" s="50"/>
      <c r="AS57" s="51"/>
      <c r="AT57" s="60"/>
      <c r="AU57" s="58"/>
      <c r="AV57" s="52"/>
      <c r="AW57" s="70"/>
      <c r="AX57" s="59"/>
      <c r="AY57" s="53" t="str">
        <f t="shared" si="5"/>
        <v/>
      </c>
      <c r="AZ57" s="54"/>
      <c r="BA57" s="54"/>
      <c r="BB57" s="54"/>
      <c r="BC57" s="54"/>
      <c r="BD57" s="54"/>
      <c r="BE57" s="54"/>
      <c r="BF57" s="54"/>
      <c r="BG57" s="54"/>
      <c r="BH57" s="54"/>
      <c r="BI57" s="13"/>
      <c r="BJ57" s="13"/>
      <c r="BK57" s="13"/>
      <c r="BL57" s="13"/>
      <c r="BM57" s="13"/>
      <c r="BX57" s="2"/>
      <c r="CA57" s="55" t="str">
        <f t="shared" si="6"/>
        <v/>
      </c>
      <c r="CB57" s="55" t="str">
        <f t="shared" si="7"/>
        <v/>
      </c>
      <c r="CC57" s="55" t="str">
        <f t="shared" si="8"/>
        <v/>
      </c>
      <c r="CD57" s="55" t="str">
        <f t="shared" si="9"/>
        <v/>
      </c>
      <c r="CE57" s="55" t="str">
        <f t="shared" si="10"/>
        <v/>
      </c>
      <c r="CF57" s="55"/>
      <c r="CG57" s="56">
        <f t="shared" si="11"/>
        <v>0</v>
      </c>
      <c r="CH57" s="56">
        <f t="shared" si="12"/>
        <v>0</v>
      </c>
      <c r="CI57" s="56">
        <f t="shared" si="2"/>
        <v>0</v>
      </c>
      <c r="CJ57" s="56">
        <f t="shared" si="3"/>
        <v>0</v>
      </c>
      <c r="CK57" s="56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1" t="s">
        <v>105</v>
      </c>
      <c r="B58" s="34">
        <f t="shared" si="14"/>
        <v>193</v>
      </c>
      <c r="C58" s="39">
        <v>7</v>
      </c>
      <c r="D58" s="57">
        <v>2</v>
      </c>
      <c r="E58" s="42">
        <v>2</v>
      </c>
      <c r="F58" s="42">
        <v>4</v>
      </c>
      <c r="G58" s="42">
        <v>3</v>
      </c>
      <c r="H58" s="42">
        <v>5</v>
      </c>
      <c r="I58" s="42">
        <v>9</v>
      </c>
      <c r="J58" s="42">
        <v>15</v>
      </c>
      <c r="K58" s="42">
        <v>13</v>
      </c>
      <c r="L58" s="42">
        <v>28</v>
      </c>
      <c r="M58" s="42">
        <v>25</v>
      </c>
      <c r="N58" s="42">
        <v>21</v>
      </c>
      <c r="O58" s="42">
        <v>19</v>
      </c>
      <c r="P58" s="42">
        <v>19</v>
      </c>
      <c r="Q58" s="42">
        <v>13</v>
      </c>
      <c r="R58" s="42">
        <v>5</v>
      </c>
      <c r="S58" s="40">
        <v>3</v>
      </c>
      <c r="T58" s="39">
        <v>189</v>
      </c>
      <c r="U58" s="39">
        <v>127</v>
      </c>
      <c r="V58" s="40">
        <v>66</v>
      </c>
      <c r="W58" s="41">
        <f t="shared" si="15"/>
        <v>3</v>
      </c>
      <c r="X58" s="39">
        <v>0</v>
      </c>
      <c r="Y58" s="42">
        <v>3</v>
      </c>
      <c r="Z58" s="40">
        <v>0</v>
      </c>
      <c r="AA58" s="62">
        <f t="shared" si="16"/>
        <v>108</v>
      </c>
      <c r="AB58" s="39">
        <v>4</v>
      </c>
      <c r="AC58" s="42">
        <v>104</v>
      </c>
      <c r="AD58" s="40">
        <v>0</v>
      </c>
      <c r="AE58" s="44">
        <v>4</v>
      </c>
      <c r="AF58" s="59">
        <v>0</v>
      </c>
      <c r="AG58" s="39">
        <v>0</v>
      </c>
      <c r="AH58" s="40">
        <v>10</v>
      </c>
      <c r="AI58" s="48">
        <v>187</v>
      </c>
      <c r="AJ58" s="46">
        <v>0</v>
      </c>
      <c r="AK58" s="40">
        <v>0</v>
      </c>
      <c r="AL58" s="70">
        <v>1</v>
      </c>
      <c r="AM58" s="59">
        <v>49</v>
      </c>
      <c r="AN58" s="71"/>
      <c r="AO58" s="40"/>
      <c r="AP58" s="49"/>
      <c r="AQ58" s="49"/>
      <c r="AR58" s="50"/>
      <c r="AS58" s="51"/>
      <c r="AT58" s="60"/>
      <c r="AU58" s="58"/>
      <c r="AV58" s="52"/>
      <c r="AW58" s="70"/>
      <c r="AX58" s="59"/>
      <c r="AY58" s="53" t="str">
        <f t="shared" si="5"/>
        <v/>
      </c>
      <c r="AZ58" s="54"/>
      <c r="BA58" s="54"/>
      <c r="BB58" s="54"/>
      <c r="BC58" s="54"/>
      <c r="BD58" s="54"/>
      <c r="BE58" s="54"/>
      <c r="BF58" s="54"/>
      <c r="BG58" s="54"/>
      <c r="BH58" s="54"/>
      <c r="BI58" s="13"/>
      <c r="BJ58" s="13"/>
      <c r="BK58" s="13"/>
      <c r="BL58" s="13"/>
      <c r="BM58" s="13"/>
      <c r="BX58" s="2"/>
      <c r="CA58" s="55" t="str">
        <f t="shared" si="6"/>
        <v/>
      </c>
      <c r="CB58" s="55" t="str">
        <f t="shared" si="7"/>
        <v/>
      </c>
      <c r="CC58" s="55" t="str">
        <f t="shared" si="8"/>
        <v/>
      </c>
      <c r="CD58" s="55" t="str">
        <f t="shared" si="9"/>
        <v/>
      </c>
      <c r="CE58" s="55" t="str">
        <f t="shared" si="10"/>
        <v/>
      </c>
      <c r="CF58" s="55"/>
      <c r="CG58" s="56">
        <f t="shared" si="11"/>
        <v>0</v>
      </c>
      <c r="CH58" s="56">
        <f t="shared" si="12"/>
        <v>0</v>
      </c>
      <c r="CI58" s="56">
        <f t="shared" si="2"/>
        <v>0</v>
      </c>
      <c r="CJ58" s="56">
        <f t="shared" si="3"/>
        <v>0</v>
      </c>
      <c r="CK58" s="56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1" t="s">
        <v>106</v>
      </c>
      <c r="B59" s="34">
        <f t="shared" si="14"/>
        <v>32</v>
      </c>
      <c r="C59" s="39">
        <v>6</v>
      </c>
      <c r="D59" s="57">
        <v>2</v>
      </c>
      <c r="E59" s="42">
        <v>3</v>
      </c>
      <c r="F59" s="42">
        <v>0</v>
      </c>
      <c r="G59" s="42">
        <v>1</v>
      </c>
      <c r="H59" s="42">
        <v>1</v>
      </c>
      <c r="I59" s="42">
        <v>2</v>
      </c>
      <c r="J59" s="42">
        <v>1</v>
      </c>
      <c r="K59" s="42">
        <v>2</v>
      </c>
      <c r="L59" s="42">
        <v>4</v>
      </c>
      <c r="M59" s="42">
        <v>2</v>
      </c>
      <c r="N59" s="42">
        <v>1</v>
      </c>
      <c r="O59" s="42">
        <v>0</v>
      </c>
      <c r="P59" s="42">
        <v>2</v>
      </c>
      <c r="Q59" s="42">
        <v>3</v>
      </c>
      <c r="R59" s="42">
        <v>2</v>
      </c>
      <c r="S59" s="40">
        <v>0</v>
      </c>
      <c r="T59" s="39">
        <v>31</v>
      </c>
      <c r="U59" s="39">
        <v>18</v>
      </c>
      <c r="V59" s="40">
        <v>14</v>
      </c>
      <c r="W59" s="41">
        <f t="shared" si="15"/>
        <v>3</v>
      </c>
      <c r="X59" s="39">
        <v>1</v>
      </c>
      <c r="Y59" s="42">
        <v>2</v>
      </c>
      <c r="Z59" s="40">
        <v>0</v>
      </c>
      <c r="AA59" s="62">
        <f t="shared" si="16"/>
        <v>4</v>
      </c>
      <c r="AB59" s="39">
        <v>0</v>
      </c>
      <c r="AC59" s="42">
        <v>4</v>
      </c>
      <c r="AD59" s="40">
        <v>0</v>
      </c>
      <c r="AE59" s="44">
        <v>0</v>
      </c>
      <c r="AF59" s="40">
        <v>0</v>
      </c>
      <c r="AG59" s="39">
        <v>0</v>
      </c>
      <c r="AH59" s="40">
        <v>0</v>
      </c>
      <c r="AI59" s="48">
        <v>0</v>
      </c>
      <c r="AJ59" s="46">
        <v>2</v>
      </c>
      <c r="AK59" s="40">
        <v>5</v>
      </c>
      <c r="AL59" s="70">
        <v>0</v>
      </c>
      <c r="AM59" s="59">
        <v>5</v>
      </c>
      <c r="AN59" s="71"/>
      <c r="AO59" s="40"/>
      <c r="AP59" s="49"/>
      <c r="AQ59" s="49"/>
      <c r="AR59" s="50"/>
      <c r="AS59" s="51"/>
      <c r="AT59" s="60"/>
      <c r="AU59" s="58"/>
      <c r="AV59" s="52"/>
      <c r="AW59" s="70"/>
      <c r="AX59" s="59"/>
      <c r="AY59" s="53" t="str">
        <f t="shared" si="5"/>
        <v/>
      </c>
      <c r="AZ59" s="54"/>
      <c r="BA59" s="54"/>
      <c r="BB59" s="54"/>
      <c r="BC59" s="54"/>
      <c r="BD59" s="54"/>
      <c r="BE59" s="54"/>
      <c r="BF59" s="54"/>
      <c r="BG59" s="54"/>
      <c r="BH59" s="54"/>
      <c r="BI59" s="13"/>
      <c r="BJ59" s="13"/>
      <c r="BK59" s="13"/>
      <c r="BL59" s="13"/>
      <c r="BM59" s="13"/>
      <c r="BX59" s="2"/>
      <c r="CA59" s="55" t="str">
        <f t="shared" si="6"/>
        <v/>
      </c>
      <c r="CB59" s="55" t="str">
        <f t="shared" si="7"/>
        <v/>
      </c>
      <c r="CC59" s="55" t="str">
        <f t="shared" si="8"/>
        <v/>
      </c>
      <c r="CD59" s="55" t="str">
        <f t="shared" si="9"/>
        <v/>
      </c>
      <c r="CE59" s="55" t="str">
        <f t="shared" si="10"/>
        <v/>
      </c>
      <c r="CF59" s="55"/>
      <c r="CG59" s="56">
        <f t="shared" si="11"/>
        <v>0</v>
      </c>
      <c r="CH59" s="56">
        <f t="shared" si="12"/>
        <v>0</v>
      </c>
      <c r="CI59" s="56">
        <f t="shared" si="2"/>
        <v>0</v>
      </c>
      <c r="CJ59" s="56">
        <f t="shared" si="3"/>
        <v>0</v>
      </c>
      <c r="CK59" s="56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1" t="s">
        <v>107</v>
      </c>
      <c r="B60" s="34">
        <f t="shared" si="14"/>
        <v>77</v>
      </c>
      <c r="C60" s="39">
        <v>33</v>
      </c>
      <c r="D60" s="57">
        <v>14</v>
      </c>
      <c r="E60" s="42">
        <v>27</v>
      </c>
      <c r="F60" s="42">
        <v>3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39">
        <v>76</v>
      </c>
      <c r="U60" s="39">
        <v>42</v>
      </c>
      <c r="V60" s="40">
        <v>35</v>
      </c>
      <c r="W60" s="41">
        <f t="shared" si="15"/>
        <v>46</v>
      </c>
      <c r="X60" s="39">
        <v>1</v>
      </c>
      <c r="Y60" s="42">
        <v>45</v>
      </c>
      <c r="Z60" s="40">
        <v>0</v>
      </c>
      <c r="AA60" s="62">
        <f t="shared" si="16"/>
        <v>0</v>
      </c>
      <c r="AB60" s="39">
        <v>0</v>
      </c>
      <c r="AC60" s="42">
        <v>0</v>
      </c>
      <c r="AD60" s="40">
        <v>0</v>
      </c>
      <c r="AE60" s="44">
        <v>1</v>
      </c>
      <c r="AF60" s="40">
        <v>0</v>
      </c>
      <c r="AG60" s="39">
        <v>2</v>
      </c>
      <c r="AH60" s="40">
        <v>6</v>
      </c>
      <c r="AI60" s="48">
        <v>0</v>
      </c>
      <c r="AJ60" s="46">
        <v>1</v>
      </c>
      <c r="AK60" s="40">
        <v>0</v>
      </c>
      <c r="AL60" s="70">
        <v>16</v>
      </c>
      <c r="AM60" s="59">
        <v>0</v>
      </c>
      <c r="AN60" s="71"/>
      <c r="AO60" s="40"/>
      <c r="AP60" s="49"/>
      <c r="AQ60" s="49"/>
      <c r="AR60" s="50"/>
      <c r="AS60" s="51"/>
      <c r="AT60" s="60"/>
      <c r="AU60" s="58"/>
      <c r="AV60" s="52"/>
      <c r="AW60" s="70"/>
      <c r="AX60" s="59"/>
      <c r="AY60" s="53" t="str">
        <f t="shared" si="5"/>
        <v/>
      </c>
      <c r="AZ60" s="54"/>
      <c r="BA60" s="54"/>
      <c r="BB60" s="54"/>
      <c r="BC60" s="54"/>
      <c r="BD60" s="54"/>
      <c r="BE60" s="54"/>
      <c r="BF60" s="54"/>
      <c r="BG60" s="54"/>
      <c r="BH60" s="54"/>
      <c r="BI60" s="13"/>
      <c r="BJ60" s="13"/>
      <c r="BK60" s="13"/>
      <c r="BL60" s="13"/>
      <c r="BM60" s="13"/>
      <c r="BX60" s="2"/>
      <c r="CA60" s="55" t="str">
        <f t="shared" si="6"/>
        <v/>
      </c>
      <c r="CB60" s="55" t="str">
        <f t="shared" si="7"/>
        <v/>
      </c>
      <c r="CC60" s="55" t="str">
        <f t="shared" si="8"/>
        <v/>
      </c>
      <c r="CD60" s="55" t="str">
        <f t="shared" si="9"/>
        <v/>
      </c>
      <c r="CE60" s="55" t="str">
        <f t="shared" si="10"/>
        <v/>
      </c>
      <c r="CF60" s="55"/>
      <c r="CG60" s="56">
        <f t="shared" si="11"/>
        <v>0</v>
      </c>
      <c r="CH60" s="56">
        <f t="shared" si="12"/>
        <v>0</v>
      </c>
      <c r="CI60" s="56">
        <f t="shared" si="2"/>
        <v>0</v>
      </c>
      <c r="CJ60" s="56">
        <f t="shared" si="3"/>
        <v>0</v>
      </c>
      <c r="CK60" s="56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1" t="s">
        <v>108</v>
      </c>
      <c r="B61" s="34">
        <f t="shared" si="14"/>
        <v>155</v>
      </c>
      <c r="C61" s="39">
        <v>0</v>
      </c>
      <c r="D61" s="57">
        <v>0</v>
      </c>
      <c r="E61" s="42">
        <v>0</v>
      </c>
      <c r="F61" s="42">
        <v>9</v>
      </c>
      <c r="G61" s="42">
        <v>3</v>
      </c>
      <c r="H61" s="42">
        <v>9</v>
      </c>
      <c r="I61" s="42">
        <v>5</v>
      </c>
      <c r="J61" s="42">
        <v>10</v>
      </c>
      <c r="K61" s="42">
        <v>11</v>
      </c>
      <c r="L61" s="42">
        <v>20</v>
      </c>
      <c r="M61" s="42">
        <v>15</v>
      </c>
      <c r="N61" s="42">
        <v>14</v>
      </c>
      <c r="O61" s="42">
        <v>17</v>
      </c>
      <c r="P61" s="42">
        <v>19</v>
      </c>
      <c r="Q61" s="42">
        <v>7</v>
      </c>
      <c r="R61" s="42">
        <v>8</v>
      </c>
      <c r="S61" s="40">
        <v>8</v>
      </c>
      <c r="T61" s="39">
        <v>153</v>
      </c>
      <c r="U61" s="39">
        <v>80</v>
      </c>
      <c r="V61" s="40">
        <v>75</v>
      </c>
      <c r="W61" s="41">
        <f t="shared" si="15"/>
        <v>0</v>
      </c>
      <c r="X61" s="39">
        <v>0</v>
      </c>
      <c r="Y61" s="42">
        <v>0</v>
      </c>
      <c r="Z61" s="40">
        <v>0</v>
      </c>
      <c r="AA61" s="62">
        <f t="shared" si="16"/>
        <v>154</v>
      </c>
      <c r="AB61" s="39">
        <v>2</v>
      </c>
      <c r="AC61" s="42">
        <v>152</v>
      </c>
      <c r="AD61" s="40">
        <v>0</v>
      </c>
      <c r="AE61" s="44">
        <v>2</v>
      </c>
      <c r="AF61" s="66">
        <v>47</v>
      </c>
      <c r="AG61" s="39">
        <v>0</v>
      </c>
      <c r="AH61" s="40">
        <v>9</v>
      </c>
      <c r="AI61" s="48">
        <v>9</v>
      </c>
      <c r="AJ61" s="46">
        <v>0</v>
      </c>
      <c r="AK61" s="40">
        <v>23</v>
      </c>
      <c r="AL61" s="70">
        <v>0</v>
      </c>
      <c r="AM61" s="59">
        <v>35</v>
      </c>
      <c r="AN61" s="71"/>
      <c r="AO61" s="40"/>
      <c r="AP61" s="49"/>
      <c r="AQ61" s="49"/>
      <c r="AR61" s="50"/>
      <c r="AS61" s="51"/>
      <c r="AT61" s="60"/>
      <c r="AU61" s="58"/>
      <c r="AV61" s="52"/>
      <c r="AW61" s="70"/>
      <c r="AX61" s="59"/>
      <c r="AY61" s="53" t="str">
        <f t="shared" si="5"/>
        <v/>
      </c>
      <c r="AZ61" s="54"/>
      <c r="BA61" s="54"/>
      <c r="BB61" s="54"/>
      <c r="BC61" s="54"/>
      <c r="BD61" s="54"/>
      <c r="BE61" s="54"/>
      <c r="BF61" s="54"/>
      <c r="BG61" s="54"/>
      <c r="BH61" s="54"/>
      <c r="BI61" s="13"/>
      <c r="BJ61" s="13"/>
      <c r="BK61" s="13"/>
      <c r="BL61" s="13"/>
      <c r="BM61" s="13"/>
      <c r="BX61" s="2"/>
      <c r="CA61" s="55" t="str">
        <f t="shared" si="6"/>
        <v/>
      </c>
      <c r="CB61" s="55" t="str">
        <f t="shared" si="7"/>
        <v/>
      </c>
      <c r="CC61" s="55" t="str">
        <f t="shared" si="8"/>
        <v/>
      </c>
      <c r="CD61" s="55" t="str">
        <f t="shared" si="9"/>
        <v/>
      </c>
      <c r="CE61" s="55" t="str">
        <f t="shared" si="10"/>
        <v/>
      </c>
      <c r="CF61" s="55"/>
      <c r="CG61" s="56">
        <f t="shared" si="11"/>
        <v>0</v>
      </c>
      <c r="CH61" s="56">
        <f t="shared" si="12"/>
        <v>0</v>
      </c>
      <c r="CI61" s="56">
        <f t="shared" si="2"/>
        <v>0</v>
      </c>
      <c r="CJ61" s="56">
        <f t="shared" si="3"/>
        <v>0</v>
      </c>
      <c r="CK61" s="56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1" t="s">
        <v>109</v>
      </c>
      <c r="B62" s="34">
        <f t="shared" si="14"/>
        <v>0</v>
      </c>
      <c r="C62" s="39"/>
      <c r="D62" s="57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39"/>
      <c r="U62" s="39"/>
      <c r="V62" s="40"/>
      <c r="W62" s="41">
        <f t="shared" si="15"/>
        <v>0</v>
      </c>
      <c r="X62" s="39"/>
      <c r="Y62" s="42"/>
      <c r="Z62" s="40"/>
      <c r="AA62" s="62">
        <f t="shared" si="16"/>
        <v>0</v>
      </c>
      <c r="AB62" s="39"/>
      <c r="AC62" s="42"/>
      <c r="AD62" s="40"/>
      <c r="AE62" s="44"/>
      <c r="AF62" s="59">
        <v>0</v>
      </c>
      <c r="AG62" s="39"/>
      <c r="AH62" s="40"/>
      <c r="AI62" s="48"/>
      <c r="AJ62" s="46"/>
      <c r="AK62" s="40"/>
      <c r="AL62" s="70"/>
      <c r="AM62" s="59"/>
      <c r="AN62" s="71"/>
      <c r="AO62" s="40"/>
      <c r="AP62" s="49"/>
      <c r="AQ62" s="49"/>
      <c r="AR62" s="50"/>
      <c r="AS62" s="51"/>
      <c r="AT62" s="60"/>
      <c r="AU62" s="58"/>
      <c r="AV62" s="52"/>
      <c r="AW62" s="70"/>
      <c r="AX62" s="59"/>
      <c r="AY62" s="53" t="str">
        <f t="shared" si="5"/>
        <v/>
      </c>
      <c r="AZ62" s="54"/>
      <c r="BA62" s="54"/>
      <c r="BB62" s="54"/>
      <c r="BC62" s="54"/>
      <c r="BD62" s="54"/>
      <c r="BE62" s="54"/>
      <c r="BF62" s="54"/>
      <c r="BG62" s="54"/>
      <c r="BH62" s="54"/>
      <c r="BI62" s="13"/>
      <c r="BJ62" s="13"/>
      <c r="BK62" s="13"/>
      <c r="BL62" s="13"/>
      <c r="BM62" s="13"/>
      <c r="BX62" s="2"/>
      <c r="CA62" s="55" t="str">
        <f t="shared" si="6"/>
        <v/>
      </c>
      <c r="CB62" s="55" t="str">
        <f t="shared" si="7"/>
        <v/>
      </c>
      <c r="CC62" s="55" t="str">
        <f t="shared" si="8"/>
        <v/>
      </c>
      <c r="CD62" s="55" t="str">
        <f t="shared" si="9"/>
        <v/>
      </c>
      <c r="CE62" s="55" t="str">
        <f t="shared" si="10"/>
        <v/>
      </c>
      <c r="CF62" s="55"/>
      <c r="CG62" s="56">
        <f t="shared" si="11"/>
        <v>0</v>
      </c>
      <c r="CH62" s="56">
        <f t="shared" si="12"/>
        <v>0</v>
      </c>
      <c r="CI62" s="56">
        <f t="shared" si="2"/>
        <v>0</v>
      </c>
      <c r="CJ62" s="56">
        <f t="shared" si="3"/>
        <v>0</v>
      </c>
      <c r="CK62" s="56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1" t="s">
        <v>110</v>
      </c>
      <c r="B63" s="34">
        <f t="shared" si="14"/>
        <v>29</v>
      </c>
      <c r="C63" s="39">
        <v>0</v>
      </c>
      <c r="D63" s="57">
        <v>0</v>
      </c>
      <c r="E63" s="42">
        <v>0</v>
      </c>
      <c r="F63" s="42">
        <v>0</v>
      </c>
      <c r="G63" s="42">
        <v>0</v>
      </c>
      <c r="H63" s="42">
        <v>0</v>
      </c>
      <c r="I63" s="42">
        <v>1</v>
      </c>
      <c r="J63" s="42">
        <v>3</v>
      </c>
      <c r="K63" s="42">
        <v>0</v>
      </c>
      <c r="L63" s="42">
        <v>2</v>
      </c>
      <c r="M63" s="42">
        <v>3</v>
      </c>
      <c r="N63" s="42">
        <v>0</v>
      </c>
      <c r="O63" s="42">
        <v>4</v>
      </c>
      <c r="P63" s="42">
        <v>4</v>
      </c>
      <c r="Q63" s="42">
        <v>4</v>
      </c>
      <c r="R63" s="42">
        <v>2</v>
      </c>
      <c r="S63" s="40">
        <v>6</v>
      </c>
      <c r="T63" s="39">
        <v>29</v>
      </c>
      <c r="U63" s="39">
        <v>27</v>
      </c>
      <c r="V63" s="40">
        <v>2</v>
      </c>
      <c r="W63" s="41">
        <f t="shared" si="15"/>
        <v>0</v>
      </c>
      <c r="X63" s="39">
        <v>0</v>
      </c>
      <c r="Y63" s="42">
        <v>0</v>
      </c>
      <c r="Z63" s="40">
        <v>0</v>
      </c>
      <c r="AA63" s="62">
        <f t="shared" si="16"/>
        <v>1</v>
      </c>
      <c r="AB63" s="39">
        <v>0</v>
      </c>
      <c r="AC63" s="42">
        <v>1</v>
      </c>
      <c r="AD63" s="40">
        <v>0</v>
      </c>
      <c r="AE63" s="44"/>
      <c r="AF63" s="59">
        <v>0</v>
      </c>
      <c r="AG63" s="39">
        <v>0</v>
      </c>
      <c r="AH63" s="40">
        <v>0</v>
      </c>
      <c r="AI63" s="48">
        <v>5</v>
      </c>
      <c r="AJ63" s="46">
        <v>0</v>
      </c>
      <c r="AK63" s="40">
        <v>10</v>
      </c>
      <c r="AL63" s="70">
        <v>0</v>
      </c>
      <c r="AM63" s="59">
        <v>0</v>
      </c>
      <c r="AN63" s="71"/>
      <c r="AO63" s="40"/>
      <c r="AP63" s="49"/>
      <c r="AQ63" s="49"/>
      <c r="AR63" s="50"/>
      <c r="AS63" s="51"/>
      <c r="AT63" s="60"/>
      <c r="AU63" s="58"/>
      <c r="AV63" s="52"/>
      <c r="AW63" s="70"/>
      <c r="AX63" s="59"/>
      <c r="AY63" s="53" t="str">
        <f t="shared" si="5"/>
        <v/>
      </c>
      <c r="AZ63" s="54"/>
      <c r="BA63" s="54"/>
      <c r="BB63" s="54"/>
      <c r="BC63" s="54"/>
      <c r="BD63" s="54"/>
      <c r="BE63" s="54"/>
      <c r="BF63" s="54"/>
      <c r="BG63" s="54"/>
      <c r="BH63" s="54"/>
      <c r="BI63" s="13"/>
      <c r="BJ63" s="13"/>
      <c r="BK63" s="13"/>
      <c r="BL63" s="13"/>
      <c r="BM63" s="13"/>
      <c r="BX63" s="2"/>
      <c r="CA63" s="55" t="str">
        <f t="shared" si="6"/>
        <v/>
      </c>
      <c r="CB63" s="55" t="str">
        <f t="shared" si="7"/>
        <v/>
      </c>
      <c r="CC63" s="55" t="str">
        <f t="shared" si="8"/>
        <v/>
      </c>
      <c r="CD63" s="55" t="str">
        <f t="shared" si="9"/>
        <v/>
      </c>
      <c r="CE63" s="55" t="str">
        <f t="shared" si="10"/>
        <v/>
      </c>
      <c r="CF63" s="55"/>
      <c r="CG63" s="56">
        <f t="shared" si="11"/>
        <v>0</v>
      </c>
      <c r="CH63" s="56">
        <f t="shared" si="12"/>
        <v>0</v>
      </c>
      <c r="CI63" s="56">
        <f t="shared" si="2"/>
        <v>0</v>
      </c>
      <c r="CJ63" s="56">
        <f t="shared" si="3"/>
        <v>0</v>
      </c>
      <c r="CK63" s="56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1" t="s">
        <v>111</v>
      </c>
      <c r="B64" s="34">
        <f t="shared" si="14"/>
        <v>0</v>
      </c>
      <c r="C64" s="39"/>
      <c r="D64" s="57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39"/>
      <c r="U64" s="39"/>
      <c r="V64" s="40"/>
      <c r="W64" s="41">
        <f t="shared" si="15"/>
        <v>0</v>
      </c>
      <c r="X64" s="39"/>
      <c r="Y64" s="42"/>
      <c r="Z64" s="40"/>
      <c r="AA64" s="62">
        <f t="shared" si="16"/>
        <v>0</v>
      </c>
      <c r="AB64" s="39"/>
      <c r="AC64" s="42"/>
      <c r="AD64" s="40"/>
      <c r="AE64" s="44"/>
      <c r="AF64" s="59">
        <v>0</v>
      </c>
      <c r="AG64" s="39"/>
      <c r="AH64" s="40"/>
      <c r="AI64" s="48"/>
      <c r="AJ64" s="46"/>
      <c r="AK64" s="40"/>
      <c r="AL64" s="72"/>
      <c r="AM64" s="73"/>
      <c r="AN64" s="71"/>
      <c r="AO64" s="40"/>
      <c r="AP64" s="49"/>
      <c r="AQ64" s="49"/>
      <c r="AR64" s="50"/>
      <c r="AS64" s="51"/>
      <c r="AT64" s="60"/>
      <c r="AU64" s="58"/>
      <c r="AV64" s="52"/>
      <c r="AW64" s="72"/>
      <c r="AX64" s="73"/>
      <c r="AY64" s="53" t="str">
        <f t="shared" si="5"/>
        <v/>
      </c>
      <c r="AZ64" s="54"/>
      <c r="BA64" s="54"/>
      <c r="BB64" s="54"/>
      <c r="BC64" s="54"/>
      <c r="BD64" s="54"/>
      <c r="BE64" s="54"/>
      <c r="BF64" s="54"/>
      <c r="BG64" s="54"/>
      <c r="BH64" s="54"/>
      <c r="BI64" s="13"/>
      <c r="BJ64" s="13"/>
      <c r="BK64" s="13"/>
      <c r="BL64" s="13"/>
      <c r="BM64" s="13"/>
      <c r="BX64" s="2"/>
      <c r="CA64" s="55" t="str">
        <f t="shared" si="6"/>
        <v/>
      </c>
      <c r="CB64" s="55" t="str">
        <f t="shared" si="7"/>
        <v/>
      </c>
      <c r="CC64" s="55" t="str">
        <f t="shared" si="8"/>
        <v/>
      </c>
      <c r="CD64" s="55" t="str">
        <f t="shared" si="9"/>
        <v/>
      </c>
      <c r="CE64" s="55" t="str">
        <f t="shared" si="10"/>
        <v/>
      </c>
      <c r="CF64" s="55"/>
      <c r="CG64" s="56">
        <f t="shared" si="11"/>
        <v>0</v>
      </c>
      <c r="CH64" s="56">
        <f t="shared" si="12"/>
        <v>0</v>
      </c>
      <c r="CI64" s="56">
        <f t="shared" si="2"/>
        <v>0</v>
      </c>
      <c r="CJ64" s="56">
        <f t="shared" si="3"/>
        <v>0</v>
      </c>
      <c r="CK64" s="56">
        <f t="shared" si="4"/>
        <v>0</v>
      </c>
    </row>
    <row r="65" spans="1:104" ht="16.350000000000001" customHeight="1" x14ac:dyDescent="0.2">
      <c r="A65" s="41" t="s">
        <v>112</v>
      </c>
      <c r="B65" s="34">
        <f t="shared" si="14"/>
        <v>0</v>
      </c>
      <c r="C65" s="39"/>
      <c r="D65" s="57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0"/>
      <c r="T65" s="39"/>
      <c r="U65" s="39"/>
      <c r="V65" s="40"/>
      <c r="W65" s="41">
        <f t="shared" si="15"/>
        <v>0</v>
      </c>
      <c r="X65" s="39"/>
      <c r="Y65" s="42"/>
      <c r="Z65" s="40"/>
      <c r="AA65" s="62">
        <f t="shared" si="16"/>
        <v>0</v>
      </c>
      <c r="AB65" s="39"/>
      <c r="AC65" s="42"/>
      <c r="AD65" s="40"/>
      <c r="AE65" s="44"/>
      <c r="AF65" s="40">
        <v>0</v>
      </c>
      <c r="AG65" s="39"/>
      <c r="AH65" s="40"/>
      <c r="AI65" s="48"/>
      <c r="AJ65" s="46"/>
      <c r="AK65" s="40"/>
      <c r="AL65" s="72"/>
      <c r="AM65" s="73"/>
      <c r="AN65" s="71"/>
      <c r="AO65" s="40"/>
      <c r="AP65" s="49"/>
      <c r="AQ65" s="49"/>
      <c r="AR65" s="50"/>
      <c r="AS65" s="51"/>
      <c r="AT65" s="60"/>
      <c r="AU65" s="58"/>
      <c r="AV65" s="52"/>
      <c r="AW65" s="72"/>
      <c r="AX65" s="73"/>
      <c r="AY65" s="53" t="str">
        <f t="shared" si="5"/>
        <v/>
      </c>
      <c r="AZ65" s="54"/>
      <c r="BA65" s="54"/>
      <c r="BB65" s="54"/>
      <c r="BC65" s="54"/>
      <c r="BD65" s="54"/>
      <c r="BE65" s="54"/>
      <c r="BF65" s="54"/>
      <c r="BG65" s="54"/>
      <c r="BH65" s="54"/>
      <c r="BI65" s="13"/>
      <c r="BJ65" s="13"/>
      <c r="BK65" s="13"/>
      <c r="BL65" s="13"/>
      <c r="BM65" s="13"/>
      <c r="BX65" s="2"/>
      <c r="CA65" s="55" t="str">
        <f t="shared" si="6"/>
        <v/>
      </c>
      <c r="CB65" s="55" t="str">
        <f t="shared" si="7"/>
        <v/>
      </c>
      <c r="CC65" s="55" t="str">
        <f t="shared" si="8"/>
        <v/>
      </c>
      <c r="CD65" s="55" t="str">
        <f t="shared" si="9"/>
        <v/>
      </c>
      <c r="CE65" s="55" t="str">
        <f t="shared" si="10"/>
        <v/>
      </c>
      <c r="CF65" s="55"/>
      <c r="CG65" s="56">
        <f t="shared" si="11"/>
        <v>0</v>
      </c>
      <c r="CH65" s="56">
        <f t="shared" si="12"/>
        <v>0</v>
      </c>
      <c r="CI65" s="56">
        <f t="shared" si="2"/>
        <v>0</v>
      </c>
      <c r="CJ65" s="56">
        <f t="shared" si="3"/>
        <v>0</v>
      </c>
      <c r="CK65" s="56">
        <f t="shared" si="4"/>
        <v>0</v>
      </c>
    </row>
    <row r="66" spans="1:104" ht="16.350000000000001" customHeight="1" x14ac:dyDescent="0.2">
      <c r="A66" s="41" t="s">
        <v>113</v>
      </c>
      <c r="B66" s="34">
        <f>SUM(L66+M66+N66+O66+P66+Q66+R66+S66)</f>
        <v>0</v>
      </c>
      <c r="C66" s="74"/>
      <c r="D66" s="75"/>
      <c r="E66" s="76"/>
      <c r="F66" s="76"/>
      <c r="G66" s="76"/>
      <c r="H66" s="76"/>
      <c r="I66" s="76"/>
      <c r="J66" s="76"/>
      <c r="K66" s="76"/>
      <c r="L66" s="42"/>
      <c r="M66" s="42"/>
      <c r="N66" s="42"/>
      <c r="O66" s="42"/>
      <c r="P66" s="42"/>
      <c r="Q66" s="42"/>
      <c r="R66" s="42"/>
      <c r="S66" s="40"/>
      <c r="T66" s="39"/>
      <c r="U66" s="39"/>
      <c r="V66" s="40"/>
      <c r="W66" s="41">
        <f t="shared" si="15"/>
        <v>0</v>
      </c>
      <c r="X66" s="39"/>
      <c r="Y66" s="42"/>
      <c r="Z66" s="40"/>
      <c r="AA66" s="62">
        <f t="shared" si="16"/>
        <v>0</v>
      </c>
      <c r="AB66" s="39"/>
      <c r="AC66" s="42"/>
      <c r="AD66" s="40"/>
      <c r="AE66" s="44"/>
      <c r="AF66" s="40">
        <v>0</v>
      </c>
      <c r="AG66" s="39"/>
      <c r="AH66" s="40"/>
      <c r="AI66" s="48"/>
      <c r="AJ66" s="46"/>
      <c r="AK66" s="40"/>
      <c r="AL66" s="72"/>
      <c r="AM66" s="73"/>
      <c r="AN66" s="71"/>
      <c r="AO66" s="40"/>
      <c r="AP66" s="49"/>
      <c r="AQ66" s="49"/>
      <c r="AR66" s="50"/>
      <c r="AS66" s="51"/>
      <c r="AT66" s="60"/>
      <c r="AU66" s="58"/>
      <c r="AV66" s="52"/>
      <c r="AW66" s="72"/>
      <c r="AX66" s="73"/>
      <c r="AY66" s="53" t="str">
        <f t="shared" si="5"/>
        <v/>
      </c>
      <c r="AZ66" s="54"/>
      <c r="BA66" s="54"/>
      <c r="BB66" s="54"/>
      <c r="BC66" s="54"/>
      <c r="BD66" s="54"/>
      <c r="BE66" s="54"/>
      <c r="BF66" s="54"/>
      <c r="BG66" s="54"/>
      <c r="BH66" s="54"/>
      <c r="BI66" s="13"/>
      <c r="BJ66" s="13"/>
      <c r="BK66" s="13"/>
      <c r="BL66" s="13"/>
      <c r="BM66" s="13"/>
      <c r="BX66" s="2"/>
      <c r="CA66" s="55" t="str">
        <f t="shared" si="6"/>
        <v/>
      </c>
      <c r="CB66" s="55" t="str">
        <f t="shared" si="7"/>
        <v/>
      </c>
      <c r="CC66" s="55" t="str">
        <f t="shared" si="8"/>
        <v/>
      </c>
      <c r="CD66" s="55" t="str">
        <f t="shared" si="9"/>
        <v/>
      </c>
      <c r="CE66" s="55" t="str">
        <f t="shared" si="10"/>
        <v/>
      </c>
      <c r="CF66" s="55"/>
      <c r="CG66" s="56">
        <f t="shared" si="11"/>
        <v>0</v>
      </c>
      <c r="CH66" s="56">
        <f t="shared" si="12"/>
        <v>0</v>
      </c>
      <c r="CI66" s="56">
        <f t="shared" si="2"/>
        <v>0</v>
      </c>
      <c r="CJ66" s="56">
        <f t="shared" si="3"/>
        <v>0</v>
      </c>
      <c r="CK66" s="56">
        <f t="shared" si="4"/>
        <v>0</v>
      </c>
    </row>
    <row r="67" spans="1:104" ht="16.350000000000001" customHeight="1" x14ac:dyDescent="0.2">
      <c r="A67" s="41" t="s">
        <v>114</v>
      </c>
      <c r="B67" s="34">
        <f t="shared" ref="B67:B69" si="17">SUM(C67:S67)</f>
        <v>0</v>
      </c>
      <c r="C67" s="39"/>
      <c r="D67" s="57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0"/>
      <c r="T67" s="39"/>
      <c r="U67" s="39"/>
      <c r="V67" s="40"/>
      <c r="W67" s="41">
        <f t="shared" si="15"/>
        <v>0</v>
      </c>
      <c r="X67" s="39"/>
      <c r="Y67" s="42"/>
      <c r="Z67" s="40"/>
      <c r="AA67" s="62">
        <f t="shared" si="16"/>
        <v>0</v>
      </c>
      <c r="AB67" s="39"/>
      <c r="AC67" s="42"/>
      <c r="AD67" s="40"/>
      <c r="AE67" s="44"/>
      <c r="AF67" s="40">
        <v>0</v>
      </c>
      <c r="AG67" s="39"/>
      <c r="AH67" s="40"/>
      <c r="AI67" s="48"/>
      <c r="AJ67" s="46"/>
      <c r="AK67" s="40"/>
      <c r="AL67" s="39"/>
      <c r="AM67" s="73"/>
      <c r="AN67" s="71"/>
      <c r="AO67" s="40"/>
      <c r="AP67" s="49"/>
      <c r="AQ67" s="49"/>
      <c r="AR67" s="77"/>
      <c r="AS67" s="51"/>
      <c r="AT67" s="60"/>
      <c r="AU67" s="58"/>
      <c r="AV67" s="52"/>
      <c r="AW67" s="39"/>
      <c r="AX67" s="73"/>
      <c r="AY67" s="53" t="str">
        <f t="shared" si="5"/>
        <v/>
      </c>
      <c r="AZ67" s="54"/>
      <c r="BA67" s="54"/>
      <c r="BB67" s="54"/>
      <c r="BC67" s="54"/>
      <c r="BD67" s="54"/>
      <c r="BE67" s="54"/>
      <c r="BF67" s="54"/>
      <c r="BG67" s="54"/>
      <c r="BH67" s="54"/>
      <c r="BI67" s="13"/>
      <c r="BJ67" s="13"/>
      <c r="BK67" s="13"/>
      <c r="BL67" s="13"/>
      <c r="BM67" s="13"/>
      <c r="BX67" s="2"/>
      <c r="CA67" s="55" t="str">
        <f t="shared" si="6"/>
        <v/>
      </c>
      <c r="CB67" s="55" t="str">
        <f t="shared" si="7"/>
        <v/>
      </c>
      <c r="CC67" s="55" t="str">
        <f t="shared" si="8"/>
        <v/>
      </c>
      <c r="CD67" s="55" t="str">
        <f t="shared" si="9"/>
        <v/>
      </c>
      <c r="CE67" s="55" t="str">
        <f t="shared" si="10"/>
        <v/>
      </c>
      <c r="CF67" s="55"/>
      <c r="CG67" s="56">
        <f t="shared" si="11"/>
        <v>0</v>
      </c>
      <c r="CH67" s="56">
        <f t="shared" si="12"/>
        <v>0</v>
      </c>
      <c r="CI67" s="56">
        <f t="shared" si="2"/>
        <v>0</v>
      </c>
      <c r="CJ67" s="56">
        <f t="shared" si="3"/>
        <v>0</v>
      </c>
      <c r="CK67" s="56">
        <f t="shared" si="4"/>
        <v>0</v>
      </c>
    </row>
    <row r="68" spans="1:104" ht="16.350000000000001" customHeight="1" x14ac:dyDescent="0.2">
      <c r="A68" s="41" t="s">
        <v>115</v>
      </c>
      <c r="B68" s="34">
        <f t="shared" si="17"/>
        <v>0</v>
      </c>
      <c r="C68" s="39"/>
      <c r="D68" s="57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0"/>
      <c r="T68" s="39"/>
      <c r="U68" s="39"/>
      <c r="V68" s="40"/>
      <c r="W68" s="41">
        <f>SUM(X68+Y68+Z68)</f>
        <v>0</v>
      </c>
      <c r="X68" s="39"/>
      <c r="Y68" s="42"/>
      <c r="Z68" s="40"/>
      <c r="AA68" s="62">
        <f t="shared" si="16"/>
        <v>0</v>
      </c>
      <c r="AB68" s="39"/>
      <c r="AC68" s="42"/>
      <c r="AD68" s="40"/>
      <c r="AE68" s="44"/>
      <c r="AF68" s="40">
        <v>0</v>
      </c>
      <c r="AG68" s="39"/>
      <c r="AH68" s="67"/>
      <c r="AI68" s="48"/>
      <c r="AJ68" s="46"/>
      <c r="AK68" s="40"/>
      <c r="AL68" s="39"/>
      <c r="AM68" s="67"/>
      <c r="AN68" s="71"/>
      <c r="AO68" s="40"/>
      <c r="AP68" s="71"/>
      <c r="AQ68" s="40"/>
      <c r="AR68" s="77"/>
      <c r="AS68" s="78"/>
      <c r="AT68" s="39"/>
      <c r="AU68" s="42"/>
      <c r="AV68" s="67"/>
      <c r="AW68" s="39"/>
      <c r="AX68" s="67"/>
      <c r="AY68" s="53" t="str">
        <f t="shared" si="5"/>
        <v/>
      </c>
      <c r="AZ68" s="54"/>
      <c r="BA68" s="54"/>
      <c r="BB68" s="54"/>
      <c r="BC68" s="54"/>
      <c r="BD68" s="54"/>
      <c r="BE68" s="54"/>
      <c r="BF68" s="54"/>
      <c r="BG68" s="54"/>
      <c r="BH68" s="54"/>
      <c r="BI68" s="13"/>
      <c r="BJ68" s="13"/>
      <c r="BK68" s="13"/>
      <c r="BL68" s="13"/>
      <c r="BM68" s="13"/>
      <c r="BX68" s="2"/>
      <c r="CA68" s="55" t="str">
        <f t="shared" si="6"/>
        <v/>
      </c>
      <c r="CB68" s="55" t="str">
        <f t="shared" si="7"/>
        <v/>
      </c>
      <c r="CC68" s="55" t="str">
        <f t="shared" si="8"/>
        <v/>
      </c>
      <c r="CD68" s="55" t="str">
        <f t="shared" si="9"/>
        <v/>
      </c>
      <c r="CE68" s="55" t="str">
        <f t="shared" si="10"/>
        <v/>
      </c>
      <c r="CF68" s="55"/>
      <c r="CG68" s="56">
        <f t="shared" si="11"/>
        <v>0</v>
      </c>
      <c r="CH68" s="56">
        <f t="shared" si="12"/>
        <v>0</v>
      </c>
      <c r="CI68" s="56">
        <f t="shared" si="2"/>
        <v>0</v>
      </c>
      <c r="CJ68" s="56">
        <f t="shared" si="3"/>
        <v>0</v>
      </c>
      <c r="CK68" s="56">
        <f t="shared" si="4"/>
        <v>0</v>
      </c>
    </row>
    <row r="69" spans="1:104" ht="16.350000000000001" customHeight="1" x14ac:dyDescent="0.2">
      <c r="A69" s="33" t="s">
        <v>116</v>
      </c>
      <c r="B69" s="34">
        <f t="shared" si="17"/>
        <v>0</v>
      </c>
      <c r="C69" s="60"/>
      <c r="D69" s="79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49"/>
      <c r="T69" s="80"/>
      <c r="U69" s="80"/>
      <c r="V69" s="49"/>
      <c r="W69" s="33">
        <f t="shared" ref="W69:W70" si="18">SUM(X69+Y69+Z69)</f>
        <v>0</v>
      </c>
      <c r="X69" s="80"/>
      <c r="Y69" s="58"/>
      <c r="Z69" s="81"/>
      <c r="AA69" s="82">
        <f t="shared" si="16"/>
        <v>0</v>
      </c>
      <c r="AB69" s="80"/>
      <c r="AC69" s="58"/>
      <c r="AD69" s="49"/>
      <c r="AE69" s="81"/>
      <c r="AF69" s="49">
        <v>0</v>
      </c>
      <c r="AG69" s="60"/>
      <c r="AH69" s="52"/>
      <c r="AI69" s="81"/>
      <c r="AJ69" s="80"/>
      <c r="AK69" s="49"/>
      <c r="AL69" s="60"/>
      <c r="AM69" s="52"/>
      <c r="AN69" s="52"/>
      <c r="AO69" s="52"/>
      <c r="AP69" s="52"/>
      <c r="AQ69" s="52"/>
      <c r="AR69" s="50"/>
      <c r="AS69" s="83"/>
      <c r="AT69" s="60"/>
      <c r="AU69" s="58"/>
      <c r="AV69" s="52"/>
      <c r="AW69" s="60"/>
      <c r="AX69" s="52"/>
      <c r="AY69" s="53" t="str">
        <f t="shared" si="5"/>
        <v/>
      </c>
      <c r="AZ69" s="54"/>
      <c r="BA69" s="54"/>
      <c r="BB69" s="54"/>
      <c r="BC69" s="54"/>
      <c r="BD69" s="54"/>
      <c r="BE69" s="54"/>
      <c r="BF69" s="54"/>
      <c r="BG69" s="54"/>
      <c r="BH69" s="54"/>
      <c r="BI69" s="13"/>
      <c r="BJ69" s="13"/>
      <c r="BK69" s="13"/>
      <c r="BL69" s="13"/>
      <c r="BM69" s="13"/>
      <c r="BX69" s="2"/>
      <c r="CA69" s="55" t="str">
        <f t="shared" si="6"/>
        <v/>
      </c>
      <c r="CB69" s="55" t="str">
        <f t="shared" si="7"/>
        <v/>
      </c>
      <c r="CC69" s="55" t="str">
        <f t="shared" si="8"/>
        <v/>
      </c>
      <c r="CD69" s="55" t="str">
        <f t="shared" si="9"/>
        <v/>
      </c>
      <c r="CE69" s="55" t="str">
        <f t="shared" si="10"/>
        <v/>
      </c>
      <c r="CF69" s="55"/>
      <c r="CG69" s="56">
        <f t="shared" si="11"/>
        <v>0</v>
      </c>
      <c r="CH69" s="56">
        <f t="shared" si="12"/>
        <v>0</v>
      </c>
      <c r="CI69" s="56">
        <f t="shared" si="2"/>
        <v>0</v>
      </c>
      <c r="CJ69" s="56">
        <f t="shared" si="3"/>
        <v>0</v>
      </c>
      <c r="CK69" s="56">
        <f t="shared" si="4"/>
        <v>0</v>
      </c>
    </row>
    <row r="70" spans="1:104" ht="16.350000000000001" customHeight="1" x14ac:dyDescent="0.2">
      <c r="A70" s="43" t="s">
        <v>117</v>
      </c>
      <c r="B70" s="84">
        <f>SUM(C70:S70)</f>
        <v>0</v>
      </c>
      <c r="C70" s="85"/>
      <c r="D70" s="86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66"/>
      <c r="T70" s="88"/>
      <c r="U70" s="88"/>
      <c r="V70" s="66"/>
      <c r="W70" s="43">
        <f t="shared" si="18"/>
        <v>0</v>
      </c>
      <c r="X70" s="88"/>
      <c r="Y70" s="87"/>
      <c r="Z70" s="89"/>
      <c r="AA70" s="90">
        <f t="shared" si="16"/>
        <v>0</v>
      </c>
      <c r="AB70" s="88"/>
      <c r="AC70" s="87"/>
      <c r="AD70" s="66"/>
      <c r="AE70" s="89"/>
      <c r="AF70" s="91">
        <v>0</v>
      </c>
      <c r="AG70" s="85"/>
      <c r="AH70" s="92"/>
      <c r="AI70" s="89"/>
      <c r="AJ70" s="88"/>
      <c r="AK70" s="66"/>
      <c r="AL70" s="85"/>
      <c r="AM70" s="92"/>
      <c r="AN70" s="93"/>
      <c r="AO70" s="93"/>
      <c r="AP70" s="92"/>
      <c r="AQ70" s="92"/>
      <c r="AR70" s="94"/>
      <c r="AS70" s="95"/>
      <c r="AT70" s="85"/>
      <c r="AU70" s="87"/>
      <c r="AV70" s="92"/>
      <c r="AW70" s="85"/>
      <c r="AX70" s="92"/>
      <c r="AY70" s="53" t="str">
        <f t="shared" si="5"/>
        <v/>
      </c>
      <c r="AZ70" s="54"/>
      <c r="BA70" s="54"/>
      <c r="BB70" s="54"/>
      <c r="BC70" s="54"/>
      <c r="BD70" s="54"/>
      <c r="BE70" s="54"/>
      <c r="BF70" s="54"/>
      <c r="BG70" s="54"/>
      <c r="BH70" s="54"/>
      <c r="BI70" s="13"/>
      <c r="BJ70" s="13"/>
      <c r="BK70" s="13"/>
      <c r="BL70" s="13"/>
      <c r="BM70" s="13"/>
      <c r="BX70" s="2"/>
      <c r="CA70" s="55" t="str">
        <f t="shared" si="6"/>
        <v/>
      </c>
      <c r="CB70" s="55" t="str">
        <f t="shared" si="7"/>
        <v/>
      </c>
      <c r="CC70" s="55" t="str">
        <f t="shared" si="8"/>
        <v/>
      </c>
      <c r="CD70" s="55" t="str">
        <f t="shared" si="9"/>
        <v/>
      </c>
      <c r="CE70" s="55" t="str">
        <f t="shared" si="10"/>
        <v/>
      </c>
      <c r="CF70" s="55"/>
      <c r="CG70" s="56">
        <f t="shared" si="11"/>
        <v>0</v>
      </c>
      <c r="CH70" s="56">
        <f t="shared" si="12"/>
        <v>0</v>
      </c>
      <c r="CI70" s="56">
        <f t="shared" si="2"/>
        <v>0</v>
      </c>
      <c r="CJ70" s="56">
        <f t="shared" si="3"/>
        <v>0</v>
      </c>
      <c r="CK70" s="56">
        <f t="shared" si="4"/>
        <v>0</v>
      </c>
    </row>
    <row r="71" spans="1:104" s="5" customFormat="1" ht="16.350000000000001" customHeight="1" x14ac:dyDescent="0.15">
      <c r="A71" s="355" t="s">
        <v>42</v>
      </c>
      <c r="B71" s="315">
        <f>SUM(B11:B70)</f>
        <v>1717</v>
      </c>
      <c r="C71" s="316">
        <f>SUM(C11:C70)</f>
        <v>95</v>
      </c>
      <c r="D71" s="317">
        <f>SUM(D11:D70)</f>
        <v>55</v>
      </c>
      <c r="E71" s="318">
        <f t="shared" ref="E71:F71" si="19">SUM(E11:E70)</f>
        <v>80</v>
      </c>
      <c r="F71" s="318">
        <f t="shared" si="19"/>
        <v>44</v>
      </c>
      <c r="G71" s="318">
        <f>SUM(G11:G70)</f>
        <v>72</v>
      </c>
      <c r="H71" s="318">
        <f t="shared" ref="H71:V71" si="20">SUM(H11:H70)</f>
        <v>92</v>
      </c>
      <c r="I71" s="318">
        <f t="shared" si="20"/>
        <v>104</v>
      </c>
      <c r="J71" s="318">
        <f t="shared" si="20"/>
        <v>124</v>
      </c>
      <c r="K71" s="318">
        <f t="shared" si="20"/>
        <v>93</v>
      </c>
      <c r="L71" s="318">
        <f t="shared" si="20"/>
        <v>122</v>
      </c>
      <c r="M71" s="318">
        <f t="shared" si="20"/>
        <v>147</v>
      </c>
      <c r="N71" s="318">
        <f t="shared" si="20"/>
        <v>147</v>
      </c>
      <c r="O71" s="318">
        <f t="shared" si="20"/>
        <v>133</v>
      </c>
      <c r="P71" s="318">
        <f t="shared" si="20"/>
        <v>143</v>
      </c>
      <c r="Q71" s="318">
        <f t="shared" si="20"/>
        <v>102</v>
      </c>
      <c r="R71" s="318">
        <f t="shared" si="20"/>
        <v>87</v>
      </c>
      <c r="S71" s="319">
        <f t="shared" si="20"/>
        <v>77</v>
      </c>
      <c r="T71" s="320">
        <f t="shared" si="20"/>
        <v>1702</v>
      </c>
      <c r="U71" s="320">
        <f t="shared" si="20"/>
        <v>727</v>
      </c>
      <c r="V71" s="319">
        <f t="shared" si="20"/>
        <v>990</v>
      </c>
      <c r="W71" s="320">
        <f>SUM(W11:W70)</f>
        <v>66</v>
      </c>
      <c r="X71" s="320">
        <f t="shared" ref="X71:Z71" si="21">SUM(X11:X70)</f>
        <v>6</v>
      </c>
      <c r="Y71" s="318">
        <f t="shared" si="21"/>
        <v>60</v>
      </c>
      <c r="Z71" s="321">
        <f t="shared" si="21"/>
        <v>0</v>
      </c>
      <c r="AA71" s="316">
        <f>SUM(AA11:AA70)</f>
        <v>538</v>
      </c>
      <c r="AB71" s="320">
        <f t="shared" ref="AB71:AQ71" si="22">SUM(AB11:AB70)</f>
        <v>38</v>
      </c>
      <c r="AC71" s="318">
        <f t="shared" si="22"/>
        <v>500</v>
      </c>
      <c r="AD71" s="319">
        <f t="shared" si="22"/>
        <v>0</v>
      </c>
      <c r="AE71" s="320">
        <f t="shared" si="22"/>
        <v>40</v>
      </c>
      <c r="AF71" s="319">
        <f t="shared" si="22"/>
        <v>51</v>
      </c>
      <c r="AG71" s="316">
        <f t="shared" si="22"/>
        <v>12</v>
      </c>
      <c r="AH71" s="322">
        <f t="shared" si="22"/>
        <v>75</v>
      </c>
      <c r="AI71" s="322">
        <f t="shared" si="22"/>
        <v>1770</v>
      </c>
      <c r="AJ71" s="320">
        <f t="shared" si="22"/>
        <v>25</v>
      </c>
      <c r="AK71" s="319">
        <f t="shared" si="22"/>
        <v>198</v>
      </c>
      <c r="AL71" s="316">
        <f t="shared" si="22"/>
        <v>17</v>
      </c>
      <c r="AM71" s="322">
        <f t="shared" si="22"/>
        <v>148</v>
      </c>
      <c r="AN71" s="322">
        <f t="shared" si="22"/>
        <v>0</v>
      </c>
      <c r="AO71" s="322">
        <f t="shared" si="22"/>
        <v>0</v>
      </c>
      <c r="AP71" s="322">
        <f t="shared" si="22"/>
        <v>0</v>
      </c>
      <c r="AQ71" s="323">
        <f t="shared" si="22"/>
        <v>0</v>
      </c>
      <c r="AR71" s="324">
        <f>SUM(AR11:AR70)</f>
        <v>0</v>
      </c>
      <c r="AS71" s="325">
        <f>SUM(AS11:AS70)</f>
        <v>0</v>
      </c>
      <c r="AT71" s="324">
        <f t="shared" ref="AT71:AU71" si="23">SUM(AT11:AT70)</f>
        <v>0</v>
      </c>
      <c r="AU71" s="326">
        <f t="shared" si="23"/>
        <v>0</v>
      </c>
      <c r="AV71" s="327">
        <f>SUM(AV11:AV70)</f>
        <v>0</v>
      </c>
      <c r="AW71" s="324">
        <f>SUM(AW11:AW70)</f>
        <v>0</v>
      </c>
      <c r="AX71" s="327">
        <f>SUM(AX11:AX70)</f>
        <v>0</v>
      </c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Y71" s="111"/>
      <c r="CA71" s="112"/>
      <c r="CB71" s="112"/>
      <c r="CC71" s="112"/>
      <c r="CD71" s="112"/>
      <c r="CE71" s="112"/>
      <c r="CF71" s="112"/>
      <c r="CG71" s="113"/>
      <c r="CH71" s="113"/>
      <c r="CI71" s="113"/>
      <c r="CJ71" s="113"/>
      <c r="CK71" s="113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</row>
    <row r="72" spans="1:104" ht="31.35" customHeight="1" x14ac:dyDescent="0.2">
      <c r="A72" s="114" t="s">
        <v>118</v>
      </c>
      <c r="B72" s="115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328" t="s">
        <v>119</v>
      </c>
      <c r="B73" s="350" t="s">
        <v>42</v>
      </c>
      <c r="C73" s="294" t="s">
        <v>120</v>
      </c>
      <c r="D73" s="295" t="s">
        <v>121</v>
      </c>
      <c r="E73" s="296" t="s">
        <v>122</v>
      </c>
      <c r="F73" s="296" t="s">
        <v>123</v>
      </c>
      <c r="G73" s="296" t="s">
        <v>124</v>
      </c>
      <c r="H73" s="297" t="s">
        <v>125</v>
      </c>
      <c r="I73" s="297" t="s">
        <v>126</v>
      </c>
      <c r="J73" s="297" t="s">
        <v>127</v>
      </c>
      <c r="K73" s="297" t="s">
        <v>128</v>
      </c>
      <c r="L73" s="297" t="s">
        <v>129</v>
      </c>
      <c r="M73" s="297" t="s">
        <v>130</v>
      </c>
      <c r="N73" s="297" t="s">
        <v>131</v>
      </c>
      <c r="O73" s="297" t="s">
        <v>132</v>
      </c>
      <c r="P73" s="297" t="s">
        <v>133</v>
      </c>
      <c r="Q73" s="297" t="s">
        <v>134</v>
      </c>
      <c r="R73" s="297" t="s">
        <v>135</v>
      </c>
      <c r="S73" s="298" t="s">
        <v>136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329" t="s">
        <v>137</v>
      </c>
      <c r="B74" s="330">
        <f t="shared" ref="B74:B87" si="24">SUM(C74:S74)</f>
        <v>0</v>
      </c>
      <c r="C74" s="311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4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20" t="s">
        <v>138</v>
      </c>
      <c r="B75" s="121">
        <f t="shared" si="24"/>
        <v>145</v>
      </c>
      <c r="C75" s="39">
        <v>0</v>
      </c>
      <c r="D75" s="42">
        <v>0</v>
      </c>
      <c r="E75" s="42">
        <v>0</v>
      </c>
      <c r="F75" s="42">
        <v>1</v>
      </c>
      <c r="G75" s="42">
        <v>4</v>
      </c>
      <c r="H75" s="42">
        <v>5</v>
      </c>
      <c r="I75" s="42">
        <v>0</v>
      </c>
      <c r="J75" s="42">
        <v>10</v>
      </c>
      <c r="K75" s="42">
        <v>6</v>
      </c>
      <c r="L75" s="42">
        <v>10</v>
      </c>
      <c r="M75" s="42">
        <v>16</v>
      </c>
      <c r="N75" s="42">
        <v>17</v>
      </c>
      <c r="O75" s="42">
        <v>18</v>
      </c>
      <c r="P75" s="42">
        <v>27</v>
      </c>
      <c r="Q75" s="42">
        <v>15</v>
      </c>
      <c r="R75" s="42">
        <v>13</v>
      </c>
      <c r="S75" s="40">
        <v>3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20" t="s">
        <v>139</v>
      </c>
      <c r="B76" s="121">
        <f t="shared" si="24"/>
        <v>76</v>
      </c>
      <c r="C76" s="39">
        <v>0</v>
      </c>
      <c r="D76" s="42">
        <v>0</v>
      </c>
      <c r="E76" s="42">
        <v>0</v>
      </c>
      <c r="F76" s="42">
        <v>1</v>
      </c>
      <c r="G76" s="42">
        <v>0</v>
      </c>
      <c r="H76" s="42">
        <v>0</v>
      </c>
      <c r="I76" s="42">
        <v>0</v>
      </c>
      <c r="J76" s="42">
        <v>3</v>
      </c>
      <c r="K76" s="42">
        <v>3</v>
      </c>
      <c r="L76" s="42">
        <v>7</v>
      </c>
      <c r="M76" s="42">
        <v>18</v>
      </c>
      <c r="N76" s="42">
        <v>10</v>
      </c>
      <c r="O76" s="42">
        <v>10</v>
      </c>
      <c r="P76" s="42">
        <v>5</v>
      </c>
      <c r="Q76" s="42">
        <v>8</v>
      </c>
      <c r="R76" s="42">
        <v>7</v>
      </c>
      <c r="S76" s="40">
        <v>4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20" t="s">
        <v>140</v>
      </c>
      <c r="B77" s="121">
        <f t="shared" si="24"/>
        <v>119</v>
      </c>
      <c r="C77" s="39">
        <v>0</v>
      </c>
      <c r="D77" s="42">
        <v>0</v>
      </c>
      <c r="E77" s="42">
        <v>4</v>
      </c>
      <c r="F77" s="42">
        <v>4</v>
      </c>
      <c r="G77" s="42">
        <v>21</v>
      </c>
      <c r="H77" s="42">
        <v>24</v>
      </c>
      <c r="I77" s="42">
        <v>37</v>
      </c>
      <c r="J77" s="42">
        <v>22</v>
      </c>
      <c r="K77" s="42">
        <v>7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0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20" t="s">
        <v>141</v>
      </c>
      <c r="B78" s="121">
        <f t="shared" si="24"/>
        <v>0</v>
      </c>
      <c r="C78" s="39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0">
        <v>0</v>
      </c>
      <c r="T78" s="3"/>
      <c r="CG78" s="12"/>
      <c r="CH78" s="12"/>
      <c r="CI78" s="12"/>
      <c r="CJ78" s="12"/>
      <c r="CK78" s="12"/>
    </row>
    <row r="79" spans="1:104" ht="16.350000000000001" customHeight="1" x14ac:dyDescent="0.2">
      <c r="A79" s="120" t="s">
        <v>142</v>
      </c>
      <c r="B79" s="121">
        <f t="shared" si="24"/>
        <v>121</v>
      </c>
      <c r="C79" s="39">
        <v>0</v>
      </c>
      <c r="D79" s="42">
        <v>0</v>
      </c>
      <c r="E79" s="42">
        <v>0</v>
      </c>
      <c r="F79" s="42">
        <v>0</v>
      </c>
      <c r="G79" s="42">
        <v>1</v>
      </c>
      <c r="H79" s="42">
        <v>0</v>
      </c>
      <c r="I79" s="42">
        <v>0</v>
      </c>
      <c r="J79" s="42">
        <v>1</v>
      </c>
      <c r="K79" s="42">
        <v>2</v>
      </c>
      <c r="L79" s="42">
        <v>0</v>
      </c>
      <c r="M79" s="42">
        <v>2</v>
      </c>
      <c r="N79" s="42">
        <v>12</v>
      </c>
      <c r="O79" s="42">
        <v>12</v>
      </c>
      <c r="P79" s="42">
        <v>19</v>
      </c>
      <c r="Q79" s="42">
        <v>21</v>
      </c>
      <c r="R79" s="42">
        <v>19</v>
      </c>
      <c r="S79" s="40">
        <v>32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20" t="s">
        <v>143</v>
      </c>
      <c r="B80" s="121">
        <f t="shared" si="24"/>
        <v>0</v>
      </c>
      <c r="C80" s="39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0"/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20" t="s">
        <v>144</v>
      </c>
      <c r="B81" s="121">
        <f t="shared" si="24"/>
        <v>2</v>
      </c>
      <c r="C81" s="39">
        <v>0</v>
      </c>
      <c r="D81" s="42">
        <v>0</v>
      </c>
      <c r="E81" s="42">
        <v>0</v>
      </c>
      <c r="F81" s="42">
        <v>0</v>
      </c>
      <c r="G81" s="42">
        <v>0</v>
      </c>
      <c r="H81" s="42">
        <v>1</v>
      </c>
      <c r="I81" s="42">
        <v>0</v>
      </c>
      <c r="J81" s="42">
        <v>1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0">
        <v>0</v>
      </c>
      <c r="T81" s="111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CG81" s="12"/>
      <c r="CH81" s="12"/>
      <c r="CI81" s="12"/>
      <c r="CJ81" s="12"/>
      <c r="CK81" s="12"/>
    </row>
    <row r="82" spans="1:89" ht="16.350000000000001" customHeight="1" x14ac:dyDescent="0.2">
      <c r="A82" s="120" t="s">
        <v>145</v>
      </c>
      <c r="B82" s="121">
        <f t="shared" si="24"/>
        <v>0</v>
      </c>
      <c r="C82" s="39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0">
        <v>0</v>
      </c>
      <c r="T82" s="3"/>
      <c r="CG82" s="12"/>
      <c r="CH82" s="12"/>
      <c r="CI82" s="12"/>
      <c r="CJ82" s="12"/>
      <c r="CK82" s="12"/>
    </row>
    <row r="83" spans="1:89" ht="16.350000000000001" customHeight="1" x14ac:dyDescent="0.2">
      <c r="A83" s="120" t="s">
        <v>146</v>
      </c>
      <c r="B83" s="121">
        <f t="shared" si="24"/>
        <v>0</v>
      </c>
      <c r="C83" s="39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0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20" t="s">
        <v>147</v>
      </c>
      <c r="B84" s="121">
        <f t="shared" si="24"/>
        <v>0</v>
      </c>
      <c r="C84" s="39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0">
        <v>0</v>
      </c>
      <c r="T84" s="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CG84" s="12"/>
      <c r="CH84" s="12"/>
      <c r="CI84" s="12"/>
      <c r="CJ84" s="12"/>
      <c r="CK84" s="12"/>
    </row>
    <row r="85" spans="1:89" ht="16.350000000000001" customHeight="1" x14ac:dyDescent="0.2">
      <c r="A85" s="120" t="s">
        <v>148</v>
      </c>
      <c r="B85" s="121">
        <f t="shared" si="24"/>
        <v>0</v>
      </c>
      <c r="C85" s="39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0">
        <v>0</v>
      </c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20" t="s">
        <v>149</v>
      </c>
      <c r="B86" s="121">
        <f t="shared" si="24"/>
        <v>11</v>
      </c>
      <c r="C86" s="39">
        <v>0</v>
      </c>
      <c r="D86" s="42">
        <v>0</v>
      </c>
      <c r="E86" s="42">
        <v>0</v>
      </c>
      <c r="F86" s="42">
        <v>0</v>
      </c>
      <c r="G86" s="42">
        <v>2</v>
      </c>
      <c r="H86" s="42">
        <v>0</v>
      </c>
      <c r="I86" s="42">
        <v>4</v>
      </c>
      <c r="J86" s="42">
        <v>2</v>
      </c>
      <c r="K86" s="42">
        <v>1</v>
      </c>
      <c r="L86" s="42">
        <v>1</v>
      </c>
      <c r="M86" s="42">
        <v>0</v>
      </c>
      <c r="N86" s="42">
        <v>1</v>
      </c>
      <c r="O86" s="42">
        <v>0</v>
      </c>
      <c r="P86" s="42">
        <v>0</v>
      </c>
      <c r="Q86" s="42">
        <v>0</v>
      </c>
      <c r="R86" s="42">
        <v>0</v>
      </c>
      <c r="S86" s="40">
        <v>0</v>
      </c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22" t="s">
        <v>150</v>
      </c>
      <c r="B87" s="123">
        <f t="shared" si="24"/>
        <v>124</v>
      </c>
      <c r="C87" s="124">
        <v>0</v>
      </c>
      <c r="D87" s="125">
        <v>0</v>
      </c>
      <c r="E87" s="125">
        <v>0</v>
      </c>
      <c r="F87" s="125">
        <v>2</v>
      </c>
      <c r="G87" s="125">
        <v>10</v>
      </c>
      <c r="H87" s="125">
        <v>8</v>
      </c>
      <c r="I87" s="125">
        <v>12</v>
      </c>
      <c r="J87" s="125">
        <v>16</v>
      </c>
      <c r="K87" s="125">
        <v>15</v>
      </c>
      <c r="L87" s="125">
        <v>17</v>
      </c>
      <c r="M87" s="125">
        <v>12</v>
      </c>
      <c r="N87" s="125">
        <v>18</v>
      </c>
      <c r="O87" s="125">
        <v>11</v>
      </c>
      <c r="P87" s="125">
        <v>3</v>
      </c>
      <c r="Q87" s="125">
        <v>0</v>
      </c>
      <c r="R87" s="125">
        <v>0</v>
      </c>
      <c r="S87" s="126"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27" t="s">
        <v>151</v>
      </c>
      <c r="B88" s="315">
        <f t="shared" ref="B88:S88" si="25">SUM(B74:B87)</f>
        <v>598</v>
      </c>
      <c r="C88" s="128">
        <f t="shared" si="25"/>
        <v>0</v>
      </c>
      <c r="D88" s="129">
        <f t="shared" si="25"/>
        <v>0</v>
      </c>
      <c r="E88" s="129">
        <f t="shared" si="25"/>
        <v>4</v>
      </c>
      <c r="F88" s="129">
        <f t="shared" si="25"/>
        <v>8</v>
      </c>
      <c r="G88" s="129">
        <f t="shared" si="25"/>
        <v>38</v>
      </c>
      <c r="H88" s="129">
        <f t="shared" si="25"/>
        <v>38</v>
      </c>
      <c r="I88" s="129">
        <f t="shared" si="25"/>
        <v>53</v>
      </c>
      <c r="J88" s="129">
        <f t="shared" si="25"/>
        <v>55</v>
      </c>
      <c r="K88" s="129">
        <f t="shared" si="25"/>
        <v>34</v>
      </c>
      <c r="L88" s="129">
        <f t="shared" si="25"/>
        <v>35</v>
      </c>
      <c r="M88" s="129">
        <f t="shared" si="25"/>
        <v>48</v>
      </c>
      <c r="N88" s="129">
        <f t="shared" si="25"/>
        <v>58</v>
      </c>
      <c r="O88" s="129">
        <f t="shared" si="25"/>
        <v>51</v>
      </c>
      <c r="P88" s="129">
        <f t="shared" si="25"/>
        <v>54</v>
      </c>
      <c r="Q88" s="129">
        <f t="shared" si="25"/>
        <v>44</v>
      </c>
      <c r="R88" s="129">
        <f t="shared" si="25"/>
        <v>39</v>
      </c>
      <c r="S88" s="130">
        <f t="shared" si="25"/>
        <v>39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31.35" customHeight="1" x14ac:dyDescent="0.2">
      <c r="A89" s="114" t="s">
        <v>152</v>
      </c>
      <c r="B89" s="131"/>
      <c r="C89" s="131"/>
      <c r="D89" s="131"/>
      <c r="E89" s="131"/>
      <c r="F89" s="13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132"/>
      <c r="AC89" s="132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16.350000000000001" customHeight="1" x14ac:dyDescent="0.2">
      <c r="A90" s="414" t="s">
        <v>153</v>
      </c>
      <c r="B90" s="415"/>
      <c r="C90" s="414" t="s">
        <v>151</v>
      </c>
      <c r="D90" s="420"/>
      <c r="E90" s="415"/>
      <c r="F90" s="473" t="s">
        <v>154</v>
      </c>
      <c r="G90" s="475"/>
      <c r="H90" s="475"/>
      <c r="I90" s="475"/>
      <c r="J90" s="475"/>
      <c r="K90" s="475"/>
      <c r="L90" s="475"/>
      <c r="M90" s="475"/>
      <c r="N90" s="475"/>
      <c r="O90" s="475"/>
      <c r="P90" s="475"/>
      <c r="Q90" s="475"/>
      <c r="R90" s="475"/>
      <c r="S90" s="475"/>
      <c r="T90" s="475"/>
      <c r="U90" s="475"/>
      <c r="V90" s="475"/>
      <c r="W90" s="475"/>
      <c r="X90" s="475"/>
      <c r="Y90" s="475"/>
      <c r="Z90" s="475"/>
      <c r="AA90" s="475"/>
      <c r="AB90" s="475"/>
      <c r="AC90" s="475"/>
      <c r="AD90" s="475"/>
      <c r="AE90" s="475"/>
      <c r="AF90" s="475"/>
      <c r="AG90" s="475"/>
      <c r="AH90" s="475"/>
      <c r="AI90" s="475"/>
      <c r="AJ90" s="475"/>
      <c r="AK90" s="475"/>
      <c r="AL90" s="475"/>
      <c r="AM90" s="474"/>
      <c r="AN90" s="389" t="s">
        <v>155</v>
      </c>
      <c r="AO90" s="404" t="s">
        <v>156</v>
      </c>
      <c r="AP90" s="407" t="s">
        <v>157</v>
      </c>
      <c r="AQ90" s="383" t="s">
        <v>158</v>
      </c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416"/>
      <c r="B91" s="417"/>
      <c r="C91" s="418"/>
      <c r="D91" s="421"/>
      <c r="E91" s="419"/>
      <c r="F91" s="476" t="s">
        <v>23</v>
      </c>
      <c r="G91" s="477"/>
      <c r="H91" s="476" t="s">
        <v>24</v>
      </c>
      <c r="I91" s="477"/>
      <c r="J91" s="476" t="s">
        <v>25</v>
      </c>
      <c r="K91" s="477"/>
      <c r="L91" s="476" t="s">
        <v>26</v>
      </c>
      <c r="M91" s="477"/>
      <c r="N91" s="476" t="s">
        <v>27</v>
      </c>
      <c r="O91" s="477"/>
      <c r="P91" s="473" t="s">
        <v>28</v>
      </c>
      <c r="Q91" s="474"/>
      <c r="R91" s="473" t="s">
        <v>29</v>
      </c>
      <c r="S91" s="474"/>
      <c r="T91" s="473" t="s">
        <v>30</v>
      </c>
      <c r="U91" s="474"/>
      <c r="V91" s="473" t="s">
        <v>31</v>
      </c>
      <c r="W91" s="474"/>
      <c r="X91" s="473" t="s">
        <v>32</v>
      </c>
      <c r="Y91" s="474"/>
      <c r="Z91" s="473" t="s">
        <v>33</v>
      </c>
      <c r="AA91" s="474"/>
      <c r="AB91" s="473" t="s">
        <v>34</v>
      </c>
      <c r="AC91" s="474"/>
      <c r="AD91" s="473" t="s">
        <v>35</v>
      </c>
      <c r="AE91" s="474"/>
      <c r="AF91" s="473" t="s">
        <v>36</v>
      </c>
      <c r="AG91" s="474"/>
      <c r="AH91" s="473" t="s">
        <v>37</v>
      </c>
      <c r="AI91" s="474"/>
      <c r="AJ91" s="473" t="s">
        <v>38</v>
      </c>
      <c r="AK91" s="474"/>
      <c r="AL91" s="473" t="s">
        <v>39</v>
      </c>
      <c r="AM91" s="474"/>
      <c r="AN91" s="390"/>
      <c r="AO91" s="405"/>
      <c r="AP91" s="408"/>
      <c r="AQ91" s="401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418"/>
      <c r="B92" s="419"/>
      <c r="C92" s="300" t="s">
        <v>159</v>
      </c>
      <c r="D92" s="297" t="s">
        <v>40</v>
      </c>
      <c r="E92" s="353" t="s">
        <v>41</v>
      </c>
      <c r="F92" s="351" t="s">
        <v>40</v>
      </c>
      <c r="G92" s="348" t="s">
        <v>41</v>
      </c>
      <c r="H92" s="351" t="s">
        <v>40</v>
      </c>
      <c r="I92" s="348" t="s">
        <v>41</v>
      </c>
      <c r="J92" s="351" t="s">
        <v>40</v>
      </c>
      <c r="K92" s="348" t="s">
        <v>41</v>
      </c>
      <c r="L92" s="351" t="s">
        <v>40</v>
      </c>
      <c r="M92" s="348" t="s">
        <v>41</v>
      </c>
      <c r="N92" s="351" t="s">
        <v>40</v>
      </c>
      <c r="O92" s="348" t="s">
        <v>41</v>
      </c>
      <c r="P92" s="351" t="s">
        <v>40</v>
      </c>
      <c r="Q92" s="348" t="s">
        <v>41</v>
      </c>
      <c r="R92" s="351" t="s">
        <v>40</v>
      </c>
      <c r="S92" s="348" t="s">
        <v>41</v>
      </c>
      <c r="T92" s="351" t="s">
        <v>40</v>
      </c>
      <c r="U92" s="348" t="s">
        <v>41</v>
      </c>
      <c r="V92" s="351" t="s">
        <v>40</v>
      </c>
      <c r="W92" s="348" t="s">
        <v>41</v>
      </c>
      <c r="X92" s="351" t="s">
        <v>40</v>
      </c>
      <c r="Y92" s="348" t="s">
        <v>41</v>
      </c>
      <c r="Z92" s="351" t="s">
        <v>40</v>
      </c>
      <c r="AA92" s="348" t="s">
        <v>41</v>
      </c>
      <c r="AB92" s="351" t="s">
        <v>40</v>
      </c>
      <c r="AC92" s="348" t="s">
        <v>41</v>
      </c>
      <c r="AD92" s="351" t="s">
        <v>40</v>
      </c>
      <c r="AE92" s="348" t="s">
        <v>41</v>
      </c>
      <c r="AF92" s="351" t="s">
        <v>40</v>
      </c>
      <c r="AG92" s="348" t="s">
        <v>41</v>
      </c>
      <c r="AH92" s="351" t="s">
        <v>40</v>
      </c>
      <c r="AI92" s="348" t="s">
        <v>41</v>
      </c>
      <c r="AJ92" s="351" t="s">
        <v>40</v>
      </c>
      <c r="AK92" s="348" t="s">
        <v>41</v>
      </c>
      <c r="AL92" s="351" t="s">
        <v>40</v>
      </c>
      <c r="AM92" s="348" t="s">
        <v>41</v>
      </c>
      <c r="AN92" s="391"/>
      <c r="AO92" s="406"/>
      <c r="AP92" s="409"/>
      <c r="AQ92" s="388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412" t="s">
        <v>160</v>
      </c>
      <c r="B93" s="413"/>
      <c r="C93" s="331">
        <f>SUM(D93+E93)</f>
        <v>717</v>
      </c>
      <c r="D93" s="137">
        <f>SUM(F93+H93+J93+L93+N93+P93+R93+T93+V93+X93+Z93+AB93+AD93+AF93+AH93+AJ93+AL93)</f>
        <v>389</v>
      </c>
      <c r="E93" s="138">
        <f>SUM(G93+I93+K93+M93+O93+Q93+S93+U93+W93+Y93+AA93+AC93+AE93+AG93+AI93+AK93+AM93)</f>
        <v>328</v>
      </c>
      <c r="F93" s="139">
        <v>4</v>
      </c>
      <c r="G93" s="140">
        <v>3</v>
      </c>
      <c r="H93" s="139">
        <v>0</v>
      </c>
      <c r="I93" s="140">
        <v>2</v>
      </c>
      <c r="J93" s="139">
        <v>1</v>
      </c>
      <c r="K93" s="45">
        <v>2</v>
      </c>
      <c r="L93" s="139">
        <v>5</v>
      </c>
      <c r="M93" s="45">
        <v>1</v>
      </c>
      <c r="N93" s="139">
        <v>6</v>
      </c>
      <c r="O93" s="45">
        <v>9</v>
      </c>
      <c r="P93" s="139">
        <v>7</v>
      </c>
      <c r="Q93" s="45">
        <v>7</v>
      </c>
      <c r="R93" s="139">
        <v>3</v>
      </c>
      <c r="S93" s="45">
        <v>14</v>
      </c>
      <c r="T93" s="139">
        <v>7</v>
      </c>
      <c r="U93" s="45">
        <v>6</v>
      </c>
      <c r="V93" s="139">
        <v>4</v>
      </c>
      <c r="W93" s="45">
        <v>6</v>
      </c>
      <c r="X93" s="139">
        <v>11</v>
      </c>
      <c r="Y93" s="45">
        <v>8</v>
      </c>
      <c r="Z93" s="139">
        <v>21</v>
      </c>
      <c r="AA93" s="45">
        <v>14</v>
      </c>
      <c r="AB93" s="139">
        <v>28</v>
      </c>
      <c r="AC93" s="45">
        <v>16</v>
      </c>
      <c r="AD93" s="139">
        <v>38</v>
      </c>
      <c r="AE93" s="45">
        <v>36</v>
      </c>
      <c r="AF93" s="139">
        <v>67</v>
      </c>
      <c r="AG93" s="45">
        <v>56</v>
      </c>
      <c r="AH93" s="139">
        <v>71</v>
      </c>
      <c r="AI93" s="45">
        <v>60</v>
      </c>
      <c r="AJ93" s="139">
        <v>55</v>
      </c>
      <c r="AK93" s="45">
        <v>33</v>
      </c>
      <c r="AL93" s="141">
        <v>61</v>
      </c>
      <c r="AM93" s="45">
        <v>55</v>
      </c>
      <c r="AN93" s="142">
        <v>717</v>
      </c>
      <c r="AO93" s="143">
        <v>379</v>
      </c>
      <c r="AP93" s="144">
        <v>0</v>
      </c>
      <c r="AQ93" s="140">
        <v>0</v>
      </c>
      <c r="AR93" s="145" t="str">
        <f>CA93&amp;CB93&amp;CC93&amp;CD93</f>
        <v/>
      </c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13"/>
      <c r="BE93" s="13"/>
      <c r="CA93" s="146" t="str">
        <f>IF(CG93=1,"* El número de Beneficiarios NO DEBE ser mayor que el Total. ","")</f>
        <v/>
      </c>
      <c r="CB93" s="146" t="str">
        <f>IF(CH93=1,"* No olvide digitar la columna Beneficiarios y/o Pueblos Originarios y/o Migrantes (Digite CEROS si no tiene.). ","")</f>
        <v/>
      </c>
      <c r="CC93" s="146" t="str">
        <f>IF(CI93=1,"* El número de Pueblos Originarios y/o Migrantes NO DEBE ser mayor que el Total. ","")</f>
        <v/>
      </c>
      <c r="CD93" s="146" t="str">
        <f>IF(CJ93=1,"* El número de Controles NO DEBE ser mayor que el Total. ","")</f>
        <v/>
      </c>
      <c r="CE93" s="146"/>
      <c r="CF93" s="146"/>
      <c r="CG93" s="56">
        <f>IF(C93&lt;AN93,1,0)</f>
        <v>0</v>
      </c>
      <c r="CH93" s="56">
        <f>IF(AND(C93&lt;&gt;0,OR(AN93="",AP93="",AQ93="")),1,0)</f>
        <v>0</v>
      </c>
      <c r="CI93" s="56">
        <f>IF(OR(C93&lt;AP93,C93&lt;AQ93),1,0)</f>
        <v>0</v>
      </c>
      <c r="CJ93" s="56">
        <f>IF(C93&lt;AO93,1,0)</f>
        <v>0</v>
      </c>
      <c r="CK93" s="12"/>
    </row>
    <row r="94" spans="1:89" ht="16.350000000000001" customHeight="1" x14ac:dyDescent="0.2">
      <c r="A94" s="389" t="s">
        <v>161</v>
      </c>
      <c r="B94" s="329" t="s">
        <v>162</v>
      </c>
      <c r="C94" s="147">
        <f>SUM(D94:E94)</f>
        <v>142</v>
      </c>
      <c r="D94" s="332"/>
      <c r="E94" s="138">
        <f>SUM(K94+M94+O94+Q94+S94+U94+W94+Y94+AA94+AC94+AE94+AG94+AI94+AK94+AM94)</f>
        <v>142</v>
      </c>
      <c r="F94" s="333"/>
      <c r="G94" s="334"/>
      <c r="H94" s="333"/>
      <c r="I94" s="334"/>
      <c r="J94" s="333"/>
      <c r="K94" s="314">
        <v>7</v>
      </c>
      <c r="L94" s="333"/>
      <c r="M94" s="314">
        <v>4</v>
      </c>
      <c r="N94" s="333"/>
      <c r="O94" s="314">
        <v>25</v>
      </c>
      <c r="P94" s="333"/>
      <c r="Q94" s="314">
        <v>25</v>
      </c>
      <c r="R94" s="333"/>
      <c r="S94" s="314">
        <v>49</v>
      </c>
      <c r="T94" s="333"/>
      <c r="U94" s="314">
        <v>23</v>
      </c>
      <c r="V94" s="333"/>
      <c r="W94" s="314">
        <v>9</v>
      </c>
      <c r="X94" s="333"/>
      <c r="Y94" s="314"/>
      <c r="Z94" s="333"/>
      <c r="AA94" s="314"/>
      <c r="AB94" s="333"/>
      <c r="AC94" s="314"/>
      <c r="AD94" s="333"/>
      <c r="AE94" s="314"/>
      <c r="AF94" s="333"/>
      <c r="AG94" s="314"/>
      <c r="AH94" s="333"/>
      <c r="AI94" s="314"/>
      <c r="AJ94" s="333"/>
      <c r="AK94" s="314"/>
      <c r="AL94" s="333"/>
      <c r="AM94" s="314"/>
      <c r="AN94" s="335">
        <v>142</v>
      </c>
      <c r="AO94" s="336">
        <v>111</v>
      </c>
      <c r="AP94" s="312">
        <v>0</v>
      </c>
      <c r="AQ94" s="337">
        <v>0</v>
      </c>
      <c r="AR94" s="145" t="str">
        <f t="shared" ref="AR94:AR101" si="26">CA94&amp;CB94&amp;CC94&amp;CD94</f>
        <v/>
      </c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13"/>
      <c r="BE94" s="13"/>
      <c r="CA94" s="146" t="str">
        <f t="shared" ref="CA94:CA100" si="27">IF(CG94=1,"* El número de Beneficiarios NO DEBE ser mayor que el Total. ","")</f>
        <v/>
      </c>
      <c r="CB94" s="146" t="str">
        <f t="shared" ref="CB94:CB100" si="28">IF(CH94=1,"* No olvide digitar la columna Beneficiarios y/o Pueblos Originarios y/o Migrantes (Digite CEROS si no tiene.). ","")</f>
        <v/>
      </c>
      <c r="CC94" s="146" t="str">
        <f t="shared" ref="CC94:CC100" si="29">IF(CI94=1,"* El número de Pueblos Originarios y/o Migrantes NO DEBE ser mayor que el Total. ","")</f>
        <v/>
      </c>
      <c r="CD94" s="146" t="str">
        <f t="shared" ref="CD94:CD100" si="30">IF(CJ94=1,"* El número de Controles NO DEBE ser mayor que el Total. ","")</f>
        <v/>
      </c>
      <c r="CE94" s="146"/>
      <c r="CF94" s="146"/>
      <c r="CG94" s="56">
        <f>IF(E94&lt;AN94,1,0)</f>
        <v>0</v>
      </c>
      <c r="CH94" s="56">
        <f>IF(AND(E94&lt;&gt;0,OR(AN94="",AP94="",AQ94="")),1,0)</f>
        <v>0</v>
      </c>
      <c r="CI94" s="56">
        <f>IF(OR(E94&lt;AP94,E94&lt;AQ94),1,0)</f>
        <v>0</v>
      </c>
      <c r="CJ94" s="56">
        <f>IF(E94&lt;AO94,1,0)</f>
        <v>0</v>
      </c>
      <c r="CK94" s="12"/>
    </row>
    <row r="95" spans="1:89" ht="16.350000000000001" customHeight="1" x14ac:dyDescent="0.2">
      <c r="A95" s="390"/>
      <c r="B95" s="69" t="s">
        <v>163</v>
      </c>
      <c r="C95" s="154">
        <f>SUM(D95+E95)</f>
        <v>147</v>
      </c>
      <c r="D95" s="155">
        <f>SUM(F95+H95+J95+L95+N95+P95+R95+T95+V95+X95+Z95+AB95+AD95+AF95+AH95+AJ95+AL95)</f>
        <v>72</v>
      </c>
      <c r="E95" s="156">
        <f>SUM(G95+I95+K95+M95+O95+Q95+S95+U95+W95+Y95+AA95+AC95+AE95+AG95+AI95+AK95+AM95)</f>
        <v>75</v>
      </c>
      <c r="F95" s="39">
        <v>0</v>
      </c>
      <c r="G95" s="40">
        <v>1</v>
      </c>
      <c r="H95" s="39">
        <v>0</v>
      </c>
      <c r="I95" s="40">
        <v>0</v>
      </c>
      <c r="J95" s="39">
        <v>0</v>
      </c>
      <c r="K95" s="40">
        <v>0</v>
      </c>
      <c r="L95" s="39">
        <v>1</v>
      </c>
      <c r="M95" s="40">
        <v>0</v>
      </c>
      <c r="N95" s="39">
        <v>6</v>
      </c>
      <c r="O95" s="40">
        <v>3</v>
      </c>
      <c r="P95" s="39">
        <v>7</v>
      </c>
      <c r="Q95" s="40">
        <v>5</v>
      </c>
      <c r="R95" s="39">
        <v>16</v>
      </c>
      <c r="S95" s="40">
        <v>19</v>
      </c>
      <c r="T95" s="39">
        <v>12</v>
      </c>
      <c r="U95" s="40">
        <v>10</v>
      </c>
      <c r="V95" s="39">
        <v>7</v>
      </c>
      <c r="W95" s="40">
        <v>13</v>
      </c>
      <c r="X95" s="39">
        <v>5</v>
      </c>
      <c r="Y95" s="40">
        <v>7</v>
      </c>
      <c r="Z95" s="39">
        <v>5</v>
      </c>
      <c r="AA95" s="40">
        <v>8</v>
      </c>
      <c r="AB95" s="39">
        <v>5</v>
      </c>
      <c r="AC95" s="40">
        <v>3</v>
      </c>
      <c r="AD95" s="39">
        <v>4</v>
      </c>
      <c r="AE95" s="40">
        <v>0</v>
      </c>
      <c r="AF95" s="39">
        <v>2</v>
      </c>
      <c r="AG95" s="40">
        <v>6</v>
      </c>
      <c r="AH95" s="39">
        <v>2</v>
      </c>
      <c r="AI95" s="40">
        <v>0</v>
      </c>
      <c r="AJ95" s="39">
        <v>0</v>
      </c>
      <c r="AK95" s="40">
        <v>0</v>
      </c>
      <c r="AL95" s="46">
        <v>0</v>
      </c>
      <c r="AM95" s="40">
        <v>0</v>
      </c>
      <c r="AN95" s="71">
        <v>147</v>
      </c>
      <c r="AO95" s="157">
        <v>116</v>
      </c>
      <c r="AP95" s="57">
        <v>0</v>
      </c>
      <c r="AQ95" s="67">
        <v>0</v>
      </c>
      <c r="AR95" s="145" t="str">
        <f t="shared" si="26"/>
        <v/>
      </c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13"/>
      <c r="BE95" s="13"/>
      <c r="CA95" s="146" t="str">
        <f t="shared" si="27"/>
        <v/>
      </c>
      <c r="CB95" s="146" t="str">
        <f t="shared" si="28"/>
        <v/>
      </c>
      <c r="CC95" s="146" t="str">
        <f t="shared" si="29"/>
        <v/>
      </c>
      <c r="CD95" s="146" t="str">
        <f t="shared" si="30"/>
        <v/>
      </c>
      <c r="CE95" s="146"/>
      <c r="CF95" s="146"/>
      <c r="CG95" s="56">
        <f t="shared" ref="CG95:CG100" si="31">IF(C95&lt;AN95,1,0)</f>
        <v>0</v>
      </c>
      <c r="CH95" s="56">
        <f t="shared" ref="CH95:CH100" si="32">IF(AND(C95&lt;&gt;0,OR(AN95="",AP95="",AQ95="")),1,0)</f>
        <v>0</v>
      </c>
      <c r="CI95" s="56">
        <f t="shared" ref="CI95:CI100" si="33">IF(OR(C95&lt;AP95,C95&lt;AQ95),1,0)</f>
        <v>0</v>
      </c>
      <c r="CJ95" s="56">
        <f t="shared" ref="CJ95:CJ100" si="34">IF(C95&lt;AO95,1,0)</f>
        <v>0</v>
      </c>
      <c r="CK95" s="12"/>
    </row>
    <row r="96" spans="1:89" ht="16.350000000000001" customHeight="1" x14ac:dyDescent="0.2">
      <c r="A96" s="391"/>
      <c r="B96" s="122" t="s">
        <v>143</v>
      </c>
      <c r="C96" s="158">
        <f>SUM(D96+E96)</f>
        <v>0</v>
      </c>
      <c r="D96" s="159">
        <f>SUM(N96+P96+R96+T96+V96+X96+Z96+AB96)</f>
        <v>0</v>
      </c>
      <c r="E96" s="160">
        <f>SUM(O96+Q96+S96+U96+W96+Y96+AA96+AC96)</f>
        <v>0</v>
      </c>
      <c r="F96" s="161"/>
      <c r="G96" s="162"/>
      <c r="H96" s="161"/>
      <c r="I96" s="162"/>
      <c r="J96" s="161"/>
      <c r="K96" s="162"/>
      <c r="L96" s="161"/>
      <c r="M96" s="162"/>
      <c r="N96" s="124"/>
      <c r="O96" s="126"/>
      <c r="P96" s="124"/>
      <c r="Q96" s="126"/>
      <c r="R96" s="124"/>
      <c r="S96" s="126"/>
      <c r="T96" s="124"/>
      <c r="U96" s="126"/>
      <c r="V96" s="124"/>
      <c r="W96" s="126"/>
      <c r="X96" s="124"/>
      <c r="Y96" s="126"/>
      <c r="Z96" s="124"/>
      <c r="AA96" s="163"/>
      <c r="AB96" s="124"/>
      <c r="AC96" s="126"/>
      <c r="AD96" s="161"/>
      <c r="AE96" s="162"/>
      <c r="AF96" s="161"/>
      <c r="AG96" s="162"/>
      <c r="AH96" s="161"/>
      <c r="AI96" s="162"/>
      <c r="AJ96" s="161"/>
      <c r="AK96" s="162"/>
      <c r="AL96" s="161"/>
      <c r="AM96" s="162"/>
      <c r="AN96" s="164"/>
      <c r="AO96" s="165"/>
      <c r="AP96" s="166"/>
      <c r="AQ96" s="163"/>
      <c r="AR96" s="145" t="str">
        <f t="shared" si="26"/>
        <v/>
      </c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13"/>
      <c r="BE96" s="13"/>
      <c r="CA96" s="146" t="str">
        <f t="shared" si="27"/>
        <v/>
      </c>
      <c r="CB96" s="146" t="str">
        <f t="shared" si="28"/>
        <v/>
      </c>
      <c r="CC96" s="146" t="str">
        <f t="shared" si="29"/>
        <v/>
      </c>
      <c r="CD96" s="146" t="str">
        <f t="shared" si="30"/>
        <v/>
      </c>
      <c r="CE96" s="146"/>
      <c r="CF96" s="146"/>
      <c r="CG96" s="56">
        <f t="shared" si="31"/>
        <v>0</v>
      </c>
      <c r="CH96" s="56">
        <f t="shared" si="32"/>
        <v>0</v>
      </c>
      <c r="CI96" s="56">
        <f t="shared" si="33"/>
        <v>0</v>
      </c>
      <c r="CJ96" s="56">
        <f t="shared" si="34"/>
        <v>0</v>
      </c>
      <c r="CK96" s="12"/>
    </row>
    <row r="97" spans="1:90" ht="16.350000000000001" customHeight="1" x14ac:dyDescent="0.2">
      <c r="A97" s="422" t="s">
        <v>164</v>
      </c>
      <c r="B97" s="423"/>
      <c r="C97" s="167">
        <f t="shared" ref="C97:C101" si="35">SUM(D97+E97)</f>
        <v>218</v>
      </c>
      <c r="D97" s="168">
        <f t="shared" ref="D97:E101" si="36">SUM(F97+H97+J97+L97+N97+P97+R97+T97+V97+X97+Z97+AB97+AD97+AF97+AH97+AJ97+AL97)</f>
        <v>105</v>
      </c>
      <c r="E97" s="169">
        <f t="shared" si="36"/>
        <v>113</v>
      </c>
      <c r="F97" s="60">
        <v>14</v>
      </c>
      <c r="G97" s="52">
        <v>28</v>
      </c>
      <c r="H97" s="60">
        <v>12</v>
      </c>
      <c r="I97" s="52">
        <v>9</v>
      </c>
      <c r="J97" s="60">
        <v>6</v>
      </c>
      <c r="K97" s="49">
        <v>4</v>
      </c>
      <c r="L97" s="60">
        <v>5</v>
      </c>
      <c r="M97" s="49">
        <v>2</v>
      </c>
      <c r="N97" s="60">
        <v>1</v>
      </c>
      <c r="O97" s="49">
        <v>2</v>
      </c>
      <c r="P97" s="60">
        <v>1</v>
      </c>
      <c r="Q97" s="49">
        <v>1</v>
      </c>
      <c r="R97" s="60">
        <v>1</v>
      </c>
      <c r="S97" s="49">
        <v>1</v>
      </c>
      <c r="T97" s="60">
        <v>1</v>
      </c>
      <c r="U97" s="49">
        <v>1</v>
      </c>
      <c r="V97" s="60">
        <v>1</v>
      </c>
      <c r="W97" s="49">
        <v>1</v>
      </c>
      <c r="X97" s="60">
        <v>4</v>
      </c>
      <c r="Y97" s="49">
        <v>1</v>
      </c>
      <c r="Z97" s="60">
        <v>4</v>
      </c>
      <c r="AA97" s="49">
        <v>4</v>
      </c>
      <c r="AB97" s="60">
        <v>3</v>
      </c>
      <c r="AC97" s="49">
        <v>5</v>
      </c>
      <c r="AD97" s="60">
        <v>6</v>
      </c>
      <c r="AE97" s="49">
        <v>6</v>
      </c>
      <c r="AF97" s="60">
        <v>12</v>
      </c>
      <c r="AG97" s="49">
        <v>13</v>
      </c>
      <c r="AH97" s="60">
        <v>12</v>
      </c>
      <c r="AI97" s="52">
        <v>11</v>
      </c>
      <c r="AJ97" s="60">
        <v>7</v>
      </c>
      <c r="AK97" s="52">
        <v>9</v>
      </c>
      <c r="AL97" s="80">
        <v>15</v>
      </c>
      <c r="AM97" s="49">
        <v>15</v>
      </c>
      <c r="AN97" s="170">
        <v>218</v>
      </c>
      <c r="AO97" s="171">
        <v>180</v>
      </c>
      <c r="AP97" s="79">
        <v>0</v>
      </c>
      <c r="AQ97" s="52">
        <v>0</v>
      </c>
      <c r="AR97" s="145" t="str">
        <f t="shared" si="26"/>
        <v/>
      </c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13"/>
      <c r="BE97" s="13"/>
      <c r="CA97" s="146" t="str">
        <f t="shared" si="27"/>
        <v/>
      </c>
      <c r="CB97" s="146" t="str">
        <f t="shared" si="28"/>
        <v/>
      </c>
      <c r="CC97" s="146" t="str">
        <f t="shared" si="29"/>
        <v/>
      </c>
      <c r="CD97" s="146" t="str">
        <f t="shared" si="30"/>
        <v/>
      </c>
      <c r="CE97" s="146"/>
      <c r="CF97" s="146"/>
      <c r="CG97" s="56">
        <f t="shared" si="31"/>
        <v>0</v>
      </c>
      <c r="CH97" s="56">
        <f t="shared" si="32"/>
        <v>0</v>
      </c>
      <c r="CI97" s="56">
        <f t="shared" si="33"/>
        <v>0</v>
      </c>
      <c r="CJ97" s="56">
        <f t="shared" si="34"/>
        <v>0</v>
      </c>
      <c r="CK97" s="12"/>
    </row>
    <row r="98" spans="1:90" ht="16.350000000000001" customHeight="1" x14ac:dyDescent="0.2">
      <c r="A98" s="424" t="s">
        <v>165</v>
      </c>
      <c r="B98" s="425"/>
      <c r="C98" s="172">
        <f t="shared" si="35"/>
        <v>0</v>
      </c>
      <c r="D98" s="155">
        <f t="shared" si="36"/>
        <v>0</v>
      </c>
      <c r="E98" s="156">
        <f t="shared" si="36"/>
        <v>0</v>
      </c>
      <c r="F98" s="39"/>
      <c r="G98" s="67"/>
      <c r="H98" s="39"/>
      <c r="I98" s="67"/>
      <c r="J98" s="39"/>
      <c r="K98" s="40"/>
      <c r="L98" s="39"/>
      <c r="M98" s="40"/>
      <c r="N98" s="39"/>
      <c r="O98" s="40"/>
      <c r="P98" s="39"/>
      <c r="Q98" s="40"/>
      <c r="R98" s="39"/>
      <c r="S98" s="40"/>
      <c r="T98" s="39"/>
      <c r="U98" s="40"/>
      <c r="V98" s="39"/>
      <c r="W98" s="40"/>
      <c r="X98" s="39"/>
      <c r="Y98" s="40"/>
      <c r="Z98" s="39"/>
      <c r="AA98" s="40"/>
      <c r="AB98" s="39"/>
      <c r="AC98" s="67"/>
      <c r="AD98" s="39"/>
      <c r="AE98" s="67"/>
      <c r="AF98" s="39"/>
      <c r="AG98" s="67"/>
      <c r="AH98" s="39"/>
      <c r="AI98" s="67"/>
      <c r="AJ98" s="39"/>
      <c r="AK98" s="67"/>
      <c r="AL98" s="46"/>
      <c r="AM98" s="40"/>
      <c r="AN98" s="71"/>
      <c r="AO98" s="157"/>
      <c r="AP98" s="57"/>
      <c r="AQ98" s="67"/>
      <c r="AR98" s="145" t="str">
        <f t="shared" si="26"/>
        <v/>
      </c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13"/>
      <c r="BE98" s="13"/>
      <c r="CA98" s="146" t="str">
        <f t="shared" si="27"/>
        <v/>
      </c>
      <c r="CB98" s="146" t="str">
        <f t="shared" si="28"/>
        <v/>
      </c>
      <c r="CC98" s="146" t="str">
        <f t="shared" si="29"/>
        <v/>
      </c>
      <c r="CD98" s="146" t="str">
        <f t="shared" si="30"/>
        <v/>
      </c>
      <c r="CE98" s="146"/>
      <c r="CF98" s="146"/>
      <c r="CG98" s="56">
        <f t="shared" si="31"/>
        <v>0</v>
      </c>
      <c r="CH98" s="56">
        <f t="shared" si="32"/>
        <v>0</v>
      </c>
      <c r="CI98" s="56">
        <f t="shared" si="33"/>
        <v>0</v>
      </c>
      <c r="CJ98" s="56">
        <f t="shared" si="34"/>
        <v>0</v>
      </c>
      <c r="CK98" s="12"/>
    </row>
    <row r="99" spans="1:90" ht="16.350000000000001" customHeight="1" x14ac:dyDescent="0.2">
      <c r="A99" s="426" t="s">
        <v>166</v>
      </c>
      <c r="B99" s="427"/>
      <c r="C99" s="173">
        <f t="shared" si="35"/>
        <v>0</v>
      </c>
      <c r="D99" s="174">
        <f t="shared" si="36"/>
        <v>0</v>
      </c>
      <c r="E99" s="156">
        <f t="shared" si="36"/>
        <v>0</v>
      </c>
      <c r="F99" s="39"/>
      <c r="G99" s="67"/>
      <c r="H99" s="39"/>
      <c r="I99" s="67"/>
      <c r="J99" s="39"/>
      <c r="K99" s="40"/>
      <c r="L99" s="39"/>
      <c r="M99" s="40"/>
      <c r="N99" s="39"/>
      <c r="O99" s="40"/>
      <c r="P99" s="39"/>
      <c r="Q99" s="40"/>
      <c r="R99" s="39"/>
      <c r="S99" s="40"/>
      <c r="T99" s="39"/>
      <c r="U99" s="40"/>
      <c r="V99" s="39"/>
      <c r="W99" s="40"/>
      <c r="X99" s="39"/>
      <c r="Y99" s="40"/>
      <c r="Z99" s="39"/>
      <c r="AA99" s="40"/>
      <c r="AB99" s="39"/>
      <c r="AC99" s="67"/>
      <c r="AD99" s="39"/>
      <c r="AE99" s="67"/>
      <c r="AF99" s="39"/>
      <c r="AG99" s="67"/>
      <c r="AH99" s="39"/>
      <c r="AI99" s="67"/>
      <c r="AJ99" s="39"/>
      <c r="AK99" s="67"/>
      <c r="AL99" s="46"/>
      <c r="AM99" s="40"/>
      <c r="AN99" s="71"/>
      <c r="AO99" s="157"/>
      <c r="AP99" s="57"/>
      <c r="AQ99" s="67"/>
      <c r="AR99" s="145" t="str">
        <f t="shared" si="26"/>
        <v/>
      </c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13"/>
      <c r="BE99" s="13"/>
      <c r="CA99" s="146" t="str">
        <f t="shared" si="27"/>
        <v/>
      </c>
      <c r="CB99" s="146" t="str">
        <f t="shared" si="28"/>
        <v/>
      </c>
      <c r="CC99" s="146" t="str">
        <f t="shared" si="29"/>
        <v/>
      </c>
      <c r="CD99" s="146" t="str">
        <f t="shared" si="30"/>
        <v/>
      </c>
      <c r="CE99" s="146"/>
      <c r="CF99" s="146"/>
      <c r="CG99" s="56">
        <f t="shared" si="31"/>
        <v>0</v>
      </c>
      <c r="CH99" s="56">
        <f t="shared" si="32"/>
        <v>0</v>
      </c>
      <c r="CI99" s="56">
        <f t="shared" si="33"/>
        <v>0</v>
      </c>
      <c r="CJ99" s="56">
        <f t="shared" si="34"/>
        <v>0</v>
      </c>
      <c r="CK99" s="12"/>
    </row>
    <row r="100" spans="1:90" ht="16.350000000000001" customHeight="1" x14ac:dyDescent="0.2">
      <c r="A100" s="424" t="s">
        <v>167</v>
      </c>
      <c r="B100" s="425"/>
      <c r="C100" s="172">
        <f t="shared" si="35"/>
        <v>0</v>
      </c>
      <c r="D100" s="155">
        <f t="shared" si="36"/>
        <v>0</v>
      </c>
      <c r="E100" s="156">
        <f t="shared" si="36"/>
        <v>0</v>
      </c>
      <c r="F100" s="39"/>
      <c r="G100" s="67"/>
      <c r="H100" s="39"/>
      <c r="I100" s="67"/>
      <c r="J100" s="39"/>
      <c r="K100" s="40"/>
      <c r="L100" s="39"/>
      <c r="M100" s="40"/>
      <c r="N100" s="39"/>
      <c r="O100" s="40"/>
      <c r="P100" s="39"/>
      <c r="Q100" s="40"/>
      <c r="R100" s="39"/>
      <c r="S100" s="40"/>
      <c r="T100" s="39"/>
      <c r="U100" s="40"/>
      <c r="V100" s="39"/>
      <c r="W100" s="40"/>
      <c r="X100" s="39"/>
      <c r="Y100" s="40"/>
      <c r="Z100" s="39"/>
      <c r="AA100" s="40"/>
      <c r="AB100" s="39"/>
      <c r="AC100" s="40"/>
      <c r="AD100" s="39"/>
      <c r="AE100" s="40"/>
      <c r="AF100" s="39"/>
      <c r="AG100" s="40"/>
      <c r="AH100" s="39"/>
      <c r="AI100" s="67"/>
      <c r="AJ100" s="39"/>
      <c r="AK100" s="67"/>
      <c r="AL100" s="46"/>
      <c r="AM100" s="40"/>
      <c r="AN100" s="71"/>
      <c r="AO100" s="157"/>
      <c r="AP100" s="57"/>
      <c r="AQ100" s="67"/>
      <c r="AR100" s="145" t="str">
        <f t="shared" si="26"/>
        <v/>
      </c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13"/>
      <c r="BE100" s="13"/>
      <c r="CA100" s="146" t="str">
        <f t="shared" si="27"/>
        <v/>
      </c>
      <c r="CB100" s="146" t="str">
        <f t="shared" si="28"/>
        <v/>
      </c>
      <c r="CC100" s="146" t="str">
        <f t="shared" si="29"/>
        <v/>
      </c>
      <c r="CD100" s="146" t="str">
        <f t="shared" si="30"/>
        <v/>
      </c>
      <c r="CE100" s="146"/>
      <c r="CF100" s="146"/>
      <c r="CG100" s="56">
        <f t="shared" si="31"/>
        <v>0</v>
      </c>
      <c r="CH100" s="56">
        <f t="shared" si="32"/>
        <v>0</v>
      </c>
      <c r="CI100" s="56">
        <f t="shared" si="33"/>
        <v>0</v>
      </c>
      <c r="CJ100" s="56">
        <f t="shared" si="34"/>
        <v>0</v>
      </c>
      <c r="CK100" s="12"/>
    </row>
    <row r="101" spans="1:90" ht="16.350000000000001" customHeight="1" x14ac:dyDescent="0.2">
      <c r="A101" s="428" t="s">
        <v>168</v>
      </c>
      <c r="B101" s="429"/>
      <c r="C101" s="175">
        <f t="shared" si="35"/>
        <v>129</v>
      </c>
      <c r="D101" s="176">
        <f t="shared" si="36"/>
        <v>86</v>
      </c>
      <c r="E101" s="177">
        <f t="shared" si="36"/>
        <v>43</v>
      </c>
      <c r="F101" s="124">
        <v>5</v>
      </c>
      <c r="G101" s="163">
        <v>8</v>
      </c>
      <c r="H101" s="124">
        <v>0</v>
      </c>
      <c r="I101" s="163">
        <v>2</v>
      </c>
      <c r="J101" s="124">
        <v>3</v>
      </c>
      <c r="K101" s="126">
        <v>2</v>
      </c>
      <c r="L101" s="124">
        <v>5</v>
      </c>
      <c r="M101" s="126">
        <v>1</v>
      </c>
      <c r="N101" s="124">
        <v>0</v>
      </c>
      <c r="O101" s="126">
        <v>2</v>
      </c>
      <c r="P101" s="124">
        <v>1</v>
      </c>
      <c r="Q101" s="126">
        <v>1</v>
      </c>
      <c r="R101" s="124">
        <v>2</v>
      </c>
      <c r="S101" s="126">
        <v>2</v>
      </c>
      <c r="T101" s="124">
        <v>3</v>
      </c>
      <c r="U101" s="126">
        <v>4</v>
      </c>
      <c r="V101" s="124">
        <v>4</v>
      </c>
      <c r="W101" s="126">
        <v>1</v>
      </c>
      <c r="X101" s="124">
        <v>5</v>
      </c>
      <c r="Y101" s="126">
        <v>2</v>
      </c>
      <c r="Z101" s="124">
        <v>10</v>
      </c>
      <c r="AA101" s="126">
        <v>2</v>
      </c>
      <c r="AB101" s="124">
        <v>7</v>
      </c>
      <c r="AC101" s="126">
        <v>5</v>
      </c>
      <c r="AD101" s="124">
        <v>18</v>
      </c>
      <c r="AE101" s="126">
        <v>1</v>
      </c>
      <c r="AF101" s="124">
        <v>9</v>
      </c>
      <c r="AG101" s="126">
        <v>6</v>
      </c>
      <c r="AH101" s="124">
        <v>6</v>
      </c>
      <c r="AI101" s="126">
        <v>4</v>
      </c>
      <c r="AJ101" s="124">
        <v>2</v>
      </c>
      <c r="AK101" s="126">
        <v>0</v>
      </c>
      <c r="AL101" s="178">
        <v>6</v>
      </c>
      <c r="AM101" s="126">
        <v>0</v>
      </c>
      <c r="AN101" s="164">
        <v>129</v>
      </c>
      <c r="AO101" s="165">
        <v>55</v>
      </c>
      <c r="AP101" s="166">
        <v>0</v>
      </c>
      <c r="AQ101" s="163">
        <v>8</v>
      </c>
      <c r="AR101" s="145" t="str">
        <f t="shared" si="26"/>
        <v/>
      </c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13"/>
      <c r="BE101" s="13"/>
      <c r="CA101" s="146" t="str">
        <f>IF(CG101=1,"* El número de Beneficiarios NO DEBE ser mayor que el Total. ","")</f>
        <v/>
      </c>
      <c r="CB101" s="146" t="str">
        <f>IF(CH101=1,"* No olvide digitar la columna Beneficiarios y/o Pueblos Originarios y/o Migrantes (Digite CEROS si no tiene.). ","")</f>
        <v/>
      </c>
      <c r="CC101" s="146" t="str">
        <f>IF(CI101=1,"* El número de Pueblos Originarios y/o Migrantes NO DEBE ser mayor que el Total. ","")</f>
        <v/>
      </c>
      <c r="CD101" s="146" t="str">
        <f>IF(CJ101=1,"* El número de Controles NO DEBE ser mayor que el Total. ","")</f>
        <v/>
      </c>
      <c r="CE101" s="146"/>
      <c r="CF101" s="146"/>
      <c r="CG101" s="56">
        <f>IF(C101&lt;AN101,1,0)</f>
        <v>0</v>
      </c>
      <c r="CH101" s="56">
        <f>IF(AND(C101&lt;&gt;0,OR(AN101="",AP101="",AQ101="")),1,0)</f>
        <v>0</v>
      </c>
      <c r="CI101" s="56">
        <f>IF(OR(C101&lt;AP101,C101&lt;AQ101),1,0)</f>
        <v>0</v>
      </c>
      <c r="CJ101" s="56">
        <f>IF(C101&lt;AO101,1,0)</f>
        <v>0</v>
      </c>
      <c r="CK101" s="12"/>
    </row>
    <row r="102" spans="1:90" ht="16.350000000000001" customHeight="1" x14ac:dyDescent="0.2">
      <c r="A102" s="478" t="s">
        <v>42</v>
      </c>
      <c r="B102" s="479"/>
      <c r="C102" s="179">
        <f t="shared" ref="C102:AQ102" si="37">SUM(C93:C101)</f>
        <v>1353</v>
      </c>
      <c r="D102" s="180">
        <f t="shared" si="37"/>
        <v>652</v>
      </c>
      <c r="E102" s="160">
        <f t="shared" si="37"/>
        <v>701</v>
      </c>
      <c r="F102" s="128">
        <f t="shared" si="37"/>
        <v>23</v>
      </c>
      <c r="G102" s="181">
        <f t="shared" si="37"/>
        <v>40</v>
      </c>
      <c r="H102" s="128">
        <f t="shared" si="37"/>
        <v>12</v>
      </c>
      <c r="I102" s="181">
        <f t="shared" si="37"/>
        <v>13</v>
      </c>
      <c r="J102" s="316">
        <f t="shared" si="37"/>
        <v>10</v>
      </c>
      <c r="K102" s="319">
        <f t="shared" si="37"/>
        <v>15</v>
      </c>
      <c r="L102" s="316">
        <f t="shared" si="37"/>
        <v>16</v>
      </c>
      <c r="M102" s="319">
        <f t="shared" si="37"/>
        <v>8</v>
      </c>
      <c r="N102" s="316">
        <f t="shared" si="37"/>
        <v>13</v>
      </c>
      <c r="O102" s="319">
        <f t="shared" si="37"/>
        <v>41</v>
      </c>
      <c r="P102" s="316">
        <f t="shared" si="37"/>
        <v>16</v>
      </c>
      <c r="Q102" s="319">
        <f t="shared" si="37"/>
        <v>39</v>
      </c>
      <c r="R102" s="316">
        <f t="shared" si="37"/>
        <v>22</v>
      </c>
      <c r="S102" s="319">
        <f t="shared" si="37"/>
        <v>85</v>
      </c>
      <c r="T102" s="316">
        <f t="shared" si="37"/>
        <v>23</v>
      </c>
      <c r="U102" s="319">
        <f t="shared" si="37"/>
        <v>44</v>
      </c>
      <c r="V102" s="316">
        <f t="shared" si="37"/>
        <v>16</v>
      </c>
      <c r="W102" s="319">
        <f t="shared" si="37"/>
        <v>30</v>
      </c>
      <c r="X102" s="316">
        <f t="shared" si="37"/>
        <v>25</v>
      </c>
      <c r="Y102" s="319">
        <f t="shared" si="37"/>
        <v>18</v>
      </c>
      <c r="Z102" s="316">
        <f t="shared" si="37"/>
        <v>40</v>
      </c>
      <c r="AA102" s="319">
        <f t="shared" si="37"/>
        <v>28</v>
      </c>
      <c r="AB102" s="316">
        <f t="shared" si="37"/>
        <v>43</v>
      </c>
      <c r="AC102" s="319">
        <f t="shared" si="37"/>
        <v>29</v>
      </c>
      <c r="AD102" s="316">
        <f t="shared" si="37"/>
        <v>66</v>
      </c>
      <c r="AE102" s="319">
        <f t="shared" si="37"/>
        <v>43</v>
      </c>
      <c r="AF102" s="316">
        <f t="shared" si="37"/>
        <v>90</v>
      </c>
      <c r="AG102" s="319">
        <f t="shared" si="37"/>
        <v>81</v>
      </c>
      <c r="AH102" s="316">
        <f t="shared" si="37"/>
        <v>91</v>
      </c>
      <c r="AI102" s="319">
        <f t="shared" si="37"/>
        <v>75</v>
      </c>
      <c r="AJ102" s="316">
        <f t="shared" si="37"/>
        <v>64</v>
      </c>
      <c r="AK102" s="319">
        <f t="shared" si="37"/>
        <v>42</v>
      </c>
      <c r="AL102" s="320">
        <f t="shared" si="37"/>
        <v>82</v>
      </c>
      <c r="AM102" s="319">
        <f t="shared" si="37"/>
        <v>70</v>
      </c>
      <c r="AN102" s="182">
        <f t="shared" si="37"/>
        <v>1353</v>
      </c>
      <c r="AO102" s="183">
        <f t="shared" si="37"/>
        <v>841</v>
      </c>
      <c r="AP102" s="184">
        <f t="shared" si="37"/>
        <v>0</v>
      </c>
      <c r="AQ102" s="181">
        <f t="shared" si="37"/>
        <v>8</v>
      </c>
      <c r="AR102" s="110" t="s">
        <v>169</v>
      </c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CG102" s="12"/>
      <c r="CH102" s="12"/>
      <c r="CI102" s="12"/>
      <c r="CJ102" s="12"/>
      <c r="CK102" s="12"/>
    </row>
    <row r="103" spans="1:90" ht="31.35" customHeight="1" x14ac:dyDescent="0.2">
      <c r="A103" s="131" t="s">
        <v>170</v>
      </c>
      <c r="B103" s="338"/>
      <c r="C103" s="338"/>
      <c r="D103" s="338"/>
      <c r="E103" s="338"/>
      <c r="F103" s="338"/>
      <c r="G103" s="186"/>
      <c r="H103" s="186"/>
      <c r="I103" s="186"/>
      <c r="J103" s="5"/>
      <c r="K103" s="5"/>
      <c r="L103" s="5"/>
      <c r="M103" s="68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CG103" s="12"/>
      <c r="CH103" s="12"/>
      <c r="CI103" s="12"/>
      <c r="CJ103" s="12"/>
      <c r="CK103" s="12"/>
    </row>
    <row r="104" spans="1:90" ht="21.75" customHeight="1" x14ac:dyDescent="0.2">
      <c r="A104" s="430" t="s">
        <v>171</v>
      </c>
      <c r="B104" s="389" t="s">
        <v>153</v>
      </c>
      <c r="C104" s="414" t="s">
        <v>151</v>
      </c>
      <c r="D104" s="420"/>
      <c r="E104" s="415"/>
      <c r="F104" s="473" t="s">
        <v>154</v>
      </c>
      <c r="G104" s="475"/>
      <c r="H104" s="475"/>
      <c r="I104" s="475"/>
      <c r="J104" s="475"/>
      <c r="K104" s="475"/>
      <c r="L104" s="475"/>
      <c r="M104" s="475"/>
      <c r="N104" s="475"/>
      <c r="O104" s="475"/>
      <c r="P104" s="475"/>
      <c r="Q104" s="475"/>
      <c r="R104" s="475"/>
      <c r="S104" s="475"/>
      <c r="T104" s="475"/>
      <c r="U104" s="475"/>
      <c r="V104" s="475"/>
      <c r="W104" s="475"/>
      <c r="X104" s="475"/>
      <c r="Y104" s="475"/>
      <c r="Z104" s="475"/>
      <c r="AA104" s="475"/>
      <c r="AB104" s="475"/>
      <c r="AC104" s="475"/>
      <c r="AD104" s="475"/>
      <c r="AE104" s="475"/>
      <c r="AF104" s="475"/>
      <c r="AG104" s="475"/>
      <c r="AH104" s="475"/>
      <c r="AI104" s="475"/>
      <c r="AJ104" s="475"/>
      <c r="AK104" s="475"/>
      <c r="AL104" s="475"/>
      <c r="AM104" s="474"/>
      <c r="AN104" s="433" t="s">
        <v>155</v>
      </c>
      <c r="AO104" s="436" t="s">
        <v>172</v>
      </c>
      <c r="AP104" s="437"/>
      <c r="AQ104" s="407" t="s">
        <v>157</v>
      </c>
      <c r="AR104" s="383" t="s">
        <v>158</v>
      </c>
      <c r="AS104" s="389" t="s">
        <v>173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X104" s="2"/>
      <c r="CG104" s="12"/>
      <c r="CH104" s="12"/>
      <c r="CI104" s="12"/>
      <c r="CJ104" s="12"/>
      <c r="CK104" s="12"/>
    </row>
    <row r="105" spans="1:90" ht="22.5" customHeight="1" x14ac:dyDescent="0.2">
      <c r="A105" s="431"/>
      <c r="B105" s="390"/>
      <c r="C105" s="418"/>
      <c r="D105" s="421"/>
      <c r="E105" s="419"/>
      <c r="F105" s="476" t="s">
        <v>23</v>
      </c>
      <c r="G105" s="477"/>
      <c r="H105" s="476" t="s">
        <v>24</v>
      </c>
      <c r="I105" s="477"/>
      <c r="J105" s="476" t="s">
        <v>25</v>
      </c>
      <c r="K105" s="477"/>
      <c r="L105" s="476" t="s">
        <v>26</v>
      </c>
      <c r="M105" s="477"/>
      <c r="N105" s="476" t="s">
        <v>27</v>
      </c>
      <c r="O105" s="477"/>
      <c r="P105" s="473" t="s">
        <v>28</v>
      </c>
      <c r="Q105" s="474"/>
      <c r="R105" s="473" t="s">
        <v>29</v>
      </c>
      <c r="S105" s="474"/>
      <c r="T105" s="473" t="s">
        <v>30</v>
      </c>
      <c r="U105" s="474"/>
      <c r="V105" s="473" t="s">
        <v>31</v>
      </c>
      <c r="W105" s="474"/>
      <c r="X105" s="473" t="s">
        <v>32</v>
      </c>
      <c r="Y105" s="474"/>
      <c r="Z105" s="473" t="s">
        <v>33</v>
      </c>
      <c r="AA105" s="474"/>
      <c r="AB105" s="473" t="s">
        <v>34</v>
      </c>
      <c r="AC105" s="474"/>
      <c r="AD105" s="473" t="s">
        <v>35</v>
      </c>
      <c r="AE105" s="474"/>
      <c r="AF105" s="473" t="s">
        <v>36</v>
      </c>
      <c r="AG105" s="474"/>
      <c r="AH105" s="473" t="s">
        <v>37</v>
      </c>
      <c r="AI105" s="474"/>
      <c r="AJ105" s="473" t="s">
        <v>38</v>
      </c>
      <c r="AK105" s="474"/>
      <c r="AL105" s="473" t="s">
        <v>39</v>
      </c>
      <c r="AM105" s="474"/>
      <c r="AN105" s="434"/>
      <c r="AO105" s="438"/>
      <c r="AP105" s="439"/>
      <c r="AQ105" s="408"/>
      <c r="AR105" s="401"/>
      <c r="AS105" s="390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X105" s="2"/>
      <c r="CG105" s="12"/>
      <c r="CH105" s="12"/>
      <c r="CI105" s="12"/>
      <c r="CJ105" s="12"/>
      <c r="CK105" s="12"/>
    </row>
    <row r="106" spans="1:90" ht="24" customHeight="1" x14ac:dyDescent="0.2">
      <c r="A106" s="432"/>
      <c r="B106" s="391"/>
      <c r="C106" s="187" t="s">
        <v>159</v>
      </c>
      <c r="D106" s="188" t="s">
        <v>174</v>
      </c>
      <c r="E106" s="189" t="s">
        <v>175</v>
      </c>
      <c r="F106" s="351" t="s">
        <v>174</v>
      </c>
      <c r="G106" s="299" t="s">
        <v>175</v>
      </c>
      <c r="H106" s="294" t="s">
        <v>174</v>
      </c>
      <c r="I106" s="348" t="s">
        <v>175</v>
      </c>
      <c r="J106" s="351" t="s">
        <v>174</v>
      </c>
      <c r="K106" s="299" t="s">
        <v>175</v>
      </c>
      <c r="L106" s="351" t="s">
        <v>174</v>
      </c>
      <c r="M106" s="299" t="s">
        <v>175</v>
      </c>
      <c r="N106" s="351" t="s">
        <v>174</v>
      </c>
      <c r="O106" s="299" t="s">
        <v>175</v>
      </c>
      <c r="P106" s="294" t="s">
        <v>174</v>
      </c>
      <c r="Q106" s="348" t="s">
        <v>175</v>
      </c>
      <c r="R106" s="294" t="s">
        <v>174</v>
      </c>
      <c r="S106" s="348" t="s">
        <v>175</v>
      </c>
      <c r="T106" s="351" t="s">
        <v>174</v>
      </c>
      <c r="U106" s="299" t="s">
        <v>175</v>
      </c>
      <c r="V106" s="294" t="s">
        <v>174</v>
      </c>
      <c r="W106" s="348" t="s">
        <v>175</v>
      </c>
      <c r="X106" s="294" t="s">
        <v>174</v>
      </c>
      <c r="Y106" s="348" t="s">
        <v>175</v>
      </c>
      <c r="Z106" s="351" t="s">
        <v>174</v>
      </c>
      <c r="AA106" s="299" t="s">
        <v>175</v>
      </c>
      <c r="AB106" s="351" t="s">
        <v>174</v>
      </c>
      <c r="AC106" s="299" t="s">
        <v>175</v>
      </c>
      <c r="AD106" s="294" t="s">
        <v>174</v>
      </c>
      <c r="AE106" s="348" t="s">
        <v>175</v>
      </c>
      <c r="AF106" s="294" t="s">
        <v>174</v>
      </c>
      <c r="AG106" s="348" t="s">
        <v>175</v>
      </c>
      <c r="AH106" s="351" t="s">
        <v>174</v>
      </c>
      <c r="AI106" s="299" t="s">
        <v>175</v>
      </c>
      <c r="AJ106" s="294" t="s">
        <v>174</v>
      </c>
      <c r="AK106" s="348" t="s">
        <v>175</v>
      </c>
      <c r="AL106" s="351" t="s">
        <v>174</v>
      </c>
      <c r="AM106" s="299" t="s">
        <v>175</v>
      </c>
      <c r="AN106" s="435"/>
      <c r="AO106" s="349" t="s">
        <v>176</v>
      </c>
      <c r="AP106" s="339" t="s">
        <v>177</v>
      </c>
      <c r="AQ106" s="409"/>
      <c r="AR106" s="388"/>
      <c r="AS106" s="391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16.350000000000001" customHeight="1" x14ac:dyDescent="0.2">
      <c r="A107" s="480" t="s">
        <v>178</v>
      </c>
      <c r="B107" s="340" t="s">
        <v>160</v>
      </c>
      <c r="C107" s="341">
        <f t="shared" ref="C107:C117" si="38">SUM(D107+E107)</f>
        <v>0</v>
      </c>
      <c r="D107" s="342">
        <f t="shared" ref="D107:D115" si="39">SUM(F107+H107+J107+L107+N107+P107+R107+T107+V107+X107+Z107+AB107+AD107+AF107+AH107+AJ107+AL107)</f>
        <v>0</v>
      </c>
      <c r="E107" s="343">
        <f t="shared" ref="E107:E115" si="40">SUM(G107+I107+K107+M107+O107+Q107+S107+U107+W107+Y107+AA107+AC107+AE107+AG107+AI107+AK107+AM107)</f>
        <v>0</v>
      </c>
      <c r="F107" s="311"/>
      <c r="G107" s="337"/>
      <c r="H107" s="311"/>
      <c r="I107" s="337"/>
      <c r="J107" s="311"/>
      <c r="K107" s="314"/>
      <c r="L107" s="311"/>
      <c r="M107" s="314"/>
      <c r="N107" s="311"/>
      <c r="O107" s="314"/>
      <c r="P107" s="311"/>
      <c r="Q107" s="314"/>
      <c r="R107" s="311"/>
      <c r="S107" s="314"/>
      <c r="T107" s="311"/>
      <c r="U107" s="314"/>
      <c r="V107" s="311"/>
      <c r="W107" s="314"/>
      <c r="X107" s="311"/>
      <c r="Y107" s="314"/>
      <c r="Z107" s="311"/>
      <c r="AA107" s="314"/>
      <c r="AB107" s="311"/>
      <c r="AC107" s="314"/>
      <c r="AD107" s="311"/>
      <c r="AE107" s="314"/>
      <c r="AF107" s="311"/>
      <c r="AG107" s="314"/>
      <c r="AH107" s="311"/>
      <c r="AI107" s="314"/>
      <c r="AJ107" s="311"/>
      <c r="AK107" s="314"/>
      <c r="AL107" s="344"/>
      <c r="AM107" s="314"/>
      <c r="AN107" s="336"/>
      <c r="AO107" s="345"/>
      <c r="AP107" s="346"/>
      <c r="AQ107" s="312"/>
      <c r="AR107" s="337"/>
      <c r="AS107" s="337"/>
      <c r="AT107" s="199" t="str">
        <f>CA107&amp;CB107&amp;CC107&amp;CD107&amp;CE107&amp;CF107</f>
        <v/>
      </c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13"/>
      <c r="BF107" s="13"/>
      <c r="BG107" s="13"/>
      <c r="BX107" s="2"/>
      <c r="CA107" s="55" t="str">
        <f>IF(CG107=1,"* El número de Beneficiarios NO DEBE ser mayor que el Total ","")</f>
        <v/>
      </c>
      <c r="CB107" s="55" t="str">
        <f>IF(CH107=1,"* No olvide digitar las columnas Beneficiarios y/o Trans y/o Pueblos Originarios y/o Migrantes y/o Niños, Niñas, Adolescentes y Jóvenes Población SENAME (Digite CEROS si no tiene.). ","")</f>
        <v/>
      </c>
      <c r="CC107" s="55" t="str">
        <f>IF(CI107=1,"* El número de Trans NO DEBE ser mayor que el Total. ","")</f>
        <v/>
      </c>
      <c r="CD107" s="55" t="str">
        <f>IF(CJ107=1,"* El número de Pueblos Originarios NO DEBE ser mayor que el Total. ","")</f>
        <v/>
      </c>
      <c r="CE107" s="55" t="str">
        <f>IF(CK107=1,"* El número de Migrantes NO DEBE ser mayor que el Total. ","")</f>
        <v/>
      </c>
      <c r="CF107" s="55" t="str">
        <f>IF(CL107=1,"* El número de Niños, Niñas, Adolescentes y Jóvenes Población SENAME NO DEBE ser mayor que el Total. ","")</f>
        <v/>
      </c>
      <c r="CG107" s="56">
        <f>IF(C107&lt;AN107,1,0)</f>
        <v>0</v>
      </c>
      <c r="CH107" s="56">
        <f>IF(AND(C107&lt;&gt;0,OR(AN107="",AO107="",AP107="",AQ107="",AR107="",AS107="")),1,0)</f>
        <v>0</v>
      </c>
      <c r="CI107" s="56">
        <f>IF(C107&lt;(AO107+AP107),1,0)</f>
        <v>0</v>
      </c>
      <c r="CJ107" s="56">
        <f>IF(C107&lt;AQ107,1,0)</f>
        <v>0</v>
      </c>
      <c r="CK107" s="56">
        <f>IF(C107&lt;AR107,1,0)</f>
        <v>0</v>
      </c>
      <c r="CL107" s="146">
        <f>IF(C107&lt;AS107,1,0)</f>
        <v>0</v>
      </c>
    </row>
    <row r="108" spans="1:90" ht="16.350000000000001" customHeight="1" x14ac:dyDescent="0.2">
      <c r="A108" s="441"/>
      <c r="B108" s="200" t="s">
        <v>161</v>
      </c>
      <c r="C108" s="175">
        <f t="shared" si="38"/>
        <v>0</v>
      </c>
      <c r="D108" s="176">
        <f t="shared" si="39"/>
        <v>0</v>
      </c>
      <c r="E108" s="177">
        <f t="shared" si="40"/>
        <v>0</v>
      </c>
      <c r="F108" s="124"/>
      <c r="G108" s="163"/>
      <c r="H108" s="124"/>
      <c r="I108" s="163"/>
      <c r="J108" s="124"/>
      <c r="K108" s="126"/>
      <c r="L108" s="124"/>
      <c r="M108" s="126"/>
      <c r="N108" s="124"/>
      <c r="O108" s="126"/>
      <c r="P108" s="124"/>
      <c r="Q108" s="126"/>
      <c r="R108" s="124"/>
      <c r="S108" s="126"/>
      <c r="T108" s="124"/>
      <c r="U108" s="126"/>
      <c r="V108" s="124"/>
      <c r="W108" s="126"/>
      <c r="X108" s="124"/>
      <c r="Y108" s="126"/>
      <c r="Z108" s="124"/>
      <c r="AA108" s="126"/>
      <c r="AB108" s="124"/>
      <c r="AC108" s="126"/>
      <c r="AD108" s="124"/>
      <c r="AE108" s="126"/>
      <c r="AF108" s="124"/>
      <c r="AG108" s="126"/>
      <c r="AH108" s="124"/>
      <c r="AI108" s="126"/>
      <c r="AJ108" s="124"/>
      <c r="AK108" s="126"/>
      <c r="AL108" s="178"/>
      <c r="AM108" s="126"/>
      <c r="AN108" s="165"/>
      <c r="AO108" s="201"/>
      <c r="AP108" s="202"/>
      <c r="AQ108" s="166"/>
      <c r="AR108" s="163"/>
      <c r="AS108" s="163"/>
      <c r="AT108" s="199" t="str">
        <f t="shared" ref="AT108:AT117" si="41">CA108&amp;CB108&amp;CC108&amp;CD108&amp;CE108&amp;CF108</f>
        <v/>
      </c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13"/>
      <c r="BF108" s="13"/>
      <c r="BG108" s="13"/>
      <c r="BX108" s="2"/>
      <c r="CA108" s="55" t="str">
        <f t="shared" ref="CA108:CA117" si="42">IF(CG108=1,"* El número de Beneficiarios NO DEBE ser mayor que el Total ","")</f>
        <v/>
      </c>
      <c r="CB108" s="55" t="str">
        <f t="shared" ref="CB108:CB117" si="43">IF(CH108=1,"* No olvide digitar las columnas Beneficiarios y/o Trans y/o Pueblos Originarios y/o Migrantes y/o Niños, Niñas, Adolescentes y Jóvenes Población SENAME (Digite CEROS si no tiene.). ","")</f>
        <v/>
      </c>
      <c r="CC108" s="55" t="str">
        <f t="shared" ref="CC108:CC117" si="44">IF(CI108=1,"* El número de Trans NO DEBE ser mayor que el Total. ","")</f>
        <v/>
      </c>
      <c r="CD108" s="55" t="str">
        <f t="shared" ref="CD108:CD117" si="45">IF(CJ108=1,"* El número de Pueblos Originarios NO DEBE ser mayor que el Total. ","")</f>
        <v/>
      </c>
      <c r="CE108" s="55" t="str">
        <f t="shared" ref="CE108:CE117" si="46">IF(CK108=1,"* El número de Migrantes NO DEBE ser mayor que el Total. ","")</f>
        <v/>
      </c>
      <c r="CF108" s="55" t="str">
        <f t="shared" ref="CF108:CF117" si="47">IF(CL108=1,"* El número de Niños, Niñas, Adolescentes y Jóvenes Población SENAME NO DEBE ser mayor que el Total. ","")</f>
        <v/>
      </c>
      <c r="CG108" s="56">
        <f t="shared" ref="CG108:CG117" si="48">IF(C108&lt;AN108,1,0)</f>
        <v>0</v>
      </c>
      <c r="CH108" s="56">
        <f t="shared" ref="CH108:CH117" si="49">IF(AND(C108&lt;&gt;0,OR(AN108="",AO108="",AP108="",AQ108="",AR108="",AS108="")),1,0)</f>
        <v>0</v>
      </c>
      <c r="CI108" s="56">
        <f t="shared" ref="CI108:CI117" si="50">IF(C108&lt;(AO108+AP108),1,0)</f>
        <v>0</v>
      </c>
      <c r="CJ108" s="56">
        <f t="shared" ref="CJ108:CJ117" si="51">IF(C108&lt;AQ108,1,0)</f>
        <v>0</v>
      </c>
      <c r="CK108" s="56">
        <f t="shared" ref="CK108:CK117" si="52">IF(C108&lt;AR108,1,0)</f>
        <v>0</v>
      </c>
      <c r="CL108" s="146">
        <f t="shared" ref="CL108:CL117" si="53">IF(C108&lt;AS108,1,0)</f>
        <v>0</v>
      </c>
    </row>
    <row r="109" spans="1:90" ht="16.350000000000001" customHeight="1" x14ac:dyDescent="0.2">
      <c r="A109" s="481" t="s">
        <v>179</v>
      </c>
      <c r="B109" s="340" t="s">
        <v>160</v>
      </c>
      <c r="C109" s="341">
        <f t="shared" si="38"/>
        <v>0</v>
      </c>
      <c r="D109" s="342">
        <f t="shared" si="39"/>
        <v>0</v>
      </c>
      <c r="E109" s="343">
        <f>SUM(G109+I109+K109+M109+O109+Q109+S109+U109+W109+Y109+AA109+AC109+AE109+AG109+AI109+AK109+AM109)</f>
        <v>0</v>
      </c>
      <c r="F109" s="311"/>
      <c r="G109" s="337"/>
      <c r="H109" s="311"/>
      <c r="I109" s="337"/>
      <c r="J109" s="311"/>
      <c r="K109" s="314"/>
      <c r="L109" s="311"/>
      <c r="M109" s="314"/>
      <c r="N109" s="311"/>
      <c r="O109" s="314"/>
      <c r="P109" s="311"/>
      <c r="Q109" s="314"/>
      <c r="R109" s="311"/>
      <c r="S109" s="314"/>
      <c r="T109" s="311"/>
      <c r="U109" s="314"/>
      <c r="V109" s="311"/>
      <c r="W109" s="314"/>
      <c r="X109" s="311"/>
      <c r="Y109" s="314"/>
      <c r="Z109" s="311"/>
      <c r="AA109" s="314"/>
      <c r="AB109" s="311"/>
      <c r="AC109" s="314"/>
      <c r="AD109" s="311"/>
      <c r="AE109" s="314"/>
      <c r="AF109" s="311"/>
      <c r="AG109" s="314"/>
      <c r="AH109" s="311"/>
      <c r="AI109" s="314"/>
      <c r="AJ109" s="311"/>
      <c r="AK109" s="314"/>
      <c r="AL109" s="344"/>
      <c r="AM109" s="314"/>
      <c r="AN109" s="336"/>
      <c r="AO109" s="345"/>
      <c r="AP109" s="346"/>
      <c r="AQ109" s="312"/>
      <c r="AR109" s="337"/>
      <c r="AS109" s="337"/>
      <c r="AT109" s="199" t="str">
        <f t="shared" si="41"/>
        <v/>
      </c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13"/>
      <c r="BF109" s="13"/>
      <c r="BG109" s="13"/>
      <c r="BX109" s="2"/>
      <c r="CA109" s="55" t="str">
        <f t="shared" si="42"/>
        <v/>
      </c>
      <c r="CB109" s="55" t="str">
        <f t="shared" si="43"/>
        <v/>
      </c>
      <c r="CC109" s="55" t="str">
        <f t="shared" si="44"/>
        <v/>
      </c>
      <c r="CD109" s="55" t="str">
        <f t="shared" si="45"/>
        <v/>
      </c>
      <c r="CE109" s="55" t="str">
        <f t="shared" si="46"/>
        <v/>
      </c>
      <c r="CF109" s="55" t="str">
        <f t="shared" si="47"/>
        <v/>
      </c>
      <c r="CG109" s="56">
        <f t="shared" si="48"/>
        <v>0</v>
      </c>
      <c r="CH109" s="56">
        <f t="shared" si="49"/>
        <v>0</v>
      </c>
      <c r="CI109" s="56">
        <f t="shared" si="50"/>
        <v>0</v>
      </c>
      <c r="CJ109" s="56">
        <f t="shared" si="51"/>
        <v>0</v>
      </c>
      <c r="CK109" s="56">
        <f t="shared" si="52"/>
        <v>0</v>
      </c>
      <c r="CL109" s="146">
        <f t="shared" si="53"/>
        <v>0</v>
      </c>
    </row>
    <row r="110" spans="1:90" ht="16.350000000000001" customHeight="1" x14ac:dyDescent="0.2">
      <c r="A110" s="443"/>
      <c r="B110" s="203" t="s">
        <v>161</v>
      </c>
      <c r="C110" s="172">
        <f t="shared" si="38"/>
        <v>0</v>
      </c>
      <c r="D110" s="155">
        <f t="shared" si="39"/>
        <v>0</v>
      </c>
      <c r="E110" s="156">
        <f t="shared" si="40"/>
        <v>0</v>
      </c>
      <c r="F110" s="39"/>
      <c r="G110" s="67"/>
      <c r="H110" s="39"/>
      <c r="I110" s="67"/>
      <c r="J110" s="39"/>
      <c r="K110" s="40"/>
      <c r="L110" s="39"/>
      <c r="M110" s="40"/>
      <c r="N110" s="39"/>
      <c r="O110" s="40"/>
      <c r="P110" s="39"/>
      <c r="Q110" s="40"/>
      <c r="R110" s="39"/>
      <c r="S110" s="40"/>
      <c r="T110" s="39"/>
      <c r="U110" s="40"/>
      <c r="V110" s="39"/>
      <c r="W110" s="40"/>
      <c r="X110" s="39"/>
      <c r="Y110" s="40"/>
      <c r="Z110" s="39"/>
      <c r="AA110" s="40"/>
      <c r="AB110" s="39"/>
      <c r="AC110" s="40"/>
      <c r="AD110" s="39"/>
      <c r="AE110" s="40"/>
      <c r="AF110" s="39"/>
      <c r="AG110" s="40"/>
      <c r="AH110" s="39"/>
      <c r="AI110" s="40"/>
      <c r="AJ110" s="39"/>
      <c r="AK110" s="40"/>
      <c r="AL110" s="46"/>
      <c r="AM110" s="40"/>
      <c r="AN110" s="157"/>
      <c r="AO110" s="204"/>
      <c r="AP110" s="205"/>
      <c r="AQ110" s="57"/>
      <c r="AR110" s="67"/>
      <c r="AS110" s="67"/>
      <c r="AT110" s="199" t="str">
        <f t="shared" si="41"/>
        <v/>
      </c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13"/>
      <c r="BF110" s="13"/>
      <c r="BG110" s="13"/>
      <c r="BX110" s="2"/>
      <c r="CA110" s="55" t="str">
        <f t="shared" si="42"/>
        <v/>
      </c>
      <c r="CB110" s="55" t="str">
        <f t="shared" si="43"/>
        <v/>
      </c>
      <c r="CC110" s="55" t="str">
        <f t="shared" si="44"/>
        <v/>
      </c>
      <c r="CD110" s="55" t="str">
        <f t="shared" si="45"/>
        <v/>
      </c>
      <c r="CE110" s="55" t="str">
        <f t="shared" si="46"/>
        <v/>
      </c>
      <c r="CF110" s="55" t="str">
        <f t="shared" si="47"/>
        <v/>
      </c>
      <c r="CG110" s="56">
        <f t="shared" si="48"/>
        <v>0</v>
      </c>
      <c r="CH110" s="56">
        <f t="shared" si="49"/>
        <v>0</v>
      </c>
      <c r="CI110" s="56">
        <f t="shared" si="50"/>
        <v>0</v>
      </c>
      <c r="CJ110" s="56">
        <f t="shared" si="51"/>
        <v>0</v>
      </c>
      <c r="CK110" s="56">
        <f t="shared" si="52"/>
        <v>0</v>
      </c>
      <c r="CL110" s="146">
        <f t="shared" si="53"/>
        <v>0</v>
      </c>
    </row>
    <row r="111" spans="1:90" ht="16.350000000000001" customHeight="1" x14ac:dyDescent="0.2">
      <c r="A111" s="444"/>
      <c r="B111" s="200" t="s">
        <v>180</v>
      </c>
      <c r="C111" s="175">
        <f t="shared" si="38"/>
        <v>0</v>
      </c>
      <c r="D111" s="176">
        <f t="shared" si="39"/>
        <v>0</v>
      </c>
      <c r="E111" s="177">
        <f t="shared" si="40"/>
        <v>0</v>
      </c>
      <c r="F111" s="124"/>
      <c r="G111" s="163"/>
      <c r="H111" s="124"/>
      <c r="I111" s="163"/>
      <c r="J111" s="124"/>
      <c r="K111" s="126"/>
      <c r="L111" s="124"/>
      <c r="M111" s="126"/>
      <c r="N111" s="124"/>
      <c r="O111" s="126"/>
      <c r="P111" s="124"/>
      <c r="Q111" s="126"/>
      <c r="R111" s="124"/>
      <c r="S111" s="126"/>
      <c r="T111" s="124"/>
      <c r="U111" s="126"/>
      <c r="V111" s="124"/>
      <c r="W111" s="126"/>
      <c r="X111" s="124"/>
      <c r="Y111" s="126"/>
      <c r="Z111" s="124"/>
      <c r="AA111" s="126"/>
      <c r="AB111" s="124"/>
      <c r="AC111" s="126"/>
      <c r="AD111" s="124"/>
      <c r="AE111" s="126"/>
      <c r="AF111" s="124"/>
      <c r="AG111" s="126"/>
      <c r="AH111" s="124"/>
      <c r="AI111" s="126"/>
      <c r="AJ111" s="124"/>
      <c r="AK111" s="126"/>
      <c r="AL111" s="178"/>
      <c r="AM111" s="126"/>
      <c r="AN111" s="165"/>
      <c r="AO111" s="201"/>
      <c r="AP111" s="202"/>
      <c r="AQ111" s="166"/>
      <c r="AR111" s="163"/>
      <c r="AS111" s="163"/>
      <c r="AT111" s="199" t="str">
        <f t="shared" si="41"/>
        <v/>
      </c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13"/>
      <c r="BF111" s="13"/>
      <c r="BG111" s="13"/>
      <c r="BX111" s="2"/>
      <c r="CA111" s="55" t="str">
        <f t="shared" si="42"/>
        <v/>
      </c>
      <c r="CB111" s="55" t="str">
        <f t="shared" si="43"/>
        <v/>
      </c>
      <c r="CC111" s="55" t="str">
        <f t="shared" si="44"/>
        <v/>
      </c>
      <c r="CD111" s="55" t="str">
        <f t="shared" si="45"/>
        <v/>
      </c>
      <c r="CE111" s="55" t="str">
        <f t="shared" si="46"/>
        <v/>
      </c>
      <c r="CF111" s="55" t="str">
        <f t="shared" si="47"/>
        <v/>
      </c>
      <c r="CG111" s="56">
        <f t="shared" si="48"/>
        <v>0</v>
      </c>
      <c r="CH111" s="56">
        <f t="shared" si="49"/>
        <v>0</v>
      </c>
      <c r="CI111" s="56">
        <f t="shared" si="50"/>
        <v>0</v>
      </c>
      <c r="CJ111" s="56">
        <f t="shared" si="51"/>
        <v>0</v>
      </c>
      <c r="CK111" s="56">
        <f t="shared" si="52"/>
        <v>0</v>
      </c>
      <c r="CL111" s="146">
        <f t="shared" si="53"/>
        <v>0</v>
      </c>
    </row>
    <row r="112" spans="1:90" ht="16.350000000000001" customHeight="1" x14ac:dyDescent="0.2">
      <c r="A112" s="415" t="s">
        <v>181</v>
      </c>
      <c r="B112" s="340" t="s">
        <v>160</v>
      </c>
      <c r="C112" s="341">
        <f t="shared" si="38"/>
        <v>0</v>
      </c>
      <c r="D112" s="342">
        <f t="shared" si="39"/>
        <v>0</v>
      </c>
      <c r="E112" s="343">
        <f t="shared" si="40"/>
        <v>0</v>
      </c>
      <c r="F112" s="311"/>
      <c r="G112" s="337"/>
      <c r="H112" s="311"/>
      <c r="I112" s="337"/>
      <c r="J112" s="311"/>
      <c r="K112" s="314"/>
      <c r="L112" s="311"/>
      <c r="M112" s="314"/>
      <c r="N112" s="311"/>
      <c r="O112" s="314"/>
      <c r="P112" s="311"/>
      <c r="Q112" s="314"/>
      <c r="R112" s="311"/>
      <c r="S112" s="314"/>
      <c r="T112" s="311"/>
      <c r="U112" s="314"/>
      <c r="V112" s="311"/>
      <c r="W112" s="337"/>
      <c r="X112" s="311"/>
      <c r="Y112" s="314"/>
      <c r="Z112" s="311"/>
      <c r="AA112" s="314"/>
      <c r="AB112" s="311"/>
      <c r="AC112" s="314"/>
      <c r="AD112" s="311"/>
      <c r="AE112" s="314"/>
      <c r="AF112" s="311"/>
      <c r="AG112" s="314"/>
      <c r="AH112" s="311"/>
      <c r="AI112" s="314"/>
      <c r="AJ112" s="311"/>
      <c r="AK112" s="314"/>
      <c r="AL112" s="344"/>
      <c r="AM112" s="314"/>
      <c r="AN112" s="336"/>
      <c r="AO112" s="345"/>
      <c r="AP112" s="346"/>
      <c r="AQ112" s="312"/>
      <c r="AR112" s="337"/>
      <c r="AS112" s="337"/>
      <c r="AT112" s="199" t="str">
        <f t="shared" si="41"/>
        <v/>
      </c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13"/>
      <c r="BF112" s="13"/>
      <c r="BG112" s="13"/>
      <c r="BX112" s="2"/>
      <c r="CA112" s="55" t="str">
        <f t="shared" si="42"/>
        <v/>
      </c>
      <c r="CB112" s="55" t="str">
        <f t="shared" si="43"/>
        <v/>
      </c>
      <c r="CC112" s="55" t="str">
        <f t="shared" si="44"/>
        <v/>
      </c>
      <c r="CD112" s="55" t="str">
        <f t="shared" si="45"/>
        <v/>
      </c>
      <c r="CE112" s="55" t="str">
        <f t="shared" si="46"/>
        <v/>
      </c>
      <c r="CF112" s="55" t="str">
        <f t="shared" si="47"/>
        <v/>
      </c>
      <c r="CG112" s="56">
        <f t="shared" si="48"/>
        <v>0</v>
      </c>
      <c r="CH112" s="56">
        <f t="shared" si="49"/>
        <v>0</v>
      </c>
      <c r="CI112" s="56">
        <f t="shared" si="50"/>
        <v>0</v>
      </c>
      <c r="CJ112" s="56">
        <f t="shared" si="51"/>
        <v>0</v>
      </c>
      <c r="CK112" s="56">
        <f t="shared" si="52"/>
        <v>0</v>
      </c>
      <c r="CL112" s="146">
        <f t="shared" si="53"/>
        <v>0</v>
      </c>
    </row>
    <row r="113" spans="1:90" ht="16.350000000000001" customHeight="1" x14ac:dyDescent="0.2">
      <c r="A113" s="417"/>
      <c r="B113" s="203" t="s">
        <v>161</v>
      </c>
      <c r="C113" s="172">
        <f t="shared" si="38"/>
        <v>99</v>
      </c>
      <c r="D113" s="155">
        <f t="shared" si="39"/>
        <v>67</v>
      </c>
      <c r="E113" s="156">
        <f t="shared" si="40"/>
        <v>32</v>
      </c>
      <c r="F113" s="124">
        <v>0</v>
      </c>
      <c r="G113" s="163">
        <v>1</v>
      </c>
      <c r="H113" s="124">
        <v>0</v>
      </c>
      <c r="I113" s="163">
        <v>0</v>
      </c>
      <c r="J113" s="124">
        <v>0</v>
      </c>
      <c r="K113" s="126">
        <v>0</v>
      </c>
      <c r="L113" s="124">
        <v>1</v>
      </c>
      <c r="M113" s="126">
        <v>0</v>
      </c>
      <c r="N113" s="124">
        <v>6</v>
      </c>
      <c r="O113" s="126">
        <v>0</v>
      </c>
      <c r="P113" s="124">
        <v>7</v>
      </c>
      <c r="Q113" s="126">
        <v>3</v>
      </c>
      <c r="R113" s="124">
        <v>15</v>
      </c>
      <c r="S113" s="126">
        <v>10</v>
      </c>
      <c r="T113" s="124">
        <v>12</v>
      </c>
      <c r="U113" s="126">
        <v>1</v>
      </c>
      <c r="V113" s="124">
        <v>4</v>
      </c>
      <c r="W113" s="126">
        <v>8</v>
      </c>
      <c r="X113" s="124">
        <v>4</v>
      </c>
      <c r="Y113" s="126">
        <v>4</v>
      </c>
      <c r="Z113" s="124">
        <v>5</v>
      </c>
      <c r="AA113" s="126">
        <v>4</v>
      </c>
      <c r="AB113" s="124">
        <v>5</v>
      </c>
      <c r="AC113" s="126">
        <v>0</v>
      </c>
      <c r="AD113" s="124">
        <v>4</v>
      </c>
      <c r="AE113" s="126">
        <v>0</v>
      </c>
      <c r="AF113" s="124">
        <v>2</v>
      </c>
      <c r="AG113" s="126">
        <v>1</v>
      </c>
      <c r="AH113" s="124">
        <v>2</v>
      </c>
      <c r="AI113" s="126">
        <v>0</v>
      </c>
      <c r="AJ113" s="124">
        <v>0</v>
      </c>
      <c r="AK113" s="126">
        <v>0</v>
      </c>
      <c r="AL113" s="178">
        <v>0</v>
      </c>
      <c r="AM113" s="126">
        <v>0</v>
      </c>
      <c r="AN113" s="165">
        <v>99</v>
      </c>
      <c r="AO113" s="201">
        <v>0</v>
      </c>
      <c r="AP113" s="202">
        <v>0</v>
      </c>
      <c r="AQ113" s="166">
        <v>0</v>
      </c>
      <c r="AR113" s="163">
        <v>0</v>
      </c>
      <c r="AS113" s="163">
        <v>0</v>
      </c>
      <c r="AT113" s="199" t="str">
        <f t="shared" si="41"/>
        <v/>
      </c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13"/>
      <c r="BF113" s="13"/>
      <c r="BG113" s="13"/>
      <c r="BX113" s="2"/>
      <c r="CA113" s="55" t="str">
        <f t="shared" si="42"/>
        <v/>
      </c>
      <c r="CB113" s="55" t="str">
        <f t="shared" si="43"/>
        <v/>
      </c>
      <c r="CC113" s="55" t="str">
        <f t="shared" si="44"/>
        <v/>
      </c>
      <c r="CD113" s="55" t="str">
        <f t="shared" si="45"/>
        <v/>
      </c>
      <c r="CE113" s="55" t="str">
        <f t="shared" si="46"/>
        <v/>
      </c>
      <c r="CF113" s="55" t="str">
        <f t="shared" si="47"/>
        <v/>
      </c>
      <c r="CG113" s="56">
        <f t="shared" si="48"/>
        <v>0</v>
      </c>
      <c r="CH113" s="56">
        <f t="shared" si="49"/>
        <v>0</v>
      </c>
      <c r="CI113" s="56">
        <f t="shared" si="50"/>
        <v>0</v>
      </c>
      <c r="CJ113" s="56">
        <f t="shared" si="51"/>
        <v>0</v>
      </c>
      <c r="CK113" s="56">
        <f t="shared" si="52"/>
        <v>0</v>
      </c>
      <c r="CL113" s="146">
        <f t="shared" si="53"/>
        <v>0</v>
      </c>
    </row>
    <row r="114" spans="1:90" ht="16.350000000000001" customHeight="1" x14ac:dyDescent="0.2">
      <c r="A114" s="415" t="s">
        <v>182</v>
      </c>
      <c r="B114" s="340" t="s">
        <v>160</v>
      </c>
      <c r="C114" s="341">
        <f t="shared" si="38"/>
        <v>0</v>
      </c>
      <c r="D114" s="342">
        <f t="shared" si="39"/>
        <v>0</v>
      </c>
      <c r="E114" s="343">
        <f t="shared" si="40"/>
        <v>0</v>
      </c>
      <c r="F114" s="311"/>
      <c r="G114" s="337"/>
      <c r="H114" s="311"/>
      <c r="I114" s="337"/>
      <c r="J114" s="311"/>
      <c r="K114" s="314"/>
      <c r="L114" s="311"/>
      <c r="M114" s="314"/>
      <c r="N114" s="311"/>
      <c r="O114" s="314"/>
      <c r="P114" s="311"/>
      <c r="Q114" s="314"/>
      <c r="R114" s="311"/>
      <c r="S114" s="314"/>
      <c r="T114" s="311"/>
      <c r="U114" s="314"/>
      <c r="V114" s="60"/>
      <c r="W114" s="49"/>
      <c r="X114" s="60"/>
      <c r="Y114" s="49"/>
      <c r="Z114" s="60"/>
      <c r="AA114" s="49"/>
      <c r="AB114" s="60"/>
      <c r="AC114" s="49"/>
      <c r="AD114" s="60"/>
      <c r="AE114" s="49"/>
      <c r="AF114" s="60"/>
      <c r="AG114" s="49"/>
      <c r="AH114" s="60"/>
      <c r="AI114" s="49"/>
      <c r="AJ114" s="60"/>
      <c r="AK114" s="49"/>
      <c r="AL114" s="80"/>
      <c r="AM114" s="49"/>
      <c r="AN114" s="336"/>
      <c r="AO114" s="345"/>
      <c r="AP114" s="346"/>
      <c r="AQ114" s="312"/>
      <c r="AR114" s="337"/>
      <c r="AS114" s="337"/>
      <c r="AT114" s="199" t="str">
        <f t="shared" si="41"/>
        <v/>
      </c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13"/>
      <c r="BF114" s="13"/>
      <c r="BG114" s="13"/>
      <c r="BX114" s="2"/>
      <c r="CA114" s="55" t="str">
        <f t="shared" si="42"/>
        <v/>
      </c>
      <c r="CB114" s="55" t="str">
        <f t="shared" si="43"/>
        <v/>
      </c>
      <c r="CC114" s="55" t="str">
        <f t="shared" si="44"/>
        <v/>
      </c>
      <c r="CD114" s="55" t="str">
        <f t="shared" si="45"/>
        <v/>
      </c>
      <c r="CE114" s="55" t="str">
        <f t="shared" si="46"/>
        <v/>
      </c>
      <c r="CF114" s="55" t="str">
        <f t="shared" si="47"/>
        <v/>
      </c>
      <c r="CG114" s="56">
        <f t="shared" si="48"/>
        <v>0</v>
      </c>
      <c r="CH114" s="56">
        <f t="shared" si="49"/>
        <v>0</v>
      </c>
      <c r="CI114" s="56">
        <f t="shared" si="50"/>
        <v>0</v>
      </c>
      <c r="CJ114" s="56">
        <f t="shared" si="51"/>
        <v>0</v>
      </c>
      <c r="CK114" s="56">
        <f t="shared" si="52"/>
        <v>0</v>
      </c>
      <c r="CL114" s="146">
        <f t="shared" si="53"/>
        <v>0</v>
      </c>
    </row>
    <row r="115" spans="1:90" ht="16.350000000000001" customHeight="1" x14ac:dyDescent="0.2">
      <c r="A115" s="417"/>
      <c r="B115" s="203" t="s">
        <v>161</v>
      </c>
      <c r="C115" s="172">
        <f t="shared" si="38"/>
        <v>3</v>
      </c>
      <c r="D115" s="155">
        <f t="shared" si="39"/>
        <v>2</v>
      </c>
      <c r="E115" s="156">
        <f t="shared" si="40"/>
        <v>1</v>
      </c>
      <c r="F115" s="124">
        <v>0</v>
      </c>
      <c r="G115" s="163">
        <v>0</v>
      </c>
      <c r="H115" s="124">
        <v>0</v>
      </c>
      <c r="I115" s="163">
        <v>0</v>
      </c>
      <c r="J115" s="124">
        <v>0</v>
      </c>
      <c r="K115" s="126">
        <v>0</v>
      </c>
      <c r="L115" s="124">
        <v>0</v>
      </c>
      <c r="M115" s="126">
        <v>0</v>
      </c>
      <c r="N115" s="124">
        <v>0</v>
      </c>
      <c r="O115" s="126">
        <v>1</v>
      </c>
      <c r="P115" s="124">
        <v>0</v>
      </c>
      <c r="Q115" s="126">
        <v>0</v>
      </c>
      <c r="R115" s="124">
        <v>0</v>
      </c>
      <c r="S115" s="126">
        <v>0</v>
      </c>
      <c r="T115" s="124">
        <v>0</v>
      </c>
      <c r="U115" s="126">
        <v>0</v>
      </c>
      <c r="V115" s="85">
        <v>1</v>
      </c>
      <c r="W115" s="52">
        <v>0</v>
      </c>
      <c r="X115" s="60">
        <v>1</v>
      </c>
      <c r="Y115" s="49">
        <v>0</v>
      </c>
      <c r="Z115" s="60">
        <v>0</v>
      </c>
      <c r="AA115" s="49">
        <v>0</v>
      </c>
      <c r="AB115" s="60">
        <v>0</v>
      </c>
      <c r="AC115" s="49">
        <v>0</v>
      </c>
      <c r="AD115" s="60">
        <v>0</v>
      </c>
      <c r="AE115" s="49">
        <v>0</v>
      </c>
      <c r="AF115" s="60">
        <v>0</v>
      </c>
      <c r="AG115" s="49">
        <v>0</v>
      </c>
      <c r="AH115" s="60">
        <v>0</v>
      </c>
      <c r="AI115" s="49">
        <v>0</v>
      </c>
      <c r="AJ115" s="60">
        <v>0</v>
      </c>
      <c r="AK115" s="49">
        <v>0</v>
      </c>
      <c r="AL115" s="80">
        <v>0</v>
      </c>
      <c r="AM115" s="49">
        <v>0</v>
      </c>
      <c r="AN115" s="171">
        <v>3</v>
      </c>
      <c r="AO115" s="206">
        <v>0</v>
      </c>
      <c r="AP115" s="207">
        <v>0</v>
      </c>
      <c r="AQ115" s="79">
        <v>0</v>
      </c>
      <c r="AR115" s="52">
        <v>0</v>
      </c>
      <c r="AS115" s="52">
        <v>0</v>
      </c>
      <c r="AT115" s="199" t="str">
        <f t="shared" si="41"/>
        <v/>
      </c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13"/>
      <c r="BF115" s="13"/>
      <c r="BG115" s="13"/>
      <c r="BX115" s="2"/>
      <c r="CA115" s="55" t="str">
        <f t="shared" si="42"/>
        <v/>
      </c>
      <c r="CB115" s="55" t="str">
        <f t="shared" si="43"/>
        <v/>
      </c>
      <c r="CC115" s="55" t="str">
        <f t="shared" si="44"/>
        <v/>
      </c>
      <c r="CD115" s="55" t="str">
        <f t="shared" si="45"/>
        <v/>
      </c>
      <c r="CE115" s="55" t="str">
        <f t="shared" si="46"/>
        <v/>
      </c>
      <c r="CF115" s="55" t="str">
        <f t="shared" si="47"/>
        <v/>
      </c>
      <c r="CG115" s="56">
        <f t="shared" si="48"/>
        <v>0</v>
      </c>
      <c r="CH115" s="56">
        <f t="shared" si="49"/>
        <v>0</v>
      </c>
      <c r="CI115" s="56">
        <f t="shared" si="50"/>
        <v>0</v>
      </c>
      <c r="CJ115" s="56">
        <f t="shared" si="51"/>
        <v>0</v>
      </c>
      <c r="CK115" s="56">
        <f t="shared" si="52"/>
        <v>0</v>
      </c>
      <c r="CL115" s="146">
        <f t="shared" si="53"/>
        <v>0</v>
      </c>
    </row>
    <row r="116" spans="1:90" ht="16.350000000000001" customHeight="1" x14ac:dyDescent="0.2">
      <c r="A116" s="389" t="s">
        <v>183</v>
      </c>
      <c r="B116" s="208" t="s">
        <v>160</v>
      </c>
      <c r="C116" s="209">
        <f t="shared" si="38"/>
        <v>0</v>
      </c>
      <c r="D116" s="137">
        <f>SUM(L116+N116+P116+R116+T116+V116+X116+Z116+AB116+AD116+AF116+AH116+AJ116+AL116)</f>
        <v>0</v>
      </c>
      <c r="E116" s="138">
        <f>SUM(M116+O116+Q116+S116+U116+W116+Y116+AA116+AC116+AE116+AG116+AI116+AK116+AM116)</f>
        <v>0</v>
      </c>
      <c r="F116" s="210"/>
      <c r="G116" s="211"/>
      <c r="H116" s="210"/>
      <c r="I116" s="211"/>
      <c r="J116" s="210"/>
      <c r="K116" s="211"/>
      <c r="L116" s="38"/>
      <c r="M116" s="45"/>
      <c r="N116" s="139"/>
      <c r="O116" s="45"/>
      <c r="P116" s="139"/>
      <c r="Q116" s="45"/>
      <c r="R116" s="139"/>
      <c r="S116" s="45"/>
      <c r="T116" s="139"/>
      <c r="U116" s="45"/>
      <c r="V116" s="139"/>
      <c r="W116" s="45"/>
      <c r="X116" s="139"/>
      <c r="Y116" s="45"/>
      <c r="Z116" s="139"/>
      <c r="AA116" s="45"/>
      <c r="AB116" s="139"/>
      <c r="AC116" s="45"/>
      <c r="AD116" s="139"/>
      <c r="AE116" s="45"/>
      <c r="AF116" s="139"/>
      <c r="AG116" s="45"/>
      <c r="AH116" s="139"/>
      <c r="AI116" s="45"/>
      <c r="AJ116" s="139"/>
      <c r="AK116" s="45"/>
      <c r="AL116" s="141"/>
      <c r="AM116" s="45"/>
      <c r="AN116" s="143"/>
      <c r="AO116" s="212"/>
      <c r="AP116" s="213"/>
      <c r="AQ116" s="144"/>
      <c r="AR116" s="140"/>
      <c r="AS116" s="140"/>
      <c r="AT116" s="199" t="str">
        <f t="shared" si="41"/>
        <v/>
      </c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13"/>
      <c r="BF116" s="13"/>
      <c r="BG116" s="13"/>
      <c r="BX116" s="2"/>
      <c r="CA116" s="55" t="str">
        <f t="shared" si="42"/>
        <v/>
      </c>
      <c r="CB116" s="55" t="str">
        <f t="shared" si="43"/>
        <v/>
      </c>
      <c r="CC116" s="55" t="str">
        <f t="shared" si="44"/>
        <v/>
      </c>
      <c r="CD116" s="55" t="str">
        <f t="shared" si="45"/>
        <v/>
      </c>
      <c r="CE116" s="55" t="str">
        <f t="shared" si="46"/>
        <v/>
      </c>
      <c r="CF116" s="55" t="str">
        <f t="shared" si="47"/>
        <v/>
      </c>
      <c r="CG116" s="56">
        <f>IF(C116&lt;AN116,1,0)</f>
        <v>0</v>
      </c>
      <c r="CH116" s="56">
        <f t="shared" si="49"/>
        <v>0</v>
      </c>
      <c r="CI116" s="56">
        <f t="shared" si="50"/>
        <v>0</v>
      </c>
      <c r="CJ116" s="56">
        <f t="shared" si="51"/>
        <v>0</v>
      </c>
      <c r="CK116" s="56">
        <f t="shared" si="52"/>
        <v>0</v>
      </c>
      <c r="CL116" s="146">
        <f t="shared" si="53"/>
        <v>0</v>
      </c>
    </row>
    <row r="117" spans="1:90" ht="16.350000000000001" customHeight="1" x14ac:dyDescent="0.2">
      <c r="A117" s="391"/>
      <c r="B117" s="200" t="s">
        <v>161</v>
      </c>
      <c r="C117" s="175">
        <f t="shared" si="38"/>
        <v>2</v>
      </c>
      <c r="D117" s="176">
        <f>SUM(L117+N117+P117+R117+T117+V117+X117+Z117+AB117+AD117+AF117+AH117+AJ117+AL117)</f>
        <v>1</v>
      </c>
      <c r="E117" s="177">
        <f>SUM(M117+O117+Q117+S117+U117+W117+Y117+AA117+AC117+AE117+AG117+AI117+AK117+AM117)</f>
        <v>1</v>
      </c>
      <c r="F117" s="161"/>
      <c r="G117" s="162"/>
      <c r="H117" s="161"/>
      <c r="I117" s="162"/>
      <c r="J117" s="161"/>
      <c r="K117" s="162"/>
      <c r="L117" s="347">
        <v>0</v>
      </c>
      <c r="M117" s="126">
        <v>0</v>
      </c>
      <c r="N117" s="124">
        <v>0</v>
      </c>
      <c r="O117" s="126">
        <v>0</v>
      </c>
      <c r="P117" s="124">
        <v>0</v>
      </c>
      <c r="Q117" s="126">
        <v>0</v>
      </c>
      <c r="R117" s="124">
        <v>1</v>
      </c>
      <c r="S117" s="126">
        <v>1</v>
      </c>
      <c r="T117" s="124">
        <v>0</v>
      </c>
      <c r="U117" s="126">
        <v>0</v>
      </c>
      <c r="V117" s="124">
        <v>0</v>
      </c>
      <c r="W117" s="126">
        <v>0</v>
      </c>
      <c r="X117" s="124">
        <v>0</v>
      </c>
      <c r="Y117" s="126">
        <v>0</v>
      </c>
      <c r="Z117" s="124">
        <v>0</v>
      </c>
      <c r="AA117" s="126">
        <v>0</v>
      </c>
      <c r="AB117" s="124">
        <v>0</v>
      </c>
      <c r="AC117" s="126">
        <v>0</v>
      </c>
      <c r="AD117" s="124">
        <v>0</v>
      </c>
      <c r="AE117" s="126">
        <v>0</v>
      </c>
      <c r="AF117" s="124">
        <v>0</v>
      </c>
      <c r="AG117" s="126">
        <v>0</v>
      </c>
      <c r="AH117" s="124">
        <v>0</v>
      </c>
      <c r="AI117" s="126">
        <v>0</v>
      </c>
      <c r="AJ117" s="124">
        <v>0</v>
      </c>
      <c r="AK117" s="126">
        <v>0</v>
      </c>
      <c r="AL117" s="178">
        <v>0</v>
      </c>
      <c r="AM117" s="126">
        <v>0</v>
      </c>
      <c r="AN117" s="165">
        <v>2</v>
      </c>
      <c r="AO117" s="201">
        <v>0</v>
      </c>
      <c r="AP117" s="202">
        <v>0</v>
      </c>
      <c r="AQ117" s="166">
        <v>0</v>
      </c>
      <c r="AR117" s="163">
        <v>0</v>
      </c>
      <c r="AS117" s="163">
        <v>0</v>
      </c>
      <c r="AT117" s="199" t="str">
        <f t="shared" si="41"/>
        <v/>
      </c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13"/>
      <c r="BF117" s="13"/>
      <c r="BG117" s="13"/>
      <c r="BX117" s="2"/>
      <c r="CA117" s="55" t="str">
        <f t="shared" si="42"/>
        <v/>
      </c>
      <c r="CB117" s="55" t="str">
        <f t="shared" si="43"/>
        <v/>
      </c>
      <c r="CC117" s="55" t="str">
        <f t="shared" si="44"/>
        <v/>
      </c>
      <c r="CD117" s="55" t="str">
        <f t="shared" si="45"/>
        <v/>
      </c>
      <c r="CE117" s="55" t="str">
        <f t="shared" si="46"/>
        <v/>
      </c>
      <c r="CF117" s="55" t="str">
        <f t="shared" si="47"/>
        <v/>
      </c>
      <c r="CG117" s="56">
        <f t="shared" si="48"/>
        <v>0</v>
      </c>
      <c r="CH117" s="56">
        <f t="shared" si="49"/>
        <v>0</v>
      </c>
      <c r="CI117" s="56">
        <f t="shared" si="50"/>
        <v>0</v>
      </c>
      <c r="CJ117" s="56">
        <f t="shared" si="51"/>
        <v>0</v>
      </c>
      <c r="CK117" s="56">
        <f t="shared" si="52"/>
        <v>0</v>
      </c>
      <c r="CL117" s="146">
        <f t="shared" si="53"/>
        <v>0</v>
      </c>
    </row>
    <row r="118" spans="1:90" x14ac:dyDescent="0.2">
      <c r="AA118" s="5"/>
      <c r="AB118" s="5"/>
      <c r="AC118" s="5"/>
      <c r="AD118" s="5"/>
      <c r="AE118" s="5"/>
      <c r="AR118" s="2" t="s">
        <v>169</v>
      </c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CG118" s="12"/>
      <c r="CH118" s="12"/>
      <c r="CI118" s="12"/>
      <c r="CJ118" s="12"/>
      <c r="CK118" s="12"/>
    </row>
    <row r="119" spans="1:90" x14ac:dyDescent="0.2">
      <c r="AA119" s="5"/>
      <c r="AB119" s="5"/>
      <c r="AC119" s="5"/>
      <c r="AD119" s="5"/>
      <c r="AE119" s="5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CG119" s="12"/>
      <c r="CH119" s="12"/>
      <c r="CI119" s="12"/>
      <c r="CJ119" s="12"/>
      <c r="CK119" s="12"/>
    </row>
    <row r="120" spans="1:90" x14ac:dyDescent="0.2">
      <c r="AA120" s="5"/>
      <c r="AB120" s="5"/>
      <c r="AC120" s="5"/>
      <c r="AD120" s="5"/>
      <c r="AE120" s="5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</row>
    <row r="125" spans="1:90" x14ac:dyDescent="0.2">
      <c r="AA125" s="5"/>
      <c r="AB125" s="5"/>
      <c r="AC125" s="5"/>
      <c r="AD125" s="5"/>
      <c r="AE125" s="5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43" x14ac:dyDescent="0.2"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215"/>
      <c r="AJ136" s="5"/>
      <c r="AK136" s="5"/>
      <c r="AL136" s="5"/>
      <c r="AM136" s="5"/>
      <c r="AN136" s="5"/>
      <c r="AO136" s="5"/>
      <c r="AP136" s="5"/>
      <c r="AQ136" s="215"/>
    </row>
    <row r="192" ht="12.75" customHeight="1" x14ac:dyDescent="0.2"/>
    <row r="193" spans="1:104" s="216" customFormat="1" hidden="1" x14ac:dyDescent="0.2">
      <c r="A193" s="216">
        <f>SUM(B71,B88,C102,C107:C117,AV71,AR71:AS71,W71:AV71)</f>
        <v>7316</v>
      </c>
      <c r="B193" s="216">
        <f>SUM(CG7:CK119)</f>
        <v>0</v>
      </c>
      <c r="BX193" s="217"/>
      <c r="BY193" s="217"/>
      <c r="BZ193" s="217"/>
      <c r="CA193" s="217"/>
      <c r="CB193" s="217"/>
      <c r="CC193" s="217"/>
      <c r="CD193" s="217"/>
      <c r="CE193" s="217"/>
      <c r="CF193" s="217"/>
      <c r="CG193" s="217"/>
      <c r="CH193" s="217"/>
      <c r="CI193" s="217"/>
      <c r="CJ193" s="217"/>
      <c r="CK193" s="217"/>
      <c r="CL193" s="217"/>
      <c r="CM193" s="217"/>
      <c r="CN193" s="217"/>
      <c r="CO193" s="217"/>
      <c r="CP193" s="217"/>
      <c r="CQ193" s="217"/>
      <c r="CR193" s="217"/>
      <c r="CS193" s="217"/>
      <c r="CT193" s="217"/>
      <c r="CU193" s="217"/>
      <c r="CV193" s="217"/>
      <c r="CW193" s="217"/>
      <c r="CX193" s="217"/>
      <c r="CY193" s="217"/>
      <c r="CZ193" s="217"/>
    </row>
  </sheetData>
  <mergeCells count="87">
    <mergeCell ref="A107:A108"/>
    <mergeCell ref="A109:A111"/>
    <mergeCell ref="A112:A113"/>
    <mergeCell ref="A114:A115"/>
    <mergeCell ref="A116:A117"/>
    <mergeCell ref="AQ104:AQ106"/>
    <mergeCell ref="AR104:AR106"/>
    <mergeCell ref="AS104:AS106"/>
    <mergeCell ref="F105:G105"/>
    <mergeCell ref="H105:I105"/>
    <mergeCell ref="J105:K105"/>
    <mergeCell ref="L105:M105"/>
    <mergeCell ref="N105:O105"/>
    <mergeCell ref="P105:Q105"/>
    <mergeCell ref="R105:S105"/>
    <mergeCell ref="AO104:AP105"/>
    <mergeCell ref="AB105:AC105"/>
    <mergeCell ref="AD105:AE105"/>
    <mergeCell ref="AF105:AG105"/>
    <mergeCell ref="AH105:AI105"/>
    <mergeCell ref="AJ105:AK105"/>
    <mergeCell ref="A104:A106"/>
    <mergeCell ref="B104:B106"/>
    <mergeCell ref="C104:E105"/>
    <mergeCell ref="F104:AM104"/>
    <mergeCell ref="AN104:AN106"/>
    <mergeCell ref="T105:U105"/>
    <mergeCell ref="V105:W105"/>
    <mergeCell ref="X105:Y105"/>
    <mergeCell ref="Z105:AA105"/>
    <mergeCell ref="AL105:AM105"/>
    <mergeCell ref="A102:B102"/>
    <mergeCell ref="AF91:AG91"/>
    <mergeCell ref="AH91:AI91"/>
    <mergeCell ref="AJ91:AK91"/>
    <mergeCell ref="AL91:AM91"/>
    <mergeCell ref="A93:B93"/>
    <mergeCell ref="A94:A96"/>
    <mergeCell ref="A90:B92"/>
    <mergeCell ref="C90:E91"/>
    <mergeCell ref="AB91:AC91"/>
    <mergeCell ref="AD91:AE91"/>
    <mergeCell ref="A97:B97"/>
    <mergeCell ref="A98:B98"/>
    <mergeCell ref="A99:B99"/>
    <mergeCell ref="A100:B100"/>
    <mergeCell ref="A101:B101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F90:AM90"/>
    <mergeCell ref="AN90:AN92"/>
    <mergeCell ref="AO90:AO92"/>
    <mergeCell ref="AP90:AP92"/>
    <mergeCell ref="X91:Y91"/>
    <mergeCell ref="Z91:AA91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3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37" width="11.42578125" style="2" customWidth="1"/>
    <col min="38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3" width="11.42578125" style="2"/>
    <col min="74" max="75" width="11.42578125" style="2" customWidth="1"/>
    <col min="76" max="77" width="11.42578125" style="3" customWidth="1"/>
    <col min="78" max="78" width="11.140625" style="3" customWidth="1"/>
    <col min="79" max="89" width="11.140625" style="4" hidden="1" customWidth="1"/>
    <col min="90" max="104" width="11.140625" style="4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0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",[9]NOMBRE!B2," - ","( ",[9]NOMBRE!C2,[9]NOMBRE!D2,[9]NOMBRE!E2,[9]NOMBRE!F2,[9]NOMBRE!G2,"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",[9]NOMBRE!B6," - ","( ",[9]NOMBRE!C6,[9]NOMBRE!D6," )")</f>
        <v>MES: JULIO - ( 07 )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",[9]NOMBRE!B7)</f>
        <v>AÑO: 2020</v>
      </c>
      <c r="AP5" s="369"/>
      <c r="AQ5" s="371"/>
      <c r="AR5" s="37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373" t="s">
        <v>1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5"/>
      <c r="AF6" s="5"/>
      <c r="AG6" s="5"/>
      <c r="AH6" s="6"/>
      <c r="AI6" s="5"/>
      <c r="AJ6" s="5"/>
      <c r="AK6" s="6"/>
      <c r="AL6" s="5"/>
      <c r="AM6" s="5"/>
      <c r="AN6" s="7"/>
      <c r="AP6" s="369"/>
      <c r="AQ6" s="371"/>
      <c r="AR6" s="37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2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370"/>
      <c r="AQ7" s="372"/>
      <c r="AR7" s="372"/>
      <c r="AS7" s="374"/>
      <c r="AT7" s="375"/>
      <c r="AU7" s="37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376" t="s">
        <v>3</v>
      </c>
      <c r="B8" s="468" t="s">
        <v>4</v>
      </c>
      <c r="C8" s="469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69"/>
      <c r="U8" s="469"/>
      <c r="V8" s="470"/>
      <c r="W8" s="376" t="s">
        <v>5</v>
      </c>
      <c r="X8" s="382"/>
      <c r="Y8" s="382"/>
      <c r="Z8" s="382"/>
      <c r="AA8" s="382"/>
      <c r="AB8" s="382"/>
      <c r="AC8" s="382"/>
      <c r="AD8" s="383"/>
      <c r="AE8" s="384" t="s">
        <v>6</v>
      </c>
      <c r="AF8" s="385"/>
      <c r="AG8" s="376" t="s">
        <v>7</v>
      </c>
      <c r="AH8" s="383"/>
      <c r="AI8" s="389" t="s">
        <v>8</v>
      </c>
      <c r="AJ8" s="376" t="s">
        <v>9</v>
      </c>
      <c r="AK8" s="383"/>
      <c r="AL8" s="376" t="s">
        <v>10</v>
      </c>
      <c r="AM8" s="383"/>
      <c r="AN8" s="376" t="s">
        <v>11</v>
      </c>
      <c r="AO8" s="383"/>
      <c r="AP8" s="389" t="s">
        <v>12</v>
      </c>
      <c r="AQ8" s="389" t="s">
        <v>13</v>
      </c>
      <c r="AR8" s="397" t="s">
        <v>14</v>
      </c>
      <c r="AS8" s="398"/>
      <c r="AT8" s="471" t="s">
        <v>15</v>
      </c>
      <c r="AU8" s="471"/>
      <c r="AV8" s="471"/>
      <c r="AW8" s="472" t="s">
        <v>16</v>
      </c>
      <c r="AX8" s="472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377"/>
      <c r="B9" s="389" t="s">
        <v>17</v>
      </c>
      <c r="C9" s="376" t="s">
        <v>18</v>
      </c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383"/>
      <c r="T9" s="389" t="s">
        <v>19</v>
      </c>
      <c r="U9" s="473" t="s">
        <v>20</v>
      </c>
      <c r="V9" s="474"/>
      <c r="W9" s="475" t="s">
        <v>21</v>
      </c>
      <c r="X9" s="475"/>
      <c r="Y9" s="475"/>
      <c r="Z9" s="474"/>
      <c r="AA9" s="473" t="s">
        <v>22</v>
      </c>
      <c r="AB9" s="475"/>
      <c r="AC9" s="475"/>
      <c r="AD9" s="474"/>
      <c r="AE9" s="386"/>
      <c r="AF9" s="387"/>
      <c r="AG9" s="378"/>
      <c r="AH9" s="388"/>
      <c r="AI9" s="390"/>
      <c r="AJ9" s="378"/>
      <c r="AK9" s="388"/>
      <c r="AL9" s="378"/>
      <c r="AM9" s="388"/>
      <c r="AN9" s="378"/>
      <c r="AO9" s="388"/>
      <c r="AP9" s="390"/>
      <c r="AQ9" s="390"/>
      <c r="AR9" s="399"/>
      <c r="AS9" s="400"/>
      <c r="AT9" s="471"/>
      <c r="AU9" s="471"/>
      <c r="AV9" s="471"/>
      <c r="AW9" s="472"/>
      <c r="AX9" s="472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378"/>
      <c r="B10" s="391"/>
      <c r="C10" s="294" t="s">
        <v>23</v>
      </c>
      <c r="D10" s="295" t="s">
        <v>24</v>
      </c>
      <c r="E10" s="296" t="s">
        <v>25</v>
      </c>
      <c r="F10" s="296" t="s">
        <v>26</v>
      </c>
      <c r="G10" s="296" t="s">
        <v>27</v>
      </c>
      <c r="H10" s="297" t="s">
        <v>28</v>
      </c>
      <c r="I10" s="297" t="s">
        <v>29</v>
      </c>
      <c r="J10" s="297" t="s">
        <v>30</v>
      </c>
      <c r="K10" s="297" t="s">
        <v>31</v>
      </c>
      <c r="L10" s="297" t="s">
        <v>32</v>
      </c>
      <c r="M10" s="297" t="s">
        <v>33</v>
      </c>
      <c r="N10" s="297" t="s">
        <v>34</v>
      </c>
      <c r="O10" s="297" t="s">
        <v>35</v>
      </c>
      <c r="P10" s="297" t="s">
        <v>36</v>
      </c>
      <c r="Q10" s="297" t="s">
        <v>37</v>
      </c>
      <c r="R10" s="297" t="s">
        <v>38</v>
      </c>
      <c r="S10" s="298" t="s">
        <v>39</v>
      </c>
      <c r="T10" s="391"/>
      <c r="U10" s="352" t="s">
        <v>40</v>
      </c>
      <c r="V10" s="299" t="s">
        <v>41</v>
      </c>
      <c r="W10" s="354" t="s">
        <v>42</v>
      </c>
      <c r="X10" s="300" t="s">
        <v>43</v>
      </c>
      <c r="Y10" s="296" t="s">
        <v>44</v>
      </c>
      <c r="Z10" s="299" t="s">
        <v>45</v>
      </c>
      <c r="AA10" s="300" t="s">
        <v>42</v>
      </c>
      <c r="AB10" s="300" t="s">
        <v>43</v>
      </c>
      <c r="AC10" s="296" t="s">
        <v>44</v>
      </c>
      <c r="AD10" s="299" t="s">
        <v>45</v>
      </c>
      <c r="AE10" s="301" t="s">
        <v>46</v>
      </c>
      <c r="AF10" s="302" t="s">
        <v>47</v>
      </c>
      <c r="AG10" s="303" t="s">
        <v>48</v>
      </c>
      <c r="AH10" s="304" t="s">
        <v>49</v>
      </c>
      <c r="AI10" s="391"/>
      <c r="AJ10" s="294" t="s">
        <v>50</v>
      </c>
      <c r="AK10" s="299" t="s">
        <v>51</v>
      </c>
      <c r="AL10" s="294" t="s">
        <v>50</v>
      </c>
      <c r="AM10" s="299" t="s">
        <v>51</v>
      </c>
      <c r="AN10" s="305" t="s">
        <v>52</v>
      </c>
      <c r="AO10" s="305" t="s">
        <v>53</v>
      </c>
      <c r="AP10" s="391"/>
      <c r="AQ10" s="391"/>
      <c r="AR10" s="306" t="s">
        <v>21</v>
      </c>
      <c r="AS10" s="307" t="s">
        <v>54</v>
      </c>
      <c r="AT10" s="308" t="s">
        <v>55</v>
      </c>
      <c r="AU10" s="309" t="s">
        <v>56</v>
      </c>
      <c r="AV10" s="310" t="s">
        <v>57</v>
      </c>
      <c r="AW10" s="294" t="s">
        <v>50</v>
      </c>
      <c r="AX10" s="299" t="s">
        <v>51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3" t="s">
        <v>58</v>
      </c>
      <c r="B11" s="34">
        <f>SUM(C11:S11)</f>
        <v>45</v>
      </c>
      <c r="C11" s="311">
        <v>14</v>
      </c>
      <c r="D11" s="312">
        <v>13</v>
      </c>
      <c r="E11" s="313">
        <v>16</v>
      </c>
      <c r="F11" s="313">
        <v>2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9">
        <v>45</v>
      </c>
      <c r="U11" s="39">
        <v>24</v>
      </c>
      <c r="V11" s="40">
        <v>21</v>
      </c>
      <c r="W11" s="41">
        <f t="shared" ref="W11:W36" si="0">SUM(X11+Y11+Z11)</f>
        <v>2</v>
      </c>
      <c r="X11" s="39">
        <v>0</v>
      </c>
      <c r="Y11" s="42">
        <v>2</v>
      </c>
      <c r="Z11" s="40">
        <v>0</v>
      </c>
      <c r="AA11" s="43">
        <f t="shared" ref="AA11:AA37" si="1">SUM(AB11+AC11+AD11)</f>
        <v>0</v>
      </c>
      <c r="AB11" s="39">
        <v>0</v>
      </c>
      <c r="AC11" s="42">
        <v>0</v>
      </c>
      <c r="AD11" s="40">
        <v>0</v>
      </c>
      <c r="AE11" s="44"/>
      <c r="AF11" s="45">
        <v>0</v>
      </c>
      <c r="AG11" s="46">
        <v>0</v>
      </c>
      <c r="AH11" s="314">
        <v>1</v>
      </c>
      <c r="AI11" s="48">
        <v>27</v>
      </c>
      <c r="AJ11" s="46">
        <v>0</v>
      </c>
      <c r="AK11" s="314">
        <v>0</v>
      </c>
      <c r="AL11" s="46">
        <v>0</v>
      </c>
      <c r="AM11" s="314">
        <v>0</v>
      </c>
      <c r="AN11" s="49"/>
      <c r="AO11" s="49"/>
      <c r="AP11" s="49"/>
      <c r="AQ11" s="49"/>
      <c r="AR11" s="50"/>
      <c r="AS11" s="51"/>
      <c r="AT11" s="311"/>
      <c r="AU11" s="313"/>
      <c r="AV11" s="52"/>
      <c r="AW11" s="46"/>
      <c r="AX11" s="314"/>
      <c r="AY11" s="53" t="str">
        <f>CA11&amp;CB11&amp;CC11&amp;CD11&amp;CE11</f>
        <v/>
      </c>
      <c r="AZ11" s="54"/>
      <c r="BA11" s="54"/>
      <c r="BB11" s="54"/>
      <c r="BC11" s="54"/>
      <c r="BD11" s="54"/>
      <c r="BE11" s="54"/>
      <c r="BF11" s="54"/>
      <c r="BG11" s="54"/>
      <c r="BH11" s="54"/>
      <c r="BI11" s="13"/>
      <c r="BJ11" s="13"/>
      <c r="BK11" s="13"/>
      <c r="BL11" s="13"/>
      <c r="BM11" s="13"/>
      <c r="BX11" s="2"/>
      <c r="CA11" s="55" t="str">
        <f>IF(CG11=1,"* El número de consultas según sexo NO DEBE ser diferente al Total. ","")</f>
        <v/>
      </c>
      <c r="CB11" s="55" t="str">
        <f>IF(CH11=1,"* No olvide digitar la columna Beneficiarios (Digite CEROS si no tiene). ","")</f>
        <v/>
      </c>
      <c r="CC11" s="55" t="str">
        <f>IF(CI11=1,"* El número de Beneficiarios NO DEBE ser mayor que el Total. ","")</f>
        <v/>
      </c>
      <c r="CD11" s="55" t="str">
        <f>IF(CJ11=1,"* El total de Consultas Nuevas NO DEBE ser MAYOR que el total de las Consultas Médicas. ","")</f>
        <v/>
      </c>
      <c r="CE11" s="55" t="str">
        <f>IF(CK11=1,"* No olvide registrar datos en Pertinencia (Digite CEROS si no tiene). ","")</f>
        <v/>
      </c>
      <c r="CF11" s="55"/>
      <c r="CG11" s="56">
        <f>IF(B11&lt;&gt;(U11+V11),1,0)</f>
        <v>0</v>
      </c>
      <c r="CH11" s="56">
        <f>IF(AND(B11&lt;&gt;0,T11=""),1,0)</f>
        <v>0</v>
      </c>
      <c r="CI11" s="56">
        <f t="shared" ref="CI11:CI70" si="2">IF(B11&lt;(T11),1,0)</f>
        <v>0</v>
      </c>
      <c r="CJ11" s="56">
        <f t="shared" ref="CJ11:CJ70" si="3">IF(B11&lt;(W11+AA11),1,0)</f>
        <v>0</v>
      </c>
      <c r="CK11" s="56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1" t="s">
        <v>59</v>
      </c>
      <c r="B12" s="34">
        <f>SUM(C12:S12)</f>
        <v>336</v>
      </c>
      <c r="C12" s="39">
        <v>0</v>
      </c>
      <c r="D12" s="57">
        <v>0</v>
      </c>
      <c r="E12" s="58">
        <v>0</v>
      </c>
      <c r="F12" s="58">
        <v>3</v>
      </c>
      <c r="G12" s="58">
        <v>24</v>
      </c>
      <c r="H12" s="58">
        <v>34</v>
      </c>
      <c r="I12" s="58">
        <v>34</v>
      </c>
      <c r="J12" s="58">
        <v>30</v>
      </c>
      <c r="K12" s="58">
        <v>26</v>
      </c>
      <c r="L12" s="58">
        <v>24</v>
      </c>
      <c r="M12" s="58">
        <v>28</v>
      </c>
      <c r="N12" s="58">
        <v>38</v>
      </c>
      <c r="O12" s="58">
        <v>36</v>
      </c>
      <c r="P12" s="58">
        <v>26</v>
      </c>
      <c r="Q12" s="58">
        <v>15</v>
      </c>
      <c r="R12" s="58">
        <v>11</v>
      </c>
      <c r="S12" s="40">
        <v>7</v>
      </c>
      <c r="T12" s="39">
        <v>334</v>
      </c>
      <c r="U12" s="39">
        <v>91</v>
      </c>
      <c r="V12" s="40">
        <v>245</v>
      </c>
      <c r="W12" s="41">
        <f t="shared" si="0"/>
        <v>0</v>
      </c>
      <c r="X12" s="39">
        <v>0</v>
      </c>
      <c r="Y12" s="42">
        <v>0</v>
      </c>
      <c r="Z12" s="40">
        <v>0</v>
      </c>
      <c r="AA12" s="43">
        <f t="shared" si="1"/>
        <v>76</v>
      </c>
      <c r="AB12" s="39">
        <v>15</v>
      </c>
      <c r="AC12" s="57">
        <v>12</v>
      </c>
      <c r="AD12" s="40">
        <v>49</v>
      </c>
      <c r="AE12" s="44">
        <v>1</v>
      </c>
      <c r="AF12" s="59">
        <v>0</v>
      </c>
      <c r="AG12" s="39">
        <v>1</v>
      </c>
      <c r="AH12" s="40">
        <v>5</v>
      </c>
      <c r="AI12" s="48">
        <v>1014</v>
      </c>
      <c r="AJ12" s="46">
        <v>0</v>
      </c>
      <c r="AK12" s="40">
        <v>15</v>
      </c>
      <c r="AL12" s="46">
        <v>0</v>
      </c>
      <c r="AM12" s="40">
        <v>33</v>
      </c>
      <c r="AN12" s="49"/>
      <c r="AO12" s="49"/>
      <c r="AP12" s="49"/>
      <c r="AQ12" s="49"/>
      <c r="AR12" s="50"/>
      <c r="AS12" s="51"/>
      <c r="AT12" s="60"/>
      <c r="AU12" s="58"/>
      <c r="AV12" s="52"/>
      <c r="AW12" s="46"/>
      <c r="AX12" s="40"/>
      <c r="AY12" s="53" t="str">
        <f t="shared" ref="AY12:AY70" si="5">CA12&amp;CB12&amp;CC12&amp;CD12&amp;CE12</f>
        <v/>
      </c>
      <c r="AZ12" s="54"/>
      <c r="BA12" s="54"/>
      <c r="BB12" s="54"/>
      <c r="BC12" s="54"/>
      <c r="BD12" s="54"/>
      <c r="BE12" s="54"/>
      <c r="BF12" s="54"/>
      <c r="BG12" s="54"/>
      <c r="BH12" s="54"/>
      <c r="BI12" s="13"/>
      <c r="BJ12" s="13"/>
      <c r="BK12" s="13"/>
      <c r="BL12" s="13"/>
      <c r="BM12" s="13"/>
      <c r="BX12" s="2"/>
      <c r="CA12" s="55" t="str">
        <f t="shared" ref="CA12:CA70" si="6">IF(CG12=1,"* El número de consultas según sexo NO DEBE ser diferente al Total. ","")</f>
        <v/>
      </c>
      <c r="CB12" s="55" t="str">
        <f t="shared" ref="CB12:CB70" si="7">IF(CH12=1,"* No olvide digitar la columna Beneficiarios (Digite CEROS si no tiene). ","")</f>
        <v/>
      </c>
      <c r="CC12" s="55" t="str">
        <f t="shared" ref="CC12:CC70" si="8">IF(CI12=1,"* El número de Beneficiarios NO DEBE ser mayor que el Total. ","")</f>
        <v/>
      </c>
      <c r="CD12" s="55" t="str">
        <f t="shared" ref="CD12:CD70" si="9">IF(CJ12=1,"* El total de Consultas Nuevas NO DEBE ser MAYOR que el total de las Consultas Médicas. ","")</f>
        <v/>
      </c>
      <c r="CE12" s="55" t="str">
        <f t="shared" ref="CE12:CE70" si="10">IF(CK12=1,"* No olvide registrar datos en Pertinencia (Digite CEROS si no tiene). ","")</f>
        <v/>
      </c>
      <c r="CF12" s="55"/>
      <c r="CG12" s="56">
        <f t="shared" ref="CG12:CG70" si="11">IF(B12&lt;&gt;(U12+V12),1,0)</f>
        <v>0</v>
      </c>
      <c r="CH12" s="56">
        <f t="shared" ref="CH12:CH70" si="12">IF(AND(B12&lt;&gt;0,T12=""),1,0)</f>
        <v>0</v>
      </c>
      <c r="CI12" s="56">
        <f t="shared" si="2"/>
        <v>0</v>
      </c>
      <c r="CJ12" s="56">
        <f t="shared" si="3"/>
        <v>0</v>
      </c>
      <c r="CK12" s="56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1" t="s">
        <v>60</v>
      </c>
      <c r="B13" s="34">
        <f>SUM(C13)</f>
        <v>25</v>
      </c>
      <c r="C13" s="39">
        <v>25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39">
        <v>25</v>
      </c>
      <c r="U13" s="39">
        <v>14</v>
      </c>
      <c r="V13" s="40">
        <v>11</v>
      </c>
      <c r="W13" s="41">
        <f t="shared" si="0"/>
        <v>11</v>
      </c>
      <c r="X13" s="39">
        <v>0</v>
      </c>
      <c r="Y13" s="42">
        <v>11</v>
      </c>
      <c r="Z13" s="40">
        <v>0</v>
      </c>
      <c r="AA13" s="43">
        <f t="shared" si="1"/>
        <v>0</v>
      </c>
      <c r="AB13" s="39">
        <v>0</v>
      </c>
      <c r="AC13" s="57">
        <v>0</v>
      </c>
      <c r="AD13" s="40">
        <v>0</v>
      </c>
      <c r="AE13" s="44"/>
      <c r="AF13" s="44">
        <v>0</v>
      </c>
      <c r="AG13" s="39">
        <v>0</v>
      </c>
      <c r="AH13" s="40">
        <v>0</v>
      </c>
      <c r="AI13" s="48">
        <v>6</v>
      </c>
      <c r="AJ13" s="46">
        <v>0</v>
      </c>
      <c r="AK13" s="40">
        <v>0</v>
      </c>
      <c r="AL13" s="46">
        <v>0</v>
      </c>
      <c r="AM13" s="40">
        <v>0</v>
      </c>
      <c r="AN13" s="49"/>
      <c r="AO13" s="49"/>
      <c r="AP13" s="49"/>
      <c r="AQ13" s="49"/>
      <c r="AR13" s="50"/>
      <c r="AS13" s="51"/>
      <c r="AT13" s="60"/>
      <c r="AU13" s="58"/>
      <c r="AV13" s="52"/>
      <c r="AW13" s="46"/>
      <c r="AX13" s="40"/>
      <c r="AY13" s="53" t="str">
        <f t="shared" si="5"/>
        <v/>
      </c>
      <c r="AZ13" s="54"/>
      <c r="BA13" s="54"/>
      <c r="BB13" s="54"/>
      <c r="BC13" s="54"/>
      <c r="BD13" s="54"/>
      <c r="BE13" s="54"/>
      <c r="BF13" s="54"/>
      <c r="BG13" s="54"/>
      <c r="BH13" s="54"/>
      <c r="BI13" s="13"/>
      <c r="BJ13" s="13"/>
      <c r="BK13" s="13"/>
      <c r="BL13" s="13"/>
      <c r="BM13" s="13"/>
      <c r="BX13" s="2"/>
      <c r="CA13" s="55" t="str">
        <f t="shared" si="6"/>
        <v/>
      </c>
      <c r="CB13" s="55" t="str">
        <f t="shared" si="7"/>
        <v/>
      </c>
      <c r="CC13" s="55" t="str">
        <f t="shared" si="8"/>
        <v/>
      </c>
      <c r="CD13" s="55" t="str">
        <f t="shared" si="9"/>
        <v/>
      </c>
      <c r="CE13" s="55" t="str">
        <f t="shared" si="10"/>
        <v/>
      </c>
      <c r="CF13" s="55"/>
      <c r="CG13" s="56">
        <f t="shared" si="11"/>
        <v>0</v>
      </c>
      <c r="CH13" s="56">
        <f t="shared" si="12"/>
        <v>0</v>
      </c>
      <c r="CI13" s="56">
        <f t="shared" si="2"/>
        <v>0</v>
      </c>
      <c r="CJ13" s="56">
        <f t="shared" si="3"/>
        <v>0</v>
      </c>
      <c r="CK13" s="56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1" t="s">
        <v>61</v>
      </c>
      <c r="B14" s="34">
        <f t="shared" ref="B14:B34" si="13">SUM(C14:S14)</f>
        <v>0</v>
      </c>
      <c r="C14" s="39">
        <v>0</v>
      </c>
      <c r="D14" s="57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39">
        <v>0</v>
      </c>
      <c r="U14" s="39">
        <v>0</v>
      </c>
      <c r="V14" s="40">
        <v>0</v>
      </c>
      <c r="W14" s="41">
        <f t="shared" si="0"/>
        <v>0</v>
      </c>
      <c r="X14" s="39">
        <v>0</v>
      </c>
      <c r="Y14" s="42">
        <v>0</v>
      </c>
      <c r="Z14" s="40">
        <v>0</v>
      </c>
      <c r="AA14" s="43">
        <f t="shared" si="1"/>
        <v>0</v>
      </c>
      <c r="AB14" s="39">
        <v>0</v>
      </c>
      <c r="AC14" s="57">
        <v>0</v>
      </c>
      <c r="AD14" s="40">
        <v>0</v>
      </c>
      <c r="AE14" s="44"/>
      <c r="AF14" s="44">
        <v>0</v>
      </c>
      <c r="AG14" s="39">
        <v>0</v>
      </c>
      <c r="AH14" s="40">
        <v>0</v>
      </c>
      <c r="AI14" s="48">
        <v>0</v>
      </c>
      <c r="AJ14" s="46">
        <v>0</v>
      </c>
      <c r="AK14" s="40">
        <v>0</v>
      </c>
      <c r="AL14" s="46">
        <v>0</v>
      </c>
      <c r="AM14" s="40">
        <v>0</v>
      </c>
      <c r="AN14" s="49"/>
      <c r="AO14" s="49"/>
      <c r="AP14" s="49"/>
      <c r="AQ14" s="49"/>
      <c r="AR14" s="50"/>
      <c r="AS14" s="51"/>
      <c r="AT14" s="60"/>
      <c r="AU14" s="58"/>
      <c r="AV14" s="52"/>
      <c r="AW14" s="46"/>
      <c r="AX14" s="40"/>
      <c r="AY14" s="53" t="str">
        <f t="shared" si="5"/>
        <v/>
      </c>
      <c r="AZ14" s="54"/>
      <c r="BA14" s="54"/>
      <c r="BB14" s="54"/>
      <c r="BC14" s="54"/>
      <c r="BD14" s="54"/>
      <c r="BE14" s="54"/>
      <c r="BF14" s="54"/>
      <c r="BG14" s="54"/>
      <c r="BH14" s="54"/>
      <c r="BI14" s="13"/>
      <c r="BJ14" s="13"/>
      <c r="BK14" s="13"/>
      <c r="BL14" s="13"/>
      <c r="BM14" s="13"/>
      <c r="BX14" s="2"/>
      <c r="CA14" s="55" t="str">
        <f t="shared" si="6"/>
        <v/>
      </c>
      <c r="CB14" s="55" t="str">
        <f t="shared" si="7"/>
        <v/>
      </c>
      <c r="CC14" s="55" t="str">
        <f t="shared" si="8"/>
        <v/>
      </c>
      <c r="CD14" s="55" t="str">
        <f t="shared" si="9"/>
        <v/>
      </c>
      <c r="CE14" s="55" t="str">
        <f t="shared" si="10"/>
        <v/>
      </c>
      <c r="CF14" s="55"/>
      <c r="CG14" s="56">
        <f t="shared" si="11"/>
        <v>0</v>
      </c>
      <c r="CH14" s="56">
        <f t="shared" si="12"/>
        <v>0</v>
      </c>
      <c r="CI14" s="56">
        <f t="shared" si="2"/>
        <v>0</v>
      </c>
      <c r="CJ14" s="56">
        <f t="shared" si="3"/>
        <v>0</v>
      </c>
      <c r="CK14" s="56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1" t="s">
        <v>62</v>
      </c>
      <c r="B15" s="34">
        <f t="shared" si="13"/>
        <v>0</v>
      </c>
      <c r="C15" s="39">
        <v>0</v>
      </c>
      <c r="D15" s="57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0">
        <v>0</v>
      </c>
      <c r="T15" s="39">
        <v>0</v>
      </c>
      <c r="U15" s="39">
        <v>0</v>
      </c>
      <c r="V15" s="40">
        <v>0</v>
      </c>
      <c r="W15" s="41">
        <f t="shared" si="0"/>
        <v>0</v>
      </c>
      <c r="X15" s="39">
        <v>0</v>
      </c>
      <c r="Y15" s="42">
        <v>0</v>
      </c>
      <c r="Z15" s="40">
        <v>0</v>
      </c>
      <c r="AA15" s="62">
        <f t="shared" si="1"/>
        <v>0</v>
      </c>
      <c r="AB15" s="39">
        <v>0</v>
      </c>
      <c r="AC15" s="42">
        <v>0</v>
      </c>
      <c r="AD15" s="40">
        <v>0</v>
      </c>
      <c r="AE15" s="44"/>
      <c r="AF15" s="44">
        <v>0</v>
      </c>
      <c r="AG15" s="39">
        <v>0</v>
      </c>
      <c r="AH15" s="40">
        <v>0</v>
      </c>
      <c r="AI15" s="48">
        <v>0</v>
      </c>
      <c r="AJ15" s="46">
        <v>0</v>
      </c>
      <c r="AK15" s="40">
        <v>0</v>
      </c>
      <c r="AL15" s="46">
        <v>0</v>
      </c>
      <c r="AM15" s="40">
        <v>0</v>
      </c>
      <c r="AN15" s="49"/>
      <c r="AO15" s="49"/>
      <c r="AP15" s="49"/>
      <c r="AQ15" s="49"/>
      <c r="AR15" s="50"/>
      <c r="AS15" s="51"/>
      <c r="AT15" s="60"/>
      <c r="AU15" s="58"/>
      <c r="AV15" s="52"/>
      <c r="AW15" s="46"/>
      <c r="AX15" s="40"/>
      <c r="AY15" s="53" t="str">
        <f t="shared" si="5"/>
        <v/>
      </c>
      <c r="AZ15" s="54"/>
      <c r="BA15" s="54"/>
      <c r="BB15" s="54"/>
      <c r="BC15" s="54"/>
      <c r="BD15" s="54"/>
      <c r="BE15" s="54"/>
      <c r="BF15" s="54"/>
      <c r="BG15" s="54"/>
      <c r="BH15" s="54"/>
      <c r="BI15" s="13"/>
      <c r="BJ15" s="13"/>
      <c r="BK15" s="13"/>
      <c r="BL15" s="13"/>
      <c r="BM15" s="13"/>
      <c r="BX15" s="2"/>
      <c r="CA15" s="55" t="str">
        <f t="shared" si="6"/>
        <v/>
      </c>
      <c r="CB15" s="55" t="str">
        <f t="shared" si="7"/>
        <v/>
      </c>
      <c r="CC15" s="55" t="str">
        <f t="shared" si="8"/>
        <v/>
      </c>
      <c r="CD15" s="55" t="str">
        <f t="shared" si="9"/>
        <v/>
      </c>
      <c r="CE15" s="55" t="str">
        <f t="shared" si="10"/>
        <v/>
      </c>
      <c r="CF15" s="55"/>
      <c r="CG15" s="56">
        <f t="shared" si="11"/>
        <v>0</v>
      </c>
      <c r="CH15" s="56">
        <f t="shared" si="12"/>
        <v>0</v>
      </c>
      <c r="CI15" s="56">
        <f t="shared" si="2"/>
        <v>0</v>
      </c>
      <c r="CJ15" s="56">
        <f t="shared" si="3"/>
        <v>0</v>
      </c>
      <c r="CK15" s="56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1" t="s">
        <v>63</v>
      </c>
      <c r="B16" s="34">
        <f t="shared" si="13"/>
        <v>24</v>
      </c>
      <c r="C16" s="39">
        <v>20</v>
      </c>
      <c r="D16" s="57">
        <v>3</v>
      </c>
      <c r="E16" s="42">
        <v>1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39">
        <v>24</v>
      </c>
      <c r="U16" s="39">
        <v>10</v>
      </c>
      <c r="V16" s="40">
        <v>14</v>
      </c>
      <c r="W16" s="41">
        <f t="shared" si="0"/>
        <v>8</v>
      </c>
      <c r="X16" s="39">
        <v>6</v>
      </c>
      <c r="Y16" s="42">
        <v>2</v>
      </c>
      <c r="Z16" s="40">
        <v>0</v>
      </c>
      <c r="AA16" s="62">
        <f t="shared" si="1"/>
        <v>0</v>
      </c>
      <c r="AB16" s="39">
        <v>0</v>
      </c>
      <c r="AC16" s="42">
        <v>0</v>
      </c>
      <c r="AD16" s="40">
        <v>0</v>
      </c>
      <c r="AE16" s="44">
        <v>4</v>
      </c>
      <c r="AF16" s="44">
        <v>0</v>
      </c>
      <c r="AG16" s="39">
        <v>0</v>
      </c>
      <c r="AH16" s="40">
        <v>0</v>
      </c>
      <c r="AI16" s="48">
        <v>3</v>
      </c>
      <c r="AJ16" s="46">
        <v>5</v>
      </c>
      <c r="AK16" s="40">
        <v>0</v>
      </c>
      <c r="AL16" s="46">
        <v>0</v>
      </c>
      <c r="AM16" s="40">
        <v>0</v>
      </c>
      <c r="AN16" s="49"/>
      <c r="AO16" s="49"/>
      <c r="AP16" s="49"/>
      <c r="AQ16" s="49"/>
      <c r="AR16" s="50"/>
      <c r="AS16" s="51"/>
      <c r="AT16" s="60"/>
      <c r="AU16" s="58"/>
      <c r="AV16" s="52"/>
      <c r="AW16" s="46"/>
      <c r="AX16" s="40"/>
      <c r="AY16" s="53" t="str">
        <f t="shared" si="5"/>
        <v/>
      </c>
      <c r="AZ16" s="54"/>
      <c r="BA16" s="54"/>
      <c r="BB16" s="54"/>
      <c r="BC16" s="54"/>
      <c r="BD16" s="54"/>
      <c r="BE16" s="54"/>
      <c r="BF16" s="54"/>
      <c r="BG16" s="54"/>
      <c r="BH16" s="54"/>
      <c r="BI16" s="13"/>
      <c r="BJ16" s="13"/>
      <c r="BK16" s="13"/>
      <c r="BL16" s="13"/>
      <c r="BM16" s="13"/>
      <c r="BX16" s="2"/>
      <c r="CA16" s="55" t="str">
        <f t="shared" si="6"/>
        <v/>
      </c>
      <c r="CB16" s="55" t="str">
        <f t="shared" si="7"/>
        <v/>
      </c>
      <c r="CC16" s="55" t="str">
        <f t="shared" si="8"/>
        <v/>
      </c>
      <c r="CD16" s="55" t="str">
        <f t="shared" si="9"/>
        <v/>
      </c>
      <c r="CE16" s="55" t="str">
        <f t="shared" si="10"/>
        <v/>
      </c>
      <c r="CF16" s="55"/>
      <c r="CG16" s="56">
        <f t="shared" si="11"/>
        <v>0</v>
      </c>
      <c r="CH16" s="56">
        <f t="shared" si="12"/>
        <v>0</v>
      </c>
      <c r="CI16" s="56">
        <f t="shared" si="2"/>
        <v>0</v>
      </c>
      <c r="CJ16" s="56">
        <f t="shared" si="3"/>
        <v>0</v>
      </c>
      <c r="CK16" s="56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1" t="s">
        <v>64</v>
      </c>
      <c r="B17" s="34">
        <f t="shared" si="13"/>
        <v>32</v>
      </c>
      <c r="C17" s="39">
        <v>0</v>
      </c>
      <c r="D17" s="57">
        <v>0</v>
      </c>
      <c r="E17" s="42">
        <v>0</v>
      </c>
      <c r="F17" s="42">
        <v>0</v>
      </c>
      <c r="G17" s="42">
        <v>2</v>
      </c>
      <c r="H17" s="42">
        <v>1</v>
      </c>
      <c r="I17" s="42">
        <v>0</v>
      </c>
      <c r="J17" s="42">
        <v>0</v>
      </c>
      <c r="K17" s="42">
        <v>1</v>
      </c>
      <c r="L17" s="42">
        <v>1</v>
      </c>
      <c r="M17" s="42">
        <v>2</v>
      </c>
      <c r="N17" s="42">
        <v>6</v>
      </c>
      <c r="O17" s="42">
        <v>5</v>
      </c>
      <c r="P17" s="42">
        <v>4</v>
      </c>
      <c r="Q17" s="42">
        <v>4</v>
      </c>
      <c r="R17" s="42">
        <v>5</v>
      </c>
      <c r="S17" s="40">
        <v>1</v>
      </c>
      <c r="T17" s="39">
        <v>32</v>
      </c>
      <c r="U17" s="39">
        <v>20</v>
      </c>
      <c r="V17" s="40">
        <v>12</v>
      </c>
      <c r="W17" s="41">
        <f t="shared" si="0"/>
        <v>0</v>
      </c>
      <c r="X17" s="39">
        <v>0</v>
      </c>
      <c r="Y17" s="42">
        <v>0</v>
      </c>
      <c r="Z17" s="40">
        <v>0</v>
      </c>
      <c r="AA17" s="62">
        <f t="shared" si="1"/>
        <v>13</v>
      </c>
      <c r="AB17" s="39">
        <v>4</v>
      </c>
      <c r="AC17" s="42">
        <v>9</v>
      </c>
      <c r="AD17" s="40">
        <v>0</v>
      </c>
      <c r="AE17" s="44">
        <v>4</v>
      </c>
      <c r="AF17" s="44">
        <v>3</v>
      </c>
      <c r="AG17" s="39">
        <v>4</v>
      </c>
      <c r="AH17" s="40">
        <v>6</v>
      </c>
      <c r="AI17" s="48">
        <v>312</v>
      </c>
      <c r="AJ17" s="46">
        <v>0</v>
      </c>
      <c r="AK17" s="40">
        <v>39</v>
      </c>
      <c r="AL17" s="46">
        <v>0</v>
      </c>
      <c r="AM17" s="40">
        <v>1</v>
      </c>
      <c r="AN17" s="49"/>
      <c r="AO17" s="49"/>
      <c r="AP17" s="49"/>
      <c r="AQ17" s="49"/>
      <c r="AR17" s="50"/>
      <c r="AS17" s="51"/>
      <c r="AT17" s="60"/>
      <c r="AU17" s="58"/>
      <c r="AV17" s="52"/>
      <c r="AW17" s="46"/>
      <c r="AX17" s="40"/>
      <c r="AY17" s="53" t="str">
        <f t="shared" si="5"/>
        <v/>
      </c>
      <c r="AZ17" s="54"/>
      <c r="BA17" s="54"/>
      <c r="BB17" s="54"/>
      <c r="BC17" s="54"/>
      <c r="BD17" s="54"/>
      <c r="BE17" s="54"/>
      <c r="BF17" s="54"/>
      <c r="BG17" s="54"/>
      <c r="BH17" s="54"/>
      <c r="BI17" s="13"/>
      <c r="BJ17" s="13"/>
      <c r="BK17" s="13"/>
      <c r="BL17" s="13"/>
      <c r="BM17" s="13"/>
      <c r="BX17" s="2"/>
      <c r="CA17" s="55" t="str">
        <f t="shared" si="6"/>
        <v/>
      </c>
      <c r="CB17" s="55" t="str">
        <f t="shared" si="7"/>
        <v/>
      </c>
      <c r="CC17" s="55" t="str">
        <f t="shared" si="8"/>
        <v/>
      </c>
      <c r="CD17" s="55" t="str">
        <f t="shared" si="9"/>
        <v/>
      </c>
      <c r="CE17" s="55" t="str">
        <f t="shared" si="10"/>
        <v/>
      </c>
      <c r="CF17" s="55"/>
      <c r="CG17" s="56">
        <f t="shared" si="11"/>
        <v>0</v>
      </c>
      <c r="CH17" s="56">
        <f t="shared" si="12"/>
        <v>0</v>
      </c>
      <c r="CI17" s="56">
        <f t="shared" si="2"/>
        <v>0</v>
      </c>
      <c r="CJ17" s="56">
        <f t="shared" si="3"/>
        <v>0</v>
      </c>
      <c r="CK17" s="56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1" t="s">
        <v>65</v>
      </c>
      <c r="B18" s="34">
        <f t="shared" si="13"/>
        <v>0</v>
      </c>
      <c r="C18" s="39"/>
      <c r="D18" s="57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39"/>
      <c r="U18" s="39"/>
      <c r="V18" s="40"/>
      <c r="W18" s="41">
        <f t="shared" si="0"/>
        <v>0</v>
      </c>
      <c r="X18" s="39"/>
      <c r="Y18" s="42"/>
      <c r="Z18" s="40"/>
      <c r="AA18" s="62">
        <f t="shared" si="1"/>
        <v>0</v>
      </c>
      <c r="AB18" s="39"/>
      <c r="AC18" s="42"/>
      <c r="AD18" s="40"/>
      <c r="AE18" s="44"/>
      <c r="AF18" s="44">
        <v>0</v>
      </c>
      <c r="AG18" s="39"/>
      <c r="AH18" s="40"/>
      <c r="AI18" s="48"/>
      <c r="AJ18" s="46"/>
      <c r="AK18" s="40"/>
      <c r="AL18" s="46"/>
      <c r="AM18" s="40"/>
      <c r="AN18" s="49"/>
      <c r="AO18" s="49"/>
      <c r="AP18" s="49"/>
      <c r="AQ18" s="49"/>
      <c r="AR18" s="50"/>
      <c r="AS18" s="51"/>
      <c r="AT18" s="60"/>
      <c r="AU18" s="58"/>
      <c r="AV18" s="52"/>
      <c r="AW18" s="46"/>
      <c r="AX18" s="40"/>
      <c r="AY18" s="53" t="str">
        <f t="shared" si="5"/>
        <v/>
      </c>
      <c r="AZ18" s="54"/>
      <c r="BA18" s="54"/>
      <c r="BB18" s="54"/>
      <c r="BC18" s="54"/>
      <c r="BD18" s="54"/>
      <c r="BE18" s="54"/>
      <c r="BF18" s="54"/>
      <c r="BG18" s="54"/>
      <c r="BH18" s="54"/>
      <c r="BI18" s="13"/>
      <c r="BJ18" s="13"/>
      <c r="BK18" s="13"/>
      <c r="BL18" s="13"/>
      <c r="BM18" s="13"/>
      <c r="BX18" s="2"/>
      <c r="CA18" s="55" t="str">
        <f t="shared" si="6"/>
        <v/>
      </c>
      <c r="CB18" s="55" t="str">
        <f t="shared" si="7"/>
        <v/>
      </c>
      <c r="CC18" s="55" t="str">
        <f t="shared" si="8"/>
        <v/>
      </c>
      <c r="CD18" s="55" t="str">
        <f t="shared" si="9"/>
        <v/>
      </c>
      <c r="CE18" s="55" t="str">
        <f t="shared" si="10"/>
        <v/>
      </c>
      <c r="CF18" s="55"/>
      <c r="CG18" s="56">
        <f t="shared" si="11"/>
        <v>0</v>
      </c>
      <c r="CH18" s="56">
        <f t="shared" si="12"/>
        <v>0</v>
      </c>
      <c r="CI18" s="56">
        <f t="shared" si="2"/>
        <v>0</v>
      </c>
      <c r="CJ18" s="56">
        <f t="shared" si="3"/>
        <v>0</v>
      </c>
      <c r="CK18" s="56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1" t="s">
        <v>66</v>
      </c>
      <c r="B19" s="34">
        <f t="shared" si="13"/>
        <v>8</v>
      </c>
      <c r="C19" s="39">
        <v>0</v>
      </c>
      <c r="D19" s="57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1</v>
      </c>
      <c r="K19" s="42">
        <v>4</v>
      </c>
      <c r="L19" s="42">
        <v>2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1</v>
      </c>
      <c r="S19" s="40">
        <v>0</v>
      </c>
      <c r="T19" s="39">
        <v>8</v>
      </c>
      <c r="U19" s="39">
        <v>3</v>
      </c>
      <c r="V19" s="40">
        <v>5</v>
      </c>
      <c r="W19" s="41">
        <f t="shared" si="0"/>
        <v>0</v>
      </c>
      <c r="X19" s="39">
        <v>0</v>
      </c>
      <c r="Y19" s="42">
        <v>0</v>
      </c>
      <c r="Z19" s="40">
        <v>0</v>
      </c>
      <c r="AA19" s="62">
        <f t="shared" si="1"/>
        <v>3</v>
      </c>
      <c r="AB19" s="39">
        <v>3</v>
      </c>
      <c r="AC19" s="42">
        <v>0</v>
      </c>
      <c r="AD19" s="40">
        <v>0</v>
      </c>
      <c r="AE19" s="44">
        <v>3</v>
      </c>
      <c r="AF19" s="44">
        <v>0</v>
      </c>
      <c r="AG19" s="39">
        <v>0</v>
      </c>
      <c r="AH19" s="40">
        <v>0</v>
      </c>
      <c r="AI19" s="48">
        <v>5</v>
      </c>
      <c r="AJ19" s="46">
        <v>0</v>
      </c>
      <c r="AK19" s="40">
        <v>1</v>
      </c>
      <c r="AL19" s="46">
        <v>0</v>
      </c>
      <c r="AM19" s="40">
        <v>0</v>
      </c>
      <c r="AN19" s="49"/>
      <c r="AO19" s="49"/>
      <c r="AP19" s="49"/>
      <c r="AQ19" s="49"/>
      <c r="AR19" s="50"/>
      <c r="AS19" s="51"/>
      <c r="AT19" s="60"/>
      <c r="AU19" s="58"/>
      <c r="AV19" s="52"/>
      <c r="AW19" s="46"/>
      <c r="AX19" s="40"/>
      <c r="AY19" s="53" t="str">
        <f t="shared" si="5"/>
        <v/>
      </c>
      <c r="AZ19" s="54"/>
      <c r="BA19" s="54"/>
      <c r="BB19" s="54"/>
      <c r="BC19" s="54"/>
      <c r="BD19" s="54"/>
      <c r="BE19" s="54"/>
      <c r="BF19" s="54"/>
      <c r="BG19" s="54"/>
      <c r="BH19" s="54"/>
      <c r="BI19" s="13"/>
      <c r="BJ19" s="13"/>
      <c r="BK19" s="13"/>
      <c r="BL19" s="13"/>
      <c r="BM19" s="13"/>
      <c r="BX19" s="2"/>
      <c r="CA19" s="55" t="str">
        <f t="shared" si="6"/>
        <v/>
      </c>
      <c r="CB19" s="55" t="str">
        <f t="shared" si="7"/>
        <v/>
      </c>
      <c r="CC19" s="55" t="str">
        <f t="shared" si="8"/>
        <v/>
      </c>
      <c r="CD19" s="55" t="str">
        <f t="shared" si="9"/>
        <v/>
      </c>
      <c r="CE19" s="55" t="str">
        <f t="shared" si="10"/>
        <v/>
      </c>
      <c r="CF19" s="55"/>
      <c r="CG19" s="56">
        <f t="shared" si="11"/>
        <v>0</v>
      </c>
      <c r="CH19" s="56">
        <f t="shared" si="12"/>
        <v>0</v>
      </c>
      <c r="CI19" s="56">
        <f t="shared" si="2"/>
        <v>0</v>
      </c>
      <c r="CJ19" s="56">
        <f t="shared" si="3"/>
        <v>0</v>
      </c>
      <c r="CK19" s="56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1" t="s">
        <v>67</v>
      </c>
      <c r="B20" s="34">
        <f t="shared" si="13"/>
        <v>0</v>
      </c>
      <c r="C20" s="39"/>
      <c r="D20" s="57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39"/>
      <c r="U20" s="39"/>
      <c r="V20" s="40"/>
      <c r="W20" s="41">
        <f t="shared" si="0"/>
        <v>0</v>
      </c>
      <c r="X20" s="39"/>
      <c r="Y20" s="42"/>
      <c r="Z20" s="40"/>
      <c r="AA20" s="62">
        <f t="shared" si="1"/>
        <v>0</v>
      </c>
      <c r="AB20" s="39"/>
      <c r="AC20" s="42"/>
      <c r="AD20" s="40"/>
      <c r="AE20" s="44"/>
      <c r="AF20" s="44">
        <v>0</v>
      </c>
      <c r="AG20" s="39"/>
      <c r="AH20" s="40"/>
      <c r="AI20" s="48"/>
      <c r="AJ20" s="46"/>
      <c r="AK20" s="40"/>
      <c r="AL20" s="46"/>
      <c r="AM20" s="40"/>
      <c r="AN20" s="49"/>
      <c r="AO20" s="49"/>
      <c r="AP20" s="49"/>
      <c r="AQ20" s="49"/>
      <c r="AR20" s="50"/>
      <c r="AS20" s="51"/>
      <c r="AT20" s="60"/>
      <c r="AU20" s="58"/>
      <c r="AV20" s="52"/>
      <c r="AW20" s="46"/>
      <c r="AX20" s="40"/>
      <c r="AY20" s="53" t="str">
        <f t="shared" si="5"/>
        <v/>
      </c>
      <c r="AZ20" s="54"/>
      <c r="BA20" s="54"/>
      <c r="BB20" s="54"/>
      <c r="BC20" s="54"/>
      <c r="BD20" s="54"/>
      <c r="BE20" s="54"/>
      <c r="BF20" s="54"/>
      <c r="BG20" s="54"/>
      <c r="BH20" s="54"/>
      <c r="BI20" s="13"/>
      <c r="BJ20" s="13"/>
      <c r="BK20" s="13"/>
      <c r="BL20" s="13"/>
      <c r="BM20" s="13"/>
      <c r="BX20" s="2"/>
      <c r="CA20" s="55" t="str">
        <f t="shared" si="6"/>
        <v/>
      </c>
      <c r="CB20" s="55" t="str">
        <f t="shared" si="7"/>
        <v/>
      </c>
      <c r="CC20" s="55" t="str">
        <f t="shared" si="8"/>
        <v/>
      </c>
      <c r="CD20" s="55" t="str">
        <f t="shared" si="9"/>
        <v/>
      </c>
      <c r="CE20" s="55" t="str">
        <f t="shared" si="10"/>
        <v/>
      </c>
      <c r="CF20" s="55"/>
      <c r="CG20" s="56">
        <f t="shared" si="11"/>
        <v>0</v>
      </c>
      <c r="CH20" s="56">
        <f t="shared" si="12"/>
        <v>0</v>
      </c>
      <c r="CI20" s="56">
        <f t="shared" si="2"/>
        <v>0</v>
      </c>
      <c r="CJ20" s="56">
        <f t="shared" si="3"/>
        <v>0</v>
      </c>
      <c r="CK20" s="56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1" t="s">
        <v>68</v>
      </c>
      <c r="B21" s="34">
        <f t="shared" si="13"/>
        <v>15</v>
      </c>
      <c r="C21" s="39">
        <v>0</v>
      </c>
      <c r="D21" s="57">
        <v>0</v>
      </c>
      <c r="E21" s="42">
        <v>0</v>
      </c>
      <c r="F21" s="42">
        <v>0</v>
      </c>
      <c r="G21" s="42">
        <v>0</v>
      </c>
      <c r="H21" s="42">
        <v>0</v>
      </c>
      <c r="I21" s="42">
        <v>2</v>
      </c>
      <c r="J21" s="42">
        <v>1</v>
      </c>
      <c r="K21" s="42">
        <v>1</v>
      </c>
      <c r="L21" s="42">
        <v>1</v>
      </c>
      <c r="M21" s="42">
        <v>4</v>
      </c>
      <c r="N21" s="42">
        <v>0</v>
      </c>
      <c r="O21" s="42">
        <v>6</v>
      </c>
      <c r="P21" s="42">
        <v>0</v>
      </c>
      <c r="Q21" s="42">
        <v>0</v>
      </c>
      <c r="R21" s="42">
        <v>0</v>
      </c>
      <c r="S21" s="40">
        <v>0</v>
      </c>
      <c r="T21" s="39">
        <v>15</v>
      </c>
      <c r="U21" s="39">
        <v>6</v>
      </c>
      <c r="V21" s="40">
        <v>9</v>
      </c>
      <c r="W21" s="41">
        <f t="shared" si="0"/>
        <v>0</v>
      </c>
      <c r="X21" s="39">
        <v>0</v>
      </c>
      <c r="Y21" s="42">
        <v>0</v>
      </c>
      <c r="Z21" s="40">
        <v>0</v>
      </c>
      <c r="AA21" s="62">
        <f t="shared" si="1"/>
        <v>0</v>
      </c>
      <c r="AB21" s="39">
        <v>0</v>
      </c>
      <c r="AC21" s="42">
        <v>0</v>
      </c>
      <c r="AD21" s="40">
        <v>0</v>
      </c>
      <c r="AE21" s="44">
        <v>0</v>
      </c>
      <c r="AF21" s="44">
        <v>0</v>
      </c>
      <c r="AG21" s="39">
        <v>1</v>
      </c>
      <c r="AH21" s="40">
        <v>2</v>
      </c>
      <c r="AI21" s="48">
        <v>37</v>
      </c>
      <c r="AJ21" s="46">
        <v>0</v>
      </c>
      <c r="AK21" s="40">
        <v>26</v>
      </c>
      <c r="AL21" s="46">
        <v>0</v>
      </c>
      <c r="AM21" s="40">
        <v>2</v>
      </c>
      <c r="AN21" s="49"/>
      <c r="AO21" s="49"/>
      <c r="AP21" s="49"/>
      <c r="AQ21" s="49"/>
      <c r="AR21" s="50"/>
      <c r="AS21" s="51"/>
      <c r="AT21" s="60"/>
      <c r="AU21" s="58"/>
      <c r="AV21" s="52"/>
      <c r="AW21" s="46"/>
      <c r="AX21" s="40"/>
      <c r="AY21" s="53" t="str">
        <f t="shared" si="5"/>
        <v/>
      </c>
      <c r="AZ21" s="54"/>
      <c r="BA21" s="54"/>
      <c r="BB21" s="54"/>
      <c r="BC21" s="54"/>
      <c r="BD21" s="54"/>
      <c r="BE21" s="54"/>
      <c r="BF21" s="54"/>
      <c r="BG21" s="54"/>
      <c r="BH21" s="54"/>
      <c r="BI21" s="13"/>
      <c r="BJ21" s="13"/>
      <c r="BK21" s="13"/>
      <c r="BL21" s="13"/>
      <c r="BM21" s="13"/>
      <c r="BX21" s="2"/>
      <c r="CA21" s="55" t="str">
        <f t="shared" si="6"/>
        <v/>
      </c>
      <c r="CB21" s="55" t="str">
        <f t="shared" si="7"/>
        <v/>
      </c>
      <c r="CC21" s="55" t="str">
        <f t="shared" si="8"/>
        <v/>
      </c>
      <c r="CD21" s="55" t="str">
        <f t="shared" si="9"/>
        <v/>
      </c>
      <c r="CE21" s="55" t="str">
        <f t="shared" si="10"/>
        <v/>
      </c>
      <c r="CF21" s="55"/>
      <c r="CG21" s="56">
        <f t="shared" si="11"/>
        <v>0</v>
      </c>
      <c r="CH21" s="56">
        <f t="shared" si="12"/>
        <v>0</v>
      </c>
      <c r="CI21" s="56">
        <f t="shared" si="2"/>
        <v>0</v>
      </c>
      <c r="CJ21" s="56">
        <f t="shared" si="3"/>
        <v>0</v>
      </c>
      <c r="CK21" s="56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1" t="s">
        <v>69</v>
      </c>
      <c r="B22" s="34">
        <f t="shared" si="13"/>
        <v>0</v>
      </c>
      <c r="C22" s="39"/>
      <c r="D22" s="57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0"/>
      <c r="T22" s="39"/>
      <c r="U22" s="39"/>
      <c r="V22" s="40"/>
      <c r="W22" s="41">
        <f t="shared" si="0"/>
        <v>0</v>
      </c>
      <c r="X22" s="39"/>
      <c r="Y22" s="42"/>
      <c r="Z22" s="40"/>
      <c r="AA22" s="62">
        <f t="shared" si="1"/>
        <v>0</v>
      </c>
      <c r="AB22" s="39"/>
      <c r="AC22" s="42"/>
      <c r="AD22" s="40"/>
      <c r="AE22" s="44"/>
      <c r="AF22" s="44">
        <v>0</v>
      </c>
      <c r="AG22" s="39"/>
      <c r="AH22" s="40"/>
      <c r="AI22" s="48"/>
      <c r="AJ22" s="46"/>
      <c r="AK22" s="40"/>
      <c r="AL22" s="46"/>
      <c r="AM22" s="40"/>
      <c r="AN22" s="49"/>
      <c r="AO22" s="49"/>
      <c r="AP22" s="49"/>
      <c r="AQ22" s="49"/>
      <c r="AR22" s="50"/>
      <c r="AS22" s="51"/>
      <c r="AT22" s="60"/>
      <c r="AU22" s="58"/>
      <c r="AV22" s="52"/>
      <c r="AW22" s="46"/>
      <c r="AX22" s="40"/>
      <c r="AY22" s="53" t="str">
        <f t="shared" si="5"/>
        <v/>
      </c>
      <c r="AZ22" s="54"/>
      <c r="BA22" s="54"/>
      <c r="BB22" s="54"/>
      <c r="BC22" s="54"/>
      <c r="BD22" s="54"/>
      <c r="BE22" s="54"/>
      <c r="BF22" s="54"/>
      <c r="BG22" s="54"/>
      <c r="BH22" s="54"/>
      <c r="BI22" s="13"/>
      <c r="BJ22" s="13"/>
      <c r="BK22" s="13"/>
      <c r="BL22" s="13"/>
      <c r="BM22" s="13"/>
      <c r="BX22" s="2"/>
      <c r="CA22" s="55" t="str">
        <f t="shared" si="6"/>
        <v/>
      </c>
      <c r="CB22" s="55" t="str">
        <f t="shared" si="7"/>
        <v/>
      </c>
      <c r="CC22" s="55" t="str">
        <f t="shared" si="8"/>
        <v/>
      </c>
      <c r="CD22" s="55" t="str">
        <f t="shared" si="9"/>
        <v/>
      </c>
      <c r="CE22" s="55" t="str">
        <f t="shared" si="10"/>
        <v/>
      </c>
      <c r="CF22" s="55"/>
      <c r="CG22" s="56">
        <f t="shared" si="11"/>
        <v>0</v>
      </c>
      <c r="CH22" s="56">
        <f t="shared" si="12"/>
        <v>0</v>
      </c>
      <c r="CI22" s="56">
        <f t="shared" si="2"/>
        <v>0</v>
      </c>
      <c r="CJ22" s="56">
        <f t="shared" si="3"/>
        <v>0</v>
      </c>
      <c r="CK22" s="56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1" t="s">
        <v>70</v>
      </c>
      <c r="B23" s="34">
        <f t="shared" si="13"/>
        <v>0</v>
      </c>
      <c r="C23" s="39"/>
      <c r="D23" s="57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39"/>
      <c r="U23" s="39"/>
      <c r="V23" s="40"/>
      <c r="W23" s="41">
        <f t="shared" si="0"/>
        <v>0</v>
      </c>
      <c r="X23" s="39"/>
      <c r="Y23" s="42"/>
      <c r="Z23" s="40"/>
      <c r="AA23" s="62">
        <f t="shared" si="1"/>
        <v>0</v>
      </c>
      <c r="AB23" s="39"/>
      <c r="AC23" s="42"/>
      <c r="AD23" s="40"/>
      <c r="AE23" s="44"/>
      <c r="AF23" s="44">
        <v>0</v>
      </c>
      <c r="AG23" s="39"/>
      <c r="AH23" s="40"/>
      <c r="AI23" s="48"/>
      <c r="AJ23" s="46"/>
      <c r="AK23" s="40"/>
      <c r="AL23" s="46"/>
      <c r="AM23" s="40"/>
      <c r="AN23" s="49"/>
      <c r="AO23" s="49"/>
      <c r="AP23" s="49"/>
      <c r="AQ23" s="49"/>
      <c r="AR23" s="50"/>
      <c r="AS23" s="51"/>
      <c r="AT23" s="60"/>
      <c r="AU23" s="58"/>
      <c r="AV23" s="52"/>
      <c r="AW23" s="46"/>
      <c r="AX23" s="40"/>
      <c r="AY23" s="53" t="str">
        <f t="shared" si="5"/>
        <v/>
      </c>
      <c r="AZ23" s="54"/>
      <c r="BA23" s="54"/>
      <c r="BB23" s="54"/>
      <c r="BC23" s="54"/>
      <c r="BD23" s="54"/>
      <c r="BE23" s="54"/>
      <c r="BF23" s="54"/>
      <c r="BG23" s="54"/>
      <c r="BH23" s="54"/>
      <c r="BI23" s="13"/>
      <c r="BJ23" s="13"/>
      <c r="BK23" s="13"/>
      <c r="BL23" s="13"/>
      <c r="BM23" s="13"/>
      <c r="BX23" s="2"/>
      <c r="CA23" s="55" t="str">
        <f t="shared" si="6"/>
        <v/>
      </c>
      <c r="CB23" s="55" t="str">
        <f t="shared" si="7"/>
        <v/>
      </c>
      <c r="CC23" s="55" t="str">
        <f t="shared" si="8"/>
        <v/>
      </c>
      <c r="CD23" s="55" t="str">
        <f t="shared" si="9"/>
        <v/>
      </c>
      <c r="CE23" s="55" t="str">
        <f t="shared" si="10"/>
        <v/>
      </c>
      <c r="CF23" s="55"/>
      <c r="CG23" s="56">
        <f t="shared" si="11"/>
        <v>0</v>
      </c>
      <c r="CH23" s="56">
        <f t="shared" si="12"/>
        <v>0</v>
      </c>
      <c r="CI23" s="56">
        <f t="shared" si="2"/>
        <v>0</v>
      </c>
      <c r="CJ23" s="56">
        <f t="shared" si="3"/>
        <v>0</v>
      </c>
      <c r="CK23" s="56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1" t="s">
        <v>71</v>
      </c>
      <c r="B24" s="34">
        <f t="shared" si="13"/>
        <v>0</v>
      </c>
      <c r="C24" s="39"/>
      <c r="D24" s="57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0"/>
      <c r="T24" s="39"/>
      <c r="U24" s="39"/>
      <c r="V24" s="40"/>
      <c r="W24" s="41">
        <f t="shared" si="0"/>
        <v>0</v>
      </c>
      <c r="X24" s="39"/>
      <c r="Y24" s="42"/>
      <c r="Z24" s="40"/>
      <c r="AA24" s="62">
        <f t="shared" si="1"/>
        <v>0</v>
      </c>
      <c r="AB24" s="39"/>
      <c r="AC24" s="42"/>
      <c r="AD24" s="40"/>
      <c r="AE24" s="44"/>
      <c r="AF24" s="44">
        <v>0</v>
      </c>
      <c r="AG24" s="39"/>
      <c r="AH24" s="40"/>
      <c r="AI24" s="48"/>
      <c r="AJ24" s="46"/>
      <c r="AK24" s="40"/>
      <c r="AL24" s="46"/>
      <c r="AM24" s="40"/>
      <c r="AN24" s="49"/>
      <c r="AO24" s="49"/>
      <c r="AP24" s="49"/>
      <c r="AQ24" s="49"/>
      <c r="AR24" s="50"/>
      <c r="AS24" s="51"/>
      <c r="AT24" s="60"/>
      <c r="AU24" s="58"/>
      <c r="AV24" s="52"/>
      <c r="AW24" s="46"/>
      <c r="AX24" s="40"/>
      <c r="AY24" s="53" t="str">
        <f t="shared" si="5"/>
        <v/>
      </c>
      <c r="AZ24" s="54"/>
      <c r="BA24" s="54"/>
      <c r="BB24" s="54"/>
      <c r="BC24" s="54"/>
      <c r="BD24" s="54"/>
      <c r="BE24" s="54"/>
      <c r="BF24" s="54"/>
      <c r="BG24" s="54"/>
      <c r="BH24" s="54"/>
      <c r="BI24" s="13"/>
      <c r="BJ24" s="13"/>
      <c r="BK24" s="13"/>
      <c r="BL24" s="13"/>
      <c r="BM24" s="13"/>
      <c r="BX24" s="2"/>
      <c r="CA24" s="55" t="str">
        <f t="shared" si="6"/>
        <v/>
      </c>
      <c r="CB24" s="55" t="str">
        <f t="shared" si="7"/>
        <v/>
      </c>
      <c r="CC24" s="55" t="str">
        <f t="shared" si="8"/>
        <v/>
      </c>
      <c r="CD24" s="55" t="str">
        <f t="shared" si="9"/>
        <v/>
      </c>
      <c r="CE24" s="55" t="str">
        <f t="shared" si="10"/>
        <v/>
      </c>
      <c r="CF24" s="55"/>
      <c r="CG24" s="56">
        <f t="shared" si="11"/>
        <v>0</v>
      </c>
      <c r="CH24" s="56">
        <f t="shared" si="12"/>
        <v>0</v>
      </c>
      <c r="CI24" s="56">
        <f t="shared" si="2"/>
        <v>0</v>
      </c>
      <c r="CJ24" s="56">
        <f t="shared" si="3"/>
        <v>0</v>
      </c>
      <c r="CK24" s="56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1" t="s">
        <v>72</v>
      </c>
      <c r="B25" s="34">
        <f t="shared" si="13"/>
        <v>0</v>
      </c>
      <c r="C25" s="39"/>
      <c r="D25" s="57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39"/>
      <c r="U25" s="39"/>
      <c r="V25" s="40"/>
      <c r="W25" s="41">
        <f t="shared" si="0"/>
        <v>0</v>
      </c>
      <c r="X25" s="39"/>
      <c r="Y25" s="42"/>
      <c r="Z25" s="40"/>
      <c r="AA25" s="62">
        <f t="shared" si="1"/>
        <v>0</v>
      </c>
      <c r="AB25" s="39"/>
      <c r="AC25" s="42"/>
      <c r="AD25" s="40"/>
      <c r="AE25" s="44"/>
      <c r="AF25" s="44">
        <v>0</v>
      </c>
      <c r="AG25" s="39"/>
      <c r="AH25" s="40"/>
      <c r="AI25" s="48"/>
      <c r="AJ25" s="46"/>
      <c r="AK25" s="40"/>
      <c r="AL25" s="46"/>
      <c r="AM25" s="40"/>
      <c r="AN25" s="49"/>
      <c r="AO25" s="49"/>
      <c r="AP25" s="49"/>
      <c r="AQ25" s="49"/>
      <c r="AR25" s="50"/>
      <c r="AS25" s="51"/>
      <c r="AT25" s="60"/>
      <c r="AU25" s="58"/>
      <c r="AV25" s="52"/>
      <c r="AW25" s="46"/>
      <c r="AX25" s="40"/>
      <c r="AY25" s="53" t="str">
        <f t="shared" si="5"/>
        <v/>
      </c>
      <c r="AZ25" s="54"/>
      <c r="BA25" s="54"/>
      <c r="BB25" s="54"/>
      <c r="BC25" s="54"/>
      <c r="BD25" s="54"/>
      <c r="BE25" s="54"/>
      <c r="BF25" s="54"/>
      <c r="BG25" s="54"/>
      <c r="BH25" s="54"/>
      <c r="BI25" s="13"/>
      <c r="BJ25" s="13"/>
      <c r="BK25" s="13"/>
      <c r="BL25" s="13"/>
      <c r="BM25" s="13"/>
      <c r="BX25" s="2"/>
      <c r="CA25" s="55" t="str">
        <f t="shared" si="6"/>
        <v/>
      </c>
      <c r="CB25" s="55" t="str">
        <f t="shared" si="7"/>
        <v/>
      </c>
      <c r="CC25" s="55" t="str">
        <f t="shared" si="8"/>
        <v/>
      </c>
      <c r="CD25" s="55" t="str">
        <f t="shared" si="9"/>
        <v/>
      </c>
      <c r="CE25" s="55" t="str">
        <f t="shared" si="10"/>
        <v/>
      </c>
      <c r="CF25" s="55"/>
      <c r="CG25" s="56">
        <f t="shared" si="11"/>
        <v>0</v>
      </c>
      <c r="CH25" s="56">
        <f t="shared" si="12"/>
        <v>0</v>
      </c>
      <c r="CI25" s="56">
        <f t="shared" si="2"/>
        <v>0</v>
      </c>
      <c r="CJ25" s="56">
        <f t="shared" si="3"/>
        <v>0</v>
      </c>
      <c r="CK25" s="56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1" t="s">
        <v>73</v>
      </c>
      <c r="B26" s="34">
        <f t="shared" si="13"/>
        <v>0</v>
      </c>
      <c r="C26" s="39">
        <v>0</v>
      </c>
      <c r="D26" s="57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0">
        <v>0</v>
      </c>
      <c r="T26" s="39">
        <v>0</v>
      </c>
      <c r="U26" s="39">
        <v>0</v>
      </c>
      <c r="V26" s="40">
        <v>0</v>
      </c>
      <c r="W26" s="41">
        <f t="shared" si="0"/>
        <v>0</v>
      </c>
      <c r="X26" s="39">
        <v>0</v>
      </c>
      <c r="Y26" s="42">
        <v>0</v>
      </c>
      <c r="Z26" s="40">
        <v>0</v>
      </c>
      <c r="AA26" s="62">
        <f t="shared" si="1"/>
        <v>0</v>
      </c>
      <c r="AB26" s="39">
        <v>0</v>
      </c>
      <c r="AC26" s="42">
        <v>0</v>
      </c>
      <c r="AD26" s="40">
        <v>0</v>
      </c>
      <c r="AE26" s="44"/>
      <c r="AF26" s="44">
        <v>0</v>
      </c>
      <c r="AG26" s="39">
        <v>0</v>
      </c>
      <c r="AH26" s="40">
        <v>0</v>
      </c>
      <c r="AI26" s="48">
        <v>0</v>
      </c>
      <c r="AJ26" s="46">
        <v>0</v>
      </c>
      <c r="AK26" s="40">
        <v>0</v>
      </c>
      <c r="AL26" s="46">
        <v>0</v>
      </c>
      <c r="AM26" s="40">
        <v>0</v>
      </c>
      <c r="AN26" s="49"/>
      <c r="AO26" s="49"/>
      <c r="AP26" s="49"/>
      <c r="AQ26" s="49"/>
      <c r="AR26" s="50"/>
      <c r="AS26" s="51"/>
      <c r="AT26" s="60"/>
      <c r="AU26" s="58"/>
      <c r="AV26" s="52"/>
      <c r="AW26" s="46"/>
      <c r="AX26" s="40"/>
      <c r="AY26" s="53" t="str">
        <f t="shared" si="5"/>
        <v/>
      </c>
      <c r="AZ26" s="54"/>
      <c r="BA26" s="54"/>
      <c r="BB26" s="54"/>
      <c r="BC26" s="54"/>
      <c r="BD26" s="54"/>
      <c r="BE26" s="54"/>
      <c r="BF26" s="54"/>
      <c r="BG26" s="54"/>
      <c r="BH26" s="54"/>
      <c r="BI26" s="13"/>
      <c r="BJ26" s="13"/>
      <c r="BK26" s="13"/>
      <c r="BL26" s="13"/>
      <c r="BM26" s="13"/>
      <c r="BX26" s="2"/>
      <c r="CA26" s="55" t="str">
        <f t="shared" si="6"/>
        <v/>
      </c>
      <c r="CB26" s="55" t="str">
        <f t="shared" si="7"/>
        <v/>
      </c>
      <c r="CC26" s="55" t="str">
        <f t="shared" si="8"/>
        <v/>
      </c>
      <c r="CD26" s="55" t="str">
        <f t="shared" si="9"/>
        <v/>
      </c>
      <c r="CE26" s="55" t="str">
        <f t="shared" si="10"/>
        <v/>
      </c>
      <c r="CF26" s="55"/>
      <c r="CG26" s="56">
        <f t="shared" si="11"/>
        <v>0</v>
      </c>
      <c r="CH26" s="56">
        <f t="shared" si="12"/>
        <v>0</v>
      </c>
      <c r="CI26" s="56">
        <f t="shared" si="2"/>
        <v>0</v>
      </c>
      <c r="CJ26" s="56">
        <f t="shared" si="3"/>
        <v>0</v>
      </c>
      <c r="CK26" s="56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1" t="s">
        <v>74</v>
      </c>
      <c r="B27" s="34">
        <f t="shared" si="13"/>
        <v>0</v>
      </c>
      <c r="C27" s="39"/>
      <c r="D27" s="57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39"/>
      <c r="U27" s="39"/>
      <c r="V27" s="40"/>
      <c r="W27" s="41">
        <f t="shared" si="0"/>
        <v>0</v>
      </c>
      <c r="X27" s="39"/>
      <c r="Y27" s="42"/>
      <c r="Z27" s="40"/>
      <c r="AA27" s="62">
        <f t="shared" si="1"/>
        <v>0</v>
      </c>
      <c r="AB27" s="39"/>
      <c r="AC27" s="42"/>
      <c r="AD27" s="40"/>
      <c r="AE27" s="44"/>
      <c r="AF27" s="44">
        <v>0</v>
      </c>
      <c r="AG27" s="39"/>
      <c r="AH27" s="40"/>
      <c r="AI27" s="48"/>
      <c r="AJ27" s="46"/>
      <c r="AK27" s="40"/>
      <c r="AL27" s="46"/>
      <c r="AM27" s="40"/>
      <c r="AN27" s="49"/>
      <c r="AO27" s="49"/>
      <c r="AP27" s="49"/>
      <c r="AQ27" s="49"/>
      <c r="AR27" s="50"/>
      <c r="AS27" s="51"/>
      <c r="AT27" s="60"/>
      <c r="AU27" s="58"/>
      <c r="AV27" s="52"/>
      <c r="AW27" s="46"/>
      <c r="AX27" s="40"/>
      <c r="AY27" s="53" t="str">
        <f t="shared" si="5"/>
        <v/>
      </c>
      <c r="AZ27" s="54"/>
      <c r="BA27" s="54"/>
      <c r="BB27" s="54"/>
      <c r="BC27" s="54"/>
      <c r="BD27" s="54"/>
      <c r="BE27" s="54"/>
      <c r="BF27" s="54"/>
      <c r="BG27" s="54"/>
      <c r="BH27" s="54"/>
      <c r="BI27" s="13"/>
      <c r="BJ27" s="13"/>
      <c r="BK27" s="13"/>
      <c r="BL27" s="13"/>
      <c r="BM27" s="13"/>
      <c r="BX27" s="2"/>
      <c r="CA27" s="55" t="str">
        <f t="shared" si="6"/>
        <v/>
      </c>
      <c r="CB27" s="55" t="str">
        <f t="shared" si="7"/>
        <v/>
      </c>
      <c r="CC27" s="55" t="str">
        <f t="shared" si="8"/>
        <v/>
      </c>
      <c r="CD27" s="55" t="str">
        <f t="shared" si="9"/>
        <v/>
      </c>
      <c r="CE27" s="55" t="str">
        <f t="shared" si="10"/>
        <v/>
      </c>
      <c r="CF27" s="55"/>
      <c r="CG27" s="56">
        <f t="shared" si="11"/>
        <v>0</v>
      </c>
      <c r="CH27" s="56">
        <f t="shared" si="12"/>
        <v>0</v>
      </c>
      <c r="CI27" s="56">
        <f t="shared" si="2"/>
        <v>0</v>
      </c>
      <c r="CJ27" s="56">
        <f t="shared" si="3"/>
        <v>0</v>
      </c>
      <c r="CK27" s="56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1" t="s">
        <v>75</v>
      </c>
      <c r="B28" s="34">
        <f t="shared" si="13"/>
        <v>0</v>
      </c>
      <c r="C28" s="39"/>
      <c r="D28" s="57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0"/>
      <c r="T28" s="39"/>
      <c r="U28" s="39"/>
      <c r="V28" s="40"/>
      <c r="W28" s="41">
        <f t="shared" si="0"/>
        <v>0</v>
      </c>
      <c r="X28" s="39"/>
      <c r="Y28" s="42"/>
      <c r="Z28" s="40"/>
      <c r="AA28" s="62">
        <f t="shared" si="1"/>
        <v>0</v>
      </c>
      <c r="AB28" s="39"/>
      <c r="AC28" s="42"/>
      <c r="AD28" s="40"/>
      <c r="AE28" s="44"/>
      <c r="AF28" s="44">
        <v>0</v>
      </c>
      <c r="AG28" s="39"/>
      <c r="AH28" s="40"/>
      <c r="AI28" s="48"/>
      <c r="AJ28" s="46"/>
      <c r="AK28" s="40"/>
      <c r="AL28" s="46"/>
      <c r="AM28" s="40"/>
      <c r="AN28" s="49"/>
      <c r="AO28" s="49"/>
      <c r="AP28" s="49"/>
      <c r="AQ28" s="49"/>
      <c r="AR28" s="50"/>
      <c r="AS28" s="51"/>
      <c r="AT28" s="60"/>
      <c r="AU28" s="58"/>
      <c r="AV28" s="52"/>
      <c r="AW28" s="46"/>
      <c r="AX28" s="40"/>
      <c r="AY28" s="53" t="str">
        <f t="shared" si="5"/>
        <v/>
      </c>
      <c r="AZ28" s="54"/>
      <c r="BA28" s="54"/>
      <c r="BB28" s="54"/>
      <c r="BC28" s="54"/>
      <c r="BD28" s="54"/>
      <c r="BE28" s="54"/>
      <c r="BF28" s="54"/>
      <c r="BG28" s="54"/>
      <c r="BH28" s="54"/>
      <c r="BI28" s="13"/>
      <c r="BJ28" s="13"/>
      <c r="BK28" s="13"/>
      <c r="BL28" s="13"/>
      <c r="BM28" s="13"/>
      <c r="BX28" s="2"/>
      <c r="CA28" s="55" t="str">
        <f t="shared" si="6"/>
        <v/>
      </c>
      <c r="CB28" s="55" t="str">
        <f t="shared" si="7"/>
        <v/>
      </c>
      <c r="CC28" s="55" t="str">
        <f t="shared" si="8"/>
        <v/>
      </c>
      <c r="CD28" s="55" t="str">
        <f t="shared" si="9"/>
        <v/>
      </c>
      <c r="CE28" s="55" t="str">
        <f t="shared" si="10"/>
        <v/>
      </c>
      <c r="CF28" s="55"/>
      <c r="CG28" s="56">
        <f t="shared" si="11"/>
        <v>0</v>
      </c>
      <c r="CH28" s="56">
        <f t="shared" si="12"/>
        <v>0</v>
      </c>
      <c r="CI28" s="56">
        <f t="shared" si="2"/>
        <v>0</v>
      </c>
      <c r="CJ28" s="56">
        <f t="shared" si="3"/>
        <v>0</v>
      </c>
      <c r="CK28" s="56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1" t="s">
        <v>76</v>
      </c>
      <c r="B29" s="34">
        <f t="shared" si="13"/>
        <v>0</v>
      </c>
      <c r="C29" s="39"/>
      <c r="D29" s="57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39"/>
      <c r="U29" s="39"/>
      <c r="V29" s="40"/>
      <c r="W29" s="41">
        <f t="shared" si="0"/>
        <v>0</v>
      </c>
      <c r="X29" s="39"/>
      <c r="Y29" s="42"/>
      <c r="Z29" s="40"/>
      <c r="AA29" s="62">
        <f t="shared" si="1"/>
        <v>0</v>
      </c>
      <c r="AB29" s="39"/>
      <c r="AC29" s="42"/>
      <c r="AD29" s="40"/>
      <c r="AE29" s="44"/>
      <c r="AF29" s="44">
        <v>0</v>
      </c>
      <c r="AG29" s="39"/>
      <c r="AH29" s="40"/>
      <c r="AI29" s="48"/>
      <c r="AJ29" s="46"/>
      <c r="AK29" s="40"/>
      <c r="AL29" s="46"/>
      <c r="AM29" s="40"/>
      <c r="AN29" s="49"/>
      <c r="AO29" s="49"/>
      <c r="AP29" s="49"/>
      <c r="AQ29" s="49"/>
      <c r="AR29" s="50"/>
      <c r="AS29" s="51"/>
      <c r="AT29" s="60"/>
      <c r="AU29" s="58"/>
      <c r="AV29" s="52"/>
      <c r="AW29" s="46"/>
      <c r="AX29" s="40"/>
      <c r="AY29" s="53" t="str">
        <f t="shared" si="5"/>
        <v/>
      </c>
      <c r="AZ29" s="54"/>
      <c r="BA29" s="54"/>
      <c r="BB29" s="54"/>
      <c r="BC29" s="54"/>
      <c r="BD29" s="54"/>
      <c r="BE29" s="54"/>
      <c r="BF29" s="54"/>
      <c r="BG29" s="54"/>
      <c r="BH29" s="54"/>
      <c r="BI29" s="13"/>
      <c r="BJ29" s="13"/>
      <c r="BK29" s="13"/>
      <c r="BL29" s="13"/>
      <c r="BM29" s="13"/>
      <c r="BX29" s="2"/>
      <c r="CA29" s="55" t="str">
        <f t="shared" si="6"/>
        <v/>
      </c>
      <c r="CB29" s="55" t="str">
        <f t="shared" si="7"/>
        <v/>
      </c>
      <c r="CC29" s="55" t="str">
        <f t="shared" si="8"/>
        <v/>
      </c>
      <c r="CD29" s="55" t="str">
        <f t="shared" si="9"/>
        <v/>
      </c>
      <c r="CE29" s="55" t="str">
        <f t="shared" si="10"/>
        <v/>
      </c>
      <c r="CF29" s="55"/>
      <c r="CG29" s="56">
        <f t="shared" si="11"/>
        <v>0</v>
      </c>
      <c r="CH29" s="56">
        <f t="shared" si="12"/>
        <v>0</v>
      </c>
      <c r="CI29" s="56">
        <f t="shared" si="2"/>
        <v>0</v>
      </c>
      <c r="CJ29" s="56">
        <f t="shared" si="3"/>
        <v>0</v>
      </c>
      <c r="CK29" s="56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1" t="s">
        <v>77</v>
      </c>
      <c r="B30" s="34">
        <f t="shared" si="13"/>
        <v>0</v>
      </c>
      <c r="C30" s="39">
        <v>0</v>
      </c>
      <c r="D30" s="57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0">
        <v>0</v>
      </c>
      <c r="T30" s="39">
        <v>0</v>
      </c>
      <c r="U30" s="39">
        <v>0</v>
      </c>
      <c r="V30" s="40">
        <v>0</v>
      </c>
      <c r="W30" s="41">
        <f t="shared" si="0"/>
        <v>0</v>
      </c>
      <c r="X30" s="39">
        <v>0</v>
      </c>
      <c r="Y30" s="42">
        <v>0</v>
      </c>
      <c r="Z30" s="40">
        <v>0</v>
      </c>
      <c r="AA30" s="62">
        <f t="shared" si="1"/>
        <v>0</v>
      </c>
      <c r="AB30" s="39">
        <v>0</v>
      </c>
      <c r="AC30" s="42">
        <v>0</v>
      </c>
      <c r="AD30" s="40">
        <v>0</v>
      </c>
      <c r="AE30" s="44"/>
      <c r="AF30" s="44">
        <v>0</v>
      </c>
      <c r="AG30" s="39">
        <v>0</v>
      </c>
      <c r="AH30" s="40">
        <v>0</v>
      </c>
      <c r="AI30" s="48">
        <v>0</v>
      </c>
      <c r="AJ30" s="46">
        <v>0</v>
      </c>
      <c r="AK30" s="40">
        <v>3</v>
      </c>
      <c r="AL30" s="46">
        <v>0</v>
      </c>
      <c r="AM30" s="40">
        <v>0</v>
      </c>
      <c r="AN30" s="49"/>
      <c r="AO30" s="49"/>
      <c r="AP30" s="49"/>
      <c r="AQ30" s="49"/>
      <c r="AR30" s="50"/>
      <c r="AS30" s="51"/>
      <c r="AT30" s="60"/>
      <c r="AU30" s="58"/>
      <c r="AV30" s="52"/>
      <c r="AW30" s="46"/>
      <c r="AX30" s="40"/>
      <c r="AY30" s="53" t="str">
        <f t="shared" si="5"/>
        <v/>
      </c>
      <c r="AZ30" s="54"/>
      <c r="BA30" s="54"/>
      <c r="BB30" s="54"/>
      <c r="BC30" s="54"/>
      <c r="BD30" s="54"/>
      <c r="BE30" s="54"/>
      <c r="BF30" s="54"/>
      <c r="BG30" s="54"/>
      <c r="BH30" s="54"/>
      <c r="BI30" s="13"/>
      <c r="BJ30" s="13"/>
      <c r="BK30" s="13"/>
      <c r="BL30" s="13"/>
      <c r="BM30" s="13"/>
      <c r="BX30" s="2"/>
      <c r="CA30" s="55" t="str">
        <f t="shared" si="6"/>
        <v/>
      </c>
      <c r="CB30" s="55" t="str">
        <f t="shared" si="7"/>
        <v/>
      </c>
      <c r="CC30" s="55" t="str">
        <f t="shared" si="8"/>
        <v/>
      </c>
      <c r="CD30" s="55" t="str">
        <f t="shared" si="9"/>
        <v/>
      </c>
      <c r="CE30" s="55" t="str">
        <f t="shared" si="10"/>
        <v/>
      </c>
      <c r="CF30" s="55"/>
      <c r="CG30" s="56">
        <f t="shared" si="11"/>
        <v>0</v>
      </c>
      <c r="CH30" s="56">
        <f t="shared" si="12"/>
        <v>0</v>
      </c>
      <c r="CI30" s="56">
        <f t="shared" si="2"/>
        <v>0</v>
      </c>
      <c r="CJ30" s="56">
        <f t="shared" si="3"/>
        <v>0</v>
      </c>
      <c r="CK30" s="56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1" t="s">
        <v>78</v>
      </c>
      <c r="B31" s="34">
        <f t="shared" si="13"/>
        <v>3</v>
      </c>
      <c r="C31" s="39">
        <v>0</v>
      </c>
      <c r="D31" s="57">
        <v>0</v>
      </c>
      <c r="E31" s="42">
        <v>0</v>
      </c>
      <c r="F31" s="42">
        <v>0</v>
      </c>
      <c r="G31" s="42">
        <v>0</v>
      </c>
      <c r="H31" s="42">
        <v>0</v>
      </c>
      <c r="I31" s="42">
        <v>1</v>
      </c>
      <c r="J31" s="42">
        <v>0</v>
      </c>
      <c r="K31" s="42">
        <v>1</v>
      </c>
      <c r="L31" s="42">
        <v>0</v>
      </c>
      <c r="M31" s="42">
        <v>0</v>
      </c>
      <c r="N31" s="42">
        <v>1</v>
      </c>
      <c r="O31" s="42">
        <v>0</v>
      </c>
      <c r="P31" s="42">
        <v>0</v>
      </c>
      <c r="Q31" s="42">
        <v>0</v>
      </c>
      <c r="R31" s="42">
        <v>0</v>
      </c>
      <c r="S31" s="40">
        <v>0</v>
      </c>
      <c r="T31" s="39">
        <v>3</v>
      </c>
      <c r="U31" s="39">
        <v>1</v>
      </c>
      <c r="V31" s="40">
        <v>2</v>
      </c>
      <c r="W31" s="41">
        <f t="shared" si="0"/>
        <v>0</v>
      </c>
      <c r="X31" s="39">
        <v>0</v>
      </c>
      <c r="Y31" s="42">
        <v>0</v>
      </c>
      <c r="Z31" s="40">
        <v>0</v>
      </c>
      <c r="AA31" s="62">
        <f t="shared" si="1"/>
        <v>3</v>
      </c>
      <c r="AB31" s="39">
        <v>0</v>
      </c>
      <c r="AC31" s="42">
        <v>3</v>
      </c>
      <c r="AD31" s="40">
        <v>0</v>
      </c>
      <c r="AE31" s="44"/>
      <c r="AF31" s="44">
        <v>0</v>
      </c>
      <c r="AG31" s="39">
        <v>6</v>
      </c>
      <c r="AH31" s="40">
        <v>0</v>
      </c>
      <c r="AI31" s="48">
        <v>0</v>
      </c>
      <c r="AJ31" s="46">
        <v>0</v>
      </c>
      <c r="AK31" s="40">
        <v>0</v>
      </c>
      <c r="AL31" s="46">
        <v>0</v>
      </c>
      <c r="AM31" s="40">
        <v>0</v>
      </c>
      <c r="AN31" s="49"/>
      <c r="AO31" s="49"/>
      <c r="AP31" s="49"/>
      <c r="AQ31" s="49"/>
      <c r="AR31" s="50"/>
      <c r="AS31" s="51"/>
      <c r="AT31" s="60"/>
      <c r="AU31" s="58"/>
      <c r="AV31" s="52"/>
      <c r="AW31" s="46"/>
      <c r="AX31" s="40"/>
      <c r="AY31" s="53" t="str">
        <f t="shared" si="5"/>
        <v/>
      </c>
      <c r="AZ31" s="54"/>
      <c r="BA31" s="54"/>
      <c r="BB31" s="54"/>
      <c r="BC31" s="54"/>
      <c r="BD31" s="54"/>
      <c r="BE31" s="54"/>
      <c r="BF31" s="54"/>
      <c r="BG31" s="54"/>
      <c r="BH31" s="54"/>
      <c r="BI31" s="13"/>
      <c r="BJ31" s="13"/>
      <c r="BK31" s="13"/>
      <c r="BL31" s="13"/>
      <c r="BM31" s="13"/>
      <c r="BX31" s="2"/>
      <c r="CA31" s="55" t="str">
        <f t="shared" si="6"/>
        <v/>
      </c>
      <c r="CB31" s="55" t="str">
        <f t="shared" si="7"/>
        <v/>
      </c>
      <c r="CC31" s="55" t="str">
        <f t="shared" si="8"/>
        <v/>
      </c>
      <c r="CD31" s="55" t="str">
        <f t="shared" si="9"/>
        <v/>
      </c>
      <c r="CE31" s="55" t="str">
        <f t="shared" si="10"/>
        <v/>
      </c>
      <c r="CF31" s="55"/>
      <c r="CG31" s="56">
        <f t="shared" si="11"/>
        <v>0</v>
      </c>
      <c r="CH31" s="56">
        <f t="shared" si="12"/>
        <v>0</v>
      </c>
      <c r="CI31" s="56">
        <f t="shared" si="2"/>
        <v>0</v>
      </c>
      <c r="CJ31" s="56">
        <f t="shared" si="3"/>
        <v>0</v>
      </c>
      <c r="CK31" s="56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1" t="s">
        <v>79</v>
      </c>
      <c r="B32" s="34">
        <f t="shared" si="13"/>
        <v>0</v>
      </c>
      <c r="C32" s="39"/>
      <c r="D32" s="57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39"/>
      <c r="U32" s="39"/>
      <c r="V32" s="40"/>
      <c r="W32" s="41">
        <f t="shared" si="0"/>
        <v>0</v>
      </c>
      <c r="X32" s="39"/>
      <c r="Y32" s="42"/>
      <c r="Z32" s="40"/>
      <c r="AA32" s="62">
        <f t="shared" si="1"/>
        <v>0</v>
      </c>
      <c r="AB32" s="39"/>
      <c r="AC32" s="42"/>
      <c r="AD32" s="40"/>
      <c r="AE32" s="44"/>
      <c r="AF32" s="44">
        <v>0</v>
      </c>
      <c r="AG32" s="39"/>
      <c r="AH32" s="40"/>
      <c r="AI32" s="48"/>
      <c r="AJ32" s="46"/>
      <c r="AK32" s="40"/>
      <c r="AL32" s="46"/>
      <c r="AM32" s="40"/>
      <c r="AN32" s="49"/>
      <c r="AO32" s="49"/>
      <c r="AP32" s="49"/>
      <c r="AQ32" s="49"/>
      <c r="AR32" s="50"/>
      <c r="AS32" s="51"/>
      <c r="AT32" s="60"/>
      <c r="AU32" s="58"/>
      <c r="AV32" s="52"/>
      <c r="AW32" s="46"/>
      <c r="AX32" s="40"/>
      <c r="AY32" s="53" t="str">
        <f t="shared" si="5"/>
        <v/>
      </c>
      <c r="AZ32" s="54"/>
      <c r="BA32" s="54"/>
      <c r="BB32" s="54"/>
      <c r="BC32" s="54"/>
      <c r="BD32" s="54"/>
      <c r="BE32" s="54"/>
      <c r="BF32" s="54"/>
      <c r="BG32" s="54"/>
      <c r="BH32" s="54"/>
      <c r="BI32" s="13"/>
      <c r="BJ32" s="13"/>
      <c r="BK32" s="13"/>
      <c r="BL32" s="13"/>
      <c r="BM32" s="13"/>
      <c r="BX32" s="2"/>
      <c r="CA32" s="55" t="str">
        <f t="shared" si="6"/>
        <v/>
      </c>
      <c r="CB32" s="55" t="str">
        <f t="shared" si="7"/>
        <v/>
      </c>
      <c r="CC32" s="55" t="str">
        <f t="shared" si="8"/>
        <v/>
      </c>
      <c r="CD32" s="55" t="str">
        <f t="shared" si="9"/>
        <v/>
      </c>
      <c r="CE32" s="55" t="str">
        <f t="shared" si="10"/>
        <v/>
      </c>
      <c r="CF32" s="55"/>
      <c r="CG32" s="56">
        <f t="shared" si="11"/>
        <v>0</v>
      </c>
      <c r="CH32" s="56">
        <f t="shared" si="12"/>
        <v>0</v>
      </c>
      <c r="CI32" s="56">
        <f t="shared" si="2"/>
        <v>0</v>
      </c>
      <c r="CJ32" s="56">
        <f t="shared" si="3"/>
        <v>0</v>
      </c>
      <c r="CK32" s="56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1" t="s">
        <v>80</v>
      </c>
      <c r="B33" s="34">
        <f t="shared" si="13"/>
        <v>0</v>
      </c>
      <c r="C33" s="39"/>
      <c r="D33" s="57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0"/>
      <c r="T33" s="39"/>
      <c r="U33" s="39"/>
      <c r="V33" s="40"/>
      <c r="W33" s="41">
        <f t="shared" si="0"/>
        <v>0</v>
      </c>
      <c r="X33" s="39"/>
      <c r="Y33" s="42"/>
      <c r="Z33" s="40"/>
      <c r="AA33" s="62">
        <f t="shared" si="1"/>
        <v>0</v>
      </c>
      <c r="AB33" s="39"/>
      <c r="AC33" s="42"/>
      <c r="AD33" s="40"/>
      <c r="AE33" s="44"/>
      <c r="AF33" s="44">
        <v>0</v>
      </c>
      <c r="AG33" s="39"/>
      <c r="AH33" s="40"/>
      <c r="AI33" s="48"/>
      <c r="AJ33" s="46"/>
      <c r="AK33" s="40"/>
      <c r="AL33" s="46"/>
      <c r="AM33" s="40"/>
      <c r="AN33" s="49"/>
      <c r="AO33" s="49"/>
      <c r="AP33" s="49"/>
      <c r="AQ33" s="49"/>
      <c r="AR33" s="50"/>
      <c r="AS33" s="51"/>
      <c r="AT33" s="60"/>
      <c r="AU33" s="58"/>
      <c r="AV33" s="52"/>
      <c r="AW33" s="46"/>
      <c r="AX33" s="40"/>
      <c r="AY33" s="53" t="str">
        <f t="shared" si="5"/>
        <v/>
      </c>
      <c r="AZ33" s="54"/>
      <c r="BA33" s="54"/>
      <c r="BB33" s="54"/>
      <c r="BC33" s="54"/>
      <c r="BD33" s="54"/>
      <c r="BE33" s="54"/>
      <c r="BF33" s="54"/>
      <c r="BG33" s="54"/>
      <c r="BH33" s="54"/>
      <c r="BI33" s="13"/>
      <c r="BJ33" s="13"/>
      <c r="BK33" s="13"/>
      <c r="BL33" s="13"/>
      <c r="BM33" s="13"/>
      <c r="BX33" s="2"/>
      <c r="CA33" s="55" t="str">
        <f t="shared" si="6"/>
        <v/>
      </c>
      <c r="CB33" s="55" t="str">
        <f t="shared" si="7"/>
        <v/>
      </c>
      <c r="CC33" s="55" t="str">
        <f t="shared" si="8"/>
        <v/>
      </c>
      <c r="CD33" s="55" t="str">
        <f t="shared" si="9"/>
        <v/>
      </c>
      <c r="CE33" s="55" t="str">
        <f t="shared" si="10"/>
        <v/>
      </c>
      <c r="CF33" s="55"/>
      <c r="CG33" s="56">
        <f t="shared" si="11"/>
        <v>0</v>
      </c>
      <c r="CH33" s="56">
        <f t="shared" si="12"/>
        <v>0</v>
      </c>
      <c r="CI33" s="56">
        <f t="shared" si="2"/>
        <v>0</v>
      </c>
      <c r="CJ33" s="56">
        <f t="shared" si="3"/>
        <v>0</v>
      </c>
      <c r="CK33" s="56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1" t="s">
        <v>81</v>
      </c>
      <c r="B34" s="34">
        <f t="shared" si="13"/>
        <v>0</v>
      </c>
      <c r="C34" s="39"/>
      <c r="D34" s="57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0"/>
      <c r="T34" s="39"/>
      <c r="U34" s="39"/>
      <c r="V34" s="40"/>
      <c r="W34" s="41">
        <f t="shared" si="0"/>
        <v>0</v>
      </c>
      <c r="X34" s="39"/>
      <c r="Y34" s="42"/>
      <c r="Z34" s="40"/>
      <c r="AA34" s="62">
        <f t="shared" si="1"/>
        <v>0</v>
      </c>
      <c r="AB34" s="39"/>
      <c r="AC34" s="42"/>
      <c r="AD34" s="40"/>
      <c r="AE34" s="44"/>
      <c r="AF34" s="44">
        <v>0</v>
      </c>
      <c r="AG34" s="39"/>
      <c r="AH34" s="40"/>
      <c r="AI34" s="48"/>
      <c r="AJ34" s="46"/>
      <c r="AK34" s="40"/>
      <c r="AL34" s="46"/>
      <c r="AM34" s="40"/>
      <c r="AN34" s="49"/>
      <c r="AO34" s="49"/>
      <c r="AP34" s="49"/>
      <c r="AQ34" s="49"/>
      <c r="AR34" s="50"/>
      <c r="AS34" s="51"/>
      <c r="AT34" s="60"/>
      <c r="AU34" s="58"/>
      <c r="AV34" s="52"/>
      <c r="AW34" s="46"/>
      <c r="AX34" s="40"/>
      <c r="AY34" s="53" t="str">
        <f t="shared" si="5"/>
        <v/>
      </c>
      <c r="AZ34" s="54"/>
      <c r="BA34" s="54"/>
      <c r="BB34" s="54"/>
      <c r="BC34" s="54"/>
      <c r="BD34" s="54"/>
      <c r="BE34" s="54"/>
      <c r="BF34" s="54"/>
      <c r="BG34" s="54"/>
      <c r="BH34" s="54"/>
      <c r="BI34" s="13"/>
      <c r="BJ34" s="13"/>
      <c r="BK34" s="13"/>
      <c r="BL34" s="13"/>
      <c r="BM34" s="13"/>
      <c r="BX34" s="2"/>
      <c r="CA34" s="55" t="str">
        <f t="shared" si="6"/>
        <v/>
      </c>
      <c r="CB34" s="55" t="str">
        <f t="shared" si="7"/>
        <v/>
      </c>
      <c r="CC34" s="55" t="str">
        <f t="shared" si="8"/>
        <v/>
      </c>
      <c r="CD34" s="55" t="str">
        <f t="shared" si="9"/>
        <v/>
      </c>
      <c r="CE34" s="55" t="str">
        <f t="shared" si="10"/>
        <v/>
      </c>
      <c r="CF34" s="55"/>
      <c r="CG34" s="56">
        <f t="shared" si="11"/>
        <v>0</v>
      </c>
      <c r="CH34" s="56">
        <f t="shared" si="12"/>
        <v>0</v>
      </c>
      <c r="CI34" s="56">
        <f t="shared" si="2"/>
        <v>0</v>
      </c>
      <c r="CJ34" s="56">
        <f t="shared" si="3"/>
        <v>0</v>
      </c>
      <c r="CK34" s="56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1" t="s">
        <v>82</v>
      </c>
      <c r="B35" s="34">
        <f>SUM(O35+P35+Q35+R35+S35)</f>
        <v>0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42"/>
      <c r="P35" s="42"/>
      <c r="Q35" s="42"/>
      <c r="R35" s="42"/>
      <c r="S35" s="40"/>
      <c r="T35" s="39"/>
      <c r="U35" s="39"/>
      <c r="V35" s="40"/>
      <c r="W35" s="41">
        <f>SUM(X35+Y35+Z35)</f>
        <v>0</v>
      </c>
      <c r="X35" s="63"/>
      <c r="Y35" s="64"/>
      <c r="Z35" s="65"/>
      <c r="AA35" s="62">
        <f t="shared" si="1"/>
        <v>0</v>
      </c>
      <c r="AB35" s="39"/>
      <c r="AC35" s="42"/>
      <c r="AD35" s="40"/>
      <c r="AE35" s="44"/>
      <c r="AF35" s="44">
        <v>0</v>
      </c>
      <c r="AG35" s="39"/>
      <c r="AH35" s="40"/>
      <c r="AI35" s="48"/>
      <c r="AJ35" s="46"/>
      <c r="AK35" s="40"/>
      <c r="AL35" s="46"/>
      <c r="AM35" s="40"/>
      <c r="AN35" s="49"/>
      <c r="AO35" s="49"/>
      <c r="AP35" s="49"/>
      <c r="AQ35" s="49"/>
      <c r="AR35" s="50"/>
      <c r="AS35" s="51"/>
      <c r="AT35" s="60"/>
      <c r="AU35" s="58"/>
      <c r="AV35" s="52"/>
      <c r="AW35" s="46"/>
      <c r="AX35" s="40"/>
      <c r="AY35" s="53" t="str">
        <f t="shared" si="5"/>
        <v/>
      </c>
      <c r="AZ35" s="54"/>
      <c r="BA35" s="54"/>
      <c r="BB35" s="54"/>
      <c r="BC35" s="54"/>
      <c r="BD35" s="54"/>
      <c r="BE35" s="54"/>
      <c r="BF35" s="54"/>
      <c r="BG35" s="54"/>
      <c r="BH35" s="54"/>
      <c r="BI35" s="13"/>
      <c r="BJ35" s="13"/>
      <c r="BK35" s="13"/>
      <c r="BL35" s="13"/>
      <c r="BM35" s="13"/>
      <c r="BX35" s="2"/>
      <c r="CA35" s="55" t="str">
        <f t="shared" si="6"/>
        <v/>
      </c>
      <c r="CB35" s="55" t="str">
        <f t="shared" si="7"/>
        <v/>
      </c>
      <c r="CC35" s="55" t="str">
        <f t="shared" si="8"/>
        <v/>
      </c>
      <c r="CD35" s="55" t="str">
        <f t="shared" si="9"/>
        <v/>
      </c>
      <c r="CE35" s="55" t="str">
        <f t="shared" si="10"/>
        <v/>
      </c>
      <c r="CF35" s="55"/>
      <c r="CG35" s="56">
        <f t="shared" si="11"/>
        <v>0</v>
      </c>
      <c r="CH35" s="56">
        <f t="shared" si="12"/>
        <v>0</v>
      </c>
      <c r="CI35" s="56">
        <f t="shared" si="2"/>
        <v>0</v>
      </c>
      <c r="CJ35" s="56">
        <f t="shared" si="3"/>
        <v>0</v>
      </c>
      <c r="CK35" s="56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1" t="s">
        <v>83</v>
      </c>
      <c r="B36" s="34">
        <f t="shared" ref="B36:B65" si="14">SUM(C36:S36)</f>
        <v>0</v>
      </c>
      <c r="C36" s="39"/>
      <c r="D36" s="57"/>
      <c r="E36" s="42"/>
      <c r="F36" s="38"/>
      <c r="G36" s="38"/>
      <c r="H36" s="38"/>
      <c r="I36" s="38"/>
      <c r="J36" s="38"/>
      <c r="K36" s="38"/>
      <c r="L36" s="42"/>
      <c r="M36" s="42"/>
      <c r="N36" s="42"/>
      <c r="O36" s="42"/>
      <c r="P36" s="42"/>
      <c r="Q36" s="42"/>
      <c r="R36" s="42"/>
      <c r="S36" s="42"/>
      <c r="T36" s="39"/>
      <c r="U36" s="39"/>
      <c r="V36" s="40"/>
      <c r="W36" s="41">
        <f t="shared" si="0"/>
        <v>0</v>
      </c>
      <c r="X36" s="39"/>
      <c r="Y36" s="42"/>
      <c r="Z36" s="40"/>
      <c r="AA36" s="62">
        <f t="shared" si="1"/>
        <v>0</v>
      </c>
      <c r="AB36" s="39"/>
      <c r="AC36" s="42"/>
      <c r="AD36" s="40"/>
      <c r="AE36" s="44"/>
      <c r="AF36" s="44">
        <v>0</v>
      </c>
      <c r="AG36" s="39"/>
      <c r="AH36" s="40"/>
      <c r="AI36" s="48"/>
      <c r="AJ36" s="46"/>
      <c r="AK36" s="40"/>
      <c r="AL36" s="46"/>
      <c r="AM36" s="40"/>
      <c r="AN36" s="49"/>
      <c r="AO36" s="49"/>
      <c r="AP36" s="49"/>
      <c r="AQ36" s="49"/>
      <c r="AR36" s="50"/>
      <c r="AS36" s="51"/>
      <c r="AT36" s="60"/>
      <c r="AU36" s="58"/>
      <c r="AV36" s="52"/>
      <c r="AW36" s="46"/>
      <c r="AX36" s="40"/>
      <c r="AY36" s="53" t="str">
        <f t="shared" si="5"/>
        <v/>
      </c>
      <c r="AZ36" s="54"/>
      <c r="BA36" s="54"/>
      <c r="BB36" s="54"/>
      <c r="BC36" s="54"/>
      <c r="BD36" s="54"/>
      <c r="BE36" s="54"/>
      <c r="BF36" s="54"/>
      <c r="BG36" s="54"/>
      <c r="BH36" s="54"/>
      <c r="BI36" s="13"/>
      <c r="BJ36" s="13"/>
      <c r="BK36" s="13"/>
      <c r="BL36" s="13"/>
      <c r="BM36" s="13"/>
      <c r="BX36" s="2"/>
      <c r="CA36" s="55" t="str">
        <f t="shared" si="6"/>
        <v/>
      </c>
      <c r="CB36" s="55" t="str">
        <f t="shared" si="7"/>
        <v/>
      </c>
      <c r="CC36" s="55" t="str">
        <f t="shared" si="8"/>
        <v/>
      </c>
      <c r="CD36" s="55" t="str">
        <f t="shared" si="9"/>
        <v/>
      </c>
      <c r="CE36" s="55" t="str">
        <f t="shared" si="10"/>
        <v/>
      </c>
      <c r="CF36" s="55"/>
      <c r="CG36" s="56">
        <f t="shared" si="11"/>
        <v>0</v>
      </c>
      <c r="CH36" s="56">
        <f t="shared" si="12"/>
        <v>0</v>
      </c>
      <c r="CI36" s="56">
        <f t="shared" si="2"/>
        <v>0</v>
      </c>
      <c r="CJ36" s="56">
        <f t="shared" si="3"/>
        <v>0</v>
      </c>
      <c r="CK36" s="56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1" t="s">
        <v>84</v>
      </c>
      <c r="B37" s="34">
        <f t="shared" si="14"/>
        <v>0</v>
      </c>
      <c r="C37" s="38"/>
      <c r="D37" s="38"/>
      <c r="E37" s="38"/>
      <c r="F37" s="38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0"/>
      <c r="T37" s="39"/>
      <c r="U37" s="39"/>
      <c r="V37" s="40"/>
      <c r="W37" s="41">
        <f>SUM(X37+Y37+Z37)</f>
        <v>0</v>
      </c>
      <c r="X37" s="39"/>
      <c r="Y37" s="42"/>
      <c r="Z37" s="40"/>
      <c r="AA37" s="62">
        <f t="shared" si="1"/>
        <v>0</v>
      </c>
      <c r="AB37" s="39"/>
      <c r="AC37" s="42"/>
      <c r="AD37" s="40"/>
      <c r="AE37" s="44"/>
      <c r="AF37" s="44">
        <v>0</v>
      </c>
      <c r="AG37" s="39"/>
      <c r="AH37" s="40"/>
      <c r="AI37" s="48"/>
      <c r="AJ37" s="46"/>
      <c r="AK37" s="40"/>
      <c r="AL37" s="46"/>
      <c r="AM37" s="40"/>
      <c r="AN37" s="49"/>
      <c r="AO37" s="49"/>
      <c r="AP37" s="49"/>
      <c r="AQ37" s="49"/>
      <c r="AR37" s="50"/>
      <c r="AS37" s="51"/>
      <c r="AT37" s="60"/>
      <c r="AU37" s="58"/>
      <c r="AV37" s="52"/>
      <c r="AW37" s="46"/>
      <c r="AX37" s="40"/>
      <c r="AY37" s="53" t="str">
        <f t="shared" si="5"/>
        <v/>
      </c>
      <c r="AZ37" s="54"/>
      <c r="BA37" s="54"/>
      <c r="BB37" s="54"/>
      <c r="BC37" s="54"/>
      <c r="BD37" s="54"/>
      <c r="BE37" s="54"/>
      <c r="BF37" s="54"/>
      <c r="BG37" s="54"/>
      <c r="BH37" s="54"/>
      <c r="BI37" s="13"/>
      <c r="BJ37" s="13"/>
      <c r="BK37" s="13"/>
      <c r="BL37" s="13"/>
      <c r="BM37" s="13"/>
      <c r="BX37" s="2"/>
      <c r="CA37" s="55" t="str">
        <f t="shared" si="6"/>
        <v/>
      </c>
      <c r="CB37" s="55" t="str">
        <f t="shared" si="7"/>
        <v/>
      </c>
      <c r="CC37" s="55" t="str">
        <f t="shared" si="8"/>
        <v/>
      </c>
      <c r="CD37" s="55" t="str">
        <f t="shared" si="9"/>
        <v/>
      </c>
      <c r="CE37" s="55" t="str">
        <f t="shared" si="10"/>
        <v/>
      </c>
      <c r="CF37" s="55"/>
      <c r="CG37" s="56">
        <f t="shared" si="11"/>
        <v>0</v>
      </c>
      <c r="CH37" s="56">
        <f t="shared" si="12"/>
        <v>0</v>
      </c>
      <c r="CI37" s="56">
        <f t="shared" si="2"/>
        <v>0</v>
      </c>
      <c r="CJ37" s="56">
        <f t="shared" si="3"/>
        <v>0</v>
      </c>
      <c r="CK37" s="56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1" t="s">
        <v>85</v>
      </c>
      <c r="B38" s="34">
        <f t="shared" si="14"/>
        <v>4</v>
      </c>
      <c r="C38" s="38">
        <v>2</v>
      </c>
      <c r="D38" s="38">
        <v>2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39">
        <v>4</v>
      </c>
      <c r="U38" s="39">
        <v>4</v>
      </c>
      <c r="V38" s="40">
        <v>0</v>
      </c>
      <c r="W38" s="41">
        <f>SUM(X38+Y38+Z38)</f>
        <v>3</v>
      </c>
      <c r="X38" s="39">
        <v>0</v>
      </c>
      <c r="Y38" s="42">
        <v>3</v>
      </c>
      <c r="Z38" s="40">
        <v>0</v>
      </c>
      <c r="AA38" s="62">
        <f>SUM(AB38+AC38+AD38)</f>
        <v>0</v>
      </c>
      <c r="AB38" s="39">
        <v>0</v>
      </c>
      <c r="AC38" s="42">
        <v>0</v>
      </c>
      <c r="AD38" s="40">
        <v>0</v>
      </c>
      <c r="AE38" s="44"/>
      <c r="AF38" s="40">
        <v>0</v>
      </c>
      <c r="AG38" s="39">
        <v>0</v>
      </c>
      <c r="AH38" s="40">
        <v>0</v>
      </c>
      <c r="AI38" s="48">
        <v>153</v>
      </c>
      <c r="AJ38" s="46">
        <v>5</v>
      </c>
      <c r="AK38" s="40">
        <v>0</v>
      </c>
      <c r="AL38" s="46">
        <v>0</v>
      </c>
      <c r="AM38" s="40">
        <v>0</v>
      </c>
      <c r="AN38" s="49"/>
      <c r="AO38" s="49"/>
      <c r="AP38" s="49"/>
      <c r="AQ38" s="49"/>
      <c r="AR38" s="50"/>
      <c r="AS38" s="51"/>
      <c r="AT38" s="60"/>
      <c r="AU38" s="58"/>
      <c r="AV38" s="52"/>
      <c r="AW38" s="46"/>
      <c r="AX38" s="40"/>
      <c r="AY38" s="53" t="str">
        <f t="shared" si="5"/>
        <v/>
      </c>
      <c r="AZ38" s="54"/>
      <c r="BA38" s="54"/>
      <c r="BB38" s="54"/>
      <c r="BC38" s="54"/>
      <c r="BD38" s="54"/>
      <c r="BE38" s="54"/>
      <c r="BF38" s="54"/>
      <c r="BG38" s="54"/>
      <c r="BH38" s="54"/>
      <c r="BI38" s="13"/>
      <c r="BJ38" s="13"/>
      <c r="BK38" s="13"/>
      <c r="BL38" s="13"/>
      <c r="BM38" s="13"/>
      <c r="BX38" s="2"/>
      <c r="CA38" s="55" t="str">
        <f t="shared" si="6"/>
        <v/>
      </c>
      <c r="CB38" s="55" t="str">
        <f t="shared" si="7"/>
        <v/>
      </c>
      <c r="CC38" s="55" t="str">
        <f t="shared" si="8"/>
        <v/>
      </c>
      <c r="CD38" s="55" t="str">
        <f t="shared" si="9"/>
        <v/>
      </c>
      <c r="CE38" s="55" t="str">
        <f t="shared" si="10"/>
        <v/>
      </c>
      <c r="CF38" s="55"/>
      <c r="CG38" s="56">
        <f t="shared" si="11"/>
        <v>0</v>
      </c>
      <c r="CH38" s="56">
        <f t="shared" si="12"/>
        <v>0</v>
      </c>
      <c r="CI38" s="56">
        <f t="shared" si="2"/>
        <v>0</v>
      </c>
      <c r="CJ38" s="56">
        <f t="shared" si="3"/>
        <v>0</v>
      </c>
      <c r="CK38" s="56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1" t="s">
        <v>86</v>
      </c>
      <c r="B39" s="34">
        <f t="shared" si="14"/>
        <v>14</v>
      </c>
      <c r="C39" s="38">
        <v>0</v>
      </c>
      <c r="D39" s="38">
        <v>0</v>
      </c>
      <c r="E39" s="38">
        <v>0</v>
      </c>
      <c r="F39" s="42">
        <v>0</v>
      </c>
      <c r="G39" s="42">
        <v>0</v>
      </c>
      <c r="H39" s="42">
        <v>1</v>
      </c>
      <c r="I39" s="42">
        <v>1</v>
      </c>
      <c r="J39" s="42">
        <v>0</v>
      </c>
      <c r="K39" s="42">
        <v>0</v>
      </c>
      <c r="L39" s="42">
        <v>0</v>
      </c>
      <c r="M39" s="42">
        <v>2</v>
      </c>
      <c r="N39" s="42">
        <v>0</v>
      </c>
      <c r="O39" s="42">
        <v>1</v>
      </c>
      <c r="P39" s="42">
        <v>0</v>
      </c>
      <c r="Q39" s="42">
        <v>4</v>
      </c>
      <c r="R39" s="42">
        <v>3</v>
      </c>
      <c r="S39" s="40">
        <v>2</v>
      </c>
      <c r="T39" s="39">
        <v>14</v>
      </c>
      <c r="U39" s="39">
        <v>9</v>
      </c>
      <c r="V39" s="40">
        <v>5</v>
      </c>
      <c r="W39" s="41">
        <f>SUM(X39+Y39+Z39)</f>
        <v>0</v>
      </c>
      <c r="X39" s="39">
        <v>0</v>
      </c>
      <c r="Y39" s="42">
        <v>0</v>
      </c>
      <c r="Z39" s="40">
        <v>0</v>
      </c>
      <c r="AA39" s="62">
        <f>SUM(AB39+AC39+AD39)</f>
        <v>14</v>
      </c>
      <c r="AB39" s="39">
        <v>3</v>
      </c>
      <c r="AC39" s="42">
        <v>11</v>
      </c>
      <c r="AD39" s="40">
        <v>0</v>
      </c>
      <c r="AE39" s="44">
        <v>3</v>
      </c>
      <c r="AF39" s="66">
        <v>0</v>
      </c>
      <c r="AG39" s="39">
        <v>1</v>
      </c>
      <c r="AH39" s="40">
        <v>12</v>
      </c>
      <c r="AI39" s="48">
        <v>71</v>
      </c>
      <c r="AJ39" s="46">
        <v>0</v>
      </c>
      <c r="AK39" s="40">
        <v>32</v>
      </c>
      <c r="AL39" s="46">
        <v>0</v>
      </c>
      <c r="AM39" s="40">
        <v>0</v>
      </c>
      <c r="AN39" s="49"/>
      <c r="AO39" s="49"/>
      <c r="AP39" s="49"/>
      <c r="AQ39" s="49"/>
      <c r="AR39" s="50"/>
      <c r="AS39" s="51"/>
      <c r="AT39" s="60"/>
      <c r="AU39" s="58"/>
      <c r="AV39" s="52"/>
      <c r="AW39" s="46"/>
      <c r="AX39" s="40"/>
      <c r="AY39" s="53" t="str">
        <f t="shared" si="5"/>
        <v/>
      </c>
      <c r="AZ39" s="54"/>
      <c r="BA39" s="54"/>
      <c r="BB39" s="54"/>
      <c r="BC39" s="54"/>
      <c r="BD39" s="54"/>
      <c r="BE39" s="54"/>
      <c r="BF39" s="54"/>
      <c r="BG39" s="54"/>
      <c r="BH39" s="54"/>
      <c r="BI39" s="13"/>
      <c r="BJ39" s="13"/>
      <c r="BK39" s="13"/>
      <c r="BL39" s="13"/>
      <c r="BM39" s="13"/>
      <c r="BX39" s="2"/>
      <c r="CA39" s="55" t="str">
        <f t="shared" si="6"/>
        <v/>
      </c>
      <c r="CB39" s="55" t="str">
        <f t="shared" si="7"/>
        <v/>
      </c>
      <c r="CC39" s="55" t="str">
        <f t="shared" si="8"/>
        <v/>
      </c>
      <c r="CD39" s="55" t="str">
        <f t="shared" si="9"/>
        <v/>
      </c>
      <c r="CE39" s="55" t="str">
        <f t="shared" si="10"/>
        <v/>
      </c>
      <c r="CF39" s="55"/>
      <c r="CG39" s="56">
        <f t="shared" si="11"/>
        <v>0</v>
      </c>
      <c r="CH39" s="56">
        <f t="shared" si="12"/>
        <v>0</v>
      </c>
      <c r="CI39" s="56">
        <f t="shared" si="2"/>
        <v>0</v>
      </c>
      <c r="CJ39" s="56">
        <f t="shared" si="3"/>
        <v>0</v>
      </c>
      <c r="CK39" s="56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1" t="s">
        <v>87</v>
      </c>
      <c r="B40" s="34">
        <f t="shared" si="14"/>
        <v>0</v>
      </c>
      <c r="C40" s="38"/>
      <c r="D40" s="38"/>
      <c r="E40" s="38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0"/>
      <c r="T40" s="39"/>
      <c r="U40" s="39"/>
      <c r="V40" s="40"/>
      <c r="W40" s="41">
        <f>SUM(X40+Y40+Z40)</f>
        <v>0</v>
      </c>
      <c r="X40" s="39"/>
      <c r="Y40" s="42"/>
      <c r="Z40" s="40"/>
      <c r="AA40" s="62">
        <f>SUM(AB40+AC40+AD40)</f>
        <v>0</v>
      </c>
      <c r="AB40" s="39"/>
      <c r="AC40" s="42"/>
      <c r="AD40" s="40"/>
      <c r="AE40" s="44"/>
      <c r="AF40" s="40">
        <v>0</v>
      </c>
      <c r="AG40" s="39"/>
      <c r="AH40" s="40"/>
      <c r="AI40" s="48"/>
      <c r="AJ40" s="46"/>
      <c r="AK40" s="40"/>
      <c r="AL40" s="46"/>
      <c r="AM40" s="40"/>
      <c r="AN40" s="49"/>
      <c r="AO40" s="49"/>
      <c r="AP40" s="49"/>
      <c r="AQ40" s="49"/>
      <c r="AR40" s="50"/>
      <c r="AS40" s="51"/>
      <c r="AT40" s="60"/>
      <c r="AU40" s="58"/>
      <c r="AV40" s="52"/>
      <c r="AW40" s="46"/>
      <c r="AX40" s="40"/>
      <c r="AY40" s="53" t="str">
        <f t="shared" si="5"/>
        <v/>
      </c>
      <c r="AZ40" s="54"/>
      <c r="BA40" s="54"/>
      <c r="BB40" s="54"/>
      <c r="BC40" s="54"/>
      <c r="BD40" s="54"/>
      <c r="BE40" s="54"/>
      <c r="BF40" s="54"/>
      <c r="BG40" s="54"/>
      <c r="BH40" s="54"/>
      <c r="BI40" s="13"/>
      <c r="BJ40" s="13"/>
      <c r="BK40" s="13"/>
      <c r="BL40" s="13"/>
      <c r="BM40" s="13"/>
      <c r="BX40" s="2"/>
      <c r="CA40" s="55" t="str">
        <f t="shared" si="6"/>
        <v/>
      </c>
      <c r="CB40" s="55" t="str">
        <f t="shared" si="7"/>
        <v/>
      </c>
      <c r="CC40" s="55" t="str">
        <f t="shared" si="8"/>
        <v/>
      </c>
      <c r="CD40" s="55" t="str">
        <f t="shared" si="9"/>
        <v/>
      </c>
      <c r="CE40" s="55" t="str">
        <f t="shared" si="10"/>
        <v/>
      </c>
      <c r="CF40" s="55"/>
      <c r="CG40" s="56">
        <f t="shared" si="11"/>
        <v>0</v>
      </c>
      <c r="CH40" s="56">
        <f t="shared" si="12"/>
        <v>0</v>
      </c>
      <c r="CI40" s="56">
        <f t="shared" si="2"/>
        <v>0</v>
      </c>
      <c r="CJ40" s="56">
        <f t="shared" si="3"/>
        <v>0</v>
      </c>
      <c r="CK40" s="56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1" t="s">
        <v>88</v>
      </c>
      <c r="B41" s="34">
        <f t="shared" si="14"/>
        <v>0</v>
      </c>
      <c r="C41" s="38">
        <v>0</v>
      </c>
      <c r="D41" s="38">
        <v>0</v>
      </c>
      <c r="E41" s="38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39">
        <v>0</v>
      </c>
      <c r="U41" s="39">
        <v>0</v>
      </c>
      <c r="V41" s="40">
        <v>0</v>
      </c>
      <c r="W41" s="41">
        <f>SUM(X41+Y41+Z41)</f>
        <v>0</v>
      </c>
      <c r="X41" s="39">
        <v>0</v>
      </c>
      <c r="Y41" s="42">
        <v>0</v>
      </c>
      <c r="Z41" s="40">
        <v>0</v>
      </c>
      <c r="AA41" s="62">
        <f>SUM(AB41+AC41+AD41)</f>
        <v>0</v>
      </c>
      <c r="AB41" s="39">
        <v>0</v>
      </c>
      <c r="AC41" s="42">
        <v>0</v>
      </c>
      <c r="AD41" s="40">
        <v>0</v>
      </c>
      <c r="AE41" s="44"/>
      <c r="AF41" s="40">
        <v>0</v>
      </c>
      <c r="AG41" s="39">
        <v>0</v>
      </c>
      <c r="AH41" s="40">
        <v>0</v>
      </c>
      <c r="AI41" s="48">
        <v>0</v>
      </c>
      <c r="AJ41" s="46">
        <v>0</v>
      </c>
      <c r="AK41" s="40">
        <v>0</v>
      </c>
      <c r="AL41" s="46">
        <v>0</v>
      </c>
      <c r="AM41" s="40">
        <v>0</v>
      </c>
      <c r="AN41" s="49"/>
      <c r="AO41" s="49"/>
      <c r="AP41" s="49"/>
      <c r="AQ41" s="49"/>
      <c r="AR41" s="50"/>
      <c r="AS41" s="51"/>
      <c r="AT41" s="60"/>
      <c r="AU41" s="58"/>
      <c r="AV41" s="52"/>
      <c r="AW41" s="46"/>
      <c r="AX41" s="40"/>
      <c r="AY41" s="53" t="str">
        <f t="shared" si="5"/>
        <v/>
      </c>
      <c r="AZ41" s="54"/>
      <c r="BA41" s="54"/>
      <c r="BB41" s="54"/>
      <c r="BC41" s="54"/>
      <c r="BD41" s="54"/>
      <c r="BE41" s="54"/>
      <c r="BF41" s="54"/>
      <c r="BG41" s="54"/>
      <c r="BH41" s="54"/>
      <c r="BI41" s="13"/>
      <c r="BJ41" s="13"/>
      <c r="BK41" s="13"/>
      <c r="BL41" s="13"/>
      <c r="BM41" s="13"/>
      <c r="BX41" s="2"/>
      <c r="CA41" s="55" t="str">
        <f t="shared" si="6"/>
        <v/>
      </c>
      <c r="CB41" s="55" t="str">
        <f t="shared" si="7"/>
        <v/>
      </c>
      <c r="CC41" s="55" t="str">
        <f t="shared" si="8"/>
        <v/>
      </c>
      <c r="CD41" s="55" t="str">
        <f t="shared" si="9"/>
        <v/>
      </c>
      <c r="CE41" s="55" t="str">
        <f t="shared" si="10"/>
        <v/>
      </c>
      <c r="CF41" s="55"/>
      <c r="CG41" s="56">
        <f t="shared" si="11"/>
        <v>0</v>
      </c>
      <c r="CH41" s="56">
        <f t="shared" si="12"/>
        <v>0</v>
      </c>
      <c r="CI41" s="56">
        <f t="shared" si="2"/>
        <v>0</v>
      </c>
      <c r="CJ41" s="56">
        <f t="shared" si="3"/>
        <v>0</v>
      </c>
      <c r="CK41" s="56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1" t="s">
        <v>89</v>
      </c>
      <c r="B42" s="34">
        <f t="shared" si="14"/>
        <v>164</v>
      </c>
      <c r="C42" s="39">
        <v>0</v>
      </c>
      <c r="D42" s="57">
        <v>0</v>
      </c>
      <c r="E42" s="42">
        <v>0</v>
      </c>
      <c r="F42" s="42">
        <v>3</v>
      </c>
      <c r="G42" s="42">
        <v>17</v>
      </c>
      <c r="H42" s="42">
        <v>15</v>
      </c>
      <c r="I42" s="42">
        <v>16</v>
      </c>
      <c r="J42" s="42">
        <v>18</v>
      </c>
      <c r="K42" s="42">
        <v>15</v>
      </c>
      <c r="L42" s="42">
        <v>16</v>
      </c>
      <c r="M42" s="42">
        <v>22</v>
      </c>
      <c r="N42" s="42">
        <v>18</v>
      </c>
      <c r="O42" s="42">
        <v>9</v>
      </c>
      <c r="P42" s="42">
        <v>11</v>
      </c>
      <c r="Q42" s="42">
        <v>0</v>
      </c>
      <c r="R42" s="42">
        <v>3</v>
      </c>
      <c r="S42" s="40">
        <v>1</v>
      </c>
      <c r="T42" s="39">
        <v>163</v>
      </c>
      <c r="U42" s="39">
        <v>86</v>
      </c>
      <c r="V42" s="40">
        <v>78</v>
      </c>
      <c r="W42" s="41">
        <f t="shared" ref="W42:W67" si="15">SUM(X42+Y42+Z42)</f>
        <v>0</v>
      </c>
      <c r="X42" s="39">
        <v>0</v>
      </c>
      <c r="Y42" s="42">
        <v>0</v>
      </c>
      <c r="Z42" s="40">
        <v>0</v>
      </c>
      <c r="AA42" s="62">
        <f>SUM(AB42+AC42+AD42)</f>
        <v>8</v>
      </c>
      <c r="AB42" s="39">
        <v>5</v>
      </c>
      <c r="AC42" s="42">
        <v>3</v>
      </c>
      <c r="AD42" s="40">
        <v>0</v>
      </c>
      <c r="AE42" s="44">
        <v>4</v>
      </c>
      <c r="AF42" s="40">
        <v>3</v>
      </c>
      <c r="AG42" s="39">
        <v>0</v>
      </c>
      <c r="AH42" s="67">
        <v>5</v>
      </c>
      <c r="AI42" s="48">
        <v>208</v>
      </c>
      <c r="AJ42" s="46">
        <v>0</v>
      </c>
      <c r="AK42" s="40">
        <v>0</v>
      </c>
      <c r="AL42" s="46">
        <v>0</v>
      </c>
      <c r="AM42" s="40">
        <v>4</v>
      </c>
      <c r="AN42" s="49"/>
      <c r="AO42" s="49"/>
      <c r="AP42" s="49"/>
      <c r="AQ42" s="49"/>
      <c r="AR42" s="50"/>
      <c r="AS42" s="51"/>
      <c r="AT42" s="60"/>
      <c r="AU42" s="58"/>
      <c r="AV42" s="52"/>
      <c r="AW42" s="46"/>
      <c r="AX42" s="40"/>
      <c r="AY42" s="53" t="str">
        <f t="shared" si="5"/>
        <v/>
      </c>
      <c r="AZ42" s="54"/>
      <c r="BA42" s="54"/>
      <c r="BB42" s="54"/>
      <c r="BC42" s="54"/>
      <c r="BD42" s="54"/>
      <c r="BE42" s="54"/>
      <c r="BF42" s="54"/>
      <c r="BG42" s="54"/>
      <c r="BH42" s="54"/>
      <c r="BI42" s="13"/>
      <c r="BJ42" s="13"/>
      <c r="BK42" s="13"/>
      <c r="BL42" s="13"/>
      <c r="BM42" s="13"/>
      <c r="BX42" s="2"/>
      <c r="CA42" s="55" t="str">
        <f t="shared" si="6"/>
        <v/>
      </c>
      <c r="CB42" s="55" t="str">
        <f t="shared" si="7"/>
        <v/>
      </c>
      <c r="CC42" s="55" t="str">
        <f t="shared" si="8"/>
        <v/>
      </c>
      <c r="CD42" s="55" t="str">
        <f t="shared" si="9"/>
        <v/>
      </c>
      <c r="CE42" s="55" t="str">
        <f t="shared" si="10"/>
        <v/>
      </c>
      <c r="CF42" s="55"/>
      <c r="CG42" s="56">
        <f t="shared" si="11"/>
        <v>0</v>
      </c>
      <c r="CH42" s="56">
        <f t="shared" si="12"/>
        <v>0</v>
      </c>
      <c r="CI42" s="56">
        <f t="shared" si="2"/>
        <v>0</v>
      </c>
      <c r="CJ42" s="56">
        <f t="shared" si="3"/>
        <v>0</v>
      </c>
      <c r="CK42" s="56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1" t="s">
        <v>90</v>
      </c>
      <c r="B43" s="34">
        <f t="shared" si="14"/>
        <v>0</v>
      </c>
      <c r="C43" s="39">
        <v>0</v>
      </c>
      <c r="D43" s="57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39">
        <v>0</v>
      </c>
      <c r="U43" s="39">
        <v>0</v>
      </c>
      <c r="V43" s="40">
        <v>0</v>
      </c>
      <c r="W43" s="41">
        <f t="shared" si="15"/>
        <v>0</v>
      </c>
      <c r="X43" s="39">
        <v>0</v>
      </c>
      <c r="Y43" s="42">
        <v>0</v>
      </c>
      <c r="Z43" s="40">
        <v>0</v>
      </c>
      <c r="AA43" s="62">
        <f t="shared" ref="AA43:AA70" si="16">SUM(AB43+AC43+AD43)</f>
        <v>0</v>
      </c>
      <c r="AB43" s="39">
        <v>0</v>
      </c>
      <c r="AC43" s="42">
        <v>0</v>
      </c>
      <c r="AD43" s="40">
        <v>0</v>
      </c>
      <c r="AE43" s="44"/>
      <c r="AF43" s="49">
        <v>0</v>
      </c>
      <c r="AG43" s="39">
        <v>0</v>
      </c>
      <c r="AH43" s="67">
        <v>0</v>
      </c>
      <c r="AI43" s="48">
        <v>0</v>
      </c>
      <c r="AJ43" s="46">
        <v>2</v>
      </c>
      <c r="AK43" s="40">
        <v>0</v>
      </c>
      <c r="AL43" s="46">
        <v>0</v>
      </c>
      <c r="AM43" s="40">
        <v>0</v>
      </c>
      <c r="AN43" s="49"/>
      <c r="AO43" s="49"/>
      <c r="AP43" s="49"/>
      <c r="AQ43" s="49"/>
      <c r="AR43" s="50"/>
      <c r="AS43" s="51"/>
      <c r="AT43" s="60"/>
      <c r="AU43" s="58"/>
      <c r="AV43" s="52"/>
      <c r="AW43" s="46"/>
      <c r="AX43" s="40"/>
      <c r="AY43" s="53" t="str">
        <f t="shared" si="5"/>
        <v/>
      </c>
      <c r="AZ43" s="54"/>
      <c r="BA43" s="54"/>
      <c r="BB43" s="54"/>
      <c r="BC43" s="54"/>
      <c r="BD43" s="54"/>
      <c r="BE43" s="54"/>
      <c r="BF43" s="54"/>
      <c r="BG43" s="54"/>
      <c r="BH43" s="54"/>
      <c r="BI43" s="13"/>
      <c r="BJ43" s="13"/>
      <c r="BK43" s="13"/>
      <c r="BL43" s="13"/>
      <c r="BM43" s="13"/>
      <c r="BX43" s="2"/>
      <c r="CA43" s="55" t="str">
        <f t="shared" si="6"/>
        <v/>
      </c>
      <c r="CB43" s="55" t="str">
        <f t="shared" si="7"/>
        <v/>
      </c>
      <c r="CC43" s="55" t="str">
        <f t="shared" si="8"/>
        <v/>
      </c>
      <c r="CD43" s="55" t="str">
        <f t="shared" si="9"/>
        <v/>
      </c>
      <c r="CE43" s="55" t="str">
        <f t="shared" si="10"/>
        <v/>
      </c>
      <c r="CF43" s="55"/>
      <c r="CG43" s="56">
        <f t="shared" si="11"/>
        <v>0</v>
      </c>
      <c r="CH43" s="56">
        <f t="shared" si="12"/>
        <v>0</v>
      </c>
      <c r="CI43" s="56">
        <f t="shared" si="2"/>
        <v>0</v>
      </c>
      <c r="CJ43" s="56">
        <f t="shared" si="3"/>
        <v>0</v>
      </c>
      <c r="CK43" s="56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1" t="s">
        <v>91</v>
      </c>
      <c r="B44" s="34">
        <f t="shared" si="14"/>
        <v>283</v>
      </c>
      <c r="C44" s="39">
        <v>0</v>
      </c>
      <c r="D44" s="57">
        <v>0</v>
      </c>
      <c r="E44" s="42">
        <v>0</v>
      </c>
      <c r="F44" s="42">
        <v>7</v>
      </c>
      <c r="G44" s="42">
        <v>8</v>
      </c>
      <c r="H44" s="42">
        <v>9</v>
      </c>
      <c r="I44" s="42">
        <v>6</v>
      </c>
      <c r="J44" s="42">
        <v>11</v>
      </c>
      <c r="K44" s="42">
        <v>16</v>
      </c>
      <c r="L44" s="42">
        <v>29</v>
      </c>
      <c r="M44" s="42">
        <v>41</v>
      </c>
      <c r="N44" s="42">
        <v>42</v>
      </c>
      <c r="O44" s="42">
        <v>26</v>
      </c>
      <c r="P44" s="42">
        <v>30</v>
      </c>
      <c r="Q44" s="42">
        <v>30</v>
      </c>
      <c r="R44" s="42">
        <v>20</v>
      </c>
      <c r="S44" s="40">
        <v>8</v>
      </c>
      <c r="T44" s="39">
        <v>283</v>
      </c>
      <c r="U44" s="39">
        <v>91</v>
      </c>
      <c r="V44" s="40">
        <v>192</v>
      </c>
      <c r="W44" s="41">
        <f t="shared" si="15"/>
        <v>0</v>
      </c>
      <c r="X44" s="39">
        <v>0</v>
      </c>
      <c r="Y44" s="42">
        <v>0</v>
      </c>
      <c r="Z44" s="40">
        <v>0</v>
      </c>
      <c r="AA44" s="62">
        <f t="shared" si="16"/>
        <v>159</v>
      </c>
      <c r="AB44" s="39">
        <v>22</v>
      </c>
      <c r="AC44" s="42">
        <v>137</v>
      </c>
      <c r="AD44" s="40">
        <v>0</v>
      </c>
      <c r="AE44" s="44">
        <v>14</v>
      </c>
      <c r="AF44" s="66">
        <v>3</v>
      </c>
      <c r="AG44" s="39">
        <v>9</v>
      </c>
      <c r="AH44" s="67">
        <v>13</v>
      </c>
      <c r="AI44" s="67">
        <v>118</v>
      </c>
      <c r="AJ44" s="46">
        <v>0</v>
      </c>
      <c r="AK44" s="40">
        <v>23</v>
      </c>
      <c r="AL44" s="46">
        <v>0</v>
      </c>
      <c r="AM44" s="40">
        <v>37</v>
      </c>
      <c r="AN44" s="49"/>
      <c r="AO44" s="49"/>
      <c r="AP44" s="49"/>
      <c r="AQ44" s="49"/>
      <c r="AR44" s="50"/>
      <c r="AS44" s="51"/>
      <c r="AT44" s="60"/>
      <c r="AU44" s="58"/>
      <c r="AV44" s="52"/>
      <c r="AW44" s="46"/>
      <c r="AX44" s="40"/>
      <c r="AY44" s="53" t="str">
        <f t="shared" si="5"/>
        <v/>
      </c>
      <c r="AZ44" s="54"/>
      <c r="BA44" s="54"/>
      <c r="BB44" s="54"/>
      <c r="BC44" s="54"/>
      <c r="BD44" s="54"/>
      <c r="BE44" s="54"/>
      <c r="BF44" s="54"/>
      <c r="BG44" s="54"/>
      <c r="BH44" s="54"/>
      <c r="BI44" s="13"/>
      <c r="BJ44" s="13"/>
      <c r="BK44" s="13"/>
      <c r="BL44" s="13"/>
      <c r="BM44" s="13"/>
      <c r="BX44" s="2"/>
      <c r="CA44" s="55" t="str">
        <f t="shared" si="6"/>
        <v/>
      </c>
      <c r="CB44" s="55" t="str">
        <f t="shared" si="7"/>
        <v/>
      </c>
      <c r="CC44" s="55" t="str">
        <f t="shared" si="8"/>
        <v/>
      </c>
      <c r="CD44" s="55" t="str">
        <f t="shared" si="9"/>
        <v/>
      </c>
      <c r="CE44" s="55" t="str">
        <f t="shared" si="10"/>
        <v/>
      </c>
      <c r="CF44" s="55"/>
      <c r="CG44" s="56">
        <f t="shared" si="11"/>
        <v>0</v>
      </c>
      <c r="CH44" s="56">
        <f t="shared" si="12"/>
        <v>0</v>
      </c>
      <c r="CI44" s="56">
        <f t="shared" si="2"/>
        <v>0</v>
      </c>
      <c r="CJ44" s="56">
        <f t="shared" si="3"/>
        <v>0</v>
      </c>
      <c r="CK44" s="56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68" t="s">
        <v>92</v>
      </c>
      <c r="B45" s="34">
        <f t="shared" si="14"/>
        <v>0</v>
      </c>
      <c r="C45" s="38"/>
      <c r="D45" s="38"/>
      <c r="E45" s="38"/>
      <c r="F45" s="38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0"/>
      <c r="T45" s="39"/>
      <c r="U45" s="39"/>
      <c r="V45" s="40"/>
      <c r="W45" s="41">
        <f t="shared" si="15"/>
        <v>0</v>
      </c>
      <c r="X45" s="39"/>
      <c r="Y45" s="42"/>
      <c r="Z45" s="40"/>
      <c r="AA45" s="62">
        <f t="shared" si="16"/>
        <v>0</v>
      </c>
      <c r="AB45" s="39"/>
      <c r="AC45" s="42"/>
      <c r="AD45" s="40"/>
      <c r="AE45" s="44"/>
      <c r="AF45" s="40">
        <v>0</v>
      </c>
      <c r="AG45" s="39"/>
      <c r="AH45" s="40"/>
      <c r="AI45" s="48"/>
      <c r="AJ45" s="46"/>
      <c r="AK45" s="40"/>
      <c r="AL45" s="46"/>
      <c r="AM45" s="40"/>
      <c r="AN45" s="49"/>
      <c r="AO45" s="49"/>
      <c r="AP45" s="49"/>
      <c r="AQ45" s="49"/>
      <c r="AR45" s="50"/>
      <c r="AS45" s="51"/>
      <c r="AT45" s="60"/>
      <c r="AU45" s="58"/>
      <c r="AV45" s="52"/>
      <c r="AW45" s="46"/>
      <c r="AX45" s="40"/>
      <c r="AY45" s="53" t="str">
        <f t="shared" si="5"/>
        <v/>
      </c>
      <c r="AZ45" s="54"/>
      <c r="BA45" s="54"/>
      <c r="BB45" s="54"/>
      <c r="BC45" s="54"/>
      <c r="BD45" s="54"/>
      <c r="BE45" s="54"/>
      <c r="BF45" s="54"/>
      <c r="BG45" s="54"/>
      <c r="BH45" s="54"/>
      <c r="BI45" s="13"/>
      <c r="BJ45" s="13"/>
      <c r="BK45" s="13"/>
      <c r="BL45" s="13"/>
      <c r="BM45" s="13"/>
      <c r="BX45" s="2"/>
      <c r="CA45" s="55" t="str">
        <f t="shared" si="6"/>
        <v/>
      </c>
      <c r="CB45" s="55" t="str">
        <f t="shared" si="7"/>
        <v/>
      </c>
      <c r="CC45" s="55" t="str">
        <f t="shared" si="8"/>
        <v/>
      </c>
      <c r="CD45" s="55" t="str">
        <f t="shared" si="9"/>
        <v/>
      </c>
      <c r="CE45" s="55" t="str">
        <f t="shared" si="10"/>
        <v/>
      </c>
      <c r="CF45" s="55"/>
      <c r="CG45" s="56">
        <f t="shared" si="11"/>
        <v>0</v>
      </c>
      <c r="CH45" s="56">
        <f t="shared" si="12"/>
        <v>0</v>
      </c>
      <c r="CI45" s="56">
        <f t="shared" si="2"/>
        <v>0</v>
      </c>
      <c r="CJ45" s="56">
        <f t="shared" si="3"/>
        <v>0</v>
      </c>
      <c r="CK45" s="56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69" t="s">
        <v>93</v>
      </c>
      <c r="B46" s="34">
        <f t="shared" si="14"/>
        <v>0</v>
      </c>
      <c r="C46" s="38"/>
      <c r="D46" s="38"/>
      <c r="E46" s="38"/>
      <c r="F46" s="38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0"/>
      <c r="T46" s="39"/>
      <c r="U46" s="39"/>
      <c r="V46" s="40"/>
      <c r="W46" s="41">
        <f t="shared" si="15"/>
        <v>0</v>
      </c>
      <c r="X46" s="39"/>
      <c r="Y46" s="42"/>
      <c r="Z46" s="40"/>
      <c r="AA46" s="62">
        <f t="shared" si="16"/>
        <v>0</v>
      </c>
      <c r="AB46" s="39"/>
      <c r="AC46" s="42"/>
      <c r="AD46" s="40"/>
      <c r="AE46" s="44"/>
      <c r="AF46" s="66">
        <v>0</v>
      </c>
      <c r="AG46" s="39"/>
      <c r="AH46" s="40"/>
      <c r="AI46" s="48"/>
      <c r="AJ46" s="46"/>
      <c r="AK46" s="40"/>
      <c r="AL46" s="39"/>
      <c r="AM46" s="67"/>
      <c r="AN46" s="49"/>
      <c r="AO46" s="49"/>
      <c r="AP46" s="49"/>
      <c r="AQ46" s="49"/>
      <c r="AR46" s="50"/>
      <c r="AS46" s="51"/>
      <c r="AT46" s="60"/>
      <c r="AU46" s="58"/>
      <c r="AV46" s="52"/>
      <c r="AW46" s="39"/>
      <c r="AX46" s="67"/>
      <c r="AY46" s="53" t="str">
        <f t="shared" si="5"/>
        <v/>
      </c>
      <c r="AZ46" s="54"/>
      <c r="BA46" s="54"/>
      <c r="BB46" s="54"/>
      <c r="BC46" s="54"/>
      <c r="BD46" s="54"/>
      <c r="BE46" s="54"/>
      <c r="BF46" s="54"/>
      <c r="BG46" s="54"/>
      <c r="BH46" s="54"/>
      <c r="BI46" s="13"/>
      <c r="BJ46" s="13"/>
      <c r="BK46" s="13"/>
      <c r="BL46" s="13"/>
      <c r="BM46" s="13"/>
      <c r="BX46" s="2"/>
      <c r="CA46" s="55" t="str">
        <f t="shared" si="6"/>
        <v/>
      </c>
      <c r="CB46" s="55" t="str">
        <f t="shared" si="7"/>
        <v/>
      </c>
      <c r="CC46" s="55" t="str">
        <f t="shared" si="8"/>
        <v/>
      </c>
      <c r="CD46" s="55" t="str">
        <f t="shared" si="9"/>
        <v/>
      </c>
      <c r="CE46" s="55" t="str">
        <f t="shared" si="10"/>
        <v/>
      </c>
      <c r="CF46" s="55"/>
      <c r="CG46" s="56">
        <f t="shared" si="11"/>
        <v>0</v>
      </c>
      <c r="CH46" s="56">
        <f t="shared" si="12"/>
        <v>0</v>
      </c>
      <c r="CI46" s="56">
        <f t="shared" si="2"/>
        <v>0</v>
      </c>
      <c r="CJ46" s="56">
        <f t="shared" si="3"/>
        <v>0</v>
      </c>
      <c r="CK46" s="56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1" t="s">
        <v>94</v>
      </c>
      <c r="B47" s="34">
        <f t="shared" si="14"/>
        <v>0</v>
      </c>
      <c r="C47" s="38"/>
      <c r="D47" s="38"/>
      <c r="E47" s="38"/>
      <c r="F47" s="38"/>
      <c r="G47" s="38"/>
      <c r="H47" s="38"/>
      <c r="I47" s="38"/>
      <c r="J47" s="38"/>
      <c r="K47" s="38"/>
      <c r="L47" s="42"/>
      <c r="M47" s="42"/>
      <c r="N47" s="42"/>
      <c r="O47" s="42"/>
      <c r="P47" s="42"/>
      <c r="Q47" s="42"/>
      <c r="R47" s="42"/>
      <c r="S47" s="42"/>
      <c r="T47" s="39"/>
      <c r="U47" s="39"/>
      <c r="V47" s="40"/>
      <c r="W47" s="41">
        <f t="shared" si="15"/>
        <v>0</v>
      </c>
      <c r="X47" s="39"/>
      <c r="Y47" s="42"/>
      <c r="Z47" s="40"/>
      <c r="AA47" s="62">
        <f t="shared" si="16"/>
        <v>0</v>
      </c>
      <c r="AB47" s="39"/>
      <c r="AC47" s="42"/>
      <c r="AD47" s="40"/>
      <c r="AE47" s="44"/>
      <c r="AF47" s="40">
        <v>0</v>
      </c>
      <c r="AG47" s="39"/>
      <c r="AH47" s="40"/>
      <c r="AI47" s="48"/>
      <c r="AJ47" s="46"/>
      <c r="AK47" s="40"/>
      <c r="AL47" s="39"/>
      <c r="AM47" s="67"/>
      <c r="AN47" s="49"/>
      <c r="AO47" s="49"/>
      <c r="AP47" s="49"/>
      <c r="AQ47" s="49"/>
      <c r="AR47" s="50"/>
      <c r="AS47" s="51"/>
      <c r="AT47" s="60"/>
      <c r="AU47" s="58"/>
      <c r="AV47" s="52"/>
      <c r="AW47" s="39"/>
      <c r="AX47" s="67"/>
      <c r="AY47" s="53" t="str">
        <f t="shared" si="5"/>
        <v/>
      </c>
      <c r="AZ47" s="54"/>
      <c r="BA47" s="54"/>
      <c r="BB47" s="54"/>
      <c r="BC47" s="54"/>
      <c r="BD47" s="54"/>
      <c r="BE47" s="54"/>
      <c r="BF47" s="54"/>
      <c r="BG47" s="54"/>
      <c r="BH47" s="54"/>
      <c r="BI47" s="13"/>
      <c r="BJ47" s="13"/>
      <c r="BK47" s="13"/>
      <c r="BL47" s="13"/>
      <c r="BM47" s="13"/>
      <c r="BX47" s="2"/>
      <c r="CA47" s="55" t="str">
        <f t="shared" si="6"/>
        <v/>
      </c>
      <c r="CB47" s="55" t="str">
        <f t="shared" si="7"/>
        <v/>
      </c>
      <c r="CC47" s="55" t="str">
        <f t="shared" si="8"/>
        <v/>
      </c>
      <c r="CD47" s="55" t="str">
        <f t="shared" si="9"/>
        <v/>
      </c>
      <c r="CE47" s="55" t="str">
        <f t="shared" si="10"/>
        <v/>
      </c>
      <c r="CF47" s="55"/>
      <c r="CG47" s="56">
        <f t="shared" si="11"/>
        <v>0</v>
      </c>
      <c r="CH47" s="56">
        <f t="shared" si="12"/>
        <v>0</v>
      </c>
      <c r="CI47" s="56">
        <f t="shared" si="2"/>
        <v>0</v>
      </c>
      <c r="CJ47" s="56">
        <f t="shared" si="3"/>
        <v>0</v>
      </c>
      <c r="CK47" s="56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1" t="s">
        <v>95</v>
      </c>
      <c r="B48" s="34">
        <f t="shared" si="14"/>
        <v>0</v>
      </c>
      <c r="C48" s="38"/>
      <c r="D48" s="38"/>
      <c r="E48" s="38"/>
      <c r="F48" s="38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0"/>
      <c r="T48" s="39"/>
      <c r="U48" s="39"/>
      <c r="V48" s="40"/>
      <c r="W48" s="41">
        <f t="shared" si="15"/>
        <v>0</v>
      </c>
      <c r="X48" s="39"/>
      <c r="Y48" s="42"/>
      <c r="Z48" s="40"/>
      <c r="AA48" s="62">
        <f t="shared" si="16"/>
        <v>0</v>
      </c>
      <c r="AB48" s="39"/>
      <c r="AC48" s="42"/>
      <c r="AD48" s="40"/>
      <c r="AE48" s="44"/>
      <c r="AF48" s="40">
        <v>0</v>
      </c>
      <c r="AG48" s="39"/>
      <c r="AH48" s="40"/>
      <c r="AI48" s="48"/>
      <c r="AJ48" s="46"/>
      <c r="AK48" s="40"/>
      <c r="AL48" s="39"/>
      <c r="AM48" s="67"/>
      <c r="AN48" s="49"/>
      <c r="AO48" s="49"/>
      <c r="AP48" s="49"/>
      <c r="AQ48" s="49"/>
      <c r="AR48" s="50"/>
      <c r="AS48" s="51"/>
      <c r="AT48" s="60"/>
      <c r="AU48" s="58"/>
      <c r="AV48" s="52"/>
      <c r="AW48" s="39"/>
      <c r="AX48" s="67"/>
      <c r="AY48" s="53" t="str">
        <f t="shared" si="5"/>
        <v/>
      </c>
      <c r="AZ48" s="54"/>
      <c r="BA48" s="54"/>
      <c r="BB48" s="54"/>
      <c r="BC48" s="54"/>
      <c r="BD48" s="54"/>
      <c r="BE48" s="54"/>
      <c r="BF48" s="54"/>
      <c r="BG48" s="54"/>
      <c r="BH48" s="54"/>
      <c r="BI48" s="13"/>
      <c r="BJ48" s="13"/>
      <c r="BK48" s="13"/>
      <c r="BL48" s="13"/>
      <c r="BM48" s="13"/>
      <c r="BX48" s="2"/>
      <c r="CA48" s="55" t="str">
        <f t="shared" si="6"/>
        <v/>
      </c>
      <c r="CB48" s="55" t="str">
        <f t="shared" si="7"/>
        <v/>
      </c>
      <c r="CC48" s="55" t="str">
        <f t="shared" si="8"/>
        <v/>
      </c>
      <c r="CD48" s="55" t="str">
        <f t="shared" si="9"/>
        <v/>
      </c>
      <c r="CE48" s="55" t="str">
        <f t="shared" si="10"/>
        <v/>
      </c>
      <c r="CF48" s="55"/>
      <c r="CG48" s="56">
        <f t="shared" si="11"/>
        <v>0</v>
      </c>
      <c r="CH48" s="56">
        <f t="shared" si="12"/>
        <v>0</v>
      </c>
      <c r="CI48" s="56">
        <f t="shared" si="2"/>
        <v>0</v>
      </c>
      <c r="CJ48" s="56">
        <f t="shared" si="3"/>
        <v>0</v>
      </c>
      <c r="CK48" s="56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1" t="s">
        <v>96</v>
      </c>
      <c r="B49" s="34">
        <f t="shared" si="14"/>
        <v>0</v>
      </c>
      <c r="C49" s="39"/>
      <c r="D49" s="57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0"/>
      <c r="T49" s="39"/>
      <c r="U49" s="39"/>
      <c r="V49" s="40"/>
      <c r="W49" s="41">
        <f t="shared" si="15"/>
        <v>0</v>
      </c>
      <c r="X49" s="39"/>
      <c r="Y49" s="42"/>
      <c r="Z49" s="40"/>
      <c r="AA49" s="62">
        <f t="shared" si="16"/>
        <v>0</v>
      </c>
      <c r="AB49" s="39"/>
      <c r="AC49" s="42"/>
      <c r="AD49" s="40"/>
      <c r="AE49" s="44"/>
      <c r="AF49" s="66">
        <v>0</v>
      </c>
      <c r="AG49" s="39"/>
      <c r="AH49" s="40"/>
      <c r="AI49" s="48"/>
      <c r="AJ49" s="46"/>
      <c r="AK49" s="40"/>
      <c r="AL49" s="46"/>
      <c r="AM49" s="40"/>
      <c r="AN49" s="49"/>
      <c r="AO49" s="49"/>
      <c r="AP49" s="49"/>
      <c r="AQ49" s="49"/>
      <c r="AR49" s="50"/>
      <c r="AS49" s="51"/>
      <c r="AT49" s="60"/>
      <c r="AU49" s="58"/>
      <c r="AV49" s="52"/>
      <c r="AW49" s="46"/>
      <c r="AX49" s="40"/>
      <c r="AY49" s="53" t="str">
        <f t="shared" si="5"/>
        <v/>
      </c>
      <c r="AZ49" s="54"/>
      <c r="BA49" s="54"/>
      <c r="BB49" s="54"/>
      <c r="BC49" s="54"/>
      <c r="BD49" s="54"/>
      <c r="BE49" s="54"/>
      <c r="BF49" s="54"/>
      <c r="BG49" s="54"/>
      <c r="BH49" s="54"/>
      <c r="BI49" s="13"/>
      <c r="BJ49" s="13"/>
      <c r="BK49" s="13"/>
      <c r="BL49" s="13"/>
      <c r="BM49" s="13"/>
      <c r="BX49" s="2"/>
      <c r="CA49" s="55" t="str">
        <f t="shared" si="6"/>
        <v/>
      </c>
      <c r="CB49" s="55" t="str">
        <f t="shared" si="7"/>
        <v/>
      </c>
      <c r="CC49" s="55" t="str">
        <f t="shared" si="8"/>
        <v/>
      </c>
      <c r="CD49" s="55" t="str">
        <f t="shared" si="9"/>
        <v/>
      </c>
      <c r="CE49" s="55" t="str">
        <f t="shared" si="10"/>
        <v/>
      </c>
      <c r="CF49" s="55"/>
      <c r="CG49" s="56">
        <f t="shared" si="11"/>
        <v>0</v>
      </c>
      <c r="CH49" s="56">
        <f t="shared" si="12"/>
        <v>0</v>
      </c>
      <c r="CI49" s="56">
        <f t="shared" si="2"/>
        <v>0</v>
      </c>
      <c r="CJ49" s="56">
        <f t="shared" si="3"/>
        <v>0</v>
      </c>
      <c r="CK49" s="56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1" t="s">
        <v>97</v>
      </c>
      <c r="B50" s="34">
        <f t="shared" si="14"/>
        <v>21</v>
      </c>
      <c r="C50" s="39">
        <v>0</v>
      </c>
      <c r="D50" s="57">
        <v>0</v>
      </c>
      <c r="E50" s="42">
        <v>0</v>
      </c>
      <c r="F50" s="42">
        <v>0</v>
      </c>
      <c r="G50" s="42">
        <v>0</v>
      </c>
      <c r="H50" s="42">
        <v>1</v>
      </c>
      <c r="I50" s="42">
        <v>1</v>
      </c>
      <c r="J50" s="42">
        <v>2</v>
      </c>
      <c r="K50" s="42">
        <v>2</v>
      </c>
      <c r="L50" s="42">
        <v>0</v>
      </c>
      <c r="M50" s="42">
        <v>4</v>
      </c>
      <c r="N50" s="42">
        <v>4</v>
      </c>
      <c r="O50" s="42">
        <v>0</v>
      </c>
      <c r="P50" s="42">
        <v>4</v>
      </c>
      <c r="Q50" s="42">
        <v>0</v>
      </c>
      <c r="R50" s="42">
        <v>0</v>
      </c>
      <c r="S50" s="40">
        <v>3</v>
      </c>
      <c r="T50" s="39">
        <v>21</v>
      </c>
      <c r="U50" s="39">
        <v>11</v>
      </c>
      <c r="V50" s="40">
        <v>10</v>
      </c>
      <c r="W50" s="41">
        <f t="shared" si="15"/>
        <v>0</v>
      </c>
      <c r="X50" s="39">
        <v>0</v>
      </c>
      <c r="Y50" s="42">
        <v>0</v>
      </c>
      <c r="Z50" s="40">
        <v>0</v>
      </c>
      <c r="AA50" s="62">
        <f t="shared" si="16"/>
        <v>3</v>
      </c>
      <c r="AB50" s="39">
        <v>1</v>
      </c>
      <c r="AC50" s="42">
        <v>2</v>
      </c>
      <c r="AD50" s="40">
        <v>0</v>
      </c>
      <c r="AE50" s="44">
        <v>1</v>
      </c>
      <c r="AF50" s="40">
        <v>0</v>
      </c>
      <c r="AG50" s="39">
        <v>0</v>
      </c>
      <c r="AH50" s="40">
        <v>0</v>
      </c>
      <c r="AI50" s="48">
        <v>0</v>
      </c>
      <c r="AJ50" s="46">
        <v>0</v>
      </c>
      <c r="AK50" s="40">
        <v>10</v>
      </c>
      <c r="AL50" s="46">
        <v>0</v>
      </c>
      <c r="AM50" s="40">
        <v>7</v>
      </c>
      <c r="AN50" s="49"/>
      <c r="AO50" s="49"/>
      <c r="AP50" s="49"/>
      <c r="AQ50" s="49"/>
      <c r="AR50" s="50"/>
      <c r="AS50" s="51"/>
      <c r="AT50" s="60"/>
      <c r="AU50" s="58"/>
      <c r="AV50" s="52"/>
      <c r="AW50" s="46"/>
      <c r="AX50" s="40"/>
      <c r="AY50" s="53" t="str">
        <f t="shared" si="5"/>
        <v/>
      </c>
      <c r="AZ50" s="54"/>
      <c r="BA50" s="54"/>
      <c r="BB50" s="54"/>
      <c r="BC50" s="54"/>
      <c r="BD50" s="54"/>
      <c r="BE50" s="54"/>
      <c r="BF50" s="54"/>
      <c r="BG50" s="54"/>
      <c r="BH50" s="54"/>
      <c r="BI50" s="13"/>
      <c r="BJ50" s="13"/>
      <c r="BK50" s="13"/>
      <c r="BL50" s="13"/>
      <c r="BM50" s="13"/>
      <c r="BX50" s="2"/>
      <c r="CA50" s="55" t="str">
        <f t="shared" si="6"/>
        <v/>
      </c>
      <c r="CB50" s="55" t="str">
        <f t="shared" si="7"/>
        <v/>
      </c>
      <c r="CC50" s="55" t="str">
        <f t="shared" si="8"/>
        <v/>
      </c>
      <c r="CD50" s="55" t="str">
        <f t="shared" si="9"/>
        <v/>
      </c>
      <c r="CE50" s="55" t="str">
        <f t="shared" si="10"/>
        <v/>
      </c>
      <c r="CF50" s="55"/>
      <c r="CG50" s="56">
        <f t="shared" si="11"/>
        <v>0</v>
      </c>
      <c r="CH50" s="56">
        <f t="shared" si="12"/>
        <v>0</v>
      </c>
      <c r="CI50" s="56">
        <f t="shared" si="2"/>
        <v>0</v>
      </c>
      <c r="CJ50" s="56">
        <f t="shared" si="3"/>
        <v>0</v>
      </c>
      <c r="CK50" s="56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1" t="s">
        <v>98</v>
      </c>
      <c r="B51" s="34">
        <f t="shared" si="14"/>
        <v>0</v>
      </c>
      <c r="C51" s="39"/>
      <c r="D51" s="57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0"/>
      <c r="T51" s="39"/>
      <c r="U51" s="39"/>
      <c r="V51" s="40"/>
      <c r="W51" s="41">
        <f t="shared" si="15"/>
        <v>0</v>
      </c>
      <c r="X51" s="39"/>
      <c r="Y51" s="42"/>
      <c r="Z51" s="40"/>
      <c r="AA51" s="62">
        <f t="shared" si="16"/>
        <v>0</v>
      </c>
      <c r="AB51" s="39"/>
      <c r="AC51" s="42"/>
      <c r="AD51" s="40"/>
      <c r="AE51" s="44"/>
      <c r="AF51" s="59">
        <v>0</v>
      </c>
      <c r="AG51" s="39"/>
      <c r="AH51" s="40"/>
      <c r="AI51" s="48"/>
      <c r="AJ51" s="46"/>
      <c r="AK51" s="40"/>
      <c r="AL51" s="70"/>
      <c r="AM51" s="59"/>
      <c r="AN51" s="71"/>
      <c r="AO51" s="40"/>
      <c r="AP51" s="49"/>
      <c r="AQ51" s="49"/>
      <c r="AR51" s="50"/>
      <c r="AS51" s="51"/>
      <c r="AT51" s="60"/>
      <c r="AU51" s="58"/>
      <c r="AV51" s="52"/>
      <c r="AW51" s="70"/>
      <c r="AX51" s="59"/>
      <c r="AY51" s="53" t="str">
        <f t="shared" si="5"/>
        <v/>
      </c>
      <c r="AZ51" s="54"/>
      <c r="BA51" s="54"/>
      <c r="BB51" s="54"/>
      <c r="BC51" s="54"/>
      <c r="BD51" s="54"/>
      <c r="BE51" s="54"/>
      <c r="BF51" s="54"/>
      <c r="BG51" s="54"/>
      <c r="BH51" s="54"/>
      <c r="BI51" s="13"/>
      <c r="BJ51" s="13"/>
      <c r="BK51" s="13"/>
      <c r="BL51" s="13"/>
      <c r="BM51" s="13"/>
      <c r="BX51" s="2"/>
      <c r="CA51" s="55" t="str">
        <f t="shared" si="6"/>
        <v/>
      </c>
      <c r="CB51" s="55" t="str">
        <f t="shared" si="7"/>
        <v/>
      </c>
      <c r="CC51" s="55" t="str">
        <f t="shared" si="8"/>
        <v/>
      </c>
      <c r="CD51" s="55" t="str">
        <f t="shared" si="9"/>
        <v/>
      </c>
      <c r="CE51" s="55" t="str">
        <f t="shared" si="10"/>
        <v/>
      </c>
      <c r="CF51" s="55"/>
      <c r="CG51" s="56">
        <f t="shared" si="11"/>
        <v>0</v>
      </c>
      <c r="CH51" s="56">
        <f t="shared" si="12"/>
        <v>0</v>
      </c>
      <c r="CI51" s="56">
        <f t="shared" si="2"/>
        <v>0</v>
      </c>
      <c r="CJ51" s="56">
        <f t="shared" si="3"/>
        <v>0</v>
      </c>
      <c r="CK51" s="56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1" t="s">
        <v>99</v>
      </c>
      <c r="B52" s="34">
        <f t="shared" si="14"/>
        <v>0</v>
      </c>
      <c r="C52" s="39"/>
      <c r="D52" s="57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0"/>
      <c r="T52" s="39"/>
      <c r="U52" s="39"/>
      <c r="V52" s="40"/>
      <c r="W52" s="41">
        <f t="shared" si="15"/>
        <v>0</v>
      </c>
      <c r="X52" s="39"/>
      <c r="Y52" s="42"/>
      <c r="Z52" s="40"/>
      <c r="AA52" s="62">
        <f t="shared" si="16"/>
        <v>0</v>
      </c>
      <c r="AB52" s="39"/>
      <c r="AC52" s="42"/>
      <c r="AD52" s="40"/>
      <c r="AE52" s="44"/>
      <c r="AF52" s="59">
        <v>0</v>
      </c>
      <c r="AG52" s="39"/>
      <c r="AH52" s="40"/>
      <c r="AI52" s="48"/>
      <c r="AJ52" s="46"/>
      <c r="AK52" s="40"/>
      <c r="AL52" s="70"/>
      <c r="AM52" s="59"/>
      <c r="AN52" s="71"/>
      <c r="AO52" s="40"/>
      <c r="AP52" s="49"/>
      <c r="AQ52" s="49"/>
      <c r="AR52" s="50"/>
      <c r="AS52" s="51"/>
      <c r="AT52" s="60"/>
      <c r="AU52" s="58"/>
      <c r="AV52" s="52"/>
      <c r="AW52" s="70"/>
      <c r="AX52" s="59"/>
      <c r="AY52" s="53" t="str">
        <f t="shared" si="5"/>
        <v/>
      </c>
      <c r="AZ52" s="54"/>
      <c r="BA52" s="54"/>
      <c r="BB52" s="54"/>
      <c r="BC52" s="54"/>
      <c r="BD52" s="54"/>
      <c r="BE52" s="54"/>
      <c r="BF52" s="54"/>
      <c r="BG52" s="54"/>
      <c r="BH52" s="54"/>
      <c r="BI52" s="13"/>
      <c r="BJ52" s="13"/>
      <c r="BK52" s="13"/>
      <c r="BL52" s="13"/>
      <c r="BM52" s="13"/>
      <c r="BX52" s="2"/>
      <c r="CA52" s="55" t="str">
        <f t="shared" si="6"/>
        <v/>
      </c>
      <c r="CB52" s="55" t="str">
        <f t="shared" si="7"/>
        <v/>
      </c>
      <c r="CC52" s="55" t="str">
        <f t="shared" si="8"/>
        <v/>
      </c>
      <c r="CD52" s="55" t="str">
        <f t="shared" si="9"/>
        <v/>
      </c>
      <c r="CE52" s="55" t="str">
        <f t="shared" si="10"/>
        <v/>
      </c>
      <c r="CF52" s="55"/>
      <c r="CG52" s="56">
        <f t="shared" si="11"/>
        <v>0</v>
      </c>
      <c r="CH52" s="56">
        <f t="shared" si="12"/>
        <v>0</v>
      </c>
      <c r="CI52" s="56">
        <f t="shared" si="2"/>
        <v>0</v>
      </c>
      <c r="CJ52" s="56">
        <f t="shared" si="3"/>
        <v>0</v>
      </c>
      <c r="CK52" s="56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1" t="s">
        <v>100</v>
      </c>
      <c r="B53" s="34">
        <f t="shared" si="14"/>
        <v>0</v>
      </c>
      <c r="C53" s="39"/>
      <c r="D53" s="57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0"/>
      <c r="T53" s="39"/>
      <c r="U53" s="39"/>
      <c r="V53" s="40"/>
      <c r="W53" s="41">
        <f t="shared" si="15"/>
        <v>0</v>
      </c>
      <c r="X53" s="39"/>
      <c r="Y53" s="42"/>
      <c r="Z53" s="40"/>
      <c r="AA53" s="62">
        <f t="shared" si="16"/>
        <v>0</v>
      </c>
      <c r="AB53" s="39"/>
      <c r="AC53" s="42"/>
      <c r="AD53" s="40"/>
      <c r="AE53" s="44"/>
      <c r="AF53" s="59">
        <v>0</v>
      </c>
      <c r="AG53" s="39"/>
      <c r="AH53" s="40"/>
      <c r="AI53" s="48"/>
      <c r="AJ53" s="46"/>
      <c r="AK53" s="40"/>
      <c r="AL53" s="70"/>
      <c r="AM53" s="59"/>
      <c r="AN53" s="71"/>
      <c r="AO53" s="40"/>
      <c r="AP53" s="49"/>
      <c r="AQ53" s="49"/>
      <c r="AR53" s="50"/>
      <c r="AS53" s="51"/>
      <c r="AT53" s="60"/>
      <c r="AU53" s="58"/>
      <c r="AV53" s="52"/>
      <c r="AW53" s="70"/>
      <c r="AX53" s="59"/>
      <c r="AY53" s="53" t="str">
        <f t="shared" si="5"/>
        <v/>
      </c>
      <c r="AZ53" s="54"/>
      <c r="BA53" s="54"/>
      <c r="BB53" s="54"/>
      <c r="BC53" s="54"/>
      <c r="BD53" s="54"/>
      <c r="BE53" s="54"/>
      <c r="BF53" s="54"/>
      <c r="BG53" s="54"/>
      <c r="BH53" s="54"/>
      <c r="BI53" s="13"/>
      <c r="BJ53" s="13"/>
      <c r="BK53" s="13"/>
      <c r="BL53" s="13"/>
      <c r="BM53" s="13"/>
      <c r="BX53" s="2"/>
      <c r="CA53" s="55" t="str">
        <f t="shared" si="6"/>
        <v/>
      </c>
      <c r="CB53" s="55" t="str">
        <f t="shared" si="7"/>
        <v/>
      </c>
      <c r="CC53" s="55" t="str">
        <f t="shared" si="8"/>
        <v/>
      </c>
      <c r="CD53" s="55" t="str">
        <f t="shared" si="9"/>
        <v/>
      </c>
      <c r="CE53" s="55" t="str">
        <f t="shared" si="10"/>
        <v/>
      </c>
      <c r="CF53" s="55"/>
      <c r="CG53" s="56">
        <f t="shared" si="11"/>
        <v>0</v>
      </c>
      <c r="CH53" s="56">
        <f t="shared" si="12"/>
        <v>0</v>
      </c>
      <c r="CI53" s="56">
        <f t="shared" si="2"/>
        <v>0</v>
      </c>
      <c r="CJ53" s="56">
        <f t="shared" si="3"/>
        <v>0</v>
      </c>
      <c r="CK53" s="56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3" t="s">
        <v>101</v>
      </c>
      <c r="B54" s="34">
        <f t="shared" si="14"/>
        <v>106</v>
      </c>
      <c r="C54" s="39">
        <v>0</v>
      </c>
      <c r="D54" s="57">
        <v>0</v>
      </c>
      <c r="E54" s="42">
        <v>0</v>
      </c>
      <c r="F54" s="42">
        <v>1</v>
      </c>
      <c r="G54" s="42">
        <v>0</v>
      </c>
      <c r="H54" s="42">
        <v>0</v>
      </c>
      <c r="I54" s="42">
        <v>1</v>
      </c>
      <c r="J54" s="42">
        <v>2</v>
      </c>
      <c r="K54" s="42">
        <v>2</v>
      </c>
      <c r="L54" s="42">
        <v>3</v>
      </c>
      <c r="M54" s="42">
        <v>7</v>
      </c>
      <c r="N54" s="42">
        <v>17</v>
      </c>
      <c r="O54" s="42">
        <v>14</v>
      </c>
      <c r="P54" s="42">
        <v>11</v>
      </c>
      <c r="Q54" s="42">
        <v>17</v>
      </c>
      <c r="R54" s="42">
        <v>13</v>
      </c>
      <c r="S54" s="40">
        <v>18</v>
      </c>
      <c r="T54" s="39">
        <v>106</v>
      </c>
      <c r="U54" s="39">
        <v>61</v>
      </c>
      <c r="V54" s="40">
        <v>45</v>
      </c>
      <c r="W54" s="41">
        <f t="shared" si="15"/>
        <v>0</v>
      </c>
      <c r="X54" s="39">
        <v>0</v>
      </c>
      <c r="Y54" s="42">
        <v>0</v>
      </c>
      <c r="Z54" s="40">
        <v>0</v>
      </c>
      <c r="AA54" s="62">
        <f t="shared" si="16"/>
        <v>27</v>
      </c>
      <c r="AB54" s="39">
        <v>0</v>
      </c>
      <c r="AC54" s="42">
        <v>27</v>
      </c>
      <c r="AD54" s="40">
        <v>0</v>
      </c>
      <c r="AE54" s="44"/>
      <c r="AF54" s="59">
        <v>0</v>
      </c>
      <c r="AG54" s="39">
        <v>0</v>
      </c>
      <c r="AH54" s="40">
        <v>4</v>
      </c>
      <c r="AI54" s="48">
        <v>1</v>
      </c>
      <c r="AJ54" s="46">
        <v>0</v>
      </c>
      <c r="AK54" s="40">
        <v>0</v>
      </c>
      <c r="AL54" s="70">
        <v>0</v>
      </c>
      <c r="AM54" s="59">
        <v>0</v>
      </c>
      <c r="AN54" s="71"/>
      <c r="AO54" s="40"/>
      <c r="AP54" s="49"/>
      <c r="AQ54" s="49"/>
      <c r="AR54" s="50"/>
      <c r="AS54" s="51"/>
      <c r="AT54" s="60"/>
      <c r="AU54" s="58"/>
      <c r="AV54" s="52"/>
      <c r="AW54" s="70"/>
      <c r="AX54" s="59"/>
      <c r="AY54" s="53" t="str">
        <f t="shared" si="5"/>
        <v/>
      </c>
      <c r="AZ54" s="54"/>
      <c r="BA54" s="54"/>
      <c r="BB54" s="54"/>
      <c r="BC54" s="54"/>
      <c r="BD54" s="54"/>
      <c r="BE54" s="54"/>
      <c r="BF54" s="54"/>
      <c r="BG54" s="54"/>
      <c r="BH54" s="54"/>
      <c r="BI54" s="13"/>
      <c r="BJ54" s="13"/>
      <c r="BK54" s="13"/>
      <c r="BL54" s="13"/>
      <c r="BM54" s="13"/>
      <c r="BX54" s="2"/>
      <c r="CA54" s="55" t="str">
        <f t="shared" si="6"/>
        <v/>
      </c>
      <c r="CB54" s="55" t="str">
        <f t="shared" si="7"/>
        <v/>
      </c>
      <c r="CC54" s="55" t="str">
        <f t="shared" si="8"/>
        <v/>
      </c>
      <c r="CD54" s="55" t="str">
        <f t="shared" si="9"/>
        <v/>
      </c>
      <c r="CE54" s="55" t="str">
        <f t="shared" si="10"/>
        <v/>
      </c>
      <c r="CF54" s="55"/>
      <c r="CG54" s="56">
        <f t="shared" si="11"/>
        <v>0</v>
      </c>
      <c r="CH54" s="56">
        <f t="shared" si="12"/>
        <v>0</v>
      </c>
      <c r="CI54" s="56">
        <f t="shared" si="2"/>
        <v>0</v>
      </c>
      <c r="CJ54" s="56">
        <f t="shared" si="3"/>
        <v>0</v>
      </c>
      <c r="CK54" s="56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69" t="s">
        <v>102</v>
      </c>
      <c r="B55" s="34">
        <f t="shared" si="14"/>
        <v>138</v>
      </c>
      <c r="C55" s="39">
        <v>0</v>
      </c>
      <c r="D55" s="57">
        <v>0</v>
      </c>
      <c r="E55" s="42">
        <v>1</v>
      </c>
      <c r="F55" s="42">
        <v>10</v>
      </c>
      <c r="G55" s="42">
        <v>27</v>
      </c>
      <c r="H55" s="42">
        <v>33</v>
      </c>
      <c r="I55" s="42">
        <v>33</v>
      </c>
      <c r="J55" s="42">
        <v>25</v>
      </c>
      <c r="K55" s="42">
        <v>9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0">
        <v>0</v>
      </c>
      <c r="T55" s="39">
        <v>138</v>
      </c>
      <c r="U55" s="39">
        <v>0</v>
      </c>
      <c r="V55" s="40">
        <v>138</v>
      </c>
      <c r="W55" s="41">
        <f t="shared" si="15"/>
        <v>0</v>
      </c>
      <c r="X55" s="39">
        <v>0</v>
      </c>
      <c r="Y55" s="42">
        <v>0</v>
      </c>
      <c r="Z55" s="40">
        <v>0</v>
      </c>
      <c r="AA55" s="62">
        <f t="shared" si="16"/>
        <v>29</v>
      </c>
      <c r="AB55" s="39">
        <v>20</v>
      </c>
      <c r="AC55" s="42">
        <v>9</v>
      </c>
      <c r="AD55" s="40">
        <v>0</v>
      </c>
      <c r="AE55" s="44">
        <v>20</v>
      </c>
      <c r="AF55" s="59">
        <v>0</v>
      </c>
      <c r="AG55" s="39">
        <v>3</v>
      </c>
      <c r="AH55" s="40">
        <v>8</v>
      </c>
      <c r="AI55" s="48">
        <v>3</v>
      </c>
      <c r="AJ55" s="46">
        <v>0</v>
      </c>
      <c r="AK55" s="40">
        <v>0</v>
      </c>
      <c r="AL55" s="70">
        <v>0</v>
      </c>
      <c r="AM55" s="59">
        <v>1</v>
      </c>
      <c r="AN55" s="71"/>
      <c r="AO55" s="40"/>
      <c r="AP55" s="49"/>
      <c r="AQ55" s="49"/>
      <c r="AR55" s="50"/>
      <c r="AS55" s="51"/>
      <c r="AT55" s="60"/>
      <c r="AU55" s="58"/>
      <c r="AV55" s="52"/>
      <c r="AW55" s="70"/>
      <c r="AX55" s="59"/>
      <c r="AY55" s="53" t="str">
        <f t="shared" si="5"/>
        <v/>
      </c>
      <c r="AZ55" s="54"/>
      <c r="BA55" s="54"/>
      <c r="BB55" s="54"/>
      <c r="BC55" s="54"/>
      <c r="BD55" s="54"/>
      <c r="BE55" s="54"/>
      <c r="BF55" s="54"/>
      <c r="BG55" s="54"/>
      <c r="BH55" s="54"/>
      <c r="BI55" s="13"/>
      <c r="BJ55" s="13"/>
      <c r="BK55" s="13"/>
      <c r="BL55" s="13"/>
      <c r="BM55" s="13"/>
      <c r="BX55" s="2"/>
      <c r="CA55" s="55" t="str">
        <f t="shared" si="6"/>
        <v/>
      </c>
      <c r="CB55" s="55" t="str">
        <f t="shared" si="7"/>
        <v/>
      </c>
      <c r="CC55" s="55" t="str">
        <f t="shared" si="8"/>
        <v/>
      </c>
      <c r="CD55" s="55" t="str">
        <f t="shared" si="9"/>
        <v/>
      </c>
      <c r="CE55" s="55" t="str">
        <f t="shared" si="10"/>
        <v/>
      </c>
      <c r="CF55" s="55"/>
      <c r="CG55" s="56">
        <f t="shared" si="11"/>
        <v>0</v>
      </c>
      <c r="CH55" s="56">
        <f t="shared" si="12"/>
        <v>0</v>
      </c>
      <c r="CI55" s="56">
        <f t="shared" si="2"/>
        <v>0</v>
      </c>
      <c r="CJ55" s="56">
        <f t="shared" si="3"/>
        <v>0</v>
      </c>
      <c r="CK55" s="56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69" t="s">
        <v>103</v>
      </c>
      <c r="B56" s="34">
        <f t="shared" si="14"/>
        <v>21</v>
      </c>
      <c r="C56" s="39">
        <v>0</v>
      </c>
      <c r="D56" s="57">
        <v>13</v>
      </c>
      <c r="E56" s="42">
        <v>7</v>
      </c>
      <c r="F56" s="42">
        <v>1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39">
        <v>21</v>
      </c>
      <c r="U56" s="39">
        <v>0</v>
      </c>
      <c r="V56" s="40">
        <v>21</v>
      </c>
      <c r="W56" s="41">
        <f t="shared" si="15"/>
        <v>10</v>
      </c>
      <c r="X56" s="39">
        <v>3</v>
      </c>
      <c r="Y56" s="42">
        <v>7</v>
      </c>
      <c r="Z56" s="40">
        <v>0</v>
      </c>
      <c r="AA56" s="62">
        <f t="shared" si="16"/>
        <v>11</v>
      </c>
      <c r="AB56" s="39">
        <v>0</v>
      </c>
      <c r="AC56" s="42">
        <v>11</v>
      </c>
      <c r="AD56" s="40">
        <v>0</v>
      </c>
      <c r="AE56" s="44">
        <v>3</v>
      </c>
      <c r="AF56" s="59">
        <v>0</v>
      </c>
      <c r="AG56" s="39">
        <v>0</v>
      </c>
      <c r="AH56" s="40">
        <v>0</v>
      </c>
      <c r="AI56" s="48">
        <v>0</v>
      </c>
      <c r="AJ56" s="46">
        <v>0</v>
      </c>
      <c r="AK56" s="40">
        <v>0</v>
      </c>
      <c r="AL56" s="70">
        <v>0</v>
      </c>
      <c r="AM56" s="59">
        <v>0</v>
      </c>
      <c r="AN56" s="71"/>
      <c r="AO56" s="40"/>
      <c r="AP56" s="49"/>
      <c r="AQ56" s="49"/>
      <c r="AR56" s="50"/>
      <c r="AS56" s="51"/>
      <c r="AT56" s="60"/>
      <c r="AU56" s="58"/>
      <c r="AV56" s="52"/>
      <c r="AW56" s="70"/>
      <c r="AX56" s="59"/>
      <c r="AY56" s="53" t="str">
        <f t="shared" si="5"/>
        <v/>
      </c>
      <c r="AZ56" s="54"/>
      <c r="BA56" s="54"/>
      <c r="BB56" s="54"/>
      <c r="BC56" s="54"/>
      <c r="BD56" s="54"/>
      <c r="BE56" s="54"/>
      <c r="BF56" s="54"/>
      <c r="BG56" s="54"/>
      <c r="BH56" s="54"/>
      <c r="BI56" s="13"/>
      <c r="BJ56" s="13"/>
      <c r="BK56" s="13"/>
      <c r="BL56" s="13"/>
      <c r="BM56" s="13"/>
      <c r="BX56" s="2"/>
      <c r="CA56" s="55" t="str">
        <f t="shared" si="6"/>
        <v/>
      </c>
      <c r="CB56" s="55" t="str">
        <f t="shared" si="7"/>
        <v/>
      </c>
      <c r="CC56" s="55" t="str">
        <f t="shared" si="8"/>
        <v/>
      </c>
      <c r="CD56" s="55" t="str">
        <f t="shared" si="9"/>
        <v/>
      </c>
      <c r="CE56" s="55" t="str">
        <f t="shared" si="10"/>
        <v/>
      </c>
      <c r="CF56" s="55"/>
      <c r="CG56" s="56">
        <f t="shared" si="11"/>
        <v>0</v>
      </c>
      <c r="CH56" s="56">
        <f t="shared" si="12"/>
        <v>0</v>
      </c>
      <c r="CI56" s="56">
        <f t="shared" si="2"/>
        <v>0</v>
      </c>
      <c r="CJ56" s="56">
        <f t="shared" si="3"/>
        <v>0</v>
      </c>
      <c r="CK56" s="56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69" t="s">
        <v>104</v>
      </c>
      <c r="B57" s="34">
        <f t="shared" si="14"/>
        <v>33</v>
      </c>
      <c r="C57" s="39">
        <v>0</v>
      </c>
      <c r="D57" s="57">
        <v>0</v>
      </c>
      <c r="E57" s="42">
        <v>0</v>
      </c>
      <c r="F57" s="42">
        <v>1</v>
      </c>
      <c r="G57" s="42">
        <v>3</v>
      </c>
      <c r="H57" s="42">
        <v>1</v>
      </c>
      <c r="I57" s="42">
        <v>3</v>
      </c>
      <c r="J57" s="42">
        <v>6</v>
      </c>
      <c r="K57" s="42">
        <v>5</v>
      </c>
      <c r="L57" s="42">
        <v>3</v>
      </c>
      <c r="M57" s="42">
        <v>2</v>
      </c>
      <c r="N57" s="42">
        <v>3</v>
      </c>
      <c r="O57" s="42">
        <v>1</v>
      </c>
      <c r="P57" s="42">
        <v>3</v>
      </c>
      <c r="Q57" s="42">
        <v>1</v>
      </c>
      <c r="R57" s="42">
        <v>0</v>
      </c>
      <c r="S57" s="40">
        <v>1</v>
      </c>
      <c r="T57" s="39">
        <v>33</v>
      </c>
      <c r="U57" s="39">
        <v>0</v>
      </c>
      <c r="V57" s="40">
        <v>33</v>
      </c>
      <c r="W57" s="41">
        <f t="shared" si="15"/>
        <v>0</v>
      </c>
      <c r="X57" s="39">
        <v>0</v>
      </c>
      <c r="Y57" s="42">
        <v>0</v>
      </c>
      <c r="Z57" s="40">
        <v>0</v>
      </c>
      <c r="AA57" s="62">
        <f t="shared" si="16"/>
        <v>18</v>
      </c>
      <c r="AB57" s="39">
        <v>1</v>
      </c>
      <c r="AC57" s="42">
        <v>17</v>
      </c>
      <c r="AD57" s="40">
        <v>0</v>
      </c>
      <c r="AE57" s="44">
        <v>0</v>
      </c>
      <c r="AF57" s="59">
        <v>0</v>
      </c>
      <c r="AG57" s="39">
        <v>2</v>
      </c>
      <c r="AH57" s="40">
        <v>0</v>
      </c>
      <c r="AI57" s="48">
        <v>0</v>
      </c>
      <c r="AJ57" s="46">
        <v>0</v>
      </c>
      <c r="AK57" s="40">
        <v>0</v>
      </c>
      <c r="AL57" s="70">
        <v>0</v>
      </c>
      <c r="AM57" s="59">
        <v>1</v>
      </c>
      <c r="AN57" s="71"/>
      <c r="AO57" s="40"/>
      <c r="AP57" s="49"/>
      <c r="AQ57" s="49"/>
      <c r="AR57" s="50"/>
      <c r="AS57" s="51"/>
      <c r="AT57" s="60"/>
      <c r="AU57" s="58"/>
      <c r="AV57" s="52"/>
      <c r="AW57" s="70"/>
      <c r="AX57" s="59"/>
      <c r="AY57" s="53" t="str">
        <f t="shared" si="5"/>
        <v/>
      </c>
      <c r="AZ57" s="54"/>
      <c r="BA57" s="54"/>
      <c r="BB57" s="54"/>
      <c r="BC57" s="54"/>
      <c r="BD57" s="54"/>
      <c r="BE57" s="54"/>
      <c r="BF57" s="54"/>
      <c r="BG57" s="54"/>
      <c r="BH57" s="54"/>
      <c r="BI57" s="13"/>
      <c r="BJ57" s="13"/>
      <c r="BK57" s="13"/>
      <c r="BL57" s="13"/>
      <c r="BM57" s="13"/>
      <c r="BX57" s="2"/>
      <c r="CA57" s="55" t="str">
        <f t="shared" si="6"/>
        <v/>
      </c>
      <c r="CB57" s="55" t="str">
        <f t="shared" si="7"/>
        <v/>
      </c>
      <c r="CC57" s="55" t="str">
        <f t="shared" si="8"/>
        <v/>
      </c>
      <c r="CD57" s="55" t="str">
        <f t="shared" si="9"/>
        <v/>
      </c>
      <c r="CE57" s="55" t="str">
        <f t="shared" si="10"/>
        <v/>
      </c>
      <c r="CF57" s="55"/>
      <c r="CG57" s="56">
        <f t="shared" si="11"/>
        <v>0</v>
      </c>
      <c r="CH57" s="56">
        <f t="shared" si="12"/>
        <v>0</v>
      </c>
      <c r="CI57" s="56">
        <f t="shared" si="2"/>
        <v>0</v>
      </c>
      <c r="CJ57" s="56">
        <f t="shared" si="3"/>
        <v>0</v>
      </c>
      <c r="CK57" s="56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1" t="s">
        <v>105</v>
      </c>
      <c r="B58" s="34">
        <f t="shared" si="14"/>
        <v>229</v>
      </c>
      <c r="C58" s="39">
        <v>10</v>
      </c>
      <c r="D58" s="57">
        <v>1</v>
      </c>
      <c r="E58" s="42">
        <v>1</v>
      </c>
      <c r="F58" s="42">
        <v>6</v>
      </c>
      <c r="G58" s="42">
        <v>9</v>
      </c>
      <c r="H58" s="42">
        <v>3</v>
      </c>
      <c r="I58" s="42">
        <v>13</v>
      </c>
      <c r="J58" s="42">
        <v>23</v>
      </c>
      <c r="K58" s="42">
        <v>7</v>
      </c>
      <c r="L58" s="42">
        <v>29</v>
      </c>
      <c r="M58" s="42">
        <v>23</v>
      </c>
      <c r="N58" s="42">
        <v>26</v>
      </c>
      <c r="O58" s="42">
        <v>29</v>
      </c>
      <c r="P58" s="42">
        <v>21</v>
      </c>
      <c r="Q58" s="42">
        <v>15</v>
      </c>
      <c r="R58" s="42">
        <v>5</v>
      </c>
      <c r="S58" s="40">
        <v>8</v>
      </c>
      <c r="T58" s="39">
        <v>223</v>
      </c>
      <c r="U58" s="39">
        <v>141</v>
      </c>
      <c r="V58" s="40">
        <v>88</v>
      </c>
      <c r="W58" s="41">
        <f t="shared" si="15"/>
        <v>10</v>
      </c>
      <c r="X58" s="39">
        <v>3</v>
      </c>
      <c r="Y58" s="42">
        <v>7</v>
      </c>
      <c r="Z58" s="40">
        <v>0</v>
      </c>
      <c r="AA58" s="62">
        <f t="shared" si="16"/>
        <v>112</v>
      </c>
      <c r="AB58" s="39">
        <v>3</v>
      </c>
      <c r="AC58" s="42">
        <v>109</v>
      </c>
      <c r="AD58" s="40">
        <v>0</v>
      </c>
      <c r="AE58" s="44">
        <v>3</v>
      </c>
      <c r="AF58" s="59">
        <v>4</v>
      </c>
      <c r="AG58" s="39">
        <v>1</v>
      </c>
      <c r="AH58" s="40">
        <v>10</v>
      </c>
      <c r="AI58" s="48">
        <v>238</v>
      </c>
      <c r="AJ58" s="46">
        <v>0</v>
      </c>
      <c r="AK58" s="40">
        <v>0</v>
      </c>
      <c r="AL58" s="70">
        <v>0</v>
      </c>
      <c r="AM58" s="59">
        <v>51</v>
      </c>
      <c r="AN58" s="71"/>
      <c r="AO58" s="40"/>
      <c r="AP58" s="49"/>
      <c r="AQ58" s="49"/>
      <c r="AR58" s="50"/>
      <c r="AS58" s="51"/>
      <c r="AT58" s="60"/>
      <c r="AU58" s="58"/>
      <c r="AV58" s="52"/>
      <c r="AW58" s="70"/>
      <c r="AX58" s="59"/>
      <c r="AY58" s="53" t="str">
        <f t="shared" si="5"/>
        <v/>
      </c>
      <c r="AZ58" s="54"/>
      <c r="BA58" s="54"/>
      <c r="BB58" s="54"/>
      <c r="BC58" s="54"/>
      <c r="BD58" s="54"/>
      <c r="BE58" s="54"/>
      <c r="BF58" s="54"/>
      <c r="BG58" s="54"/>
      <c r="BH58" s="54"/>
      <c r="BI58" s="13"/>
      <c r="BJ58" s="13"/>
      <c r="BK58" s="13"/>
      <c r="BL58" s="13"/>
      <c r="BM58" s="13"/>
      <c r="BX58" s="2"/>
      <c r="CA58" s="55" t="str">
        <f t="shared" si="6"/>
        <v/>
      </c>
      <c r="CB58" s="55" t="str">
        <f t="shared" si="7"/>
        <v/>
      </c>
      <c r="CC58" s="55" t="str">
        <f t="shared" si="8"/>
        <v/>
      </c>
      <c r="CD58" s="55" t="str">
        <f t="shared" si="9"/>
        <v/>
      </c>
      <c r="CE58" s="55" t="str">
        <f t="shared" si="10"/>
        <v/>
      </c>
      <c r="CF58" s="55"/>
      <c r="CG58" s="56">
        <f t="shared" si="11"/>
        <v>0</v>
      </c>
      <c r="CH58" s="56">
        <f t="shared" si="12"/>
        <v>0</v>
      </c>
      <c r="CI58" s="56">
        <f t="shared" si="2"/>
        <v>0</v>
      </c>
      <c r="CJ58" s="56">
        <f t="shared" si="3"/>
        <v>0</v>
      </c>
      <c r="CK58" s="56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1" t="s">
        <v>106</v>
      </c>
      <c r="B59" s="34">
        <f t="shared" si="14"/>
        <v>32</v>
      </c>
      <c r="C59" s="39">
        <v>0</v>
      </c>
      <c r="D59" s="57">
        <v>6</v>
      </c>
      <c r="E59" s="42">
        <v>0</v>
      </c>
      <c r="F59" s="42">
        <v>2</v>
      </c>
      <c r="G59" s="42">
        <v>0</v>
      </c>
      <c r="H59" s="42">
        <v>2</v>
      </c>
      <c r="I59" s="42">
        <v>2</v>
      </c>
      <c r="J59" s="42">
        <v>1</v>
      </c>
      <c r="K59" s="42">
        <v>1</v>
      </c>
      <c r="L59" s="42">
        <v>4</v>
      </c>
      <c r="M59" s="42">
        <v>1</v>
      </c>
      <c r="N59" s="42">
        <v>2</v>
      </c>
      <c r="O59" s="42">
        <v>2</v>
      </c>
      <c r="P59" s="42">
        <v>4</v>
      </c>
      <c r="Q59" s="42">
        <v>2</v>
      </c>
      <c r="R59" s="42">
        <v>1</v>
      </c>
      <c r="S59" s="40">
        <v>2</v>
      </c>
      <c r="T59" s="39">
        <v>32</v>
      </c>
      <c r="U59" s="39">
        <v>20</v>
      </c>
      <c r="V59" s="40">
        <v>12</v>
      </c>
      <c r="W59" s="41">
        <f t="shared" si="15"/>
        <v>0</v>
      </c>
      <c r="X59" s="39">
        <v>0</v>
      </c>
      <c r="Y59" s="42">
        <v>0</v>
      </c>
      <c r="Z59" s="40">
        <v>0</v>
      </c>
      <c r="AA59" s="62">
        <f t="shared" si="16"/>
        <v>4</v>
      </c>
      <c r="AB59" s="39">
        <v>0</v>
      </c>
      <c r="AC59" s="42">
        <v>4</v>
      </c>
      <c r="AD59" s="40">
        <v>0</v>
      </c>
      <c r="AE59" s="44"/>
      <c r="AF59" s="40">
        <v>0</v>
      </c>
      <c r="AG59" s="39">
        <v>2</v>
      </c>
      <c r="AH59" s="40">
        <v>3</v>
      </c>
      <c r="AI59" s="48">
        <v>0</v>
      </c>
      <c r="AJ59" s="46">
        <v>8</v>
      </c>
      <c r="AK59" s="40">
        <v>13</v>
      </c>
      <c r="AL59" s="70">
        <v>5</v>
      </c>
      <c r="AM59" s="59">
        <v>6</v>
      </c>
      <c r="AN59" s="71"/>
      <c r="AO59" s="40"/>
      <c r="AP59" s="49"/>
      <c r="AQ59" s="49"/>
      <c r="AR59" s="50"/>
      <c r="AS59" s="51"/>
      <c r="AT59" s="60"/>
      <c r="AU59" s="58"/>
      <c r="AV59" s="52"/>
      <c r="AW59" s="70"/>
      <c r="AX59" s="59"/>
      <c r="AY59" s="53" t="str">
        <f t="shared" si="5"/>
        <v/>
      </c>
      <c r="AZ59" s="54"/>
      <c r="BA59" s="54"/>
      <c r="BB59" s="54"/>
      <c r="BC59" s="54"/>
      <c r="BD59" s="54"/>
      <c r="BE59" s="54"/>
      <c r="BF59" s="54"/>
      <c r="BG59" s="54"/>
      <c r="BH59" s="54"/>
      <c r="BI59" s="13"/>
      <c r="BJ59" s="13"/>
      <c r="BK59" s="13"/>
      <c r="BL59" s="13"/>
      <c r="BM59" s="13"/>
      <c r="BX59" s="2"/>
      <c r="CA59" s="55" t="str">
        <f t="shared" si="6"/>
        <v/>
      </c>
      <c r="CB59" s="55" t="str">
        <f t="shared" si="7"/>
        <v/>
      </c>
      <c r="CC59" s="55" t="str">
        <f t="shared" si="8"/>
        <v/>
      </c>
      <c r="CD59" s="55" t="str">
        <f t="shared" si="9"/>
        <v/>
      </c>
      <c r="CE59" s="55" t="str">
        <f t="shared" si="10"/>
        <v/>
      </c>
      <c r="CF59" s="55"/>
      <c r="CG59" s="56">
        <f t="shared" si="11"/>
        <v>0</v>
      </c>
      <c r="CH59" s="56">
        <f t="shared" si="12"/>
        <v>0</v>
      </c>
      <c r="CI59" s="56">
        <f t="shared" si="2"/>
        <v>0</v>
      </c>
      <c r="CJ59" s="56">
        <f t="shared" si="3"/>
        <v>0</v>
      </c>
      <c r="CK59" s="56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1" t="s">
        <v>107</v>
      </c>
      <c r="B60" s="34">
        <f t="shared" si="14"/>
        <v>117</v>
      </c>
      <c r="C60" s="39">
        <v>59</v>
      </c>
      <c r="D60" s="57">
        <v>20</v>
      </c>
      <c r="E60" s="42">
        <v>37</v>
      </c>
      <c r="F60" s="42">
        <v>1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39">
        <v>117</v>
      </c>
      <c r="U60" s="39">
        <v>48</v>
      </c>
      <c r="V60" s="40">
        <v>69</v>
      </c>
      <c r="W60" s="41">
        <f t="shared" si="15"/>
        <v>54</v>
      </c>
      <c r="X60" s="39">
        <v>5</v>
      </c>
      <c r="Y60" s="42">
        <v>49</v>
      </c>
      <c r="Z60" s="40">
        <v>0</v>
      </c>
      <c r="AA60" s="62">
        <f t="shared" si="16"/>
        <v>0</v>
      </c>
      <c r="AB60" s="39">
        <v>0</v>
      </c>
      <c r="AC60" s="42">
        <v>0</v>
      </c>
      <c r="AD60" s="40">
        <v>0</v>
      </c>
      <c r="AE60" s="44">
        <v>5</v>
      </c>
      <c r="AF60" s="40">
        <v>0</v>
      </c>
      <c r="AG60" s="39">
        <v>2</v>
      </c>
      <c r="AH60" s="40">
        <v>5</v>
      </c>
      <c r="AI60" s="48">
        <v>0</v>
      </c>
      <c r="AJ60" s="46">
        <v>0</v>
      </c>
      <c r="AK60" s="40">
        <v>0</v>
      </c>
      <c r="AL60" s="70">
        <v>22</v>
      </c>
      <c r="AM60" s="59">
        <v>0</v>
      </c>
      <c r="AN60" s="71"/>
      <c r="AO60" s="40"/>
      <c r="AP60" s="49"/>
      <c r="AQ60" s="49"/>
      <c r="AR60" s="50"/>
      <c r="AS60" s="51"/>
      <c r="AT60" s="60"/>
      <c r="AU60" s="58"/>
      <c r="AV60" s="52"/>
      <c r="AW60" s="70"/>
      <c r="AX60" s="59"/>
      <c r="AY60" s="53" t="str">
        <f t="shared" si="5"/>
        <v/>
      </c>
      <c r="AZ60" s="54"/>
      <c r="BA60" s="54"/>
      <c r="BB60" s="54"/>
      <c r="BC60" s="54"/>
      <c r="BD60" s="54"/>
      <c r="BE60" s="54"/>
      <c r="BF60" s="54"/>
      <c r="BG60" s="54"/>
      <c r="BH60" s="54"/>
      <c r="BI60" s="13"/>
      <c r="BJ60" s="13"/>
      <c r="BK60" s="13"/>
      <c r="BL60" s="13"/>
      <c r="BM60" s="13"/>
      <c r="BX60" s="2"/>
      <c r="CA60" s="55" t="str">
        <f t="shared" si="6"/>
        <v/>
      </c>
      <c r="CB60" s="55" t="str">
        <f t="shared" si="7"/>
        <v/>
      </c>
      <c r="CC60" s="55" t="str">
        <f t="shared" si="8"/>
        <v/>
      </c>
      <c r="CD60" s="55" t="str">
        <f t="shared" si="9"/>
        <v/>
      </c>
      <c r="CE60" s="55" t="str">
        <f t="shared" si="10"/>
        <v/>
      </c>
      <c r="CF60" s="55"/>
      <c r="CG60" s="56">
        <f t="shared" si="11"/>
        <v>0</v>
      </c>
      <c r="CH60" s="56">
        <f t="shared" si="12"/>
        <v>0</v>
      </c>
      <c r="CI60" s="56">
        <f t="shared" si="2"/>
        <v>0</v>
      </c>
      <c r="CJ60" s="56">
        <f t="shared" si="3"/>
        <v>0</v>
      </c>
      <c r="CK60" s="56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1" t="s">
        <v>108</v>
      </c>
      <c r="B61" s="34">
        <f t="shared" si="14"/>
        <v>181</v>
      </c>
      <c r="C61" s="39">
        <v>0</v>
      </c>
      <c r="D61" s="57">
        <v>0</v>
      </c>
      <c r="E61" s="42">
        <v>0</v>
      </c>
      <c r="F61" s="42">
        <v>9</v>
      </c>
      <c r="G61" s="42">
        <v>5</v>
      </c>
      <c r="H61" s="42">
        <v>10</v>
      </c>
      <c r="I61" s="42">
        <v>8</v>
      </c>
      <c r="J61" s="42">
        <v>12</v>
      </c>
      <c r="K61" s="42">
        <v>14</v>
      </c>
      <c r="L61" s="42">
        <v>12</v>
      </c>
      <c r="M61" s="42">
        <v>15</v>
      </c>
      <c r="N61" s="42">
        <v>20</v>
      </c>
      <c r="O61" s="42">
        <v>13</v>
      </c>
      <c r="P61" s="42">
        <v>17</v>
      </c>
      <c r="Q61" s="42">
        <v>10</v>
      </c>
      <c r="R61" s="42">
        <v>18</v>
      </c>
      <c r="S61" s="40">
        <v>18</v>
      </c>
      <c r="T61" s="39">
        <v>177</v>
      </c>
      <c r="U61" s="39">
        <v>87</v>
      </c>
      <c r="V61" s="40">
        <v>94</v>
      </c>
      <c r="W61" s="41">
        <f t="shared" si="15"/>
        <v>0</v>
      </c>
      <c r="X61" s="39">
        <v>0</v>
      </c>
      <c r="Y61" s="42">
        <v>0</v>
      </c>
      <c r="Z61" s="40">
        <v>0</v>
      </c>
      <c r="AA61" s="62">
        <f t="shared" si="16"/>
        <v>181</v>
      </c>
      <c r="AB61" s="39">
        <v>3</v>
      </c>
      <c r="AC61" s="42">
        <v>178</v>
      </c>
      <c r="AD61" s="40">
        <v>0</v>
      </c>
      <c r="AE61" s="44">
        <v>3</v>
      </c>
      <c r="AF61" s="66">
        <v>3</v>
      </c>
      <c r="AG61" s="39">
        <v>0</v>
      </c>
      <c r="AH61" s="40">
        <v>9</v>
      </c>
      <c r="AI61" s="48">
        <v>20</v>
      </c>
      <c r="AJ61" s="46">
        <v>0</v>
      </c>
      <c r="AK61" s="40">
        <v>30</v>
      </c>
      <c r="AL61" s="70">
        <v>0</v>
      </c>
      <c r="AM61" s="59">
        <v>17</v>
      </c>
      <c r="AN61" s="71"/>
      <c r="AO61" s="40"/>
      <c r="AP61" s="49"/>
      <c r="AQ61" s="49"/>
      <c r="AR61" s="50"/>
      <c r="AS61" s="51"/>
      <c r="AT61" s="60"/>
      <c r="AU61" s="58"/>
      <c r="AV61" s="52"/>
      <c r="AW61" s="70"/>
      <c r="AX61" s="59"/>
      <c r="AY61" s="53" t="str">
        <f t="shared" si="5"/>
        <v/>
      </c>
      <c r="AZ61" s="54"/>
      <c r="BA61" s="54"/>
      <c r="BB61" s="54"/>
      <c r="BC61" s="54"/>
      <c r="BD61" s="54"/>
      <c r="BE61" s="54"/>
      <c r="BF61" s="54"/>
      <c r="BG61" s="54"/>
      <c r="BH61" s="54"/>
      <c r="BI61" s="13"/>
      <c r="BJ61" s="13"/>
      <c r="BK61" s="13"/>
      <c r="BL61" s="13"/>
      <c r="BM61" s="13"/>
      <c r="BX61" s="2"/>
      <c r="CA61" s="55" t="str">
        <f t="shared" si="6"/>
        <v/>
      </c>
      <c r="CB61" s="55" t="str">
        <f t="shared" si="7"/>
        <v/>
      </c>
      <c r="CC61" s="55" t="str">
        <f t="shared" si="8"/>
        <v/>
      </c>
      <c r="CD61" s="55" t="str">
        <f t="shared" si="9"/>
        <v/>
      </c>
      <c r="CE61" s="55" t="str">
        <f t="shared" si="10"/>
        <v/>
      </c>
      <c r="CF61" s="55"/>
      <c r="CG61" s="56">
        <f t="shared" si="11"/>
        <v>0</v>
      </c>
      <c r="CH61" s="56">
        <f t="shared" si="12"/>
        <v>0</v>
      </c>
      <c r="CI61" s="56">
        <f t="shared" si="2"/>
        <v>0</v>
      </c>
      <c r="CJ61" s="56">
        <f t="shared" si="3"/>
        <v>0</v>
      </c>
      <c r="CK61" s="56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1" t="s">
        <v>109</v>
      </c>
      <c r="B62" s="34">
        <f t="shared" si="14"/>
        <v>0</v>
      </c>
      <c r="C62" s="39"/>
      <c r="D62" s="57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39"/>
      <c r="U62" s="39"/>
      <c r="V62" s="40"/>
      <c r="W62" s="41">
        <f t="shared" si="15"/>
        <v>0</v>
      </c>
      <c r="X62" s="39"/>
      <c r="Y62" s="42"/>
      <c r="Z62" s="40"/>
      <c r="AA62" s="62">
        <f t="shared" si="16"/>
        <v>0</v>
      </c>
      <c r="AB62" s="39"/>
      <c r="AC62" s="42"/>
      <c r="AD62" s="40"/>
      <c r="AE62" s="44"/>
      <c r="AF62" s="59">
        <v>0</v>
      </c>
      <c r="AG62" s="39"/>
      <c r="AH62" s="40"/>
      <c r="AI62" s="48"/>
      <c r="AJ62" s="46"/>
      <c r="AK62" s="40"/>
      <c r="AL62" s="70"/>
      <c r="AM62" s="59"/>
      <c r="AN62" s="71"/>
      <c r="AO62" s="40"/>
      <c r="AP62" s="49"/>
      <c r="AQ62" s="49"/>
      <c r="AR62" s="50"/>
      <c r="AS62" s="51"/>
      <c r="AT62" s="60"/>
      <c r="AU62" s="58"/>
      <c r="AV62" s="52"/>
      <c r="AW62" s="70"/>
      <c r="AX62" s="59"/>
      <c r="AY62" s="53" t="str">
        <f t="shared" si="5"/>
        <v/>
      </c>
      <c r="AZ62" s="54"/>
      <c r="BA62" s="54"/>
      <c r="BB62" s="54"/>
      <c r="BC62" s="54"/>
      <c r="BD62" s="54"/>
      <c r="BE62" s="54"/>
      <c r="BF62" s="54"/>
      <c r="BG62" s="54"/>
      <c r="BH62" s="54"/>
      <c r="BI62" s="13"/>
      <c r="BJ62" s="13"/>
      <c r="BK62" s="13"/>
      <c r="BL62" s="13"/>
      <c r="BM62" s="13"/>
      <c r="BX62" s="2"/>
      <c r="CA62" s="55" t="str">
        <f t="shared" si="6"/>
        <v/>
      </c>
      <c r="CB62" s="55" t="str">
        <f t="shared" si="7"/>
        <v/>
      </c>
      <c r="CC62" s="55" t="str">
        <f t="shared" si="8"/>
        <v/>
      </c>
      <c r="CD62" s="55" t="str">
        <f t="shared" si="9"/>
        <v/>
      </c>
      <c r="CE62" s="55" t="str">
        <f t="shared" si="10"/>
        <v/>
      </c>
      <c r="CF62" s="55"/>
      <c r="CG62" s="56">
        <f t="shared" si="11"/>
        <v>0</v>
      </c>
      <c r="CH62" s="56">
        <f t="shared" si="12"/>
        <v>0</v>
      </c>
      <c r="CI62" s="56">
        <f t="shared" si="2"/>
        <v>0</v>
      </c>
      <c r="CJ62" s="56">
        <f t="shared" si="3"/>
        <v>0</v>
      </c>
      <c r="CK62" s="56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1" t="s">
        <v>110</v>
      </c>
      <c r="B63" s="34">
        <f t="shared" si="14"/>
        <v>41</v>
      </c>
      <c r="C63" s="39">
        <v>0</v>
      </c>
      <c r="D63" s="57">
        <v>0</v>
      </c>
      <c r="E63" s="42">
        <v>0</v>
      </c>
      <c r="F63" s="42">
        <v>0</v>
      </c>
      <c r="G63" s="42">
        <v>0</v>
      </c>
      <c r="H63" s="42">
        <v>3</v>
      </c>
      <c r="I63" s="42">
        <v>0</v>
      </c>
      <c r="J63" s="42">
        <v>1</v>
      </c>
      <c r="K63" s="42">
        <v>2</v>
      </c>
      <c r="L63" s="42">
        <v>1</v>
      </c>
      <c r="M63" s="42">
        <v>1</v>
      </c>
      <c r="N63" s="42">
        <v>3</v>
      </c>
      <c r="O63" s="42">
        <v>8</v>
      </c>
      <c r="P63" s="42">
        <v>4</v>
      </c>
      <c r="Q63" s="42">
        <v>7</v>
      </c>
      <c r="R63" s="42">
        <v>4</v>
      </c>
      <c r="S63" s="40">
        <v>7</v>
      </c>
      <c r="T63" s="39">
        <v>41</v>
      </c>
      <c r="U63" s="39">
        <v>34</v>
      </c>
      <c r="V63" s="40">
        <v>7</v>
      </c>
      <c r="W63" s="41">
        <f t="shared" si="15"/>
        <v>0</v>
      </c>
      <c r="X63" s="39">
        <v>0</v>
      </c>
      <c r="Y63" s="42">
        <v>0</v>
      </c>
      <c r="Z63" s="40">
        <v>0</v>
      </c>
      <c r="AA63" s="62">
        <f t="shared" si="16"/>
        <v>4</v>
      </c>
      <c r="AB63" s="39">
        <v>2</v>
      </c>
      <c r="AC63" s="42">
        <v>2</v>
      </c>
      <c r="AD63" s="40">
        <v>0</v>
      </c>
      <c r="AE63" s="44">
        <v>2</v>
      </c>
      <c r="AF63" s="59">
        <v>0</v>
      </c>
      <c r="AG63" s="39">
        <v>0</v>
      </c>
      <c r="AH63" s="40">
        <v>0</v>
      </c>
      <c r="AI63" s="48">
        <v>3</v>
      </c>
      <c r="AJ63" s="46">
        <v>0</v>
      </c>
      <c r="AK63" s="40">
        <v>15</v>
      </c>
      <c r="AL63" s="70">
        <v>0</v>
      </c>
      <c r="AM63" s="59">
        <v>0</v>
      </c>
      <c r="AN63" s="71"/>
      <c r="AO63" s="40"/>
      <c r="AP63" s="49"/>
      <c r="AQ63" s="49"/>
      <c r="AR63" s="50"/>
      <c r="AS63" s="51"/>
      <c r="AT63" s="60"/>
      <c r="AU63" s="58"/>
      <c r="AV63" s="52"/>
      <c r="AW63" s="70"/>
      <c r="AX63" s="59"/>
      <c r="AY63" s="53" t="str">
        <f t="shared" si="5"/>
        <v/>
      </c>
      <c r="AZ63" s="54"/>
      <c r="BA63" s="54"/>
      <c r="BB63" s="54"/>
      <c r="BC63" s="54"/>
      <c r="BD63" s="54"/>
      <c r="BE63" s="54"/>
      <c r="BF63" s="54"/>
      <c r="BG63" s="54"/>
      <c r="BH63" s="54"/>
      <c r="BI63" s="13"/>
      <c r="BJ63" s="13"/>
      <c r="BK63" s="13"/>
      <c r="BL63" s="13"/>
      <c r="BM63" s="13"/>
      <c r="BX63" s="2"/>
      <c r="CA63" s="55" t="str">
        <f t="shared" si="6"/>
        <v/>
      </c>
      <c r="CB63" s="55" t="str">
        <f t="shared" si="7"/>
        <v/>
      </c>
      <c r="CC63" s="55" t="str">
        <f t="shared" si="8"/>
        <v/>
      </c>
      <c r="CD63" s="55" t="str">
        <f t="shared" si="9"/>
        <v/>
      </c>
      <c r="CE63" s="55" t="str">
        <f t="shared" si="10"/>
        <v/>
      </c>
      <c r="CF63" s="55"/>
      <c r="CG63" s="56">
        <f t="shared" si="11"/>
        <v>0</v>
      </c>
      <c r="CH63" s="56">
        <f t="shared" si="12"/>
        <v>0</v>
      </c>
      <c r="CI63" s="56">
        <f t="shared" si="2"/>
        <v>0</v>
      </c>
      <c r="CJ63" s="56">
        <f t="shared" si="3"/>
        <v>0</v>
      </c>
      <c r="CK63" s="56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1" t="s">
        <v>111</v>
      </c>
      <c r="B64" s="34">
        <f t="shared" si="14"/>
        <v>0</v>
      </c>
      <c r="C64" s="39"/>
      <c r="D64" s="57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39"/>
      <c r="U64" s="39"/>
      <c r="V64" s="40"/>
      <c r="W64" s="41">
        <f t="shared" si="15"/>
        <v>0</v>
      </c>
      <c r="X64" s="39"/>
      <c r="Y64" s="42"/>
      <c r="Z64" s="40"/>
      <c r="AA64" s="62">
        <f t="shared" si="16"/>
        <v>0</v>
      </c>
      <c r="AB64" s="39"/>
      <c r="AC64" s="42"/>
      <c r="AD64" s="40"/>
      <c r="AE64" s="44"/>
      <c r="AF64" s="59"/>
      <c r="AG64" s="39"/>
      <c r="AH64" s="40"/>
      <c r="AI64" s="48"/>
      <c r="AJ64" s="46"/>
      <c r="AK64" s="40"/>
      <c r="AL64" s="72"/>
      <c r="AM64" s="73"/>
      <c r="AN64" s="71"/>
      <c r="AO64" s="40"/>
      <c r="AP64" s="49"/>
      <c r="AQ64" s="49"/>
      <c r="AR64" s="50"/>
      <c r="AS64" s="51"/>
      <c r="AT64" s="60"/>
      <c r="AU64" s="58"/>
      <c r="AV64" s="52"/>
      <c r="AW64" s="72"/>
      <c r="AX64" s="73"/>
      <c r="AY64" s="53" t="str">
        <f t="shared" si="5"/>
        <v/>
      </c>
      <c r="AZ64" s="54"/>
      <c r="BA64" s="54"/>
      <c r="BB64" s="54"/>
      <c r="BC64" s="54"/>
      <c r="BD64" s="54"/>
      <c r="BE64" s="54"/>
      <c r="BF64" s="54"/>
      <c r="BG64" s="54"/>
      <c r="BH64" s="54"/>
      <c r="BI64" s="13"/>
      <c r="BJ64" s="13"/>
      <c r="BK64" s="13"/>
      <c r="BL64" s="13"/>
      <c r="BM64" s="13"/>
      <c r="BX64" s="2"/>
      <c r="CA64" s="55" t="str">
        <f t="shared" si="6"/>
        <v/>
      </c>
      <c r="CB64" s="55" t="str">
        <f t="shared" si="7"/>
        <v/>
      </c>
      <c r="CC64" s="55" t="str">
        <f t="shared" si="8"/>
        <v/>
      </c>
      <c r="CD64" s="55" t="str">
        <f t="shared" si="9"/>
        <v/>
      </c>
      <c r="CE64" s="55" t="str">
        <f t="shared" si="10"/>
        <v/>
      </c>
      <c r="CF64" s="55"/>
      <c r="CG64" s="56">
        <f t="shared" si="11"/>
        <v>0</v>
      </c>
      <c r="CH64" s="56">
        <f t="shared" si="12"/>
        <v>0</v>
      </c>
      <c r="CI64" s="56">
        <f t="shared" si="2"/>
        <v>0</v>
      </c>
      <c r="CJ64" s="56">
        <f t="shared" si="3"/>
        <v>0</v>
      </c>
      <c r="CK64" s="56">
        <f t="shared" si="4"/>
        <v>0</v>
      </c>
    </row>
    <row r="65" spans="1:104" ht="16.350000000000001" customHeight="1" x14ac:dyDescent="0.2">
      <c r="A65" s="41" t="s">
        <v>112</v>
      </c>
      <c r="B65" s="34">
        <f t="shared" si="14"/>
        <v>0</v>
      </c>
      <c r="C65" s="39"/>
      <c r="D65" s="57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0"/>
      <c r="T65" s="39"/>
      <c r="U65" s="39"/>
      <c r="V65" s="40"/>
      <c r="W65" s="41">
        <f t="shared" si="15"/>
        <v>0</v>
      </c>
      <c r="X65" s="39"/>
      <c r="Y65" s="42"/>
      <c r="Z65" s="40"/>
      <c r="AA65" s="62">
        <f t="shared" si="16"/>
        <v>0</v>
      </c>
      <c r="AB65" s="39"/>
      <c r="AC65" s="42"/>
      <c r="AD65" s="40"/>
      <c r="AE65" s="44"/>
      <c r="AF65" s="40"/>
      <c r="AG65" s="39"/>
      <c r="AH65" s="40"/>
      <c r="AI65" s="48"/>
      <c r="AJ65" s="46"/>
      <c r="AK65" s="40"/>
      <c r="AL65" s="72"/>
      <c r="AM65" s="73"/>
      <c r="AN65" s="71"/>
      <c r="AO65" s="40"/>
      <c r="AP65" s="49"/>
      <c r="AQ65" s="49"/>
      <c r="AR65" s="50"/>
      <c r="AS65" s="51"/>
      <c r="AT65" s="60"/>
      <c r="AU65" s="58"/>
      <c r="AV65" s="52"/>
      <c r="AW65" s="72"/>
      <c r="AX65" s="73"/>
      <c r="AY65" s="53" t="str">
        <f t="shared" si="5"/>
        <v/>
      </c>
      <c r="AZ65" s="54"/>
      <c r="BA65" s="54"/>
      <c r="BB65" s="54"/>
      <c r="BC65" s="54"/>
      <c r="BD65" s="54"/>
      <c r="BE65" s="54"/>
      <c r="BF65" s="54"/>
      <c r="BG65" s="54"/>
      <c r="BH65" s="54"/>
      <c r="BI65" s="13"/>
      <c r="BJ65" s="13"/>
      <c r="BK65" s="13"/>
      <c r="BL65" s="13"/>
      <c r="BM65" s="13"/>
      <c r="BX65" s="2"/>
      <c r="CA65" s="55" t="str">
        <f t="shared" si="6"/>
        <v/>
      </c>
      <c r="CB65" s="55" t="str">
        <f t="shared" si="7"/>
        <v/>
      </c>
      <c r="CC65" s="55" t="str">
        <f t="shared" si="8"/>
        <v/>
      </c>
      <c r="CD65" s="55" t="str">
        <f t="shared" si="9"/>
        <v/>
      </c>
      <c r="CE65" s="55" t="str">
        <f t="shared" si="10"/>
        <v/>
      </c>
      <c r="CF65" s="55"/>
      <c r="CG65" s="56">
        <f t="shared" si="11"/>
        <v>0</v>
      </c>
      <c r="CH65" s="56">
        <f t="shared" si="12"/>
        <v>0</v>
      </c>
      <c r="CI65" s="56">
        <f t="shared" si="2"/>
        <v>0</v>
      </c>
      <c r="CJ65" s="56">
        <f t="shared" si="3"/>
        <v>0</v>
      </c>
      <c r="CK65" s="56">
        <f t="shared" si="4"/>
        <v>0</v>
      </c>
    </row>
    <row r="66" spans="1:104" ht="16.350000000000001" customHeight="1" x14ac:dyDescent="0.2">
      <c r="A66" s="41" t="s">
        <v>113</v>
      </c>
      <c r="B66" s="34">
        <f>SUM(L66+M66+N66+O66+P66+Q66+R66+S66)</f>
        <v>0</v>
      </c>
      <c r="C66" s="74"/>
      <c r="D66" s="75"/>
      <c r="E66" s="76"/>
      <c r="F66" s="76"/>
      <c r="G66" s="76"/>
      <c r="H66" s="76"/>
      <c r="I66" s="76"/>
      <c r="J66" s="76"/>
      <c r="K66" s="76"/>
      <c r="L66" s="42"/>
      <c r="M66" s="42"/>
      <c r="N66" s="42"/>
      <c r="O66" s="42"/>
      <c r="P66" s="42"/>
      <c r="Q66" s="42"/>
      <c r="R66" s="42"/>
      <c r="S66" s="40"/>
      <c r="T66" s="39"/>
      <c r="U66" s="39"/>
      <c r="V66" s="40"/>
      <c r="W66" s="41">
        <f t="shared" si="15"/>
        <v>0</v>
      </c>
      <c r="X66" s="39"/>
      <c r="Y66" s="42"/>
      <c r="Z66" s="40"/>
      <c r="AA66" s="62">
        <f t="shared" si="16"/>
        <v>0</v>
      </c>
      <c r="AB66" s="39"/>
      <c r="AC66" s="42"/>
      <c r="AD66" s="40"/>
      <c r="AE66" s="44"/>
      <c r="AF66" s="40"/>
      <c r="AG66" s="39"/>
      <c r="AH66" s="40"/>
      <c r="AI66" s="48"/>
      <c r="AJ66" s="46"/>
      <c r="AK66" s="40"/>
      <c r="AL66" s="72"/>
      <c r="AM66" s="73"/>
      <c r="AN66" s="71"/>
      <c r="AO66" s="40"/>
      <c r="AP66" s="49"/>
      <c r="AQ66" s="49"/>
      <c r="AR66" s="50"/>
      <c r="AS66" s="51"/>
      <c r="AT66" s="60"/>
      <c r="AU66" s="58"/>
      <c r="AV66" s="52"/>
      <c r="AW66" s="72"/>
      <c r="AX66" s="73"/>
      <c r="AY66" s="53" t="str">
        <f t="shared" si="5"/>
        <v/>
      </c>
      <c r="AZ66" s="54"/>
      <c r="BA66" s="54"/>
      <c r="BB66" s="54"/>
      <c r="BC66" s="54"/>
      <c r="BD66" s="54"/>
      <c r="BE66" s="54"/>
      <c r="BF66" s="54"/>
      <c r="BG66" s="54"/>
      <c r="BH66" s="54"/>
      <c r="BI66" s="13"/>
      <c r="BJ66" s="13"/>
      <c r="BK66" s="13"/>
      <c r="BL66" s="13"/>
      <c r="BM66" s="13"/>
      <c r="BX66" s="2"/>
      <c r="CA66" s="55" t="str">
        <f t="shared" si="6"/>
        <v/>
      </c>
      <c r="CB66" s="55" t="str">
        <f t="shared" si="7"/>
        <v/>
      </c>
      <c r="CC66" s="55" t="str">
        <f t="shared" si="8"/>
        <v/>
      </c>
      <c r="CD66" s="55" t="str">
        <f t="shared" si="9"/>
        <v/>
      </c>
      <c r="CE66" s="55" t="str">
        <f t="shared" si="10"/>
        <v/>
      </c>
      <c r="CF66" s="55"/>
      <c r="CG66" s="56">
        <f t="shared" si="11"/>
        <v>0</v>
      </c>
      <c r="CH66" s="56">
        <f t="shared" si="12"/>
        <v>0</v>
      </c>
      <c r="CI66" s="56">
        <f t="shared" si="2"/>
        <v>0</v>
      </c>
      <c r="CJ66" s="56">
        <f t="shared" si="3"/>
        <v>0</v>
      </c>
      <c r="CK66" s="56">
        <f t="shared" si="4"/>
        <v>0</v>
      </c>
    </row>
    <row r="67" spans="1:104" ht="16.350000000000001" customHeight="1" x14ac:dyDescent="0.2">
      <c r="A67" s="41" t="s">
        <v>114</v>
      </c>
      <c r="B67" s="34">
        <f t="shared" ref="B67:B69" si="17">SUM(C67:S67)</f>
        <v>0</v>
      </c>
      <c r="C67" s="39"/>
      <c r="D67" s="57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0"/>
      <c r="T67" s="39"/>
      <c r="U67" s="39"/>
      <c r="V67" s="40"/>
      <c r="W67" s="41">
        <f t="shared" si="15"/>
        <v>0</v>
      </c>
      <c r="X67" s="39"/>
      <c r="Y67" s="42"/>
      <c r="Z67" s="40"/>
      <c r="AA67" s="62">
        <f t="shared" si="16"/>
        <v>0</v>
      </c>
      <c r="AB67" s="39"/>
      <c r="AC67" s="42"/>
      <c r="AD67" s="40"/>
      <c r="AE67" s="44"/>
      <c r="AF67" s="40"/>
      <c r="AG67" s="39"/>
      <c r="AH67" s="40"/>
      <c r="AI67" s="48"/>
      <c r="AJ67" s="46"/>
      <c r="AK67" s="40"/>
      <c r="AL67" s="39"/>
      <c r="AM67" s="73"/>
      <c r="AN67" s="71"/>
      <c r="AO67" s="40"/>
      <c r="AP67" s="49"/>
      <c r="AQ67" s="49"/>
      <c r="AR67" s="77"/>
      <c r="AS67" s="51"/>
      <c r="AT67" s="60"/>
      <c r="AU67" s="58"/>
      <c r="AV67" s="52"/>
      <c r="AW67" s="39"/>
      <c r="AX67" s="73"/>
      <c r="AY67" s="53" t="str">
        <f t="shared" si="5"/>
        <v/>
      </c>
      <c r="AZ67" s="54"/>
      <c r="BA67" s="54"/>
      <c r="BB67" s="54"/>
      <c r="BC67" s="54"/>
      <c r="BD67" s="54"/>
      <c r="BE67" s="54"/>
      <c r="BF67" s="54"/>
      <c r="BG67" s="54"/>
      <c r="BH67" s="54"/>
      <c r="BI67" s="13"/>
      <c r="BJ67" s="13"/>
      <c r="BK67" s="13"/>
      <c r="BL67" s="13"/>
      <c r="BM67" s="13"/>
      <c r="BX67" s="2"/>
      <c r="CA67" s="55" t="str">
        <f t="shared" si="6"/>
        <v/>
      </c>
      <c r="CB67" s="55" t="str">
        <f t="shared" si="7"/>
        <v/>
      </c>
      <c r="CC67" s="55" t="str">
        <f t="shared" si="8"/>
        <v/>
      </c>
      <c r="CD67" s="55" t="str">
        <f t="shared" si="9"/>
        <v/>
      </c>
      <c r="CE67" s="55" t="str">
        <f t="shared" si="10"/>
        <v/>
      </c>
      <c r="CF67" s="55"/>
      <c r="CG67" s="56">
        <f t="shared" si="11"/>
        <v>0</v>
      </c>
      <c r="CH67" s="56">
        <f t="shared" si="12"/>
        <v>0</v>
      </c>
      <c r="CI67" s="56">
        <f t="shared" si="2"/>
        <v>0</v>
      </c>
      <c r="CJ67" s="56">
        <f t="shared" si="3"/>
        <v>0</v>
      </c>
      <c r="CK67" s="56">
        <f t="shared" si="4"/>
        <v>0</v>
      </c>
    </row>
    <row r="68" spans="1:104" ht="16.350000000000001" customHeight="1" x14ac:dyDescent="0.2">
      <c r="A68" s="41" t="s">
        <v>115</v>
      </c>
      <c r="B68" s="34">
        <f t="shared" si="17"/>
        <v>0</v>
      </c>
      <c r="C68" s="39"/>
      <c r="D68" s="57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0"/>
      <c r="T68" s="39"/>
      <c r="U68" s="39"/>
      <c r="V68" s="40"/>
      <c r="W68" s="41">
        <f>SUM(X68+Y68+Z68)</f>
        <v>0</v>
      </c>
      <c r="X68" s="39"/>
      <c r="Y68" s="42"/>
      <c r="Z68" s="40"/>
      <c r="AA68" s="62">
        <f t="shared" si="16"/>
        <v>0</v>
      </c>
      <c r="AB68" s="39"/>
      <c r="AC68" s="42"/>
      <c r="AD68" s="40"/>
      <c r="AE68" s="44"/>
      <c r="AF68" s="40"/>
      <c r="AG68" s="39"/>
      <c r="AH68" s="67"/>
      <c r="AI68" s="48"/>
      <c r="AJ68" s="46"/>
      <c r="AK68" s="40"/>
      <c r="AL68" s="39"/>
      <c r="AM68" s="67"/>
      <c r="AN68" s="71"/>
      <c r="AO68" s="40"/>
      <c r="AP68" s="71"/>
      <c r="AQ68" s="40"/>
      <c r="AR68" s="77"/>
      <c r="AS68" s="78"/>
      <c r="AT68" s="39"/>
      <c r="AU68" s="42"/>
      <c r="AV68" s="67"/>
      <c r="AW68" s="39"/>
      <c r="AX68" s="67"/>
      <c r="AY68" s="53" t="str">
        <f t="shared" si="5"/>
        <v/>
      </c>
      <c r="AZ68" s="54"/>
      <c r="BA68" s="54"/>
      <c r="BB68" s="54"/>
      <c r="BC68" s="54"/>
      <c r="BD68" s="54"/>
      <c r="BE68" s="54"/>
      <c r="BF68" s="54"/>
      <c r="BG68" s="54"/>
      <c r="BH68" s="54"/>
      <c r="BI68" s="13"/>
      <c r="BJ68" s="13"/>
      <c r="BK68" s="13"/>
      <c r="BL68" s="13"/>
      <c r="BM68" s="13"/>
      <c r="BX68" s="2"/>
      <c r="CA68" s="55" t="str">
        <f t="shared" si="6"/>
        <v/>
      </c>
      <c r="CB68" s="55" t="str">
        <f t="shared" si="7"/>
        <v/>
      </c>
      <c r="CC68" s="55" t="str">
        <f t="shared" si="8"/>
        <v/>
      </c>
      <c r="CD68" s="55" t="str">
        <f t="shared" si="9"/>
        <v/>
      </c>
      <c r="CE68" s="55" t="str">
        <f t="shared" si="10"/>
        <v/>
      </c>
      <c r="CF68" s="55"/>
      <c r="CG68" s="56">
        <f t="shared" si="11"/>
        <v>0</v>
      </c>
      <c r="CH68" s="56">
        <f t="shared" si="12"/>
        <v>0</v>
      </c>
      <c r="CI68" s="56">
        <f t="shared" si="2"/>
        <v>0</v>
      </c>
      <c r="CJ68" s="56">
        <f t="shared" si="3"/>
        <v>0</v>
      </c>
      <c r="CK68" s="56">
        <f t="shared" si="4"/>
        <v>0</v>
      </c>
    </row>
    <row r="69" spans="1:104" ht="16.350000000000001" customHeight="1" x14ac:dyDescent="0.2">
      <c r="A69" s="33" t="s">
        <v>116</v>
      </c>
      <c r="B69" s="34">
        <f t="shared" si="17"/>
        <v>0</v>
      </c>
      <c r="C69" s="60"/>
      <c r="D69" s="79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49"/>
      <c r="T69" s="80"/>
      <c r="U69" s="80"/>
      <c r="V69" s="49"/>
      <c r="W69" s="33">
        <f t="shared" ref="W69:W70" si="18">SUM(X69+Y69+Z69)</f>
        <v>0</v>
      </c>
      <c r="X69" s="80"/>
      <c r="Y69" s="58"/>
      <c r="Z69" s="81"/>
      <c r="AA69" s="82">
        <f t="shared" si="16"/>
        <v>0</v>
      </c>
      <c r="AB69" s="80"/>
      <c r="AC69" s="58"/>
      <c r="AD69" s="49"/>
      <c r="AE69" s="81"/>
      <c r="AF69" s="49"/>
      <c r="AG69" s="60"/>
      <c r="AH69" s="52"/>
      <c r="AI69" s="81"/>
      <c r="AJ69" s="80"/>
      <c r="AK69" s="49"/>
      <c r="AL69" s="60"/>
      <c r="AM69" s="52"/>
      <c r="AN69" s="52"/>
      <c r="AO69" s="52"/>
      <c r="AP69" s="52"/>
      <c r="AQ69" s="52"/>
      <c r="AR69" s="50"/>
      <c r="AS69" s="83"/>
      <c r="AT69" s="60"/>
      <c r="AU69" s="58"/>
      <c r="AV69" s="52"/>
      <c r="AW69" s="60"/>
      <c r="AX69" s="52"/>
      <c r="AY69" s="53" t="str">
        <f t="shared" si="5"/>
        <v/>
      </c>
      <c r="AZ69" s="54"/>
      <c r="BA69" s="54"/>
      <c r="BB69" s="54"/>
      <c r="BC69" s="54"/>
      <c r="BD69" s="54"/>
      <c r="BE69" s="54"/>
      <c r="BF69" s="54"/>
      <c r="BG69" s="54"/>
      <c r="BH69" s="54"/>
      <c r="BI69" s="13"/>
      <c r="BJ69" s="13"/>
      <c r="BK69" s="13"/>
      <c r="BL69" s="13"/>
      <c r="BM69" s="13"/>
      <c r="BX69" s="2"/>
      <c r="CA69" s="55" t="str">
        <f t="shared" si="6"/>
        <v/>
      </c>
      <c r="CB69" s="55" t="str">
        <f t="shared" si="7"/>
        <v/>
      </c>
      <c r="CC69" s="55" t="str">
        <f t="shared" si="8"/>
        <v/>
      </c>
      <c r="CD69" s="55" t="str">
        <f t="shared" si="9"/>
        <v/>
      </c>
      <c r="CE69" s="55" t="str">
        <f t="shared" si="10"/>
        <v/>
      </c>
      <c r="CF69" s="55"/>
      <c r="CG69" s="56">
        <f t="shared" si="11"/>
        <v>0</v>
      </c>
      <c r="CH69" s="56">
        <f t="shared" si="12"/>
        <v>0</v>
      </c>
      <c r="CI69" s="56">
        <f t="shared" si="2"/>
        <v>0</v>
      </c>
      <c r="CJ69" s="56">
        <f t="shared" si="3"/>
        <v>0</v>
      </c>
      <c r="CK69" s="56">
        <f t="shared" si="4"/>
        <v>0</v>
      </c>
    </row>
    <row r="70" spans="1:104" ht="16.350000000000001" customHeight="1" x14ac:dyDescent="0.2">
      <c r="A70" s="43" t="s">
        <v>117</v>
      </c>
      <c r="B70" s="84">
        <f>SUM(C70:S70)</f>
        <v>0</v>
      </c>
      <c r="C70" s="85"/>
      <c r="D70" s="86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66"/>
      <c r="T70" s="88"/>
      <c r="U70" s="88"/>
      <c r="V70" s="66"/>
      <c r="W70" s="43">
        <f t="shared" si="18"/>
        <v>0</v>
      </c>
      <c r="X70" s="88"/>
      <c r="Y70" s="87"/>
      <c r="Z70" s="89"/>
      <c r="AA70" s="90">
        <f t="shared" si="16"/>
        <v>0</v>
      </c>
      <c r="AB70" s="88"/>
      <c r="AC70" s="87"/>
      <c r="AD70" s="66"/>
      <c r="AE70" s="89"/>
      <c r="AF70" s="91"/>
      <c r="AG70" s="85"/>
      <c r="AH70" s="92"/>
      <c r="AI70" s="89"/>
      <c r="AJ70" s="88"/>
      <c r="AK70" s="66"/>
      <c r="AL70" s="85"/>
      <c r="AM70" s="92"/>
      <c r="AN70" s="93"/>
      <c r="AO70" s="93"/>
      <c r="AP70" s="92"/>
      <c r="AQ70" s="92"/>
      <c r="AR70" s="94"/>
      <c r="AS70" s="95"/>
      <c r="AT70" s="85"/>
      <c r="AU70" s="87"/>
      <c r="AV70" s="92"/>
      <c r="AW70" s="85"/>
      <c r="AX70" s="92"/>
      <c r="AY70" s="53" t="str">
        <f t="shared" si="5"/>
        <v/>
      </c>
      <c r="AZ70" s="54"/>
      <c r="BA70" s="54"/>
      <c r="BB70" s="54"/>
      <c r="BC70" s="54"/>
      <c r="BD70" s="54"/>
      <c r="BE70" s="54"/>
      <c r="BF70" s="54"/>
      <c r="BG70" s="54"/>
      <c r="BH70" s="54"/>
      <c r="BI70" s="13"/>
      <c r="BJ70" s="13"/>
      <c r="BK70" s="13"/>
      <c r="BL70" s="13"/>
      <c r="BM70" s="13"/>
      <c r="BX70" s="2"/>
      <c r="CA70" s="55" t="str">
        <f t="shared" si="6"/>
        <v/>
      </c>
      <c r="CB70" s="55" t="str">
        <f t="shared" si="7"/>
        <v/>
      </c>
      <c r="CC70" s="55" t="str">
        <f t="shared" si="8"/>
        <v/>
      </c>
      <c r="CD70" s="55" t="str">
        <f t="shared" si="9"/>
        <v/>
      </c>
      <c r="CE70" s="55" t="str">
        <f t="shared" si="10"/>
        <v/>
      </c>
      <c r="CF70" s="55"/>
      <c r="CG70" s="56">
        <f t="shared" si="11"/>
        <v>0</v>
      </c>
      <c r="CH70" s="56">
        <f t="shared" si="12"/>
        <v>0</v>
      </c>
      <c r="CI70" s="56">
        <f t="shared" si="2"/>
        <v>0</v>
      </c>
      <c r="CJ70" s="56">
        <f t="shared" si="3"/>
        <v>0</v>
      </c>
      <c r="CK70" s="56">
        <f t="shared" si="4"/>
        <v>0</v>
      </c>
    </row>
    <row r="71" spans="1:104" s="5" customFormat="1" ht="16.350000000000001" customHeight="1" x14ac:dyDescent="0.15">
      <c r="A71" s="355" t="s">
        <v>42</v>
      </c>
      <c r="B71" s="315">
        <f>SUM(B11:B70)</f>
        <v>1872</v>
      </c>
      <c r="C71" s="316">
        <f>SUM(C11:C70)</f>
        <v>130</v>
      </c>
      <c r="D71" s="317">
        <f>SUM(D11:D70)</f>
        <v>58</v>
      </c>
      <c r="E71" s="318">
        <f t="shared" ref="E71:F71" si="19">SUM(E11:E70)</f>
        <v>63</v>
      </c>
      <c r="F71" s="318">
        <f t="shared" si="19"/>
        <v>46</v>
      </c>
      <c r="G71" s="318">
        <f>SUM(G11:G70)</f>
        <v>95</v>
      </c>
      <c r="H71" s="318">
        <f t="shared" ref="H71:V71" si="20">SUM(H11:H70)</f>
        <v>113</v>
      </c>
      <c r="I71" s="318">
        <f t="shared" si="20"/>
        <v>121</v>
      </c>
      <c r="J71" s="318">
        <f t="shared" si="20"/>
        <v>133</v>
      </c>
      <c r="K71" s="318">
        <f t="shared" si="20"/>
        <v>106</v>
      </c>
      <c r="L71" s="318">
        <f t="shared" si="20"/>
        <v>125</v>
      </c>
      <c r="M71" s="318">
        <f t="shared" si="20"/>
        <v>152</v>
      </c>
      <c r="N71" s="318">
        <f t="shared" si="20"/>
        <v>180</v>
      </c>
      <c r="O71" s="318">
        <f t="shared" si="20"/>
        <v>150</v>
      </c>
      <c r="P71" s="318">
        <f t="shared" si="20"/>
        <v>135</v>
      </c>
      <c r="Q71" s="318">
        <f t="shared" si="20"/>
        <v>105</v>
      </c>
      <c r="R71" s="318">
        <f t="shared" si="20"/>
        <v>84</v>
      </c>
      <c r="S71" s="319">
        <f t="shared" si="20"/>
        <v>76</v>
      </c>
      <c r="T71" s="320">
        <f t="shared" si="20"/>
        <v>1859</v>
      </c>
      <c r="U71" s="320">
        <f t="shared" si="20"/>
        <v>761</v>
      </c>
      <c r="V71" s="319">
        <f t="shared" si="20"/>
        <v>1111</v>
      </c>
      <c r="W71" s="320">
        <f>SUM(W11:W70)</f>
        <v>98</v>
      </c>
      <c r="X71" s="320">
        <f t="shared" ref="X71:Z71" si="21">SUM(X11:X70)</f>
        <v>17</v>
      </c>
      <c r="Y71" s="318">
        <f t="shared" si="21"/>
        <v>81</v>
      </c>
      <c r="Z71" s="321">
        <f t="shared" si="21"/>
        <v>0</v>
      </c>
      <c r="AA71" s="316">
        <f>SUM(AA11:AA70)</f>
        <v>665</v>
      </c>
      <c r="AB71" s="320">
        <f t="shared" ref="AB71:AQ71" si="22">SUM(AB11:AB70)</f>
        <v>82</v>
      </c>
      <c r="AC71" s="318">
        <f t="shared" si="22"/>
        <v>534</v>
      </c>
      <c r="AD71" s="319">
        <f t="shared" si="22"/>
        <v>49</v>
      </c>
      <c r="AE71" s="320">
        <f t="shared" si="22"/>
        <v>70</v>
      </c>
      <c r="AF71" s="319">
        <f t="shared" si="22"/>
        <v>16</v>
      </c>
      <c r="AG71" s="316">
        <f t="shared" si="22"/>
        <v>32</v>
      </c>
      <c r="AH71" s="322">
        <f t="shared" si="22"/>
        <v>83</v>
      </c>
      <c r="AI71" s="322">
        <f t="shared" si="22"/>
        <v>2219</v>
      </c>
      <c r="AJ71" s="320">
        <f t="shared" si="22"/>
        <v>20</v>
      </c>
      <c r="AK71" s="319">
        <f t="shared" si="22"/>
        <v>207</v>
      </c>
      <c r="AL71" s="316">
        <f t="shared" si="22"/>
        <v>27</v>
      </c>
      <c r="AM71" s="322">
        <f t="shared" si="22"/>
        <v>160</v>
      </c>
      <c r="AN71" s="322">
        <f t="shared" si="22"/>
        <v>0</v>
      </c>
      <c r="AO71" s="322">
        <f t="shared" si="22"/>
        <v>0</v>
      </c>
      <c r="AP71" s="322">
        <f t="shared" si="22"/>
        <v>0</v>
      </c>
      <c r="AQ71" s="323">
        <f t="shared" si="22"/>
        <v>0</v>
      </c>
      <c r="AR71" s="324">
        <f>SUM(AR11:AR70)</f>
        <v>0</v>
      </c>
      <c r="AS71" s="325">
        <f>SUM(AS11:AS70)</f>
        <v>0</v>
      </c>
      <c r="AT71" s="324">
        <f t="shared" ref="AT71:AU71" si="23">SUM(AT11:AT70)</f>
        <v>0</v>
      </c>
      <c r="AU71" s="326">
        <f t="shared" si="23"/>
        <v>0</v>
      </c>
      <c r="AV71" s="327">
        <f>SUM(AV11:AV70)</f>
        <v>0</v>
      </c>
      <c r="AW71" s="324">
        <f>SUM(AW11:AW70)</f>
        <v>0</v>
      </c>
      <c r="AX71" s="327">
        <f>SUM(AX11:AX70)</f>
        <v>0</v>
      </c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Y71" s="111"/>
      <c r="CA71" s="112"/>
      <c r="CB71" s="112"/>
      <c r="CC71" s="112"/>
      <c r="CD71" s="112"/>
      <c r="CE71" s="112"/>
      <c r="CF71" s="112"/>
      <c r="CG71" s="113"/>
      <c r="CH71" s="113"/>
      <c r="CI71" s="113"/>
      <c r="CJ71" s="113"/>
      <c r="CK71" s="113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</row>
    <row r="72" spans="1:104" ht="31.35" customHeight="1" x14ac:dyDescent="0.2">
      <c r="A72" s="114" t="s">
        <v>118</v>
      </c>
      <c r="B72" s="115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328" t="s">
        <v>119</v>
      </c>
      <c r="B73" s="350" t="s">
        <v>42</v>
      </c>
      <c r="C73" s="294" t="s">
        <v>120</v>
      </c>
      <c r="D73" s="295" t="s">
        <v>121</v>
      </c>
      <c r="E73" s="296" t="s">
        <v>122</v>
      </c>
      <c r="F73" s="296" t="s">
        <v>123</v>
      </c>
      <c r="G73" s="296" t="s">
        <v>124</v>
      </c>
      <c r="H73" s="297" t="s">
        <v>125</v>
      </c>
      <c r="I73" s="297" t="s">
        <v>126</v>
      </c>
      <c r="J73" s="297" t="s">
        <v>127</v>
      </c>
      <c r="K73" s="297" t="s">
        <v>128</v>
      </c>
      <c r="L73" s="297" t="s">
        <v>129</v>
      </c>
      <c r="M73" s="297" t="s">
        <v>130</v>
      </c>
      <c r="N73" s="297" t="s">
        <v>131</v>
      </c>
      <c r="O73" s="297" t="s">
        <v>132</v>
      </c>
      <c r="P73" s="297" t="s">
        <v>133</v>
      </c>
      <c r="Q73" s="297" t="s">
        <v>134</v>
      </c>
      <c r="R73" s="297" t="s">
        <v>135</v>
      </c>
      <c r="S73" s="298" t="s">
        <v>136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329" t="s">
        <v>137</v>
      </c>
      <c r="B74" s="330">
        <f t="shared" ref="B74:B87" si="24">SUM(C74:S74)</f>
        <v>0</v>
      </c>
      <c r="C74" s="311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4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20" t="s">
        <v>138</v>
      </c>
      <c r="B75" s="121">
        <f t="shared" si="24"/>
        <v>125</v>
      </c>
      <c r="C75" s="39">
        <v>0</v>
      </c>
      <c r="D75" s="42">
        <v>0</v>
      </c>
      <c r="E75" s="42">
        <v>0</v>
      </c>
      <c r="F75" s="42">
        <v>3</v>
      </c>
      <c r="G75" s="42">
        <v>4</v>
      </c>
      <c r="H75" s="42">
        <v>3</v>
      </c>
      <c r="I75" s="42">
        <v>5</v>
      </c>
      <c r="J75" s="42">
        <v>3</v>
      </c>
      <c r="K75" s="42">
        <v>5</v>
      </c>
      <c r="L75" s="42">
        <v>5</v>
      </c>
      <c r="M75" s="42">
        <v>16</v>
      </c>
      <c r="N75" s="42">
        <v>10</v>
      </c>
      <c r="O75" s="42">
        <v>22</v>
      </c>
      <c r="P75" s="42">
        <v>24</v>
      </c>
      <c r="Q75" s="42">
        <v>11</v>
      </c>
      <c r="R75" s="42">
        <v>9</v>
      </c>
      <c r="S75" s="40">
        <v>5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20" t="s">
        <v>139</v>
      </c>
      <c r="B76" s="121">
        <f t="shared" si="24"/>
        <v>118</v>
      </c>
      <c r="C76" s="39">
        <v>0</v>
      </c>
      <c r="D76" s="42">
        <v>0</v>
      </c>
      <c r="E76" s="42">
        <v>0</v>
      </c>
      <c r="F76" s="42">
        <v>1</v>
      </c>
      <c r="G76" s="42">
        <v>1</v>
      </c>
      <c r="H76" s="42">
        <v>4</v>
      </c>
      <c r="I76" s="42">
        <v>0</v>
      </c>
      <c r="J76" s="42">
        <v>3</v>
      </c>
      <c r="K76" s="42">
        <v>8</v>
      </c>
      <c r="L76" s="42">
        <v>15</v>
      </c>
      <c r="M76" s="42">
        <v>24</v>
      </c>
      <c r="N76" s="42">
        <v>21</v>
      </c>
      <c r="O76" s="42">
        <v>8</v>
      </c>
      <c r="P76" s="42">
        <v>8</v>
      </c>
      <c r="Q76" s="42">
        <v>14</v>
      </c>
      <c r="R76" s="42">
        <v>6</v>
      </c>
      <c r="S76" s="40">
        <v>5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20" t="s">
        <v>140</v>
      </c>
      <c r="B77" s="121">
        <f t="shared" si="24"/>
        <v>138</v>
      </c>
      <c r="C77" s="39">
        <v>0</v>
      </c>
      <c r="D77" s="42">
        <v>0</v>
      </c>
      <c r="E77" s="42">
        <v>1</v>
      </c>
      <c r="F77" s="42">
        <v>10</v>
      </c>
      <c r="G77" s="42">
        <v>27</v>
      </c>
      <c r="H77" s="42">
        <v>33</v>
      </c>
      <c r="I77" s="42">
        <v>33</v>
      </c>
      <c r="J77" s="42">
        <v>25</v>
      </c>
      <c r="K77" s="42">
        <v>9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0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20" t="s">
        <v>141</v>
      </c>
      <c r="B78" s="121">
        <f t="shared" si="24"/>
        <v>0</v>
      </c>
      <c r="C78" s="39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0">
        <v>0</v>
      </c>
      <c r="T78" s="3"/>
      <c r="CG78" s="12"/>
      <c r="CH78" s="12"/>
      <c r="CI78" s="12"/>
      <c r="CJ78" s="12"/>
      <c r="CK78" s="12"/>
    </row>
    <row r="79" spans="1:104" ht="16.350000000000001" customHeight="1" x14ac:dyDescent="0.2">
      <c r="A79" s="120" t="s">
        <v>142</v>
      </c>
      <c r="B79" s="121">
        <f t="shared" si="24"/>
        <v>98</v>
      </c>
      <c r="C79" s="39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2</v>
      </c>
      <c r="K79" s="42">
        <v>2</v>
      </c>
      <c r="L79" s="42">
        <v>3</v>
      </c>
      <c r="M79" s="42">
        <v>6</v>
      </c>
      <c r="N79" s="42">
        <v>15</v>
      </c>
      <c r="O79" s="42">
        <v>13</v>
      </c>
      <c r="P79" s="42">
        <v>10</v>
      </c>
      <c r="Q79" s="42">
        <v>16</v>
      </c>
      <c r="R79" s="42">
        <v>13</v>
      </c>
      <c r="S79" s="40">
        <v>18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20" t="s">
        <v>143</v>
      </c>
      <c r="B80" s="121">
        <f t="shared" si="24"/>
        <v>0</v>
      </c>
      <c r="C80" s="39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0"/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20" t="s">
        <v>144</v>
      </c>
      <c r="B81" s="121">
        <f t="shared" si="24"/>
        <v>4</v>
      </c>
      <c r="C81" s="39">
        <v>0</v>
      </c>
      <c r="D81" s="42">
        <v>0</v>
      </c>
      <c r="E81" s="42">
        <v>0</v>
      </c>
      <c r="F81" s="42">
        <v>1</v>
      </c>
      <c r="G81" s="42">
        <v>0</v>
      </c>
      <c r="H81" s="42">
        <v>0</v>
      </c>
      <c r="I81" s="42">
        <v>1</v>
      </c>
      <c r="J81" s="42">
        <v>1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1</v>
      </c>
      <c r="R81" s="42">
        <v>0</v>
      </c>
      <c r="S81" s="40">
        <v>0</v>
      </c>
      <c r="T81" s="111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CG81" s="12"/>
      <c r="CH81" s="12"/>
      <c r="CI81" s="12"/>
      <c r="CJ81" s="12"/>
      <c r="CK81" s="12"/>
    </row>
    <row r="82" spans="1:89" ht="16.350000000000001" customHeight="1" x14ac:dyDescent="0.2">
      <c r="A82" s="120" t="s">
        <v>145</v>
      </c>
      <c r="B82" s="121">
        <f t="shared" si="24"/>
        <v>0</v>
      </c>
      <c r="C82" s="39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0">
        <v>0</v>
      </c>
      <c r="T82" s="3"/>
      <c r="CG82" s="12"/>
      <c r="CH82" s="12"/>
      <c r="CI82" s="12"/>
      <c r="CJ82" s="12"/>
      <c r="CK82" s="12"/>
    </row>
    <row r="83" spans="1:89" ht="16.350000000000001" customHeight="1" x14ac:dyDescent="0.2">
      <c r="A83" s="120" t="s">
        <v>146</v>
      </c>
      <c r="B83" s="121">
        <f t="shared" si="24"/>
        <v>0</v>
      </c>
      <c r="C83" s="39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0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20" t="s">
        <v>147</v>
      </c>
      <c r="B84" s="121">
        <f t="shared" si="24"/>
        <v>0</v>
      </c>
      <c r="C84" s="39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0">
        <v>0</v>
      </c>
      <c r="T84" s="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CG84" s="12"/>
      <c r="CH84" s="12"/>
      <c r="CI84" s="12"/>
      <c r="CJ84" s="12"/>
      <c r="CK84" s="12"/>
    </row>
    <row r="85" spans="1:89" ht="16.350000000000001" customHeight="1" x14ac:dyDescent="0.2">
      <c r="A85" s="120" t="s">
        <v>148</v>
      </c>
      <c r="B85" s="121">
        <f t="shared" si="24"/>
        <v>0</v>
      </c>
      <c r="C85" s="39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0">
        <v>0</v>
      </c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20" t="s">
        <v>149</v>
      </c>
      <c r="B86" s="121">
        <f t="shared" si="24"/>
        <v>4</v>
      </c>
      <c r="C86" s="39">
        <v>0</v>
      </c>
      <c r="D86" s="42">
        <v>0</v>
      </c>
      <c r="E86" s="42">
        <v>0</v>
      </c>
      <c r="F86" s="42">
        <v>0</v>
      </c>
      <c r="G86" s="42">
        <v>0</v>
      </c>
      <c r="H86" s="42">
        <v>1</v>
      </c>
      <c r="I86" s="42">
        <v>2</v>
      </c>
      <c r="J86" s="42">
        <v>1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0">
        <v>0</v>
      </c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22" t="s">
        <v>150</v>
      </c>
      <c r="B87" s="123">
        <f t="shared" si="24"/>
        <v>141</v>
      </c>
      <c r="C87" s="124">
        <v>0</v>
      </c>
      <c r="D87" s="125">
        <v>0</v>
      </c>
      <c r="E87" s="125">
        <v>0</v>
      </c>
      <c r="F87" s="125">
        <v>0</v>
      </c>
      <c r="G87" s="125">
        <v>9</v>
      </c>
      <c r="H87" s="125">
        <v>11</v>
      </c>
      <c r="I87" s="125">
        <v>17</v>
      </c>
      <c r="J87" s="125">
        <v>20</v>
      </c>
      <c r="K87" s="125">
        <v>18</v>
      </c>
      <c r="L87" s="125">
        <v>16</v>
      </c>
      <c r="M87" s="125">
        <v>10</v>
      </c>
      <c r="N87" s="125">
        <v>24</v>
      </c>
      <c r="O87" s="125">
        <v>13</v>
      </c>
      <c r="P87" s="125">
        <v>1</v>
      </c>
      <c r="Q87" s="125">
        <v>2</v>
      </c>
      <c r="R87" s="125">
        <v>0</v>
      </c>
      <c r="S87" s="126"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27" t="s">
        <v>151</v>
      </c>
      <c r="B88" s="315">
        <f t="shared" ref="B88:S88" si="25">SUM(B74:B87)</f>
        <v>628</v>
      </c>
      <c r="C88" s="128">
        <f t="shared" si="25"/>
        <v>0</v>
      </c>
      <c r="D88" s="129">
        <f t="shared" si="25"/>
        <v>0</v>
      </c>
      <c r="E88" s="129">
        <f t="shared" si="25"/>
        <v>1</v>
      </c>
      <c r="F88" s="129">
        <f t="shared" si="25"/>
        <v>15</v>
      </c>
      <c r="G88" s="129">
        <f t="shared" si="25"/>
        <v>41</v>
      </c>
      <c r="H88" s="129">
        <f t="shared" si="25"/>
        <v>52</v>
      </c>
      <c r="I88" s="129">
        <f t="shared" si="25"/>
        <v>58</v>
      </c>
      <c r="J88" s="129">
        <f t="shared" si="25"/>
        <v>55</v>
      </c>
      <c r="K88" s="129">
        <f t="shared" si="25"/>
        <v>42</v>
      </c>
      <c r="L88" s="129">
        <f t="shared" si="25"/>
        <v>39</v>
      </c>
      <c r="M88" s="129">
        <f t="shared" si="25"/>
        <v>56</v>
      </c>
      <c r="N88" s="129">
        <f t="shared" si="25"/>
        <v>70</v>
      </c>
      <c r="O88" s="129">
        <f t="shared" si="25"/>
        <v>56</v>
      </c>
      <c r="P88" s="129">
        <f t="shared" si="25"/>
        <v>43</v>
      </c>
      <c r="Q88" s="129">
        <f t="shared" si="25"/>
        <v>44</v>
      </c>
      <c r="R88" s="129">
        <f t="shared" si="25"/>
        <v>28</v>
      </c>
      <c r="S88" s="130">
        <f t="shared" si="25"/>
        <v>28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31.35" customHeight="1" x14ac:dyDescent="0.2">
      <c r="A89" s="114" t="s">
        <v>152</v>
      </c>
      <c r="B89" s="131"/>
      <c r="C89" s="131"/>
      <c r="D89" s="131"/>
      <c r="E89" s="131"/>
      <c r="F89" s="13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132"/>
      <c r="AC89" s="132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16.350000000000001" customHeight="1" x14ac:dyDescent="0.2">
      <c r="A90" s="414" t="s">
        <v>153</v>
      </c>
      <c r="B90" s="415"/>
      <c r="C90" s="414" t="s">
        <v>151</v>
      </c>
      <c r="D90" s="420"/>
      <c r="E90" s="415"/>
      <c r="F90" s="473" t="s">
        <v>154</v>
      </c>
      <c r="G90" s="475"/>
      <c r="H90" s="475"/>
      <c r="I90" s="475"/>
      <c r="J90" s="475"/>
      <c r="K90" s="475"/>
      <c r="L90" s="475"/>
      <c r="M90" s="475"/>
      <c r="N90" s="475"/>
      <c r="O90" s="475"/>
      <c r="P90" s="475"/>
      <c r="Q90" s="475"/>
      <c r="R90" s="475"/>
      <c r="S90" s="475"/>
      <c r="T90" s="475"/>
      <c r="U90" s="475"/>
      <c r="V90" s="475"/>
      <c r="W90" s="475"/>
      <c r="X90" s="475"/>
      <c r="Y90" s="475"/>
      <c r="Z90" s="475"/>
      <c r="AA90" s="475"/>
      <c r="AB90" s="475"/>
      <c r="AC90" s="475"/>
      <c r="AD90" s="475"/>
      <c r="AE90" s="475"/>
      <c r="AF90" s="475"/>
      <c r="AG90" s="475"/>
      <c r="AH90" s="475"/>
      <c r="AI90" s="475"/>
      <c r="AJ90" s="475"/>
      <c r="AK90" s="475"/>
      <c r="AL90" s="475"/>
      <c r="AM90" s="474"/>
      <c r="AN90" s="389" t="s">
        <v>155</v>
      </c>
      <c r="AO90" s="404" t="s">
        <v>156</v>
      </c>
      <c r="AP90" s="407" t="s">
        <v>157</v>
      </c>
      <c r="AQ90" s="383" t="s">
        <v>158</v>
      </c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416"/>
      <c r="B91" s="417"/>
      <c r="C91" s="418"/>
      <c r="D91" s="421"/>
      <c r="E91" s="419"/>
      <c r="F91" s="476" t="s">
        <v>23</v>
      </c>
      <c r="G91" s="477"/>
      <c r="H91" s="476" t="s">
        <v>24</v>
      </c>
      <c r="I91" s="477"/>
      <c r="J91" s="476" t="s">
        <v>25</v>
      </c>
      <c r="K91" s="477"/>
      <c r="L91" s="476" t="s">
        <v>26</v>
      </c>
      <c r="M91" s="477"/>
      <c r="N91" s="476" t="s">
        <v>27</v>
      </c>
      <c r="O91" s="477"/>
      <c r="P91" s="473" t="s">
        <v>28</v>
      </c>
      <c r="Q91" s="474"/>
      <c r="R91" s="473" t="s">
        <v>29</v>
      </c>
      <c r="S91" s="474"/>
      <c r="T91" s="473" t="s">
        <v>30</v>
      </c>
      <c r="U91" s="474"/>
      <c r="V91" s="473" t="s">
        <v>31</v>
      </c>
      <c r="W91" s="474"/>
      <c r="X91" s="473" t="s">
        <v>32</v>
      </c>
      <c r="Y91" s="474"/>
      <c r="Z91" s="473" t="s">
        <v>33</v>
      </c>
      <c r="AA91" s="474"/>
      <c r="AB91" s="473" t="s">
        <v>34</v>
      </c>
      <c r="AC91" s="474"/>
      <c r="AD91" s="473" t="s">
        <v>35</v>
      </c>
      <c r="AE91" s="474"/>
      <c r="AF91" s="473" t="s">
        <v>36</v>
      </c>
      <c r="AG91" s="474"/>
      <c r="AH91" s="473" t="s">
        <v>37</v>
      </c>
      <c r="AI91" s="474"/>
      <c r="AJ91" s="473" t="s">
        <v>38</v>
      </c>
      <c r="AK91" s="474"/>
      <c r="AL91" s="473" t="s">
        <v>39</v>
      </c>
      <c r="AM91" s="474"/>
      <c r="AN91" s="390"/>
      <c r="AO91" s="405"/>
      <c r="AP91" s="408"/>
      <c r="AQ91" s="401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418"/>
      <c r="B92" s="419"/>
      <c r="C92" s="300" t="s">
        <v>159</v>
      </c>
      <c r="D92" s="297" t="s">
        <v>40</v>
      </c>
      <c r="E92" s="353" t="s">
        <v>41</v>
      </c>
      <c r="F92" s="351" t="s">
        <v>40</v>
      </c>
      <c r="G92" s="348" t="s">
        <v>41</v>
      </c>
      <c r="H92" s="351" t="s">
        <v>40</v>
      </c>
      <c r="I92" s="348" t="s">
        <v>41</v>
      </c>
      <c r="J92" s="351" t="s">
        <v>40</v>
      </c>
      <c r="K92" s="348" t="s">
        <v>41</v>
      </c>
      <c r="L92" s="351" t="s">
        <v>40</v>
      </c>
      <c r="M92" s="348" t="s">
        <v>41</v>
      </c>
      <c r="N92" s="351" t="s">
        <v>40</v>
      </c>
      <c r="O92" s="348" t="s">
        <v>41</v>
      </c>
      <c r="P92" s="351" t="s">
        <v>40</v>
      </c>
      <c r="Q92" s="348" t="s">
        <v>41</v>
      </c>
      <c r="R92" s="351" t="s">
        <v>40</v>
      </c>
      <c r="S92" s="348" t="s">
        <v>41</v>
      </c>
      <c r="T92" s="351" t="s">
        <v>40</v>
      </c>
      <c r="U92" s="348" t="s">
        <v>41</v>
      </c>
      <c r="V92" s="351" t="s">
        <v>40</v>
      </c>
      <c r="W92" s="348" t="s">
        <v>41</v>
      </c>
      <c r="X92" s="351" t="s">
        <v>40</v>
      </c>
      <c r="Y92" s="348" t="s">
        <v>41</v>
      </c>
      <c r="Z92" s="351" t="s">
        <v>40</v>
      </c>
      <c r="AA92" s="348" t="s">
        <v>41</v>
      </c>
      <c r="AB92" s="351" t="s">
        <v>40</v>
      </c>
      <c r="AC92" s="348" t="s">
        <v>41</v>
      </c>
      <c r="AD92" s="351" t="s">
        <v>40</v>
      </c>
      <c r="AE92" s="348" t="s">
        <v>41</v>
      </c>
      <c r="AF92" s="351" t="s">
        <v>40</v>
      </c>
      <c r="AG92" s="348" t="s">
        <v>41</v>
      </c>
      <c r="AH92" s="351" t="s">
        <v>40</v>
      </c>
      <c r="AI92" s="348" t="s">
        <v>41</v>
      </c>
      <c r="AJ92" s="351" t="s">
        <v>40</v>
      </c>
      <c r="AK92" s="348" t="s">
        <v>41</v>
      </c>
      <c r="AL92" s="351" t="s">
        <v>40</v>
      </c>
      <c r="AM92" s="348" t="s">
        <v>41</v>
      </c>
      <c r="AN92" s="391"/>
      <c r="AO92" s="406"/>
      <c r="AP92" s="409"/>
      <c r="AQ92" s="388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412" t="s">
        <v>160</v>
      </c>
      <c r="B93" s="413"/>
      <c r="C93" s="331">
        <f>SUM(D93+E93)</f>
        <v>748</v>
      </c>
      <c r="D93" s="137">
        <f>SUM(F93+H93+J93+L93+N93+P93+R93+T93+V93+X93+Z93+AB93+AD93+AF93+AH93+AJ93+AL93)</f>
        <v>404</v>
      </c>
      <c r="E93" s="138">
        <f>SUM(G93+I93+K93+M93+O93+Q93+S93+U93+W93+Y93+AA93+AC93+AE93+AG93+AI93+AK93+AM93)</f>
        <v>344</v>
      </c>
      <c r="F93" s="139">
        <v>0</v>
      </c>
      <c r="G93" s="140">
        <v>6</v>
      </c>
      <c r="H93" s="139">
        <v>0</v>
      </c>
      <c r="I93" s="140">
        <v>2</v>
      </c>
      <c r="J93" s="139">
        <v>2</v>
      </c>
      <c r="K93" s="45">
        <v>0</v>
      </c>
      <c r="L93" s="139">
        <v>2</v>
      </c>
      <c r="M93" s="45">
        <v>1</v>
      </c>
      <c r="N93" s="139">
        <v>3</v>
      </c>
      <c r="O93" s="45">
        <v>2</v>
      </c>
      <c r="P93" s="139">
        <v>5</v>
      </c>
      <c r="Q93" s="45">
        <v>6</v>
      </c>
      <c r="R93" s="139">
        <v>2</v>
      </c>
      <c r="S93" s="45">
        <v>7</v>
      </c>
      <c r="T93" s="139">
        <v>11</v>
      </c>
      <c r="U93" s="45">
        <v>8</v>
      </c>
      <c r="V93" s="139">
        <v>12</v>
      </c>
      <c r="W93" s="45">
        <v>13</v>
      </c>
      <c r="X93" s="139">
        <v>12</v>
      </c>
      <c r="Y93" s="45">
        <v>12</v>
      </c>
      <c r="Z93" s="139">
        <v>23</v>
      </c>
      <c r="AA93" s="45">
        <v>17</v>
      </c>
      <c r="AB93" s="139">
        <v>46</v>
      </c>
      <c r="AC93" s="45">
        <v>27</v>
      </c>
      <c r="AD93" s="139">
        <v>39</v>
      </c>
      <c r="AE93" s="45">
        <v>47</v>
      </c>
      <c r="AF93" s="139">
        <v>54</v>
      </c>
      <c r="AG93" s="45">
        <v>43</v>
      </c>
      <c r="AH93" s="139">
        <v>66</v>
      </c>
      <c r="AI93" s="45">
        <v>59</v>
      </c>
      <c r="AJ93" s="139">
        <v>62</v>
      </c>
      <c r="AK93" s="45">
        <v>49</v>
      </c>
      <c r="AL93" s="141">
        <v>65</v>
      </c>
      <c r="AM93" s="45">
        <v>45</v>
      </c>
      <c r="AN93" s="142">
        <v>748</v>
      </c>
      <c r="AO93" s="143">
        <v>429</v>
      </c>
      <c r="AP93" s="144">
        <v>0</v>
      </c>
      <c r="AQ93" s="140">
        <v>0</v>
      </c>
      <c r="AR93" s="145" t="str">
        <f>CA93&amp;CB93&amp;CC93&amp;CD93</f>
        <v/>
      </c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13"/>
      <c r="BE93" s="13"/>
      <c r="CA93" s="146" t="str">
        <f>IF(CG93=1,"* El número de Beneficiarios NO DEBE ser mayor que el Total. ","")</f>
        <v/>
      </c>
      <c r="CB93" s="146" t="str">
        <f>IF(CH93=1,"* No olvide digitar la columna Beneficiarios y/o Pueblos Originarios y/o Migrantes (Digite CEROS si no tiene.). ","")</f>
        <v/>
      </c>
      <c r="CC93" s="146" t="str">
        <f>IF(CI93=1,"* El número de Pueblos Originarios y/o Migrantes NO DEBE ser mayor que el Total. ","")</f>
        <v/>
      </c>
      <c r="CD93" s="146" t="str">
        <f>IF(CJ93=1,"* El número de Controles NO DEBE ser mayor que el Total. ","")</f>
        <v/>
      </c>
      <c r="CE93" s="146"/>
      <c r="CF93" s="146"/>
      <c r="CG93" s="56">
        <f>IF(C93&lt;AN93,1,0)</f>
        <v>0</v>
      </c>
      <c r="CH93" s="56">
        <f>IF(AND(C93&lt;&gt;0,OR(AN93="",AP93="",AQ93="")),1,0)</f>
        <v>0</v>
      </c>
      <c r="CI93" s="56">
        <f>IF(OR(C93&lt;AP93,C93&lt;AQ93),1,0)</f>
        <v>0</v>
      </c>
      <c r="CJ93" s="56">
        <f>IF(C93&lt;AO93,1,0)</f>
        <v>0</v>
      </c>
      <c r="CK93" s="12"/>
    </row>
    <row r="94" spans="1:89" ht="16.350000000000001" customHeight="1" x14ac:dyDescent="0.2">
      <c r="A94" s="389" t="s">
        <v>161</v>
      </c>
      <c r="B94" s="329" t="s">
        <v>162</v>
      </c>
      <c r="C94" s="147">
        <f>SUM(D94:E94)</f>
        <v>155</v>
      </c>
      <c r="D94" s="332"/>
      <c r="E94" s="138">
        <f>SUM(K94+M94+O94+Q94+S94+U94+W94+Y94+AA94+AC94+AE94+AG94+AI94+AK94+AM94)</f>
        <v>155</v>
      </c>
      <c r="F94" s="333"/>
      <c r="G94" s="334"/>
      <c r="H94" s="333"/>
      <c r="I94" s="334"/>
      <c r="J94" s="333"/>
      <c r="K94" s="314">
        <v>1</v>
      </c>
      <c r="L94" s="333"/>
      <c r="M94" s="314">
        <v>13</v>
      </c>
      <c r="N94" s="333"/>
      <c r="O94" s="314">
        <v>29</v>
      </c>
      <c r="P94" s="333"/>
      <c r="Q94" s="314">
        <v>34</v>
      </c>
      <c r="R94" s="333"/>
      <c r="S94" s="314">
        <v>36</v>
      </c>
      <c r="T94" s="333"/>
      <c r="U94" s="314">
        <v>33</v>
      </c>
      <c r="V94" s="333"/>
      <c r="W94" s="314">
        <v>9</v>
      </c>
      <c r="X94" s="333"/>
      <c r="Y94" s="314"/>
      <c r="Z94" s="333"/>
      <c r="AA94" s="314"/>
      <c r="AB94" s="333"/>
      <c r="AC94" s="314"/>
      <c r="AD94" s="333"/>
      <c r="AE94" s="314"/>
      <c r="AF94" s="333"/>
      <c r="AG94" s="314"/>
      <c r="AH94" s="333"/>
      <c r="AI94" s="314"/>
      <c r="AJ94" s="333"/>
      <c r="AK94" s="314"/>
      <c r="AL94" s="333"/>
      <c r="AM94" s="314"/>
      <c r="AN94" s="335">
        <v>155</v>
      </c>
      <c r="AO94" s="336">
        <v>102</v>
      </c>
      <c r="AP94" s="312">
        <v>0</v>
      </c>
      <c r="AQ94" s="337">
        <v>0</v>
      </c>
      <c r="AR94" s="145" t="str">
        <f t="shared" ref="AR94:AR101" si="26">CA94&amp;CB94&amp;CC94&amp;CD94</f>
        <v/>
      </c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13"/>
      <c r="BE94" s="13"/>
      <c r="CA94" s="146" t="str">
        <f t="shared" ref="CA94:CA100" si="27">IF(CG94=1,"* El número de Beneficiarios NO DEBE ser mayor que el Total. ","")</f>
        <v/>
      </c>
      <c r="CB94" s="146" t="str">
        <f t="shared" ref="CB94:CB100" si="28">IF(CH94=1,"* No olvide digitar la columna Beneficiarios y/o Pueblos Originarios y/o Migrantes (Digite CEROS si no tiene.). ","")</f>
        <v/>
      </c>
      <c r="CC94" s="146" t="str">
        <f t="shared" ref="CC94:CC100" si="29">IF(CI94=1,"* El número de Pueblos Originarios y/o Migrantes NO DEBE ser mayor que el Total. ","")</f>
        <v/>
      </c>
      <c r="CD94" s="146" t="str">
        <f t="shared" ref="CD94:CD100" si="30">IF(CJ94=1,"* El número de Controles NO DEBE ser mayor que el Total. ","")</f>
        <v/>
      </c>
      <c r="CE94" s="146"/>
      <c r="CF94" s="146"/>
      <c r="CG94" s="56">
        <f>IF(E94&lt;AN94,1,0)</f>
        <v>0</v>
      </c>
      <c r="CH94" s="56">
        <f>IF(AND(E94&lt;&gt;0,OR(AN94="",AP94="",AQ94="")),1,0)</f>
        <v>0</v>
      </c>
      <c r="CI94" s="56">
        <f>IF(OR(E94&lt;AP94,E94&lt;AQ94),1,0)</f>
        <v>0</v>
      </c>
      <c r="CJ94" s="56">
        <f>IF(E94&lt;AO94,1,0)</f>
        <v>0</v>
      </c>
      <c r="CK94" s="12"/>
    </row>
    <row r="95" spans="1:89" ht="16.350000000000001" customHeight="1" x14ac:dyDescent="0.2">
      <c r="A95" s="390"/>
      <c r="B95" s="69" t="s">
        <v>163</v>
      </c>
      <c r="C95" s="154">
        <f>SUM(D95+E95)</f>
        <v>220</v>
      </c>
      <c r="D95" s="155">
        <f>SUM(F95+H95+J95+L95+N95+P95+R95+T95+V95+X95+Z95+AB95+AD95+AF95+AH95+AJ95+AL95)</f>
        <v>85</v>
      </c>
      <c r="E95" s="156">
        <f>SUM(G95+I95+K95+M95+O95+Q95+S95+U95+W95+Y95+AA95+AC95+AE95+AG95+AI95+AK95+AM95)</f>
        <v>135</v>
      </c>
      <c r="F95" s="39">
        <v>1</v>
      </c>
      <c r="G95" s="40">
        <v>0</v>
      </c>
      <c r="H95" s="39">
        <v>0</v>
      </c>
      <c r="I95" s="40">
        <v>0</v>
      </c>
      <c r="J95" s="39">
        <v>0</v>
      </c>
      <c r="K95" s="40">
        <v>1</v>
      </c>
      <c r="L95" s="39">
        <v>2</v>
      </c>
      <c r="M95" s="40">
        <v>1</v>
      </c>
      <c r="N95" s="39">
        <v>5</v>
      </c>
      <c r="O95" s="40">
        <v>6</v>
      </c>
      <c r="P95" s="39">
        <v>11</v>
      </c>
      <c r="Q95" s="40">
        <v>13</v>
      </c>
      <c r="R95" s="39">
        <v>18</v>
      </c>
      <c r="S95" s="40">
        <v>22</v>
      </c>
      <c r="T95" s="39">
        <v>10</v>
      </c>
      <c r="U95" s="40">
        <v>21</v>
      </c>
      <c r="V95" s="39">
        <v>11</v>
      </c>
      <c r="W95" s="40">
        <v>12</v>
      </c>
      <c r="X95" s="39">
        <v>7</v>
      </c>
      <c r="Y95" s="40">
        <v>17</v>
      </c>
      <c r="Z95" s="39">
        <v>9</v>
      </c>
      <c r="AA95" s="40">
        <v>17</v>
      </c>
      <c r="AB95" s="39">
        <v>5</v>
      </c>
      <c r="AC95" s="40">
        <v>6</v>
      </c>
      <c r="AD95" s="39">
        <v>2</v>
      </c>
      <c r="AE95" s="40">
        <v>4</v>
      </c>
      <c r="AF95" s="39">
        <v>2</v>
      </c>
      <c r="AG95" s="40">
        <v>10</v>
      </c>
      <c r="AH95" s="39">
        <v>1</v>
      </c>
      <c r="AI95" s="40">
        <v>4</v>
      </c>
      <c r="AJ95" s="39">
        <v>1</v>
      </c>
      <c r="AK95" s="40">
        <v>0</v>
      </c>
      <c r="AL95" s="46">
        <v>0</v>
      </c>
      <c r="AM95" s="40">
        <v>1</v>
      </c>
      <c r="AN95" s="71">
        <v>220</v>
      </c>
      <c r="AO95" s="157">
        <v>194</v>
      </c>
      <c r="AP95" s="57">
        <v>0</v>
      </c>
      <c r="AQ95" s="67">
        <v>0</v>
      </c>
      <c r="AR95" s="145" t="str">
        <f t="shared" si="26"/>
        <v/>
      </c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13"/>
      <c r="BE95" s="13"/>
      <c r="CA95" s="146" t="str">
        <f t="shared" si="27"/>
        <v/>
      </c>
      <c r="CB95" s="146" t="str">
        <f t="shared" si="28"/>
        <v/>
      </c>
      <c r="CC95" s="146" t="str">
        <f t="shared" si="29"/>
        <v/>
      </c>
      <c r="CD95" s="146" t="str">
        <f t="shared" si="30"/>
        <v/>
      </c>
      <c r="CE95" s="146"/>
      <c r="CF95" s="146"/>
      <c r="CG95" s="56">
        <f t="shared" ref="CG95:CG100" si="31">IF(C95&lt;AN95,1,0)</f>
        <v>0</v>
      </c>
      <c r="CH95" s="56">
        <f t="shared" ref="CH95:CH100" si="32">IF(AND(C95&lt;&gt;0,OR(AN95="",AP95="",AQ95="")),1,0)</f>
        <v>0</v>
      </c>
      <c r="CI95" s="56">
        <f t="shared" ref="CI95:CI100" si="33">IF(OR(C95&lt;AP95,C95&lt;AQ95),1,0)</f>
        <v>0</v>
      </c>
      <c r="CJ95" s="56">
        <f t="shared" ref="CJ95:CJ100" si="34">IF(C95&lt;AO95,1,0)</f>
        <v>0</v>
      </c>
      <c r="CK95" s="12"/>
    </row>
    <row r="96" spans="1:89" ht="16.350000000000001" customHeight="1" x14ac:dyDescent="0.2">
      <c r="A96" s="391"/>
      <c r="B96" s="122" t="s">
        <v>143</v>
      </c>
      <c r="C96" s="158">
        <f>SUM(D96+E96)</f>
        <v>0</v>
      </c>
      <c r="D96" s="159">
        <f>SUM(N96+P96+R96+T96+V96+X96+Z96+AB96)</f>
        <v>0</v>
      </c>
      <c r="E96" s="160">
        <f>SUM(O96+Q96+S96+U96+W96+Y96+AA96+AC96)</f>
        <v>0</v>
      </c>
      <c r="F96" s="161"/>
      <c r="G96" s="162"/>
      <c r="H96" s="161"/>
      <c r="I96" s="162"/>
      <c r="J96" s="161"/>
      <c r="K96" s="162"/>
      <c r="L96" s="161"/>
      <c r="M96" s="162"/>
      <c r="N96" s="124"/>
      <c r="O96" s="126"/>
      <c r="P96" s="124"/>
      <c r="Q96" s="126"/>
      <c r="R96" s="124"/>
      <c r="S96" s="126"/>
      <c r="T96" s="124"/>
      <c r="U96" s="126"/>
      <c r="V96" s="124"/>
      <c r="W96" s="126"/>
      <c r="X96" s="124"/>
      <c r="Y96" s="126"/>
      <c r="Z96" s="124"/>
      <c r="AA96" s="163"/>
      <c r="AB96" s="124"/>
      <c r="AC96" s="126"/>
      <c r="AD96" s="161"/>
      <c r="AE96" s="162"/>
      <c r="AF96" s="161"/>
      <c r="AG96" s="162"/>
      <c r="AH96" s="161"/>
      <c r="AI96" s="162"/>
      <c r="AJ96" s="161"/>
      <c r="AK96" s="162"/>
      <c r="AL96" s="161"/>
      <c r="AM96" s="162"/>
      <c r="AN96" s="164"/>
      <c r="AO96" s="165"/>
      <c r="AP96" s="166">
        <v>0</v>
      </c>
      <c r="AQ96" s="163">
        <v>0</v>
      </c>
      <c r="AR96" s="145" t="str">
        <f t="shared" si="26"/>
        <v/>
      </c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13"/>
      <c r="BE96" s="13"/>
      <c r="CA96" s="146" t="str">
        <f t="shared" si="27"/>
        <v/>
      </c>
      <c r="CB96" s="146" t="str">
        <f t="shared" si="28"/>
        <v/>
      </c>
      <c r="CC96" s="146" t="str">
        <f t="shared" si="29"/>
        <v/>
      </c>
      <c r="CD96" s="146" t="str">
        <f t="shared" si="30"/>
        <v/>
      </c>
      <c r="CE96" s="146"/>
      <c r="CF96" s="146"/>
      <c r="CG96" s="56">
        <f t="shared" si="31"/>
        <v>0</v>
      </c>
      <c r="CH96" s="56">
        <f t="shared" si="32"/>
        <v>0</v>
      </c>
      <c r="CI96" s="56">
        <f t="shared" si="33"/>
        <v>0</v>
      </c>
      <c r="CJ96" s="56">
        <f t="shared" si="34"/>
        <v>0</v>
      </c>
      <c r="CK96" s="12"/>
    </row>
    <row r="97" spans="1:90" ht="16.350000000000001" customHeight="1" x14ac:dyDescent="0.2">
      <c r="A97" s="422" t="s">
        <v>164</v>
      </c>
      <c r="B97" s="423"/>
      <c r="C97" s="167">
        <f t="shared" ref="C97:C101" si="35">SUM(D97+E97)</f>
        <v>206</v>
      </c>
      <c r="D97" s="168">
        <f t="shared" ref="D97:E101" si="36">SUM(F97+H97+J97+L97+N97+P97+R97+T97+V97+X97+Z97+AB97+AD97+AF97+AH97+AJ97+AL97)</f>
        <v>110</v>
      </c>
      <c r="E97" s="169">
        <f t="shared" si="36"/>
        <v>96</v>
      </c>
      <c r="F97" s="60">
        <v>16</v>
      </c>
      <c r="G97" s="52">
        <v>19</v>
      </c>
      <c r="H97" s="60">
        <v>7</v>
      </c>
      <c r="I97" s="52">
        <v>5</v>
      </c>
      <c r="J97" s="60">
        <v>6</v>
      </c>
      <c r="K97" s="49">
        <v>2</v>
      </c>
      <c r="L97" s="60">
        <v>3</v>
      </c>
      <c r="M97" s="49">
        <v>1</v>
      </c>
      <c r="N97" s="60">
        <v>2</v>
      </c>
      <c r="O97" s="49">
        <v>0</v>
      </c>
      <c r="P97" s="60">
        <v>0</v>
      </c>
      <c r="Q97" s="49">
        <v>1</v>
      </c>
      <c r="R97" s="60">
        <v>1</v>
      </c>
      <c r="S97" s="49">
        <v>2</v>
      </c>
      <c r="T97" s="60">
        <v>2</v>
      </c>
      <c r="U97" s="49">
        <v>2</v>
      </c>
      <c r="V97" s="60">
        <v>1</v>
      </c>
      <c r="W97" s="49">
        <v>1</v>
      </c>
      <c r="X97" s="60">
        <v>3</v>
      </c>
      <c r="Y97" s="49">
        <v>1</v>
      </c>
      <c r="Z97" s="60">
        <v>6</v>
      </c>
      <c r="AA97" s="49">
        <v>6</v>
      </c>
      <c r="AB97" s="60">
        <v>10</v>
      </c>
      <c r="AC97" s="49">
        <v>4</v>
      </c>
      <c r="AD97" s="60">
        <v>8</v>
      </c>
      <c r="AE97" s="49">
        <v>7</v>
      </c>
      <c r="AF97" s="60">
        <v>12</v>
      </c>
      <c r="AG97" s="49">
        <v>12</v>
      </c>
      <c r="AH97" s="60">
        <v>10</v>
      </c>
      <c r="AI97" s="52">
        <v>12</v>
      </c>
      <c r="AJ97" s="60">
        <v>8</v>
      </c>
      <c r="AK97" s="52">
        <v>6</v>
      </c>
      <c r="AL97" s="80">
        <v>15</v>
      </c>
      <c r="AM97" s="49">
        <v>15</v>
      </c>
      <c r="AN97" s="170">
        <v>206</v>
      </c>
      <c r="AO97" s="171">
        <v>174</v>
      </c>
      <c r="AP97" s="79">
        <v>0</v>
      </c>
      <c r="AQ97" s="52">
        <v>0</v>
      </c>
      <c r="AR97" s="145" t="str">
        <f t="shared" si="26"/>
        <v/>
      </c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13"/>
      <c r="BE97" s="13"/>
      <c r="CA97" s="146" t="str">
        <f t="shared" si="27"/>
        <v/>
      </c>
      <c r="CB97" s="146" t="str">
        <f t="shared" si="28"/>
        <v/>
      </c>
      <c r="CC97" s="146" t="str">
        <f t="shared" si="29"/>
        <v/>
      </c>
      <c r="CD97" s="146" t="str">
        <f t="shared" si="30"/>
        <v/>
      </c>
      <c r="CE97" s="146"/>
      <c r="CF97" s="146"/>
      <c r="CG97" s="56">
        <f t="shared" si="31"/>
        <v>0</v>
      </c>
      <c r="CH97" s="56">
        <f t="shared" si="32"/>
        <v>0</v>
      </c>
      <c r="CI97" s="56">
        <f t="shared" si="33"/>
        <v>0</v>
      </c>
      <c r="CJ97" s="56">
        <f t="shared" si="34"/>
        <v>0</v>
      </c>
      <c r="CK97" s="12"/>
    </row>
    <row r="98" spans="1:90" ht="16.350000000000001" customHeight="1" x14ac:dyDescent="0.2">
      <c r="A98" s="424" t="s">
        <v>165</v>
      </c>
      <c r="B98" s="425"/>
      <c r="C98" s="172">
        <f t="shared" si="35"/>
        <v>26</v>
      </c>
      <c r="D98" s="155">
        <f t="shared" si="36"/>
        <v>13</v>
      </c>
      <c r="E98" s="156">
        <f t="shared" si="36"/>
        <v>13</v>
      </c>
      <c r="F98" s="39">
        <v>0</v>
      </c>
      <c r="G98" s="67">
        <v>0</v>
      </c>
      <c r="H98" s="39">
        <v>0</v>
      </c>
      <c r="I98" s="67">
        <v>0</v>
      </c>
      <c r="J98" s="39">
        <v>0</v>
      </c>
      <c r="K98" s="40">
        <v>0</v>
      </c>
      <c r="L98" s="39">
        <v>0</v>
      </c>
      <c r="M98" s="40">
        <v>0</v>
      </c>
      <c r="N98" s="39">
        <v>0</v>
      </c>
      <c r="O98" s="40">
        <v>0</v>
      </c>
      <c r="P98" s="39">
        <v>0</v>
      </c>
      <c r="Q98" s="40">
        <v>1</v>
      </c>
      <c r="R98" s="39">
        <v>1</v>
      </c>
      <c r="S98" s="40">
        <v>0</v>
      </c>
      <c r="T98" s="39">
        <v>0</v>
      </c>
      <c r="U98" s="40">
        <v>1</v>
      </c>
      <c r="V98" s="39">
        <v>1</v>
      </c>
      <c r="W98" s="40">
        <v>1</v>
      </c>
      <c r="X98" s="39">
        <v>2</v>
      </c>
      <c r="Y98" s="40">
        <v>0</v>
      </c>
      <c r="Z98" s="39">
        <v>2</v>
      </c>
      <c r="AA98" s="40">
        <v>0</v>
      </c>
      <c r="AB98" s="39">
        <v>3</v>
      </c>
      <c r="AC98" s="67">
        <v>1</v>
      </c>
      <c r="AD98" s="39">
        <v>1</v>
      </c>
      <c r="AE98" s="67">
        <v>2</v>
      </c>
      <c r="AF98" s="39">
        <v>2</v>
      </c>
      <c r="AG98" s="67">
        <v>1</v>
      </c>
      <c r="AH98" s="39">
        <v>1</v>
      </c>
      <c r="AI98" s="67">
        <v>2</v>
      </c>
      <c r="AJ98" s="39">
        <v>0</v>
      </c>
      <c r="AK98" s="67">
        <v>1</v>
      </c>
      <c r="AL98" s="46">
        <v>0</v>
      </c>
      <c r="AM98" s="40">
        <v>3</v>
      </c>
      <c r="AN98" s="71">
        <v>26</v>
      </c>
      <c r="AO98" s="157">
        <v>21</v>
      </c>
      <c r="AP98" s="57">
        <v>0</v>
      </c>
      <c r="AQ98" s="67">
        <v>0</v>
      </c>
      <c r="AR98" s="145" t="str">
        <f t="shared" si="26"/>
        <v/>
      </c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13"/>
      <c r="BE98" s="13"/>
      <c r="CA98" s="146" t="str">
        <f t="shared" si="27"/>
        <v/>
      </c>
      <c r="CB98" s="146" t="str">
        <f t="shared" si="28"/>
        <v/>
      </c>
      <c r="CC98" s="146" t="str">
        <f t="shared" si="29"/>
        <v/>
      </c>
      <c r="CD98" s="146" t="str">
        <f t="shared" si="30"/>
        <v/>
      </c>
      <c r="CE98" s="146"/>
      <c r="CF98" s="146"/>
      <c r="CG98" s="56">
        <f t="shared" si="31"/>
        <v>0</v>
      </c>
      <c r="CH98" s="56">
        <f t="shared" si="32"/>
        <v>0</v>
      </c>
      <c r="CI98" s="56">
        <f t="shared" si="33"/>
        <v>0</v>
      </c>
      <c r="CJ98" s="56">
        <f t="shared" si="34"/>
        <v>0</v>
      </c>
      <c r="CK98" s="12"/>
    </row>
    <row r="99" spans="1:90" ht="16.350000000000001" customHeight="1" x14ac:dyDescent="0.2">
      <c r="A99" s="426" t="s">
        <v>166</v>
      </c>
      <c r="B99" s="427"/>
      <c r="C99" s="173">
        <f t="shared" si="35"/>
        <v>248</v>
      </c>
      <c r="D99" s="174">
        <f t="shared" si="36"/>
        <v>134</v>
      </c>
      <c r="E99" s="156">
        <f t="shared" si="36"/>
        <v>114</v>
      </c>
      <c r="F99" s="39">
        <v>134</v>
      </c>
      <c r="G99" s="67">
        <v>114</v>
      </c>
      <c r="H99" s="39">
        <v>0</v>
      </c>
      <c r="I99" s="67">
        <v>0</v>
      </c>
      <c r="J99" s="39">
        <v>0</v>
      </c>
      <c r="K99" s="40">
        <v>0</v>
      </c>
      <c r="L99" s="39">
        <v>0</v>
      </c>
      <c r="M99" s="40">
        <v>0</v>
      </c>
      <c r="N99" s="39">
        <v>0</v>
      </c>
      <c r="O99" s="40">
        <v>0</v>
      </c>
      <c r="P99" s="39">
        <v>0</v>
      </c>
      <c r="Q99" s="40">
        <v>0</v>
      </c>
      <c r="R99" s="39">
        <v>0</v>
      </c>
      <c r="S99" s="40">
        <v>0</v>
      </c>
      <c r="T99" s="39">
        <v>0</v>
      </c>
      <c r="U99" s="40">
        <v>0</v>
      </c>
      <c r="V99" s="39">
        <v>0</v>
      </c>
      <c r="W99" s="40">
        <v>0</v>
      </c>
      <c r="X99" s="39">
        <v>0</v>
      </c>
      <c r="Y99" s="40">
        <v>0</v>
      </c>
      <c r="Z99" s="39">
        <v>0</v>
      </c>
      <c r="AA99" s="40">
        <v>0</v>
      </c>
      <c r="AB99" s="39">
        <v>0</v>
      </c>
      <c r="AC99" s="67">
        <v>0</v>
      </c>
      <c r="AD99" s="39">
        <v>0</v>
      </c>
      <c r="AE99" s="67">
        <v>0</v>
      </c>
      <c r="AF99" s="39">
        <v>0</v>
      </c>
      <c r="AG99" s="67">
        <v>0</v>
      </c>
      <c r="AH99" s="39">
        <v>0</v>
      </c>
      <c r="AI99" s="67">
        <v>0</v>
      </c>
      <c r="AJ99" s="39">
        <v>0</v>
      </c>
      <c r="AK99" s="67">
        <v>0</v>
      </c>
      <c r="AL99" s="46">
        <v>0</v>
      </c>
      <c r="AM99" s="40">
        <v>0</v>
      </c>
      <c r="AN99" s="71">
        <v>248</v>
      </c>
      <c r="AO99" s="157">
        <v>178</v>
      </c>
      <c r="AP99" s="57">
        <v>0</v>
      </c>
      <c r="AQ99" s="67">
        <v>0</v>
      </c>
      <c r="AR99" s="145" t="str">
        <f t="shared" si="26"/>
        <v/>
      </c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13"/>
      <c r="BE99" s="13"/>
      <c r="CA99" s="146" t="str">
        <f t="shared" si="27"/>
        <v/>
      </c>
      <c r="CB99" s="146" t="str">
        <f t="shared" si="28"/>
        <v/>
      </c>
      <c r="CC99" s="146" t="str">
        <f t="shared" si="29"/>
        <v/>
      </c>
      <c r="CD99" s="146" t="str">
        <f t="shared" si="30"/>
        <v/>
      </c>
      <c r="CE99" s="146"/>
      <c r="CF99" s="146"/>
      <c r="CG99" s="56">
        <f t="shared" si="31"/>
        <v>0</v>
      </c>
      <c r="CH99" s="56">
        <f t="shared" si="32"/>
        <v>0</v>
      </c>
      <c r="CI99" s="56">
        <f t="shared" si="33"/>
        <v>0</v>
      </c>
      <c r="CJ99" s="56">
        <f t="shared" si="34"/>
        <v>0</v>
      </c>
      <c r="CK99" s="12"/>
    </row>
    <row r="100" spans="1:90" ht="16.350000000000001" customHeight="1" x14ac:dyDescent="0.2">
      <c r="A100" s="424" t="s">
        <v>167</v>
      </c>
      <c r="B100" s="425"/>
      <c r="C100" s="172">
        <f t="shared" si="35"/>
        <v>0</v>
      </c>
      <c r="D100" s="155">
        <f t="shared" si="36"/>
        <v>0</v>
      </c>
      <c r="E100" s="156">
        <f t="shared" si="36"/>
        <v>0</v>
      </c>
      <c r="F100" s="39"/>
      <c r="G100" s="67"/>
      <c r="H100" s="39"/>
      <c r="I100" s="67"/>
      <c r="J100" s="39"/>
      <c r="K100" s="40"/>
      <c r="L100" s="39"/>
      <c r="M100" s="40"/>
      <c r="N100" s="39"/>
      <c r="O100" s="40"/>
      <c r="P100" s="39"/>
      <c r="Q100" s="40"/>
      <c r="R100" s="39"/>
      <c r="S100" s="40"/>
      <c r="T100" s="39"/>
      <c r="U100" s="40"/>
      <c r="V100" s="39"/>
      <c r="W100" s="40"/>
      <c r="X100" s="39"/>
      <c r="Y100" s="40"/>
      <c r="Z100" s="39"/>
      <c r="AA100" s="40"/>
      <c r="AB100" s="39"/>
      <c r="AC100" s="40"/>
      <c r="AD100" s="39"/>
      <c r="AE100" s="40"/>
      <c r="AF100" s="39"/>
      <c r="AG100" s="40"/>
      <c r="AH100" s="39"/>
      <c r="AI100" s="67"/>
      <c r="AJ100" s="39"/>
      <c r="AK100" s="67"/>
      <c r="AL100" s="46"/>
      <c r="AM100" s="40"/>
      <c r="AN100" s="71"/>
      <c r="AO100" s="157"/>
      <c r="AP100" s="57"/>
      <c r="AQ100" s="67"/>
      <c r="AR100" s="145" t="str">
        <f t="shared" si="26"/>
        <v/>
      </c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13"/>
      <c r="BE100" s="13"/>
      <c r="CA100" s="146" t="str">
        <f t="shared" si="27"/>
        <v/>
      </c>
      <c r="CB100" s="146" t="str">
        <f t="shared" si="28"/>
        <v/>
      </c>
      <c r="CC100" s="146" t="str">
        <f t="shared" si="29"/>
        <v/>
      </c>
      <c r="CD100" s="146" t="str">
        <f t="shared" si="30"/>
        <v/>
      </c>
      <c r="CE100" s="146"/>
      <c r="CF100" s="146"/>
      <c r="CG100" s="56">
        <f t="shared" si="31"/>
        <v>0</v>
      </c>
      <c r="CH100" s="56">
        <f t="shared" si="32"/>
        <v>0</v>
      </c>
      <c r="CI100" s="56">
        <f t="shared" si="33"/>
        <v>0</v>
      </c>
      <c r="CJ100" s="56">
        <f t="shared" si="34"/>
        <v>0</v>
      </c>
      <c r="CK100" s="12"/>
    </row>
    <row r="101" spans="1:90" ht="16.350000000000001" customHeight="1" x14ac:dyDescent="0.2">
      <c r="A101" s="428" t="s">
        <v>168</v>
      </c>
      <c r="B101" s="429"/>
      <c r="C101" s="175">
        <f t="shared" si="35"/>
        <v>136</v>
      </c>
      <c r="D101" s="176">
        <f t="shared" si="36"/>
        <v>74</v>
      </c>
      <c r="E101" s="177">
        <f t="shared" si="36"/>
        <v>62</v>
      </c>
      <c r="F101" s="124">
        <v>4</v>
      </c>
      <c r="G101" s="163">
        <v>6</v>
      </c>
      <c r="H101" s="124">
        <v>0</v>
      </c>
      <c r="I101" s="163">
        <v>7</v>
      </c>
      <c r="J101" s="124">
        <v>3</v>
      </c>
      <c r="K101" s="126">
        <v>0</v>
      </c>
      <c r="L101" s="124">
        <v>7</v>
      </c>
      <c r="M101" s="126">
        <v>2</v>
      </c>
      <c r="N101" s="124">
        <v>1</v>
      </c>
      <c r="O101" s="126">
        <v>0</v>
      </c>
      <c r="P101" s="124">
        <v>2</v>
      </c>
      <c r="Q101" s="126">
        <v>3</v>
      </c>
      <c r="R101" s="124">
        <v>0</v>
      </c>
      <c r="S101" s="126">
        <v>2</v>
      </c>
      <c r="T101" s="124">
        <v>0</v>
      </c>
      <c r="U101" s="126">
        <v>2</v>
      </c>
      <c r="V101" s="124">
        <v>1</v>
      </c>
      <c r="W101" s="126">
        <v>3</v>
      </c>
      <c r="X101" s="124">
        <v>4</v>
      </c>
      <c r="Y101" s="126">
        <v>3</v>
      </c>
      <c r="Z101" s="124">
        <v>1</v>
      </c>
      <c r="AA101" s="126">
        <v>10</v>
      </c>
      <c r="AB101" s="124">
        <v>6</v>
      </c>
      <c r="AC101" s="126">
        <v>3</v>
      </c>
      <c r="AD101" s="124">
        <v>14</v>
      </c>
      <c r="AE101" s="126">
        <v>3</v>
      </c>
      <c r="AF101" s="124">
        <v>11</v>
      </c>
      <c r="AG101" s="126">
        <v>2</v>
      </c>
      <c r="AH101" s="124">
        <v>1</v>
      </c>
      <c r="AI101" s="126">
        <v>7</v>
      </c>
      <c r="AJ101" s="124">
        <v>7</v>
      </c>
      <c r="AK101" s="126">
        <v>1</v>
      </c>
      <c r="AL101" s="178">
        <v>12</v>
      </c>
      <c r="AM101" s="126">
        <v>8</v>
      </c>
      <c r="AN101" s="164">
        <v>136</v>
      </c>
      <c r="AO101" s="165">
        <v>53</v>
      </c>
      <c r="AP101" s="166">
        <v>0</v>
      </c>
      <c r="AQ101" s="163">
        <v>3</v>
      </c>
      <c r="AR101" s="145" t="str">
        <f t="shared" si="26"/>
        <v/>
      </c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13"/>
      <c r="BE101" s="13"/>
      <c r="CA101" s="146" t="str">
        <f>IF(CG101=1,"* El número de Beneficiarios NO DEBE ser mayor que el Total. ","")</f>
        <v/>
      </c>
      <c r="CB101" s="146" t="str">
        <f>IF(CH101=1,"* No olvide digitar la columna Beneficiarios y/o Pueblos Originarios y/o Migrantes (Digite CEROS si no tiene.). ","")</f>
        <v/>
      </c>
      <c r="CC101" s="146" t="str">
        <f>IF(CI101=1,"* El número de Pueblos Originarios y/o Migrantes NO DEBE ser mayor que el Total. ","")</f>
        <v/>
      </c>
      <c r="CD101" s="146" t="str">
        <f>IF(CJ101=1,"* El número de Controles NO DEBE ser mayor que el Total. ","")</f>
        <v/>
      </c>
      <c r="CE101" s="146"/>
      <c r="CF101" s="146"/>
      <c r="CG101" s="56">
        <f>IF(C101&lt;AN101,1,0)</f>
        <v>0</v>
      </c>
      <c r="CH101" s="56">
        <f>IF(AND(C101&lt;&gt;0,OR(AN101="",AP101="",AQ101="")),1,0)</f>
        <v>0</v>
      </c>
      <c r="CI101" s="56">
        <f>IF(OR(C101&lt;AP101,C101&lt;AQ101),1,0)</f>
        <v>0</v>
      </c>
      <c r="CJ101" s="56">
        <f>IF(C101&lt;AO101,1,0)</f>
        <v>0</v>
      </c>
      <c r="CK101" s="12"/>
    </row>
    <row r="102" spans="1:90" ht="16.350000000000001" customHeight="1" x14ac:dyDescent="0.2">
      <c r="A102" s="478" t="s">
        <v>42</v>
      </c>
      <c r="B102" s="479"/>
      <c r="C102" s="179">
        <f t="shared" ref="C102:AQ102" si="37">SUM(C93:C101)</f>
        <v>1739</v>
      </c>
      <c r="D102" s="180">
        <f t="shared" si="37"/>
        <v>820</v>
      </c>
      <c r="E102" s="160">
        <f t="shared" si="37"/>
        <v>919</v>
      </c>
      <c r="F102" s="128">
        <f t="shared" si="37"/>
        <v>155</v>
      </c>
      <c r="G102" s="181">
        <f t="shared" si="37"/>
        <v>145</v>
      </c>
      <c r="H102" s="128">
        <f t="shared" si="37"/>
        <v>7</v>
      </c>
      <c r="I102" s="181">
        <f t="shared" si="37"/>
        <v>14</v>
      </c>
      <c r="J102" s="316">
        <f t="shared" si="37"/>
        <v>11</v>
      </c>
      <c r="K102" s="319">
        <f t="shared" si="37"/>
        <v>4</v>
      </c>
      <c r="L102" s="316">
        <f t="shared" si="37"/>
        <v>14</v>
      </c>
      <c r="M102" s="319">
        <f t="shared" si="37"/>
        <v>18</v>
      </c>
      <c r="N102" s="316">
        <f t="shared" si="37"/>
        <v>11</v>
      </c>
      <c r="O102" s="319">
        <f t="shared" si="37"/>
        <v>37</v>
      </c>
      <c r="P102" s="316">
        <f t="shared" si="37"/>
        <v>18</v>
      </c>
      <c r="Q102" s="319">
        <f t="shared" si="37"/>
        <v>58</v>
      </c>
      <c r="R102" s="316">
        <f t="shared" si="37"/>
        <v>22</v>
      </c>
      <c r="S102" s="319">
        <f t="shared" si="37"/>
        <v>69</v>
      </c>
      <c r="T102" s="316">
        <f t="shared" si="37"/>
        <v>23</v>
      </c>
      <c r="U102" s="319">
        <f t="shared" si="37"/>
        <v>67</v>
      </c>
      <c r="V102" s="316">
        <f t="shared" si="37"/>
        <v>26</v>
      </c>
      <c r="W102" s="319">
        <f t="shared" si="37"/>
        <v>39</v>
      </c>
      <c r="X102" s="316">
        <f t="shared" si="37"/>
        <v>28</v>
      </c>
      <c r="Y102" s="319">
        <f t="shared" si="37"/>
        <v>33</v>
      </c>
      <c r="Z102" s="316">
        <f t="shared" si="37"/>
        <v>41</v>
      </c>
      <c r="AA102" s="319">
        <f t="shared" si="37"/>
        <v>50</v>
      </c>
      <c r="AB102" s="316">
        <f t="shared" si="37"/>
        <v>70</v>
      </c>
      <c r="AC102" s="319">
        <f t="shared" si="37"/>
        <v>41</v>
      </c>
      <c r="AD102" s="316">
        <f t="shared" si="37"/>
        <v>64</v>
      </c>
      <c r="AE102" s="319">
        <f t="shared" si="37"/>
        <v>63</v>
      </c>
      <c r="AF102" s="316">
        <f t="shared" si="37"/>
        <v>81</v>
      </c>
      <c r="AG102" s="319">
        <f t="shared" si="37"/>
        <v>68</v>
      </c>
      <c r="AH102" s="316">
        <f t="shared" si="37"/>
        <v>79</v>
      </c>
      <c r="AI102" s="319">
        <f t="shared" si="37"/>
        <v>84</v>
      </c>
      <c r="AJ102" s="316">
        <f t="shared" si="37"/>
        <v>78</v>
      </c>
      <c r="AK102" s="319">
        <f t="shared" si="37"/>
        <v>57</v>
      </c>
      <c r="AL102" s="320">
        <f t="shared" si="37"/>
        <v>92</v>
      </c>
      <c r="AM102" s="319">
        <f t="shared" si="37"/>
        <v>72</v>
      </c>
      <c r="AN102" s="182">
        <f t="shared" si="37"/>
        <v>1739</v>
      </c>
      <c r="AO102" s="183">
        <f t="shared" si="37"/>
        <v>1151</v>
      </c>
      <c r="AP102" s="184">
        <f t="shared" si="37"/>
        <v>0</v>
      </c>
      <c r="AQ102" s="181">
        <f t="shared" si="37"/>
        <v>3</v>
      </c>
      <c r="AR102" s="110" t="s">
        <v>169</v>
      </c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CG102" s="12"/>
      <c r="CH102" s="12"/>
      <c r="CI102" s="12"/>
      <c r="CJ102" s="12"/>
      <c r="CK102" s="12"/>
    </row>
    <row r="103" spans="1:90" ht="31.35" customHeight="1" x14ac:dyDescent="0.2">
      <c r="A103" s="131" t="s">
        <v>170</v>
      </c>
      <c r="B103" s="338"/>
      <c r="C103" s="338"/>
      <c r="D103" s="338"/>
      <c r="E103" s="338"/>
      <c r="F103" s="338"/>
      <c r="G103" s="186"/>
      <c r="H103" s="186"/>
      <c r="I103" s="186"/>
      <c r="J103" s="5"/>
      <c r="K103" s="5"/>
      <c r="L103" s="5"/>
      <c r="M103" s="68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CG103" s="12"/>
      <c r="CH103" s="12"/>
      <c r="CI103" s="12"/>
      <c r="CJ103" s="12"/>
      <c r="CK103" s="12"/>
    </row>
    <row r="104" spans="1:90" ht="21.75" customHeight="1" x14ac:dyDescent="0.2">
      <c r="A104" s="430" t="s">
        <v>171</v>
      </c>
      <c r="B104" s="389" t="s">
        <v>153</v>
      </c>
      <c r="C104" s="414" t="s">
        <v>151</v>
      </c>
      <c r="D104" s="420"/>
      <c r="E104" s="415"/>
      <c r="F104" s="473" t="s">
        <v>154</v>
      </c>
      <c r="G104" s="475"/>
      <c r="H104" s="475"/>
      <c r="I104" s="475"/>
      <c r="J104" s="475"/>
      <c r="K104" s="475"/>
      <c r="L104" s="475"/>
      <c r="M104" s="475"/>
      <c r="N104" s="475"/>
      <c r="O104" s="475"/>
      <c r="P104" s="475"/>
      <c r="Q104" s="475"/>
      <c r="R104" s="475"/>
      <c r="S104" s="475"/>
      <c r="T104" s="475"/>
      <c r="U104" s="475"/>
      <c r="V104" s="475"/>
      <c r="W104" s="475"/>
      <c r="X104" s="475"/>
      <c r="Y104" s="475"/>
      <c r="Z104" s="475"/>
      <c r="AA104" s="475"/>
      <c r="AB104" s="475"/>
      <c r="AC104" s="475"/>
      <c r="AD104" s="475"/>
      <c r="AE104" s="475"/>
      <c r="AF104" s="475"/>
      <c r="AG104" s="475"/>
      <c r="AH104" s="475"/>
      <c r="AI104" s="475"/>
      <c r="AJ104" s="475"/>
      <c r="AK104" s="475"/>
      <c r="AL104" s="475"/>
      <c r="AM104" s="474"/>
      <c r="AN104" s="433" t="s">
        <v>155</v>
      </c>
      <c r="AO104" s="436" t="s">
        <v>172</v>
      </c>
      <c r="AP104" s="437"/>
      <c r="AQ104" s="407" t="s">
        <v>157</v>
      </c>
      <c r="AR104" s="383" t="s">
        <v>158</v>
      </c>
      <c r="AS104" s="389" t="s">
        <v>173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X104" s="2"/>
      <c r="CG104" s="12"/>
      <c r="CH104" s="12"/>
      <c r="CI104" s="12"/>
      <c r="CJ104" s="12"/>
      <c r="CK104" s="12"/>
    </row>
    <row r="105" spans="1:90" ht="22.5" customHeight="1" x14ac:dyDescent="0.2">
      <c r="A105" s="431"/>
      <c r="B105" s="390"/>
      <c r="C105" s="418"/>
      <c r="D105" s="421"/>
      <c r="E105" s="419"/>
      <c r="F105" s="476" t="s">
        <v>23</v>
      </c>
      <c r="G105" s="477"/>
      <c r="H105" s="476" t="s">
        <v>24</v>
      </c>
      <c r="I105" s="477"/>
      <c r="J105" s="476" t="s">
        <v>25</v>
      </c>
      <c r="K105" s="477"/>
      <c r="L105" s="476" t="s">
        <v>26</v>
      </c>
      <c r="M105" s="477"/>
      <c r="N105" s="476" t="s">
        <v>27</v>
      </c>
      <c r="O105" s="477"/>
      <c r="P105" s="473" t="s">
        <v>28</v>
      </c>
      <c r="Q105" s="474"/>
      <c r="R105" s="473" t="s">
        <v>29</v>
      </c>
      <c r="S105" s="474"/>
      <c r="T105" s="473" t="s">
        <v>30</v>
      </c>
      <c r="U105" s="474"/>
      <c r="V105" s="473" t="s">
        <v>31</v>
      </c>
      <c r="W105" s="474"/>
      <c r="X105" s="473" t="s">
        <v>32</v>
      </c>
      <c r="Y105" s="474"/>
      <c r="Z105" s="473" t="s">
        <v>33</v>
      </c>
      <c r="AA105" s="474"/>
      <c r="AB105" s="473" t="s">
        <v>34</v>
      </c>
      <c r="AC105" s="474"/>
      <c r="AD105" s="473" t="s">
        <v>35</v>
      </c>
      <c r="AE105" s="474"/>
      <c r="AF105" s="473" t="s">
        <v>36</v>
      </c>
      <c r="AG105" s="474"/>
      <c r="AH105" s="473" t="s">
        <v>37</v>
      </c>
      <c r="AI105" s="474"/>
      <c r="AJ105" s="473" t="s">
        <v>38</v>
      </c>
      <c r="AK105" s="474"/>
      <c r="AL105" s="473" t="s">
        <v>39</v>
      </c>
      <c r="AM105" s="474"/>
      <c r="AN105" s="434"/>
      <c r="AO105" s="438"/>
      <c r="AP105" s="439"/>
      <c r="AQ105" s="408"/>
      <c r="AR105" s="401"/>
      <c r="AS105" s="390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X105" s="2"/>
      <c r="CG105" s="12"/>
      <c r="CH105" s="12"/>
      <c r="CI105" s="12"/>
      <c r="CJ105" s="12"/>
      <c r="CK105" s="12"/>
    </row>
    <row r="106" spans="1:90" ht="24" customHeight="1" x14ac:dyDescent="0.2">
      <c r="A106" s="432"/>
      <c r="B106" s="391"/>
      <c r="C106" s="187" t="s">
        <v>159</v>
      </c>
      <c r="D106" s="188" t="s">
        <v>174</v>
      </c>
      <c r="E106" s="189" t="s">
        <v>175</v>
      </c>
      <c r="F106" s="351" t="s">
        <v>174</v>
      </c>
      <c r="G106" s="299" t="s">
        <v>175</v>
      </c>
      <c r="H106" s="294" t="s">
        <v>174</v>
      </c>
      <c r="I106" s="348" t="s">
        <v>175</v>
      </c>
      <c r="J106" s="351" t="s">
        <v>174</v>
      </c>
      <c r="K106" s="299" t="s">
        <v>175</v>
      </c>
      <c r="L106" s="351" t="s">
        <v>174</v>
      </c>
      <c r="M106" s="299" t="s">
        <v>175</v>
      </c>
      <c r="N106" s="351" t="s">
        <v>174</v>
      </c>
      <c r="O106" s="299" t="s">
        <v>175</v>
      </c>
      <c r="P106" s="294" t="s">
        <v>174</v>
      </c>
      <c r="Q106" s="348" t="s">
        <v>175</v>
      </c>
      <c r="R106" s="294" t="s">
        <v>174</v>
      </c>
      <c r="S106" s="348" t="s">
        <v>175</v>
      </c>
      <c r="T106" s="351" t="s">
        <v>174</v>
      </c>
      <c r="U106" s="299" t="s">
        <v>175</v>
      </c>
      <c r="V106" s="294" t="s">
        <v>174</v>
      </c>
      <c r="W106" s="348" t="s">
        <v>175</v>
      </c>
      <c r="X106" s="294" t="s">
        <v>174</v>
      </c>
      <c r="Y106" s="348" t="s">
        <v>175</v>
      </c>
      <c r="Z106" s="351" t="s">
        <v>174</v>
      </c>
      <c r="AA106" s="299" t="s">
        <v>175</v>
      </c>
      <c r="AB106" s="351" t="s">
        <v>174</v>
      </c>
      <c r="AC106" s="299" t="s">
        <v>175</v>
      </c>
      <c r="AD106" s="294" t="s">
        <v>174</v>
      </c>
      <c r="AE106" s="348" t="s">
        <v>175</v>
      </c>
      <c r="AF106" s="294" t="s">
        <v>174</v>
      </c>
      <c r="AG106" s="348" t="s">
        <v>175</v>
      </c>
      <c r="AH106" s="351" t="s">
        <v>174</v>
      </c>
      <c r="AI106" s="299" t="s">
        <v>175</v>
      </c>
      <c r="AJ106" s="294" t="s">
        <v>174</v>
      </c>
      <c r="AK106" s="348" t="s">
        <v>175</v>
      </c>
      <c r="AL106" s="351" t="s">
        <v>174</v>
      </c>
      <c r="AM106" s="299" t="s">
        <v>175</v>
      </c>
      <c r="AN106" s="435"/>
      <c r="AO106" s="349" t="s">
        <v>176</v>
      </c>
      <c r="AP106" s="339" t="s">
        <v>177</v>
      </c>
      <c r="AQ106" s="409"/>
      <c r="AR106" s="388"/>
      <c r="AS106" s="391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16.350000000000001" customHeight="1" x14ac:dyDescent="0.2">
      <c r="A107" s="480" t="s">
        <v>178</v>
      </c>
      <c r="B107" s="340" t="s">
        <v>160</v>
      </c>
      <c r="C107" s="341">
        <f t="shared" ref="C107:C117" si="38">SUM(D107+E107)</f>
        <v>0</v>
      </c>
      <c r="D107" s="342">
        <f t="shared" ref="D107:D115" si="39">SUM(F107+H107+J107+L107+N107+P107+R107+T107+V107+X107+Z107+AB107+AD107+AF107+AH107+AJ107+AL107)</f>
        <v>0</v>
      </c>
      <c r="E107" s="343">
        <f t="shared" ref="E107:E115" si="40">SUM(G107+I107+K107+M107+O107+Q107+S107+U107+W107+Y107+AA107+AC107+AE107+AG107+AI107+AK107+AM107)</f>
        <v>0</v>
      </c>
      <c r="F107" s="311"/>
      <c r="G107" s="337"/>
      <c r="H107" s="311"/>
      <c r="I107" s="337"/>
      <c r="J107" s="311"/>
      <c r="K107" s="314"/>
      <c r="L107" s="311"/>
      <c r="M107" s="314"/>
      <c r="N107" s="311"/>
      <c r="O107" s="314"/>
      <c r="P107" s="311"/>
      <c r="Q107" s="314"/>
      <c r="R107" s="311"/>
      <c r="S107" s="314"/>
      <c r="T107" s="311"/>
      <c r="U107" s="314"/>
      <c r="V107" s="311"/>
      <c r="W107" s="314"/>
      <c r="X107" s="311"/>
      <c r="Y107" s="314"/>
      <c r="Z107" s="311"/>
      <c r="AA107" s="314"/>
      <c r="AB107" s="311"/>
      <c r="AC107" s="314"/>
      <c r="AD107" s="311"/>
      <c r="AE107" s="314"/>
      <c r="AF107" s="311"/>
      <c r="AG107" s="314"/>
      <c r="AH107" s="311"/>
      <c r="AI107" s="314"/>
      <c r="AJ107" s="311"/>
      <c r="AK107" s="314"/>
      <c r="AL107" s="344"/>
      <c r="AM107" s="314"/>
      <c r="AN107" s="336"/>
      <c r="AO107" s="345"/>
      <c r="AP107" s="346"/>
      <c r="AQ107" s="312"/>
      <c r="AR107" s="337"/>
      <c r="AS107" s="337"/>
      <c r="AT107" s="199" t="str">
        <f>CA107&amp;CB107&amp;CC107&amp;CD107&amp;CE107&amp;CF107</f>
        <v/>
      </c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13"/>
      <c r="BF107" s="13"/>
      <c r="BG107" s="13"/>
      <c r="BX107" s="2"/>
      <c r="CA107" s="55" t="str">
        <f>IF(CG107=1,"* El número de Beneficiarios NO DEBE ser mayor que el Total ","")</f>
        <v/>
      </c>
      <c r="CB107" s="55" t="str">
        <f>IF(CH107=1,"* No olvide digitar las columnas Beneficiarios y/o Trans y/o Pueblos Originarios y/o Migrantes y/o Niños, Niñas, Adolescentes y Jóvenes Población SENAME (Digite CEROS si no tiene.). ","")</f>
        <v/>
      </c>
      <c r="CC107" s="55" t="str">
        <f>IF(CI107=1,"* El número de Trans NO DEBE ser mayor que el Total. ","")</f>
        <v/>
      </c>
      <c r="CD107" s="55" t="str">
        <f>IF(CJ107=1,"* El número de Pueblos Originarios NO DEBE ser mayor que el Total. ","")</f>
        <v/>
      </c>
      <c r="CE107" s="55" t="str">
        <f>IF(CK107=1,"* El número de Migrantes NO DEBE ser mayor que el Total. ","")</f>
        <v/>
      </c>
      <c r="CF107" s="55" t="str">
        <f>IF(CL107=1,"* El número de Niños, Niñas, Adolescentes y Jóvenes Población SENAME NO DEBE ser mayor que el Total. ","")</f>
        <v/>
      </c>
      <c r="CG107" s="56">
        <f>IF(C107&lt;AN107,1,0)</f>
        <v>0</v>
      </c>
      <c r="CH107" s="56">
        <f>IF(AND(C107&lt;&gt;0,OR(AN107="",AO107="",AP107="",AQ107="",AR107="",AS107="")),1,0)</f>
        <v>0</v>
      </c>
      <c r="CI107" s="56">
        <f>IF(C107&lt;(AO107+AP107),1,0)</f>
        <v>0</v>
      </c>
      <c r="CJ107" s="56">
        <f>IF(C107&lt;AQ107,1,0)</f>
        <v>0</v>
      </c>
      <c r="CK107" s="56">
        <f>IF(C107&lt;AR107,1,0)</f>
        <v>0</v>
      </c>
      <c r="CL107" s="146">
        <f>IF(C107&lt;AS107,1,0)</f>
        <v>0</v>
      </c>
    </row>
    <row r="108" spans="1:90" ht="16.350000000000001" customHeight="1" x14ac:dyDescent="0.2">
      <c r="A108" s="441"/>
      <c r="B108" s="200" t="s">
        <v>161</v>
      </c>
      <c r="C108" s="175">
        <f t="shared" si="38"/>
        <v>15</v>
      </c>
      <c r="D108" s="176">
        <f t="shared" si="39"/>
        <v>1</v>
      </c>
      <c r="E108" s="177">
        <f t="shared" si="40"/>
        <v>14</v>
      </c>
      <c r="F108" s="124">
        <v>0</v>
      </c>
      <c r="G108" s="163">
        <v>0</v>
      </c>
      <c r="H108" s="124">
        <v>0</v>
      </c>
      <c r="I108" s="163">
        <v>0</v>
      </c>
      <c r="J108" s="124">
        <v>0</v>
      </c>
      <c r="K108" s="126">
        <v>0</v>
      </c>
      <c r="L108" s="124">
        <v>0</v>
      </c>
      <c r="M108" s="126">
        <v>1</v>
      </c>
      <c r="N108" s="124">
        <v>0</v>
      </c>
      <c r="O108" s="126">
        <v>3</v>
      </c>
      <c r="P108" s="124">
        <v>0</v>
      </c>
      <c r="Q108" s="126">
        <v>2</v>
      </c>
      <c r="R108" s="124">
        <v>1</v>
      </c>
      <c r="S108" s="126">
        <v>5</v>
      </c>
      <c r="T108" s="124">
        <v>0</v>
      </c>
      <c r="U108" s="126">
        <v>1</v>
      </c>
      <c r="V108" s="124">
        <v>0</v>
      </c>
      <c r="W108" s="126">
        <v>0</v>
      </c>
      <c r="X108" s="124">
        <v>0</v>
      </c>
      <c r="Y108" s="126">
        <v>1</v>
      </c>
      <c r="Z108" s="124">
        <v>0</v>
      </c>
      <c r="AA108" s="126">
        <v>0</v>
      </c>
      <c r="AB108" s="124">
        <v>0</v>
      </c>
      <c r="AC108" s="126">
        <v>0</v>
      </c>
      <c r="AD108" s="124">
        <v>0</v>
      </c>
      <c r="AE108" s="126">
        <v>0</v>
      </c>
      <c r="AF108" s="124">
        <v>0</v>
      </c>
      <c r="AG108" s="126">
        <v>1</v>
      </c>
      <c r="AH108" s="124">
        <v>0</v>
      </c>
      <c r="AI108" s="126">
        <v>0</v>
      </c>
      <c r="AJ108" s="124">
        <v>0</v>
      </c>
      <c r="AK108" s="126">
        <v>0</v>
      </c>
      <c r="AL108" s="178">
        <v>0</v>
      </c>
      <c r="AM108" s="126">
        <v>0</v>
      </c>
      <c r="AN108" s="165">
        <v>15</v>
      </c>
      <c r="AO108" s="201">
        <v>0</v>
      </c>
      <c r="AP108" s="202">
        <v>0</v>
      </c>
      <c r="AQ108" s="166">
        <v>0</v>
      </c>
      <c r="AR108" s="163">
        <v>0</v>
      </c>
      <c r="AS108" s="163">
        <v>0</v>
      </c>
      <c r="AT108" s="199" t="str">
        <f t="shared" ref="AT108:AT117" si="41">CA108&amp;CB108&amp;CC108&amp;CD108&amp;CE108&amp;CF108</f>
        <v/>
      </c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13"/>
      <c r="BF108" s="13"/>
      <c r="BG108" s="13"/>
      <c r="BX108" s="2"/>
      <c r="CA108" s="55" t="str">
        <f t="shared" ref="CA108:CA117" si="42">IF(CG108=1,"* El número de Beneficiarios NO DEBE ser mayor que el Total ","")</f>
        <v/>
      </c>
      <c r="CB108" s="55" t="str">
        <f t="shared" ref="CB108:CB117" si="43">IF(CH108=1,"* No olvide digitar las columnas Beneficiarios y/o Trans y/o Pueblos Originarios y/o Migrantes y/o Niños, Niñas, Adolescentes y Jóvenes Población SENAME (Digite CEROS si no tiene.). ","")</f>
        <v/>
      </c>
      <c r="CC108" s="55" t="str">
        <f t="shared" ref="CC108:CC117" si="44">IF(CI108=1,"* El número de Trans NO DEBE ser mayor que el Total. ","")</f>
        <v/>
      </c>
      <c r="CD108" s="55" t="str">
        <f t="shared" ref="CD108:CD117" si="45">IF(CJ108=1,"* El número de Pueblos Originarios NO DEBE ser mayor que el Total. ","")</f>
        <v/>
      </c>
      <c r="CE108" s="55" t="str">
        <f t="shared" ref="CE108:CE117" si="46">IF(CK108=1,"* El número de Migrantes NO DEBE ser mayor que el Total. ","")</f>
        <v/>
      </c>
      <c r="CF108" s="55" t="str">
        <f t="shared" ref="CF108:CF117" si="47">IF(CL108=1,"* El número de Niños, Niñas, Adolescentes y Jóvenes Población SENAME NO DEBE ser mayor que el Total. ","")</f>
        <v/>
      </c>
      <c r="CG108" s="56">
        <f t="shared" ref="CG108:CG117" si="48">IF(C108&lt;AN108,1,0)</f>
        <v>0</v>
      </c>
      <c r="CH108" s="56">
        <f t="shared" ref="CH108:CH117" si="49">IF(AND(C108&lt;&gt;0,OR(AN108="",AO108="",AP108="",AQ108="",AR108="",AS108="")),1,0)</f>
        <v>0</v>
      </c>
      <c r="CI108" s="56">
        <f t="shared" ref="CI108:CI117" si="50">IF(C108&lt;(AO108+AP108),1,0)</f>
        <v>0</v>
      </c>
      <c r="CJ108" s="56">
        <f t="shared" ref="CJ108:CJ117" si="51">IF(C108&lt;AQ108,1,0)</f>
        <v>0</v>
      </c>
      <c r="CK108" s="56">
        <f t="shared" ref="CK108:CK117" si="52">IF(C108&lt;AR108,1,0)</f>
        <v>0</v>
      </c>
      <c r="CL108" s="146">
        <f t="shared" ref="CL108:CL117" si="53">IF(C108&lt;AS108,1,0)</f>
        <v>0</v>
      </c>
    </row>
    <row r="109" spans="1:90" ht="16.350000000000001" customHeight="1" x14ac:dyDescent="0.2">
      <c r="A109" s="481" t="s">
        <v>179</v>
      </c>
      <c r="B109" s="340" t="s">
        <v>160</v>
      </c>
      <c r="C109" s="341">
        <f t="shared" si="38"/>
        <v>0</v>
      </c>
      <c r="D109" s="342">
        <f t="shared" si="39"/>
        <v>0</v>
      </c>
      <c r="E109" s="343">
        <f>SUM(G109+I109+K109+M109+O109+Q109+S109+U109+W109+Y109+AA109+AC109+AE109+AG109+AI109+AK109+AM109)</f>
        <v>0</v>
      </c>
      <c r="F109" s="311">
        <v>0</v>
      </c>
      <c r="G109" s="337">
        <v>0</v>
      </c>
      <c r="H109" s="311">
        <v>0</v>
      </c>
      <c r="I109" s="337">
        <v>0</v>
      </c>
      <c r="J109" s="311">
        <v>0</v>
      </c>
      <c r="K109" s="314">
        <v>0</v>
      </c>
      <c r="L109" s="311">
        <v>0</v>
      </c>
      <c r="M109" s="314">
        <v>0</v>
      </c>
      <c r="N109" s="311">
        <v>0</v>
      </c>
      <c r="O109" s="314">
        <v>0</v>
      </c>
      <c r="P109" s="311">
        <v>0</v>
      </c>
      <c r="Q109" s="314">
        <v>0</v>
      </c>
      <c r="R109" s="311">
        <v>0</v>
      </c>
      <c r="S109" s="314">
        <v>0</v>
      </c>
      <c r="T109" s="311">
        <v>0</v>
      </c>
      <c r="U109" s="314">
        <v>0</v>
      </c>
      <c r="V109" s="311">
        <v>0</v>
      </c>
      <c r="W109" s="314">
        <v>0</v>
      </c>
      <c r="X109" s="311">
        <v>0</v>
      </c>
      <c r="Y109" s="314">
        <v>0</v>
      </c>
      <c r="Z109" s="311">
        <v>0</v>
      </c>
      <c r="AA109" s="314">
        <v>0</v>
      </c>
      <c r="AB109" s="311">
        <v>0</v>
      </c>
      <c r="AC109" s="314">
        <v>0</v>
      </c>
      <c r="AD109" s="311">
        <v>0</v>
      </c>
      <c r="AE109" s="314">
        <v>0</v>
      </c>
      <c r="AF109" s="311">
        <v>0</v>
      </c>
      <c r="AG109" s="314">
        <v>0</v>
      </c>
      <c r="AH109" s="311">
        <v>0</v>
      </c>
      <c r="AI109" s="314">
        <v>0</v>
      </c>
      <c r="AJ109" s="311">
        <v>0</v>
      </c>
      <c r="AK109" s="314">
        <v>0</v>
      </c>
      <c r="AL109" s="344">
        <v>0</v>
      </c>
      <c r="AM109" s="314">
        <v>0</v>
      </c>
      <c r="AN109" s="336">
        <v>0</v>
      </c>
      <c r="AO109" s="345">
        <v>0</v>
      </c>
      <c r="AP109" s="346">
        <v>0</v>
      </c>
      <c r="AQ109" s="312">
        <v>0</v>
      </c>
      <c r="AR109" s="337">
        <v>0</v>
      </c>
      <c r="AS109" s="337">
        <v>0</v>
      </c>
      <c r="AT109" s="199" t="str">
        <f t="shared" si="41"/>
        <v/>
      </c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13"/>
      <c r="BF109" s="13"/>
      <c r="BG109" s="13"/>
      <c r="BX109" s="2"/>
      <c r="CA109" s="55" t="str">
        <f t="shared" si="42"/>
        <v/>
      </c>
      <c r="CB109" s="55" t="str">
        <f t="shared" si="43"/>
        <v/>
      </c>
      <c r="CC109" s="55" t="str">
        <f t="shared" si="44"/>
        <v/>
      </c>
      <c r="CD109" s="55" t="str">
        <f t="shared" si="45"/>
        <v/>
      </c>
      <c r="CE109" s="55" t="str">
        <f t="shared" si="46"/>
        <v/>
      </c>
      <c r="CF109" s="55" t="str">
        <f t="shared" si="47"/>
        <v/>
      </c>
      <c r="CG109" s="56">
        <f t="shared" si="48"/>
        <v>0</v>
      </c>
      <c r="CH109" s="56">
        <f t="shared" si="49"/>
        <v>0</v>
      </c>
      <c r="CI109" s="56">
        <f t="shared" si="50"/>
        <v>0</v>
      </c>
      <c r="CJ109" s="56">
        <f t="shared" si="51"/>
        <v>0</v>
      </c>
      <c r="CK109" s="56">
        <f t="shared" si="52"/>
        <v>0</v>
      </c>
      <c r="CL109" s="146">
        <f t="shared" si="53"/>
        <v>0</v>
      </c>
    </row>
    <row r="110" spans="1:90" ht="16.350000000000001" customHeight="1" x14ac:dyDescent="0.2">
      <c r="A110" s="443"/>
      <c r="B110" s="203" t="s">
        <v>161</v>
      </c>
      <c r="C110" s="172">
        <f t="shared" si="38"/>
        <v>0</v>
      </c>
      <c r="D110" s="155">
        <f t="shared" si="39"/>
        <v>0</v>
      </c>
      <c r="E110" s="156">
        <f t="shared" si="40"/>
        <v>0</v>
      </c>
      <c r="F110" s="39">
        <v>0</v>
      </c>
      <c r="G110" s="67">
        <v>0</v>
      </c>
      <c r="H110" s="39">
        <v>0</v>
      </c>
      <c r="I110" s="67">
        <v>0</v>
      </c>
      <c r="J110" s="39">
        <v>0</v>
      </c>
      <c r="K110" s="40">
        <v>0</v>
      </c>
      <c r="L110" s="39">
        <v>0</v>
      </c>
      <c r="M110" s="40">
        <v>0</v>
      </c>
      <c r="N110" s="39">
        <v>0</v>
      </c>
      <c r="O110" s="40">
        <v>0</v>
      </c>
      <c r="P110" s="39">
        <v>0</v>
      </c>
      <c r="Q110" s="40">
        <v>0</v>
      </c>
      <c r="R110" s="39">
        <v>0</v>
      </c>
      <c r="S110" s="40">
        <v>0</v>
      </c>
      <c r="T110" s="39">
        <v>0</v>
      </c>
      <c r="U110" s="40">
        <v>0</v>
      </c>
      <c r="V110" s="39">
        <v>0</v>
      </c>
      <c r="W110" s="40">
        <v>0</v>
      </c>
      <c r="X110" s="39">
        <v>0</v>
      </c>
      <c r="Y110" s="40">
        <v>0</v>
      </c>
      <c r="Z110" s="39">
        <v>0</v>
      </c>
      <c r="AA110" s="40">
        <v>0</v>
      </c>
      <c r="AB110" s="39">
        <v>0</v>
      </c>
      <c r="AC110" s="40">
        <v>0</v>
      </c>
      <c r="AD110" s="39">
        <v>0</v>
      </c>
      <c r="AE110" s="40">
        <v>0</v>
      </c>
      <c r="AF110" s="39">
        <v>0</v>
      </c>
      <c r="AG110" s="40">
        <v>0</v>
      </c>
      <c r="AH110" s="39">
        <v>0</v>
      </c>
      <c r="AI110" s="40">
        <v>0</v>
      </c>
      <c r="AJ110" s="39">
        <v>0</v>
      </c>
      <c r="AK110" s="40">
        <v>0</v>
      </c>
      <c r="AL110" s="46">
        <v>0</v>
      </c>
      <c r="AM110" s="40">
        <v>0</v>
      </c>
      <c r="AN110" s="157">
        <v>0</v>
      </c>
      <c r="AO110" s="204">
        <v>0</v>
      </c>
      <c r="AP110" s="205">
        <v>0</v>
      </c>
      <c r="AQ110" s="57">
        <v>0</v>
      </c>
      <c r="AR110" s="67">
        <v>0</v>
      </c>
      <c r="AS110" s="67">
        <v>0</v>
      </c>
      <c r="AT110" s="199" t="str">
        <f t="shared" si="41"/>
        <v/>
      </c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13"/>
      <c r="BF110" s="13"/>
      <c r="BG110" s="13"/>
      <c r="BX110" s="2"/>
      <c r="CA110" s="55" t="str">
        <f t="shared" si="42"/>
        <v/>
      </c>
      <c r="CB110" s="55" t="str">
        <f t="shared" si="43"/>
        <v/>
      </c>
      <c r="CC110" s="55" t="str">
        <f t="shared" si="44"/>
        <v/>
      </c>
      <c r="CD110" s="55" t="str">
        <f t="shared" si="45"/>
        <v/>
      </c>
      <c r="CE110" s="55" t="str">
        <f t="shared" si="46"/>
        <v/>
      </c>
      <c r="CF110" s="55" t="str">
        <f t="shared" si="47"/>
        <v/>
      </c>
      <c r="CG110" s="56">
        <f t="shared" si="48"/>
        <v>0</v>
      </c>
      <c r="CH110" s="56">
        <f t="shared" si="49"/>
        <v>0</v>
      </c>
      <c r="CI110" s="56">
        <f t="shared" si="50"/>
        <v>0</v>
      </c>
      <c r="CJ110" s="56">
        <f t="shared" si="51"/>
        <v>0</v>
      </c>
      <c r="CK110" s="56">
        <f t="shared" si="52"/>
        <v>0</v>
      </c>
      <c r="CL110" s="146">
        <f t="shared" si="53"/>
        <v>0</v>
      </c>
    </row>
    <row r="111" spans="1:90" ht="16.350000000000001" customHeight="1" x14ac:dyDescent="0.2">
      <c r="A111" s="444"/>
      <c r="B111" s="200" t="s">
        <v>180</v>
      </c>
      <c r="C111" s="175">
        <f t="shared" si="38"/>
        <v>0</v>
      </c>
      <c r="D111" s="176">
        <f t="shared" si="39"/>
        <v>0</v>
      </c>
      <c r="E111" s="177">
        <f t="shared" si="40"/>
        <v>0</v>
      </c>
      <c r="F111" s="124"/>
      <c r="G111" s="163"/>
      <c r="H111" s="124"/>
      <c r="I111" s="163"/>
      <c r="J111" s="124"/>
      <c r="K111" s="126"/>
      <c r="L111" s="124"/>
      <c r="M111" s="126"/>
      <c r="N111" s="124"/>
      <c r="O111" s="126"/>
      <c r="P111" s="124"/>
      <c r="Q111" s="126"/>
      <c r="R111" s="124"/>
      <c r="S111" s="126"/>
      <c r="T111" s="124"/>
      <c r="U111" s="126"/>
      <c r="V111" s="124"/>
      <c r="W111" s="126"/>
      <c r="X111" s="124"/>
      <c r="Y111" s="126"/>
      <c r="Z111" s="124"/>
      <c r="AA111" s="126"/>
      <c r="AB111" s="124"/>
      <c r="AC111" s="126"/>
      <c r="AD111" s="124"/>
      <c r="AE111" s="126"/>
      <c r="AF111" s="124"/>
      <c r="AG111" s="126"/>
      <c r="AH111" s="124"/>
      <c r="AI111" s="126"/>
      <c r="AJ111" s="124"/>
      <c r="AK111" s="126"/>
      <c r="AL111" s="178"/>
      <c r="AM111" s="126"/>
      <c r="AN111" s="165"/>
      <c r="AO111" s="201"/>
      <c r="AP111" s="202"/>
      <c r="AQ111" s="166"/>
      <c r="AR111" s="163">
        <v>0</v>
      </c>
      <c r="AS111" s="163">
        <v>0</v>
      </c>
      <c r="AT111" s="199" t="str">
        <f t="shared" si="41"/>
        <v/>
      </c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13"/>
      <c r="BF111" s="13"/>
      <c r="BG111" s="13"/>
      <c r="BX111" s="2"/>
      <c r="CA111" s="55" t="str">
        <f t="shared" si="42"/>
        <v/>
      </c>
      <c r="CB111" s="55" t="str">
        <f t="shared" si="43"/>
        <v/>
      </c>
      <c r="CC111" s="55" t="str">
        <f t="shared" si="44"/>
        <v/>
      </c>
      <c r="CD111" s="55" t="str">
        <f t="shared" si="45"/>
        <v/>
      </c>
      <c r="CE111" s="55" t="str">
        <f t="shared" si="46"/>
        <v/>
      </c>
      <c r="CF111" s="55" t="str">
        <f t="shared" si="47"/>
        <v/>
      </c>
      <c r="CG111" s="56">
        <f t="shared" si="48"/>
        <v>0</v>
      </c>
      <c r="CH111" s="56">
        <f t="shared" si="49"/>
        <v>0</v>
      </c>
      <c r="CI111" s="56">
        <f t="shared" si="50"/>
        <v>0</v>
      </c>
      <c r="CJ111" s="56">
        <f t="shared" si="51"/>
        <v>0</v>
      </c>
      <c r="CK111" s="56">
        <f t="shared" si="52"/>
        <v>0</v>
      </c>
      <c r="CL111" s="146">
        <f t="shared" si="53"/>
        <v>0</v>
      </c>
    </row>
    <row r="112" spans="1:90" ht="16.350000000000001" customHeight="1" x14ac:dyDescent="0.2">
      <c r="A112" s="415" t="s">
        <v>181</v>
      </c>
      <c r="B112" s="340" t="s">
        <v>160</v>
      </c>
      <c r="C112" s="341">
        <f t="shared" si="38"/>
        <v>0</v>
      </c>
      <c r="D112" s="342">
        <f t="shared" si="39"/>
        <v>0</v>
      </c>
      <c r="E112" s="343">
        <f t="shared" si="40"/>
        <v>0</v>
      </c>
      <c r="F112" s="311"/>
      <c r="G112" s="337"/>
      <c r="H112" s="311"/>
      <c r="I112" s="337"/>
      <c r="J112" s="311"/>
      <c r="K112" s="314"/>
      <c r="L112" s="311"/>
      <c r="M112" s="314"/>
      <c r="N112" s="311"/>
      <c r="O112" s="314"/>
      <c r="P112" s="311"/>
      <c r="Q112" s="314"/>
      <c r="R112" s="311"/>
      <c r="S112" s="314"/>
      <c r="T112" s="311"/>
      <c r="U112" s="314"/>
      <c r="V112" s="311"/>
      <c r="W112" s="337"/>
      <c r="X112" s="311"/>
      <c r="Y112" s="314"/>
      <c r="Z112" s="311"/>
      <c r="AA112" s="314"/>
      <c r="AB112" s="311"/>
      <c r="AC112" s="314"/>
      <c r="AD112" s="311"/>
      <c r="AE112" s="314"/>
      <c r="AF112" s="311"/>
      <c r="AG112" s="314"/>
      <c r="AH112" s="311"/>
      <c r="AI112" s="314"/>
      <c r="AJ112" s="311"/>
      <c r="AK112" s="314"/>
      <c r="AL112" s="344"/>
      <c r="AM112" s="314"/>
      <c r="AN112" s="336"/>
      <c r="AO112" s="345"/>
      <c r="AP112" s="346"/>
      <c r="AQ112" s="312"/>
      <c r="AR112" s="337">
        <v>0</v>
      </c>
      <c r="AS112" s="337">
        <v>0</v>
      </c>
      <c r="AT112" s="199" t="str">
        <f t="shared" si="41"/>
        <v/>
      </c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13"/>
      <c r="BF112" s="13"/>
      <c r="BG112" s="13"/>
      <c r="BX112" s="2"/>
      <c r="CA112" s="55" t="str">
        <f t="shared" si="42"/>
        <v/>
      </c>
      <c r="CB112" s="55" t="str">
        <f t="shared" si="43"/>
        <v/>
      </c>
      <c r="CC112" s="55" t="str">
        <f t="shared" si="44"/>
        <v/>
      </c>
      <c r="CD112" s="55" t="str">
        <f t="shared" si="45"/>
        <v/>
      </c>
      <c r="CE112" s="55" t="str">
        <f t="shared" si="46"/>
        <v/>
      </c>
      <c r="CF112" s="55" t="str">
        <f t="shared" si="47"/>
        <v/>
      </c>
      <c r="CG112" s="56">
        <f t="shared" si="48"/>
        <v>0</v>
      </c>
      <c r="CH112" s="56">
        <f t="shared" si="49"/>
        <v>0</v>
      </c>
      <c r="CI112" s="56">
        <f t="shared" si="50"/>
        <v>0</v>
      </c>
      <c r="CJ112" s="56">
        <f t="shared" si="51"/>
        <v>0</v>
      </c>
      <c r="CK112" s="56">
        <f t="shared" si="52"/>
        <v>0</v>
      </c>
      <c r="CL112" s="146">
        <f t="shared" si="53"/>
        <v>0</v>
      </c>
    </row>
    <row r="113" spans="1:90" ht="16.350000000000001" customHeight="1" x14ac:dyDescent="0.2">
      <c r="A113" s="417"/>
      <c r="B113" s="203" t="s">
        <v>161</v>
      </c>
      <c r="C113" s="172">
        <f t="shared" si="38"/>
        <v>115</v>
      </c>
      <c r="D113" s="155">
        <f t="shared" si="39"/>
        <v>81</v>
      </c>
      <c r="E113" s="156">
        <f t="shared" si="40"/>
        <v>34</v>
      </c>
      <c r="F113" s="124">
        <v>1</v>
      </c>
      <c r="G113" s="163">
        <v>0</v>
      </c>
      <c r="H113" s="124">
        <v>0</v>
      </c>
      <c r="I113" s="163">
        <v>0</v>
      </c>
      <c r="J113" s="124">
        <v>0</v>
      </c>
      <c r="K113" s="126">
        <v>0</v>
      </c>
      <c r="L113" s="124">
        <v>2</v>
      </c>
      <c r="M113" s="126">
        <v>0</v>
      </c>
      <c r="N113" s="124">
        <v>5</v>
      </c>
      <c r="O113" s="126">
        <v>0</v>
      </c>
      <c r="P113" s="124">
        <v>11</v>
      </c>
      <c r="Q113" s="126">
        <v>6</v>
      </c>
      <c r="R113" s="124">
        <v>16</v>
      </c>
      <c r="S113" s="126">
        <v>9</v>
      </c>
      <c r="T113" s="124">
        <v>10</v>
      </c>
      <c r="U113" s="126">
        <v>8</v>
      </c>
      <c r="V113" s="124">
        <v>11</v>
      </c>
      <c r="W113" s="126">
        <v>4</v>
      </c>
      <c r="X113" s="124">
        <v>7</v>
      </c>
      <c r="Y113" s="126">
        <v>1</v>
      </c>
      <c r="Z113" s="124">
        <v>7</v>
      </c>
      <c r="AA113" s="126">
        <v>6</v>
      </c>
      <c r="AB113" s="124">
        <v>5</v>
      </c>
      <c r="AC113" s="126">
        <v>0</v>
      </c>
      <c r="AD113" s="124">
        <v>2</v>
      </c>
      <c r="AE113" s="126">
        <v>0</v>
      </c>
      <c r="AF113" s="124">
        <v>2</v>
      </c>
      <c r="AG113" s="126">
        <v>0</v>
      </c>
      <c r="AH113" s="124">
        <v>1</v>
      </c>
      <c r="AI113" s="126">
        <v>0</v>
      </c>
      <c r="AJ113" s="124">
        <v>1</v>
      </c>
      <c r="AK113" s="126">
        <v>0</v>
      </c>
      <c r="AL113" s="178">
        <v>0</v>
      </c>
      <c r="AM113" s="126">
        <v>0</v>
      </c>
      <c r="AN113" s="165">
        <v>115</v>
      </c>
      <c r="AO113" s="201">
        <v>0</v>
      </c>
      <c r="AP113" s="202">
        <v>0</v>
      </c>
      <c r="AQ113" s="166">
        <v>0</v>
      </c>
      <c r="AR113" s="163">
        <v>0</v>
      </c>
      <c r="AS113" s="163">
        <v>0</v>
      </c>
      <c r="AT113" s="199" t="str">
        <f t="shared" si="41"/>
        <v/>
      </c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13"/>
      <c r="BF113" s="13"/>
      <c r="BG113" s="13"/>
      <c r="BX113" s="2"/>
      <c r="CA113" s="55" t="str">
        <f t="shared" si="42"/>
        <v/>
      </c>
      <c r="CB113" s="55" t="str">
        <f t="shared" si="43"/>
        <v/>
      </c>
      <c r="CC113" s="55" t="str">
        <f t="shared" si="44"/>
        <v/>
      </c>
      <c r="CD113" s="55" t="str">
        <f t="shared" si="45"/>
        <v/>
      </c>
      <c r="CE113" s="55" t="str">
        <f t="shared" si="46"/>
        <v/>
      </c>
      <c r="CF113" s="55" t="str">
        <f t="shared" si="47"/>
        <v/>
      </c>
      <c r="CG113" s="56">
        <f t="shared" si="48"/>
        <v>0</v>
      </c>
      <c r="CH113" s="56">
        <f t="shared" si="49"/>
        <v>0</v>
      </c>
      <c r="CI113" s="56">
        <f t="shared" si="50"/>
        <v>0</v>
      </c>
      <c r="CJ113" s="56">
        <f t="shared" si="51"/>
        <v>0</v>
      </c>
      <c r="CK113" s="56">
        <f t="shared" si="52"/>
        <v>0</v>
      </c>
      <c r="CL113" s="146">
        <f t="shared" si="53"/>
        <v>0</v>
      </c>
    </row>
    <row r="114" spans="1:90" ht="16.350000000000001" customHeight="1" x14ac:dyDescent="0.2">
      <c r="A114" s="415" t="s">
        <v>182</v>
      </c>
      <c r="B114" s="340" t="s">
        <v>160</v>
      </c>
      <c r="C114" s="341">
        <f t="shared" si="38"/>
        <v>0</v>
      </c>
      <c r="D114" s="342">
        <f t="shared" si="39"/>
        <v>0</v>
      </c>
      <c r="E114" s="343">
        <f t="shared" si="40"/>
        <v>0</v>
      </c>
      <c r="F114" s="311"/>
      <c r="G114" s="337"/>
      <c r="H114" s="311"/>
      <c r="I114" s="337"/>
      <c r="J114" s="311"/>
      <c r="K114" s="314"/>
      <c r="L114" s="311"/>
      <c r="M114" s="314"/>
      <c r="N114" s="311"/>
      <c r="O114" s="314"/>
      <c r="P114" s="311"/>
      <c r="Q114" s="314"/>
      <c r="R114" s="311"/>
      <c r="S114" s="314"/>
      <c r="T114" s="311"/>
      <c r="U114" s="314"/>
      <c r="V114" s="60"/>
      <c r="W114" s="49"/>
      <c r="X114" s="60"/>
      <c r="Y114" s="49"/>
      <c r="Z114" s="60"/>
      <c r="AA114" s="49"/>
      <c r="AB114" s="60"/>
      <c r="AC114" s="49"/>
      <c r="AD114" s="60"/>
      <c r="AE114" s="49"/>
      <c r="AF114" s="60"/>
      <c r="AG114" s="49"/>
      <c r="AH114" s="60"/>
      <c r="AI114" s="49"/>
      <c r="AJ114" s="60"/>
      <c r="AK114" s="49"/>
      <c r="AL114" s="80"/>
      <c r="AM114" s="49"/>
      <c r="AN114" s="336"/>
      <c r="AO114" s="345"/>
      <c r="AP114" s="346"/>
      <c r="AQ114" s="312"/>
      <c r="AR114" s="337">
        <v>0</v>
      </c>
      <c r="AS114" s="337">
        <v>0</v>
      </c>
      <c r="AT114" s="199" t="str">
        <f t="shared" si="41"/>
        <v/>
      </c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13"/>
      <c r="BF114" s="13"/>
      <c r="BG114" s="13"/>
      <c r="BX114" s="2"/>
      <c r="CA114" s="55" t="str">
        <f t="shared" si="42"/>
        <v/>
      </c>
      <c r="CB114" s="55" t="str">
        <f t="shared" si="43"/>
        <v/>
      </c>
      <c r="CC114" s="55" t="str">
        <f t="shared" si="44"/>
        <v/>
      </c>
      <c r="CD114" s="55" t="str">
        <f t="shared" si="45"/>
        <v/>
      </c>
      <c r="CE114" s="55" t="str">
        <f t="shared" si="46"/>
        <v/>
      </c>
      <c r="CF114" s="55" t="str">
        <f t="shared" si="47"/>
        <v/>
      </c>
      <c r="CG114" s="56">
        <f t="shared" si="48"/>
        <v>0</v>
      </c>
      <c r="CH114" s="56">
        <f t="shared" si="49"/>
        <v>0</v>
      </c>
      <c r="CI114" s="56">
        <f t="shared" si="50"/>
        <v>0</v>
      </c>
      <c r="CJ114" s="56">
        <f t="shared" si="51"/>
        <v>0</v>
      </c>
      <c r="CK114" s="56">
        <f t="shared" si="52"/>
        <v>0</v>
      </c>
      <c r="CL114" s="146">
        <f t="shared" si="53"/>
        <v>0</v>
      </c>
    </row>
    <row r="115" spans="1:90" ht="16.350000000000001" customHeight="1" x14ac:dyDescent="0.2">
      <c r="A115" s="417"/>
      <c r="B115" s="203" t="s">
        <v>161</v>
      </c>
      <c r="C115" s="172">
        <f t="shared" si="38"/>
        <v>4</v>
      </c>
      <c r="D115" s="155">
        <f t="shared" si="39"/>
        <v>3</v>
      </c>
      <c r="E115" s="156">
        <f t="shared" si="40"/>
        <v>1</v>
      </c>
      <c r="F115" s="124">
        <v>0</v>
      </c>
      <c r="G115" s="163">
        <v>0</v>
      </c>
      <c r="H115" s="124">
        <v>0</v>
      </c>
      <c r="I115" s="163">
        <v>0</v>
      </c>
      <c r="J115" s="124">
        <v>0</v>
      </c>
      <c r="K115" s="126">
        <v>0</v>
      </c>
      <c r="L115" s="124">
        <v>0</v>
      </c>
      <c r="M115" s="126">
        <v>0</v>
      </c>
      <c r="N115" s="124">
        <v>0</v>
      </c>
      <c r="O115" s="126">
        <v>0</v>
      </c>
      <c r="P115" s="124">
        <v>0</v>
      </c>
      <c r="Q115" s="126">
        <v>0</v>
      </c>
      <c r="R115" s="124">
        <v>1</v>
      </c>
      <c r="S115" s="126">
        <v>0</v>
      </c>
      <c r="T115" s="124">
        <v>0</v>
      </c>
      <c r="U115" s="126">
        <v>1</v>
      </c>
      <c r="V115" s="85">
        <v>0</v>
      </c>
      <c r="W115" s="52">
        <v>0</v>
      </c>
      <c r="X115" s="60">
        <v>0</v>
      </c>
      <c r="Y115" s="49">
        <v>0</v>
      </c>
      <c r="Z115" s="60">
        <v>2</v>
      </c>
      <c r="AA115" s="49">
        <v>0</v>
      </c>
      <c r="AB115" s="60">
        <v>0</v>
      </c>
      <c r="AC115" s="49">
        <v>0</v>
      </c>
      <c r="AD115" s="60">
        <v>0</v>
      </c>
      <c r="AE115" s="49">
        <v>0</v>
      </c>
      <c r="AF115" s="60">
        <v>0</v>
      </c>
      <c r="AG115" s="49">
        <v>0</v>
      </c>
      <c r="AH115" s="60">
        <v>0</v>
      </c>
      <c r="AI115" s="49">
        <v>0</v>
      </c>
      <c r="AJ115" s="60">
        <v>0</v>
      </c>
      <c r="AK115" s="49">
        <v>0</v>
      </c>
      <c r="AL115" s="80">
        <v>0</v>
      </c>
      <c r="AM115" s="49">
        <v>0</v>
      </c>
      <c r="AN115" s="171">
        <v>4</v>
      </c>
      <c r="AO115" s="206">
        <v>0</v>
      </c>
      <c r="AP115" s="207">
        <v>0</v>
      </c>
      <c r="AQ115" s="79">
        <v>0</v>
      </c>
      <c r="AR115" s="52">
        <v>0</v>
      </c>
      <c r="AS115" s="52">
        <v>0</v>
      </c>
      <c r="AT115" s="199" t="str">
        <f t="shared" si="41"/>
        <v/>
      </c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13"/>
      <c r="BF115" s="13"/>
      <c r="BG115" s="13"/>
      <c r="BX115" s="2"/>
      <c r="CA115" s="55" t="str">
        <f t="shared" si="42"/>
        <v/>
      </c>
      <c r="CB115" s="55" t="str">
        <f t="shared" si="43"/>
        <v/>
      </c>
      <c r="CC115" s="55" t="str">
        <f t="shared" si="44"/>
        <v/>
      </c>
      <c r="CD115" s="55" t="str">
        <f t="shared" si="45"/>
        <v/>
      </c>
      <c r="CE115" s="55" t="str">
        <f t="shared" si="46"/>
        <v/>
      </c>
      <c r="CF115" s="55" t="str">
        <f t="shared" si="47"/>
        <v/>
      </c>
      <c r="CG115" s="56">
        <f t="shared" si="48"/>
        <v>0</v>
      </c>
      <c r="CH115" s="56">
        <f t="shared" si="49"/>
        <v>0</v>
      </c>
      <c r="CI115" s="56">
        <f t="shared" si="50"/>
        <v>0</v>
      </c>
      <c r="CJ115" s="56">
        <f t="shared" si="51"/>
        <v>0</v>
      </c>
      <c r="CK115" s="56">
        <f t="shared" si="52"/>
        <v>0</v>
      </c>
      <c r="CL115" s="146">
        <f t="shared" si="53"/>
        <v>0</v>
      </c>
    </row>
    <row r="116" spans="1:90" ht="16.350000000000001" customHeight="1" x14ac:dyDescent="0.2">
      <c r="A116" s="389" t="s">
        <v>183</v>
      </c>
      <c r="B116" s="208" t="s">
        <v>160</v>
      </c>
      <c r="C116" s="209">
        <f t="shared" si="38"/>
        <v>0</v>
      </c>
      <c r="D116" s="137">
        <f>SUM(L116+N116+P116+R116+T116+V116+X116+Z116+AB116+AD116+AF116+AH116+AJ116+AL116)</f>
        <v>0</v>
      </c>
      <c r="E116" s="138">
        <f>SUM(M116+O116+Q116+S116+U116+W116+Y116+AA116+AC116+AE116+AG116+AI116+AK116+AM116)</f>
        <v>0</v>
      </c>
      <c r="F116" s="210"/>
      <c r="G116" s="211"/>
      <c r="H116" s="210"/>
      <c r="I116" s="211"/>
      <c r="J116" s="210"/>
      <c r="K116" s="211"/>
      <c r="L116" s="38"/>
      <c r="M116" s="45"/>
      <c r="N116" s="139"/>
      <c r="O116" s="45"/>
      <c r="P116" s="139"/>
      <c r="Q116" s="45"/>
      <c r="R116" s="139"/>
      <c r="S116" s="45"/>
      <c r="T116" s="139"/>
      <c r="U116" s="45"/>
      <c r="V116" s="139"/>
      <c r="W116" s="45"/>
      <c r="X116" s="139"/>
      <c r="Y116" s="45"/>
      <c r="Z116" s="139"/>
      <c r="AA116" s="45"/>
      <c r="AB116" s="139"/>
      <c r="AC116" s="45"/>
      <c r="AD116" s="139"/>
      <c r="AE116" s="45"/>
      <c r="AF116" s="139"/>
      <c r="AG116" s="45"/>
      <c r="AH116" s="139"/>
      <c r="AI116" s="45"/>
      <c r="AJ116" s="139"/>
      <c r="AK116" s="45"/>
      <c r="AL116" s="141"/>
      <c r="AM116" s="45"/>
      <c r="AN116" s="143"/>
      <c r="AO116" s="212"/>
      <c r="AP116" s="213"/>
      <c r="AQ116" s="144"/>
      <c r="AR116" s="140"/>
      <c r="AS116" s="140"/>
      <c r="AT116" s="199" t="str">
        <f t="shared" si="41"/>
        <v/>
      </c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13"/>
      <c r="BF116" s="13"/>
      <c r="BG116" s="13"/>
      <c r="BX116" s="2"/>
      <c r="CA116" s="55" t="str">
        <f t="shared" si="42"/>
        <v/>
      </c>
      <c r="CB116" s="55" t="str">
        <f t="shared" si="43"/>
        <v/>
      </c>
      <c r="CC116" s="55" t="str">
        <f t="shared" si="44"/>
        <v/>
      </c>
      <c r="CD116" s="55" t="str">
        <f t="shared" si="45"/>
        <v/>
      </c>
      <c r="CE116" s="55" t="str">
        <f t="shared" si="46"/>
        <v/>
      </c>
      <c r="CF116" s="55" t="str">
        <f t="shared" si="47"/>
        <v/>
      </c>
      <c r="CG116" s="56">
        <f>IF(C116&lt;AN116,1,0)</f>
        <v>0</v>
      </c>
      <c r="CH116" s="56">
        <f t="shared" si="49"/>
        <v>0</v>
      </c>
      <c r="CI116" s="56">
        <f t="shared" si="50"/>
        <v>0</v>
      </c>
      <c r="CJ116" s="56">
        <f t="shared" si="51"/>
        <v>0</v>
      </c>
      <c r="CK116" s="56">
        <f t="shared" si="52"/>
        <v>0</v>
      </c>
      <c r="CL116" s="146">
        <f t="shared" si="53"/>
        <v>0</v>
      </c>
    </row>
    <row r="117" spans="1:90" ht="16.350000000000001" customHeight="1" x14ac:dyDescent="0.2">
      <c r="A117" s="391"/>
      <c r="B117" s="200" t="s">
        <v>161</v>
      </c>
      <c r="C117" s="175">
        <f t="shared" si="38"/>
        <v>0</v>
      </c>
      <c r="D117" s="176">
        <f>SUM(L117+N117+P117+R117+T117+V117+X117+Z117+AB117+AD117+AF117+AH117+AJ117+AL117)</f>
        <v>0</v>
      </c>
      <c r="E117" s="177">
        <f>SUM(M117+O117+Q117+S117+U117+W117+Y117+AA117+AC117+AE117+AG117+AI117+AK117+AM117)</f>
        <v>0</v>
      </c>
      <c r="F117" s="161"/>
      <c r="G117" s="162"/>
      <c r="H117" s="161"/>
      <c r="I117" s="162"/>
      <c r="J117" s="161"/>
      <c r="K117" s="162"/>
      <c r="L117" s="347"/>
      <c r="M117" s="126"/>
      <c r="N117" s="124"/>
      <c r="O117" s="126"/>
      <c r="P117" s="124"/>
      <c r="Q117" s="126"/>
      <c r="R117" s="124"/>
      <c r="S117" s="126"/>
      <c r="T117" s="124"/>
      <c r="U117" s="126"/>
      <c r="V117" s="124"/>
      <c r="W117" s="126"/>
      <c r="X117" s="124"/>
      <c r="Y117" s="126"/>
      <c r="Z117" s="124"/>
      <c r="AA117" s="126"/>
      <c r="AB117" s="124"/>
      <c r="AC117" s="126"/>
      <c r="AD117" s="124"/>
      <c r="AE117" s="126"/>
      <c r="AF117" s="124"/>
      <c r="AG117" s="126"/>
      <c r="AH117" s="124"/>
      <c r="AI117" s="126"/>
      <c r="AJ117" s="124"/>
      <c r="AK117" s="126"/>
      <c r="AL117" s="178"/>
      <c r="AM117" s="126"/>
      <c r="AN117" s="165"/>
      <c r="AO117" s="201"/>
      <c r="AP117" s="202"/>
      <c r="AQ117" s="166"/>
      <c r="AR117" s="163"/>
      <c r="AS117" s="163"/>
      <c r="AT117" s="199" t="str">
        <f t="shared" si="41"/>
        <v/>
      </c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13"/>
      <c r="BF117" s="13"/>
      <c r="BG117" s="13"/>
      <c r="BX117" s="2"/>
      <c r="CA117" s="55" t="str">
        <f t="shared" si="42"/>
        <v/>
      </c>
      <c r="CB117" s="55" t="str">
        <f t="shared" si="43"/>
        <v/>
      </c>
      <c r="CC117" s="55" t="str">
        <f t="shared" si="44"/>
        <v/>
      </c>
      <c r="CD117" s="55" t="str">
        <f t="shared" si="45"/>
        <v/>
      </c>
      <c r="CE117" s="55" t="str">
        <f t="shared" si="46"/>
        <v/>
      </c>
      <c r="CF117" s="55" t="str">
        <f t="shared" si="47"/>
        <v/>
      </c>
      <c r="CG117" s="56">
        <f t="shared" si="48"/>
        <v>0</v>
      </c>
      <c r="CH117" s="56">
        <f t="shared" si="49"/>
        <v>0</v>
      </c>
      <c r="CI117" s="56">
        <f t="shared" si="50"/>
        <v>0</v>
      </c>
      <c r="CJ117" s="56">
        <f t="shared" si="51"/>
        <v>0</v>
      </c>
      <c r="CK117" s="56">
        <f t="shared" si="52"/>
        <v>0</v>
      </c>
      <c r="CL117" s="146">
        <f t="shared" si="53"/>
        <v>0</v>
      </c>
    </row>
    <row r="118" spans="1:90" x14ac:dyDescent="0.2">
      <c r="AA118" s="5"/>
      <c r="AB118" s="5"/>
      <c r="AC118" s="5"/>
      <c r="AD118" s="5"/>
      <c r="AE118" s="5"/>
      <c r="AR118" s="2" t="s">
        <v>169</v>
      </c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CG118" s="12"/>
      <c r="CH118" s="12"/>
      <c r="CI118" s="12"/>
      <c r="CJ118" s="12"/>
      <c r="CK118" s="12"/>
    </row>
    <row r="119" spans="1:90" x14ac:dyDescent="0.2">
      <c r="AA119" s="5"/>
      <c r="AB119" s="5"/>
      <c r="AC119" s="5"/>
      <c r="AD119" s="5"/>
      <c r="AE119" s="5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CG119" s="12"/>
      <c r="CH119" s="12"/>
      <c r="CI119" s="12"/>
      <c r="CJ119" s="12"/>
      <c r="CK119" s="12"/>
    </row>
    <row r="120" spans="1:90" x14ac:dyDescent="0.2">
      <c r="AA120" s="5"/>
      <c r="AB120" s="5"/>
      <c r="AC120" s="5"/>
      <c r="AD120" s="5"/>
      <c r="AE120" s="5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</row>
    <row r="125" spans="1:90" x14ac:dyDescent="0.2">
      <c r="AA125" s="5"/>
      <c r="AB125" s="5"/>
      <c r="AC125" s="5"/>
      <c r="AD125" s="5"/>
      <c r="AE125" s="5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43" x14ac:dyDescent="0.2"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215"/>
      <c r="AJ136" s="5"/>
      <c r="AK136" s="5"/>
      <c r="AL136" s="5"/>
      <c r="AM136" s="5"/>
      <c r="AN136" s="5"/>
      <c r="AO136" s="5"/>
      <c r="AP136" s="5"/>
      <c r="AQ136" s="215"/>
    </row>
    <row r="192" ht="12.75" customHeight="1" x14ac:dyDescent="0.2"/>
    <row r="193" spans="1:104" s="216" customFormat="1" hidden="1" x14ac:dyDescent="0.2">
      <c r="A193" s="216">
        <f>SUM(B71,B88,C102,C107:C117,AV71,AR71:AS71,W71:AV71)</f>
        <v>8733</v>
      </c>
      <c r="B193" s="216">
        <f>SUM(CG7:CK119)</f>
        <v>0</v>
      </c>
      <c r="BX193" s="217"/>
      <c r="BY193" s="217"/>
      <c r="BZ193" s="217"/>
      <c r="CA193" s="217"/>
      <c r="CB193" s="217"/>
      <c r="CC193" s="217"/>
      <c r="CD193" s="217"/>
      <c r="CE193" s="217"/>
      <c r="CF193" s="217"/>
      <c r="CG193" s="217"/>
      <c r="CH193" s="217"/>
      <c r="CI193" s="217"/>
      <c r="CJ193" s="217"/>
      <c r="CK193" s="217"/>
      <c r="CL193" s="217"/>
      <c r="CM193" s="217"/>
      <c r="CN193" s="217"/>
      <c r="CO193" s="217"/>
      <c r="CP193" s="217"/>
      <c r="CQ193" s="217"/>
      <c r="CR193" s="217"/>
      <c r="CS193" s="217"/>
      <c r="CT193" s="217"/>
      <c r="CU193" s="217"/>
      <c r="CV193" s="217"/>
      <c r="CW193" s="217"/>
      <c r="CX193" s="217"/>
      <c r="CY193" s="217"/>
      <c r="CZ193" s="217"/>
    </row>
  </sheetData>
  <mergeCells count="87">
    <mergeCell ref="A107:A108"/>
    <mergeCell ref="A109:A111"/>
    <mergeCell ref="A112:A113"/>
    <mergeCell ref="A114:A115"/>
    <mergeCell ref="A116:A117"/>
    <mergeCell ref="AQ104:AQ106"/>
    <mergeCell ref="AR104:AR106"/>
    <mergeCell ref="AS104:AS106"/>
    <mergeCell ref="F105:G105"/>
    <mergeCell ref="H105:I105"/>
    <mergeCell ref="J105:K105"/>
    <mergeCell ref="L105:M105"/>
    <mergeCell ref="N105:O105"/>
    <mergeCell ref="P105:Q105"/>
    <mergeCell ref="R105:S105"/>
    <mergeCell ref="AO104:AP105"/>
    <mergeCell ref="AB105:AC105"/>
    <mergeCell ref="AD105:AE105"/>
    <mergeCell ref="AF105:AG105"/>
    <mergeCell ref="AH105:AI105"/>
    <mergeCell ref="AJ105:AK105"/>
    <mergeCell ref="A104:A106"/>
    <mergeCell ref="B104:B106"/>
    <mergeCell ref="C104:E105"/>
    <mergeCell ref="F104:AM104"/>
    <mergeCell ref="AN104:AN106"/>
    <mergeCell ref="T105:U105"/>
    <mergeCell ref="V105:W105"/>
    <mergeCell ref="X105:Y105"/>
    <mergeCell ref="Z105:AA105"/>
    <mergeCell ref="AL105:AM105"/>
    <mergeCell ref="A102:B102"/>
    <mergeCell ref="AF91:AG91"/>
    <mergeCell ref="AH91:AI91"/>
    <mergeCell ref="AJ91:AK91"/>
    <mergeCell ref="AL91:AM91"/>
    <mergeCell ref="A93:B93"/>
    <mergeCell ref="A94:A96"/>
    <mergeCell ref="A90:B92"/>
    <mergeCell ref="C90:E91"/>
    <mergeCell ref="AB91:AC91"/>
    <mergeCell ref="AD91:AE91"/>
    <mergeCell ref="A97:B97"/>
    <mergeCell ref="A98:B98"/>
    <mergeCell ref="A99:B99"/>
    <mergeCell ref="A100:B100"/>
    <mergeCell ref="A101:B101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F90:AM90"/>
    <mergeCell ref="AN90:AN92"/>
    <mergeCell ref="AO90:AO92"/>
    <mergeCell ref="AP90:AP92"/>
    <mergeCell ref="X91:Y91"/>
    <mergeCell ref="Z91:AA91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3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37" width="11.42578125" style="2" customWidth="1"/>
    <col min="38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3" width="11.42578125" style="2"/>
    <col min="74" max="75" width="11.42578125" style="2" customWidth="1"/>
    <col min="76" max="77" width="11.42578125" style="3" customWidth="1"/>
    <col min="78" max="78" width="11.140625" style="3" customWidth="1"/>
    <col min="79" max="89" width="11.140625" style="4" hidden="1" customWidth="1"/>
    <col min="90" max="104" width="11.140625" style="4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0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",[10]NOMBRE!B2," - ","( ",[10]NOMBRE!C2,[10]NOMBRE!D2,[10]NOMBRE!E2,[10]NOMBRE!F2,[10]NOMBRE!G2,"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",[10]NOMBRE!B6," - ","( ",[10]NOMBRE!C6,[10]NOMBRE!D6," )")</f>
        <v>MES: AGOSTO - ( 08 )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",[10]NOMBRE!B7)</f>
        <v>AÑO: 2020</v>
      </c>
      <c r="AP5" s="369"/>
      <c r="AQ5" s="371"/>
      <c r="AR5" s="37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373" t="s">
        <v>1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5"/>
      <c r="AF6" s="5"/>
      <c r="AG6" s="5"/>
      <c r="AH6" s="6"/>
      <c r="AI6" s="5"/>
      <c r="AJ6" s="5"/>
      <c r="AK6" s="6"/>
      <c r="AL6" s="5"/>
      <c r="AM6" s="5"/>
      <c r="AN6" s="7"/>
      <c r="AP6" s="369"/>
      <c r="AQ6" s="371"/>
      <c r="AR6" s="37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2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370"/>
      <c r="AQ7" s="372"/>
      <c r="AR7" s="372"/>
      <c r="AS7" s="374"/>
      <c r="AT7" s="375"/>
      <c r="AU7" s="37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376" t="s">
        <v>3</v>
      </c>
      <c r="B8" s="468" t="s">
        <v>4</v>
      </c>
      <c r="C8" s="469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69"/>
      <c r="U8" s="469"/>
      <c r="V8" s="470"/>
      <c r="W8" s="376" t="s">
        <v>5</v>
      </c>
      <c r="X8" s="382"/>
      <c r="Y8" s="382"/>
      <c r="Z8" s="382"/>
      <c r="AA8" s="382"/>
      <c r="AB8" s="382"/>
      <c r="AC8" s="382"/>
      <c r="AD8" s="383"/>
      <c r="AE8" s="384" t="s">
        <v>6</v>
      </c>
      <c r="AF8" s="385"/>
      <c r="AG8" s="376" t="s">
        <v>7</v>
      </c>
      <c r="AH8" s="383"/>
      <c r="AI8" s="389" t="s">
        <v>8</v>
      </c>
      <c r="AJ8" s="376" t="s">
        <v>9</v>
      </c>
      <c r="AK8" s="383"/>
      <c r="AL8" s="376" t="s">
        <v>10</v>
      </c>
      <c r="AM8" s="383"/>
      <c r="AN8" s="376" t="s">
        <v>11</v>
      </c>
      <c r="AO8" s="383"/>
      <c r="AP8" s="389" t="s">
        <v>12</v>
      </c>
      <c r="AQ8" s="389" t="s">
        <v>13</v>
      </c>
      <c r="AR8" s="397" t="s">
        <v>14</v>
      </c>
      <c r="AS8" s="398"/>
      <c r="AT8" s="471" t="s">
        <v>15</v>
      </c>
      <c r="AU8" s="471"/>
      <c r="AV8" s="471"/>
      <c r="AW8" s="472" t="s">
        <v>16</v>
      </c>
      <c r="AX8" s="472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377"/>
      <c r="B9" s="389" t="s">
        <v>17</v>
      </c>
      <c r="C9" s="376" t="s">
        <v>18</v>
      </c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383"/>
      <c r="T9" s="389" t="s">
        <v>19</v>
      </c>
      <c r="U9" s="473" t="s">
        <v>20</v>
      </c>
      <c r="V9" s="474"/>
      <c r="W9" s="475" t="s">
        <v>21</v>
      </c>
      <c r="X9" s="475"/>
      <c r="Y9" s="475"/>
      <c r="Z9" s="474"/>
      <c r="AA9" s="473" t="s">
        <v>22</v>
      </c>
      <c r="AB9" s="475"/>
      <c r="AC9" s="475"/>
      <c r="AD9" s="474"/>
      <c r="AE9" s="386"/>
      <c r="AF9" s="387"/>
      <c r="AG9" s="378"/>
      <c r="AH9" s="388"/>
      <c r="AI9" s="390"/>
      <c r="AJ9" s="378"/>
      <c r="AK9" s="388"/>
      <c r="AL9" s="378"/>
      <c r="AM9" s="388"/>
      <c r="AN9" s="378"/>
      <c r="AO9" s="388"/>
      <c r="AP9" s="390"/>
      <c r="AQ9" s="390"/>
      <c r="AR9" s="399"/>
      <c r="AS9" s="400"/>
      <c r="AT9" s="471"/>
      <c r="AU9" s="471"/>
      <c r="AV9" s="471"/>
      <c r="AW9" s="472"/>
      <c r="AX9" s="472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378"/>
      <c r="B10" s="391"/>
      <c r="C10" s="294" t="s">
        <v>23</v>
      </c>
      <c r="D10" s="295" t="s">
        <v>24</v>
      </c>
      <c r="E10" s="296" t="s">
        <v>25</v>
      </c>
      <c r="F10" s="296" t="s">
        <v>26</v>
      </c>
      <c r="G10" s="296" t="s">
        <v>27</v>
      </c>
      <c r="H10" s="297" t="s">
        <v>28</v>
      </c>
      <c r="I10" s="297" t="s">
        <v>29</v>
      </c>
      <c r="J10" s="297" t="s">
        <v>30</v>
      </c>
      <c r="K10" s="297" t="s">
        <v>31</v>
      </c>
      <c r="L10" s="297" t="s">
        <v>32</v>
      </c>
      <c r="M10" s="297" t="s">
        <v>33</v>
      </c>
      <c r="N10" s="297" t="s">
        <v>34</v>
      </c>
      <c r="O10" s="297" t="s">
        <v>35</v>
      </c>
      <c r="P10" s="297" t="s">
        <v>36</v>
      </c>
      <c r="Q10" s="297" t="s">
        <v>37</v>
      </c>
      <c r="R10" s="297" t="s">
        <v>38</v>
      </c>
      <c r="S10" s="298" t="s">
        <v>39</v>
      </c>
      <c r="T10" s="391"/>
      <c r="U10" s="352" t="s">
        <v>40</v>
      </c>
      <c r="V10" s="299" t="s">
        <v>41</v>
      </c>
      <c r="W10" s="354" t="s">
        <v>42</v>
      </c>
      <c r="X10" s="300" t="s">
        <v>43</v>
      </c>
      <c r="Y10" s="296" t="s">
        <v>44</v>
      </c>
      <c r="Z10" s="299" t="s">
        <v>45</v>
      </c>
      <c r="AA10" s="300" t="s">
        <v>42</v>
      </c>
      <c r="AB10" s="300" t="s">
        <v>43</v>
      </c>
      <c r="AC10" s="296" t="s">
        <v>44</v>
      </c>
      <c r="AD10" s="299" t="s">
        <v>45</v>
      </c>
      <c r="AE10" s="301" t="s">
        <v>46</v>
      </c>
      <c r="AF10" s="302" t="s">
        <v>47</v>
      </c>
      <c r="AG10" s="303" t="s">
        <v>48</v>
      </c>
      <c r="AH10" s="304" t="s">
        <v>49</v>
      </c>
      <c r="AI10" s="391"/>
      <c r="AJ10" s="294" t="s">
        <v>50</v>
      </c>
      <c r="AK10" s="299" t="s">
        <v>51</v>
      </c>
      <c r="AL10" s="294" t="s">
        <v>50</v>
      </c>
      <c r="AM10" s="299" t="s">
        <v>51</v>
      </c>
      <c r="AN10" s="305" t="s">
        <v>52</v>
      </c>
      <c r="AO10" s="305" t="s">
        <v>53</v>
      </c>
      <c r="AP10" s="391"/>
      <c r="AQ10" s="391"/>
      <c r="AR10" s="306" t="s">
        <v>21</v>
      </c>
      <c r="AS10" s="307" t="s">
        <v>54</v>
      </c>
      <c r="AT10" s="308" t="s">
        <v>55</v>
      </c>
      <c r="AU10" s="309" t="s">
        <v>56</v>
      </c>
      <c r="AV10" s="310" t="s">
        <v>57</v>
      </c>
      <c r="AW10" s="294" t="s">
        <v>50</v>
      </c>
      <c r="AX10" s="299" t="s">
        <v>51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3" t="s">
        <v>58</v>
      </c>
      <c r="B11" s="34">
        <f>SUM(C11:S11)</f>
        <v>74</v>
      </c>
      <c r="C11" s="311">
        <v>19</v>
      </c>
      <c r="D11" s="312">
        <v>20</v>
      </c>
      <c r="E11" s="313">
        <v>32</v>
      </c>
      <c r="F11" s="313">
        <v>3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9">
        <v>74</v>
      </c>
      <c r="U11" s="39">
        <v>26</v>
      </c>
      <c r="V11" s="40">
        <v>48</v>
      </c>
      <c r="W11" s="41">
        <f t="shared" ref="W11:W36" si="0">SUM(X11+Y11+Z11)</f>
        <v>8</v>
      </c>
      <c r="X11" s="39">
        <v>4</v>
      </c>
      <c r="Y11" s="42">
        <v>4</v>
      </c>
      <c r="Z11" s="40">
        <v>0</v>
      </c>
      <c r="AA11" s="43">
        <f t="shared" ref="AA11:AA37" si="1">SUM(AB11+AC11+AD11)</f>
        <v>0</v>
      </c>
      <c r="AB11" s="39">
        <v>0</v>
      </c>
      <c r="AC11" s="42">
        <v>0</v>
      </c>
      <c r="AD11" s="40">
        <v>0</v>
      </c>
      <c r="AE11" s="44">
        <v>4</v>
      </c>
      <c r="AF11" s="45">
        <v>0</v>
      </c>
      <c r="AG11" s="46">
        <v>19</v>
      </c>
      <c r="AH11" s="314">
        <v>3</v>
      </c>
      <c r="AI11" s="48">
        <v>24</v>
      </c>
      <c r="AJ11" s="46">
        <v>0</v>
      </c>
      <c r="AK11" s="314">
        <v>0</v>
      </c>
      <c r="AL11" s="46">
        <v>2</v>
      </c>
      <c r="AM11" s="314">
        <v>0</v>
      </c>
      <c r="AN11" s="49"/>
      <c r="AO11" s="49"/>
      <c r="AP11" s="49"/>
      <c r="AQ11" s="49"/>
      <c r="AR11" s="50"/>
      <c r="AS11" s="51"/>
      <c r="AT11" s="311"/>
      <c r="AU11" s="313"/>
      <c r="AV11" s="52"/>
      <c r="AW11" s="46"/>
      <c r="AX11" s="314"/>
      <c r="AY11" s="53" t="str">
        <f>CA11&amp;CB11&amp;CC11&amp;CD11&amp;CE11</f>
        <v/>
      </c>
      <c r="AZ11" s="54"/>
      <c r="BA11" s="54"/>
      <c r="BB11" s="54"/>
      <c r="BC11" s="54"/>
      <c r="BD11" s="54"/>
      <c r="BE11" s="54"/>
      <c r="BF11" s="54"/>
      <c r="BG11" s="54"/>
      <c r="BH11" s="54"/>
      <c r="BI11" s="13"/>
      <c r="BJ11" s="13"/>
      <c r="BK11" s="13"/>
      <c r="BL11" s="13"/>
      <c r="BM11" s="13"/>
      <c r="BX11" s="2"/>
      <c r="CA11" s="55" t="str">
        <f>IF(CG11=1,"* El número de consultas según sexo NO DEBE ser diferente al Total. ","")</f>
        <v/>
      </c>
      <c r="CB11" s="55" t="str">
        <f>IF(CH11=1,"* No olvide digitar la columna Beneficiarios (Digite CEROS si no tiene). ","")</f>
        <v/>
      </c>
      <c r="CC11" s="55" t="str">
        <f>IF(CI11=1,"* El número de Beneficiarios NO DEBE ser mayor que el Total. ","")</f>
        <v/>
      </c>
      <c r="CD11" s="55" t="str">
        <f>IF(CJ11=1,"* El total de Consultas Nuevas NO DEBE ser MAYOR que el total de las Consultas Médicas. ","")</f>
        <v/>
      </c>
      <c r="CE11" s="55" t="str">
        <f>IF(CK11=1,"* No olvide registrar datos en Pertinencia (Digite CEROS si no tiene). ","")</f>
        <v/>
      </c>
      <c r="CF11" s="55"/>
      <c r="CG11" s="56">
        <f>IF(B11&lt;&gt;(U11+V11),1,0)</f>
        <v>0</v>
      </c>
      <c r="CH11" s="56">
        <f>IF(AND(B11&lt;&gt;0,T11=""),1,0)</f>
        <v>0</v>
      </c>
      <c r="CI11" s="56">
        <f t="shared" ref="CI11:CI70" si="2">IF(B11&lt;(T11),1,0)</f>
        <v>0</v>
      </c>
      <c r="CJ11" s="56">
        <f t="shared" ref="CJ11:CJ70" si="3">IF(B11&lt;(W11+AA11),1,0)</f>
        <v>0</v>
      </c>
      <c r="CK11" s="56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1" t="s">
        <v>59</v>
      </c>
      <c r="B12" s="34">
        <f>SUM(C12:S12)</f>
        <v>400</v>
      </c>
      <c r="C12" s="39">
        <v>0</v>
      </c>
      <c r="D12" s="57">
        <v>0</v>
      </c>
      <c r="E12" s="58">
        <v>0</v>
      </c>
      <c r="F12" s="58">
        <v>7</v>
      </c>
      <c r="G12" s="58">
        <v>24</v>
      </c>
      <c r="H12" s="58">
        <v>30</v>
      </c>
      <c r="I12" s="58">
        <v>30</v>
      </c>
      <c r="J12" s="58">
        <v>30</v>
      </c>
      <c r="K12" s="58">
        <v>26</v>
      </c>
      <c r="L12" s="58">
        <v>21</v>
      </c>
      <c r="M12" s="58">
        <v>40</v>
      </c>
      <c r="N12" s="58">
        <v>49</v>
      </c>
      <c r="O12" s="58">
        <v>41</v>
      </c>
      <c r="P12" s="58">
        <v>34</v>
      </c>
      <c r="Q12" s="58">
        <v>22</v>
      </c>
      <c r="R12" s="58">
        <v>27</v>
      </c>
      <c r="S12" s="40">
        <v>19</v>
      </c>
      <c r="T12" s="39">
        <v>399</v>
      </c>
      <c r="U12" s="39">
        <v>139</v>
      </c>
      <c r="V12" s="40">
        <v>261</v>
      </c>
      <c r="W12" s="41">
        <f t="shared" si="0"/>
        <v>0</v>
      </c>
      <c r="X12" s="39">
        <v>0</v>
      </c>
      <c r="Y12" s="42">
        <v>0</v>
      </c>
      <c r="Z12" s="40">
        <v>0</v>
      </c>
      <c r="AA12" s="43">
        <f t="shared" si="1"/>
        <v>71</v>
      </c>
      <c r="AB12" s="39">
        <v>13</v>
      </c>
      <c r="AC12" s="57">
        <v>58</v>
      </c>
      <c r="AD12" s="40">
        <v>0</v>
      </c>
      <c r="AE12" s="44">
        <v>13</v>
      </c>
      <c r="AF12" s="59">
        <v>0</v>
      </c>
      <c r="AG12" s="39">
        <v>1</v>
      </c>
      <c r="AH12" s="40">
        <v>2</v>
      </c>
      <c r="AI12" s="48">
        <v>961</v>
      </c>
      <c r="AJ12" s="46">
        <v>0</v>
      </c>
      <c r="AK12" s="40">
        <v>9</v>
      </c>
      <c r="AL12" s="46">
        <v>0</v>
      </c>
      <c r="AM12" s="40">
        <v>26</v>
      </c>
      <c r="AN12" s="49"/>
      <c r="AO12" s="49"/>
      <c r="AP12" s="49"/>
      <c r="AQ12" s="49"/>
      <c r="AR12" s="50"/>
      <c r="AS12" s="51"/>
      <c r="AT12" s="60"/>
      <c r="AU12" s="58"/>
      <c r="AV12" s="52"/>
      <c r="AW12" s="46"/>
      <c r="AX12" s="40"/>
      <c r="AY12" s="53" t="str">
        <f t="shared" ref="AY12:AY70" si="5">CA12&amp;CB12&amp;CC12&amp;CD12&amp;CE12</f>
        <v/>
      </c>
      <c r="AZ12" s="54"/>
      <c r="BA12" s="54"/>
      <c r="BB12" s="54"/>
      <c r="BC12" s="54"/>
      <c r="BD12" s="54"/>
      <c r="BE12" s="54"/>
      <c r="BF12" s="54"/>
      <c r="BG12" s="54"/>
      <c r="BH12" s="54"/>
      <c r="BI12" s="13"/>
      <c r="BJ12" s="13"/>
      <c r="BK12" s="13"/>
      <c r="BL12" s="13"/>
      <c r="BM12" s="13"/>
      <c r="BX12" s="2"/>
      <c r="CA12" s="55" t="str">
        <f t="shared" ref="CA12:CA70" si="6">IF(CG12=1,"* El número de consultas según sexo NO DEBE ser diferente al Total. ","")</f>
        <v/>
      </c>
      <c r="CB12" s="55" t="str">
        <f t="shared" ref="CB12:CB70" si="7">IF(CH12=1,"* No olvide digitar la columna Beneficiarios (Digite CEROS si no tiene). ","")</f>
        <v/>
      </c>
      <c r="CC12" s="55" t="str">
        <f t="shared" ref="CC12:CC70" si="8">IF(CI12=1,"* El número de Beneficiarios NO DEBE ser mayor que el Total. ","")</f>
        <v/>
      </c>
      <c r="CD12" s="55" t="str">
        <f t="shared" ref="CD12:CD70" si="9">IF(CJ12=1,"* El total de Consultas Nuevas NO DEBE ser MAYOR que el total de las Consultas Médicas. ","")</f>
        <v/>
      </c>
      <c r="CE12" s="55" t="str">
        <f t="shared" ref="CE12:CE70" si="10">IF(CK12=1,"* No olvide registrar datos en Pertinencia (Digite CEROS si no tiene). ","")</f>
        <v/>
      </c>
      <c r="CF12" s="55"/>
      <c r="CG12" s="56">
        <f t="shared" ref="CG12:CG70" si="11">IF(B12&lt;&gt;(U12+V12),1,0)</f>
        <v>0</v>
      </c>
      <c r="CH12" s="56">
        <f t="shared" ref="CH12:CH70" si="12">IF(AND(B12&lt;&gt;0,T12=""),1,0)</f>
        <v>0</v>
      </c>
      <c r="CI12" s="56">
        <f t="shared" si="2"/>
        <v>0</v>
      </c>
      <c r="CJ12" s="56">
        <f t="shared" si="3"/>
        <v>0</v>
      </c>
      <c r="CK12" s="56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1" t="s">
        <v>60</v>
      </c>
      <c r="B13" s="34">
        <f>SUM(C13)</f>
        <v>6</v>
      </c>
      <c r="C13" s="39">
        <v>6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39">
        <v>6</v>
      </c>
      <c r="U13" s="39">
        <v>2</v>
      </c>
      <c r="V13" s="40">
        <v>4</v>
      </c>
      <c r="W13" s="41">
        <f t="shared" si="0"/>
        <v>0</v>
      </c>
      <c r="X13" s="39">
        <v>0</v>
      </c>
      <c r="Y13" s="42">
        <v>0</v>
      </c>
      <c r="Z13" s="40">
        <v>0</v>
      </c>
      <c r="AA13" s="43">
        <f t="shared" si="1"/>
        <v>0</v>
      </c>
      <c r="AB13" s="39">
        <v>0</v>
      </c>
      <c r="AC13" s="57">
        <v>0</v>
      </c>
      <c r="AD13" s="40">
        <v>0</v>
      </c>
      <c r="AE13" s="44"/>
      <c r="AF13" s="44">
        <v>0</v>
      </c>
      <c r="AG13" s="39">
        <v>0</v>
      </c>
      <c r="AH13" s="40">
        <v>1</v>
      </c>
      <c r="AI13" s="48">
        <v>0</v>
      </c>
      <c r="AJ13" s="46">
        <v>0</v>
      </c>
      <c r="AK13" s="40">
        <v>0</v>
      </c>
      <c r="AL13" s="46">
        <v>0</v>
      </c>
      <c r="AM13" s="40">
        <v>0</v>
      </c>
      <c r="AN13" s="49"/>
      <c r="AO13" s="49"/>
      <c r="AP13" s="49"/>
      <c r="AQ13" s="49"/>
      <c r="AR13" s="50"/>
      <c r="AS13" s="51"/>
      <c r="AT13" s="60"/>
      <c r="AU13" s="58"/>
      <c r="AV13" s="52"/>
      <c r="AW13" s="46"/>
      <c r="AX13" s="40"/>
      <c r="AY13" s="53" t="str">
        <f t="shared" si="5"/>
        <v/>
      </c>
      <c r="AZ13" s="54"/>
      <c r="BA13" s="54"/>
      <c r="BB13" s="54"/>
      <c r="BC13" s="54"/>
      <c r="BD13" s="54"/>
      <c r="BE13" s="54"/>
      <c r="BF13" s="54"/>
      <c r="BG13" s="54"/>
      <c r="BH13" s="54"/>
      <c r="BI13" s="13"/>
      <c r="BJ13" s="13"/>
      <c r="BK13" s="13"/>
      <c r="BL13" s="13"/>
      <c r="BM13" s="13"/>
      <c r="BX13" s="2"/>
      <c r="CA13" s="55" t="str">
        <f t="shared" si="6"/>
        <v/>
      </c>
      <c r="CB13" s="55" t="str">
        <f t="shared" si="7"/>
        <v/>
      </c>
      <c r="CC13" s="55" t="str">
        <f t="shared" si="8"/>
        <v/>
      </c>
      <c r="CD13" s="55" t="str">
        <f t="shared" si="9"/>
        <v/>
      </c>
      <c r="CE13" s="55" t="str">
        <f t="shared" si="10"/>
        <v/>
      </c>
      <c r="CF13" s="55"/>
      <c r="CG13" s="56">
        <f t="shared" si="11"/>
        <v>0</v>
      </c>
      <c r="CH13" s="56">
        <f t="shared" si="12"/>
        <v>0</v>
      </c>
      <c r="CI13" s="56">
        <f t="shared" si="2"/>
        <v>0</v>
      </c>
      <c r="CJ13" s="56">
        <f t="shared" si="3"/>
        <v>0</v>
      </c>
      <c r="CK13" s="56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1" t="s">
        <v>61</v>
      </c>
      <c r="B14" s="34">
        <f t="shared" ref="B14:B34" si="13">SUM(C14:S14)</f>
        <v>5</v>
      </c>
      <c r="C14" s="39">
        <v>3</v>
      </c>
      <c r="D14" s="57">
        <v>1</v>
      </c>
      <c r="E14" s="58">
        <v>1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39">
        <v>5</v>
      </c>
      <c r="U14" s="39">
        <v>4</v>
      </c>
      <c r="V14" s="40">
        <v>1</v>
      </c>
      <c r="W14" s="41">
        <f t="shared" si="0"/>
        <v>2</v>
      </c>
      <c r="X14" s="39">
        <v>2</v>
      </c>
      <c r="Y14" s="42">
        <v>0</v>
      </c>
      <c r="Z14" s="40">
        <v>0</v>
      </c>
      <c r="AA14" s="43">
        <f t="shared" si="1"/>
        <v>0</v>
      </c>
      <c r="AB14" s="39">
        <v>0</v>
      </c>
      <c r="AC14" s="57">
        <v>0</v>
      </c>
      <c r="AD14" s="40">
        <v>0</v>
      </c>
      <c r="AE14" s="44">
        <v>2</v>
      </c>
      <c r="AF14" s="44">
        <v>0</v>
      </c>
      <c r="AG14" s="39">
        <v>0</v>
      </c>
      <c r="AH14" s="40">
        <v>1</v>
      </c>
      <c r="AI14" s="48">
        <v>0</v>
      </c>
      <c r="AJ14" s="46">
        <v>0</v>
      </c>
      <c r="AK14" s="40">
        <v>0</v>
      </c>
      <c r="AL14" s="46">
        <v>0</v>
      </c>
      <c r="AM14" s="40">
        <v>0</v>
      </c>
      <c r="AN14" s="49"/>
      <c r="AO14" s="49"/>
      <c r="AP14" s="49"/>
      <c r="AQ14" s="49"/>
      <c r="AR14" s="50"/>
      <c r="AS14" s="51"/>
      <c r="AT14" s="60"/>
      <c r="AU14" s="58"/>
      <c r="AV14" s="52"/>
      <c r="AW14" s="46"/>
      <c r="AX14" s="40"/>
      <c r="AY14" s="53" t="str">
        <f t="shared" si="5"/>
        <v/>
      </c>
      <c r="AZ14" s="54"/>
      <c r="BA14" s="54"/>
      <c r="BB14" s="54"/>
      <c r="BC14" s="54"/>
      <c r="BD14" s="54"/>
      <c r="BE14" s="54"/>
      <c r="BF14" s="54"/>
      <c r="BG14" s="54"/>
      <c r="BH14" s="54"/>
      <c r="BI14" s="13"/>
      <c r="BJ14" s="13"/>
      <c r="BK14" s="13"/>
      <c r="BL14" s="13"/>
      <c r="BM14" s="13"/>
      <c r="BX14" s="2"/>
      <c r="CA14" s="55" t="str">
        <f t="shared" si="6"/>
        <v/>
      </c>
      <c r="CB14" s="55" t="str">
        <f t="shared" si="7"/>
        <v/>
      </c>
      <c r="CC14" s="55" t="str">
        <f t="shared" si="8"/>
        <v/>
      </c>
      <c r="CD14" s="55" t="str">
        <f t="shared" si="9"/>
        <v/>
      </c>
      <c r="CE14" s="55" t="str">
        <f t="shared" si="10"/>
        <v/>
      </c>
      <c r="CF14" s="55"/>
      <c r="CG14" s="56">
        <f t="shared" si="11"/>
        <v>0</v>
      </c>
      <c r="CH14" s="56">
        <f t="shared" si="12"/>
        <v>0</v>
      </c>
      <c r="CI14" s="56">
        <f t="shared" si="2"/>
        <v>0</v>
      </c>
      <c r="CJ14" s="56">
        <f t="shared" si="3"/>
        <v>0</v>
      </c>
      <c r="CK14" s="56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1" t="s">
        <v>62</v>
      </c>
      <c r="B15" s="34">
        <f t="shared" si="13"/>
        <v>0</v>
      </c>
      <c r="C15" s="39">
        <v>0</v>
      </c>
      <c r="D15" s="57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0">
        <v>0</v>
      </c>
      <c r="T15" s="39">
        <v>0</v>
      </c>
      <c r="U15" s="39">
        <v>0</v>
      </c>
      <c r="V15" s="40">
        <v>0</v>
      </c>
      <c r="W15" s="41">
        <f t="shared" si="0"/>
        <v>0</v>
      </c>
      <c r="X15" s="39">
        <v>0</v>
      </c>
      <c r="Y15" s="42">
        <v>0</v>
      </c>
      <c r="Z15" s="40">
        <v>0</v>
      </c>
      <c r="AA15" s="62">
        <f t="shared" si="1"/>
        <v>0</v>
      </c>
      <c r="AB15" s="39">
        <v>0</v>
      </c>
      <c r="AC15" s="42">
        <v>0</v>
      </c>
      <c r="AD15" s="40">
        <v>0</v>
      </c>
      <c r="AE15" s="44"/>
      <c r="AF15" s="44">
        <v>0</v>
      </c>
      <c r="AG15" s="39">
        <v>0</v>
      </c>
      <c r="AH15" s="40">
        <v>0</v>
      </c>
      <c r="AI15" s="48">
        <v>0</v>
      </c>
      <c r="AJ15" s="46">
        <v>0</v>
      </c>
      <c r="AK15" s="40">
        <v>0</v>
      </c>
      <c r="AL15" s="46">
        <v>0</v>
      </c>
      <c r="AM15" s="40">
        <v>0</v>
      </c>
      <c r="AN15" s="49"/>
      <c r="AO15" s="49"/>
      <c r="AP15" s="49"/>
      <c r="AQ15" s="49"/>
      <c r="AR15" s="50"/>
      <c r="AS15" s="51"/>
      <c r="AT15" s="60"/>
      <c r="AU15" s="58"/>
      <c r="AV15" s="52"/>
      <c r="AW15" s="46"/>
      <c r="AX15" s="40"/>
      <c r="AY15" s="53" t="str">
        <f t="shared" si="5"/>
        <v/>
      </c>
      <c r="AZ15" s="54"/>
      <c r="BA15" s="54"/>
      <c r="BB15" s="54"/>
      <c r="BC15" s="54"/>
      <c r="BD15" s="54"/>
      <c r="BE15" s="54"/>
      <c r="BF15" s="54"/>
      <c r="BG15" s="54"/>
      <c r="BH15" s="54"/>
      <c r="BI15" s="13"/>
      <c r="BJ15" s="13"/>
      <c r="BK15" s="13"/>
      <c r="BL15" s="13"/>
      <c r="BM15" s="13"/>
      <c r="BX15" s="2"/>
      <c r="CA15" s="55" t="str">
        <f t="shared" si="6"/>
        <v/>
      </c>
      <c r="CB15" s="55" t="str">
        <f t="shared" si="7"/>
        <v/>
      </c>
      <c r="CC15" s="55" t="str">
        <f t="shared" si="8"/>
        <v/>
      </c>
      <c r="CD15" s="55" t="str">
        <f t="shared" si="9"/>
        <v/>
      </c>
      <c r="CE15" s="55" t="str">
        <f t="shared" si="10"/>
        <v/>
      </c>
      <c r="CF15" s="55"/>
      <c r="CG15" s="56">
        <f t="shared" si="11"/>
        <v>0</v>
      </c>
      <c r="CH15" s="56">
        <f t="shared" si="12"/>
        <v>0</v>
      </c>
      <c r="CI15" s="56">
        <f t="shared" si="2"/>
        <v>0</v>
      </c>
      <c r="CJ15" s="56">
        <f t="shared" si="3"/>
        <v>0</v>
      </c>
      <c r="CK15" s="56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1" t="s">
        <v>63</v>
      </c>
      <c r="B16" s="34">
        <f t="shared" si="13"/>
        <v>26</v>
      </c>
      <c r="C16" s="39">
        <v>18</v>
      </c>
      <c r="D16" s="57">
        <v>3</v>
      </c>
      <c r="E16" s="42">
        <v>4</v>
      </c>
      <c r="F16" s="42">
        <v>1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39">
        <v>26</v>
      </c>
      <c r="U16" s="39">
        <v>15</v>
      </c>
      <c r="V16" s="40">
        <v>11</v>
      </c>
      <c r="W16" s="41">
        <f t="shared" si="0"/>
        <v>6</v>
      </c>
      <c r="X16" s="39">
        <v>5</v>
      </c>
      <c r="Y16" s="42">
        <v>1</v>
      </c>
      <c r="Z16" s="40">
        <v>0</v>
      </c>
      <c r="AA16" s="62">
        <f t="shared" si="1"/>
        <v>0</v>
      </c>
      <c r="AB16" s="39">
        <v>0</v>
      </c>
      <c r="AC16" s="42">
        <v>0</v>
      </c>
      <c r="AD16" s="40">
        <v>0</v>
      </c>
      <c r="AE16" s="44">
        <v>3</v>
      </c>
      <c r="AF16" s="44">
        <v>0</v>
      </c>
      <c r="AG16" s="39">
        <v>0</v>
      </c>
      <c r="AH16" s="40">
        <v>1</v>
      </c>
      <c r="AI16" s="48">
        <v>8</v>
      </c>
      <c r="AJ16" s="46">
        <v>13</v>
      </c>
      <c r="AK16" s="40">
        <v>0</v>
      </c>
      <c r="AL16" s="46">
        <v>0</v>
      </c>
      <c r="AM16" s="40">
        <v>0</v>
      </c>
      <c r="AN16" s="49"/>
      <c r="AO16" s="49"/>
      <c r="AP16" s="49"/>
      <c r="AQ16" s="49"/>
      <c r="AR16" s="50"/>
      <c r="AS16" s="51"/>
      <c r="AT16" s="60"/>
      <c r="AU16" s="58"/>
      <c r="AV16" s="52"/>
      <c r="AW16" s="46"/>
      <c r="AX16" s="40"/>
      <c r="AY16" s="53" t="str">
        <f t="shared" si="5"/>
        <v/>
      </c>
      <c r="AZ16" s="54"/>
      <c r="BA16" s="54"/>
      <c r="BB16" s="54"/>
      <c r="BC16" s="54"/>
      <c r="BD16" s="54"/>
      <c r="BE16" s="54"/>
      <c r="BF16" s="54"/>
      <c r="BG16" s="54"/>
      <c r="BH16" s="54"/>
      <c r="BI16" s="13"/>
      <c r="BJ16" s="13"/>
      <c r="BK16" s="13"/>
      <c r="BL16" s="13"/>
      <c r="BM16" s="13"/>
      <c r="BX16" s="2"/>
      <c r="CA16" s="55" t="str">
        <f t="shared" si="6"/>
        <v/>
      </c>
      <c r="CB16" s="55" t="str">
        <f t="shared" si="7"/>
        <v/>
      </c>
      <c r="CC16" s="55" t="str">
        <f t="shared" si="8"/>
        <v/>
      </c>
      <c r="CD16" s="55" t="str">
        <f t="shared" si="9"/>
        <v/>
      </c>
      <c r="CE16" s="55" t="str">
        <f t="shared" si="10"/>
        <v/>
      </c>
      <c r="CF16" s="55"/>
      <c r="CG16" s="56">
        <f t="shared" si="11"/>
        <v>0</v>
      </c>
      <c r="CH16" s="56">
        <f t="shared" si="12"/>
        <v>0</v>
      </c>
      <c r="CI16" s="56">
        <f t="shared" si="2"/>
        <v>0</v>
      </c>
      <c r="CJ16" s="56">
        <f t="shared" si="3"/>
        <v>0</v>
      </c>
      <c r="CK16" s="56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1" t="s">
        <v>64</v>
      </c>
      <c r="B17" s="34">
        <f t="shared" si="13"/>
        <v>51</v>
      </c>
      <c r="C17" s="39">
        <v>0</v>
      </c>
      <c r="D17" s="57">
        <v>0</v>
      </c>
      <c r="E17" s="42">
        <v>0</v>
      </c>
      <c r="F17" s="42">
        <v>0</v>
      </c>
      <c r="G17" s="42">
        <v>0</v>
      </c>
      <c r="H17" s="42">
        <v>1</v>
      </c>
      <c r="I17" s="42">
        <v>0</v>
      </c>
      <c r="J17" s="42">
        <v>1</v>
      </c>
      <c r="K17" s="42">
        <v>2</v>
      </c>
      <c r="L17" s="42">
        <v>4</v>
      </c>
      <c r="M17" s="42">
        <v>5</v>
      </c>
      <c r="N17" s="42">
        <v>9</v>
      </c>
      <c r="O17" s="42">
        <v>6</v>
      </c>
      <c r="P17" s="42">
        <v>5</v>
      </c>
      <c r="Q17" s="42">
        <v>5</v>
      </c>
      <c r="R17" s="42">
        <v>4</v>
      </c>
      <c r="S17" s="40">
        <v>9</v>
      </c>
      <c r="T17" s="39">
        <v>51</v>
      </c>
      <c r="U17" s="39">
        <v>25</v>
      </c>
      <c r="V17" s="40">
        <v>26</v>
      </c>
      <c r="W17" s="41">
        <f t="shared" si="0"/>
        <v>0</v>
      </c>
      <c r="X17" s="39">
        <v>0</v>
      </c>
      <c r="Y17" s="42">
        <v>0</v>
      </c>
      <c r="Z17" s="40">
        <v>0</v>
      </c>
      <c r="AA17" s="62">
        <f t="shared" si="1"/>
        <v>37</v>
      </c>
      <c r="AB17" s="39">
        <v>8</v>
      </c>
      <c r="AC17" s="42">
        <v>29</v>
      </c>
      <c r="AD17" s="40">
        <v>0</v>
      </c>
      <c r="AE17" s="44">
        <v>8</v>
      </c>
      <c r="AF17" s="44">
        <v>5</v>
      </c>
      <c r="AG17" s="39">
        <v>9</v>
      </c>
      <c r="AH17" s="40">
        <v>4</v>
      </c>
      <c r="AI17" s="48">
        <v>367</v>
      </c>
      <c r="AJ17" s="46">
        <v>0</v>
      </c>
      <c r="AK17" s="40">
        <v>23</v>
      </c>
      <c r="AL17" s="46">
        <v>0</v>
      </c>
      <c r="AM17" s="40">
        <v>4</v>
      </c>
      <c r="AN17" s="49"/>
      <c r="AO17" s="49"/>
      <c r="AP17" s="49"/>
      <c r="AQ17" s="49"/>
      <c r="AR17" s="50"/>
      <c r="AS17" s="51"/>
      <c r="AT17" s="60"/>
      <c r="AU17" s="58"/>
      <c r="AV17" s="52"/>
      <c r="AW17" s="46"/>
      <c r="AX17" s="40"/>
      <c r="AY17" s="53" t="str">
        <f t="shared" si="5"/>
        <v/>
      </c>
      <c r="AZ17" s="54"/>
      <c r="BA17" s="54"/>
      <c r="BB17" s="54"/>
      <c r="BC17" s="54"/>
      <c r="BD17" s="54"/>
      <c r="BE17" s="54"/>
      <c r="BF17" s="54"/>
      <c r="BG17" s="54"/>
      <c r="BH17" s="54"/>
      <c r="BI17" s="13"/>
      <c r="BJ17" s="13"/>
      <c r="BK17" s="13"/>
      <c r="BL17" s="13"/>
      <c r="BM17" s="13"/>
      <c r="BX17" s="2"/>
      <c r="CA17" s="55" t="str">
        <f t="shared" si="6"/>
        <v/>
      </c>
      <c r="CB17" s="55" t="str">
        <f t="shared" si="7"/>
        <v/>
      </c>
      <c r="CC17" s="55" t="str">
        <f t="shared" si="8"/>
        <v/>
      </c>
      <c r="CD17" s="55" t="str">
        <f t="shared" si="9"/>
        <v/>
      </c>
      <c r="CE17" s="55" t="str">
        <f t="shared" si="10"/>
        <v/>
      </c>
      <c r="CF17" s="55"/>
      <c r="CG17" s="56">
        <f t="shared" si="11"/>
        <v>0</v>
      </c>
      <c r="CH17" s="56">
        <f t="shared" si="12"/>
        <v>0</v>
      </c>
      <c r="CI17" s="56">
        <f t="shared" si="2"/>
        <v>0</v>
      </c>
      <c r="CJ17" s="56">
        <f t="shared" si="3"/>
        <v>0</v>
      </c>
      <c r="CK17" s="56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1" t="s">
        <v>65</v>
      </c>
      <c r="B18" s="34">
        <f t="shared" si="13"/>
        <v>0</v>
      </c>
      <c r="C18" s="39"/>
      <c r="D18" s="57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39"/>
      <c r="U18" s="39"/>
      <c r="V18" s="40"/>
      <c r="W18" s="41">
        <f t="shared" si="0"/>
        <v>0</v>
      </c>
      <c r="X18" s="39"/>
      <c r="Y18" s="42"/>
      <c r="Z18" s="40"/>
      <c r="AA18" s="62">
        <f t="shared" si="1"/>
        <v>0</v>
      </c>
      <c r="AB18" s="39"/>
      <c r="AC18" s="42"/>
      <c r="AD18" s="40"/>
      <c r="AE18" s="44"/>
      <c r="AF18" s="44">
        <v>0</v>
      </c>
      <c r="AG18" s="39"/>
      <c r="AH18" s="40"/>
      <c r="AI18" s="48"/>
      <c r="AJ18" s="46"/>
      <c r="AK18" s="40"/>
      <c r="AL18" s="46"/>
      <c r="AM18" s="40"/>
      <c r="AN18" s="49"/>
      <c r="AO18" s="49"/>
      <c r="AP18" s="49"/>
      <c r="AQ18" s="49"/>
      <c r="AR18" s="50"/>
      <c r="AS18" s="51"/>
      <c r="AT18" s="60"/>
      <c r="AU18" s="58"/>
      <c r="AV18" s="52"/>
      <c r="AW18" s="46"/>
      <c r="AX18" s="40"/>
      <c r="AY18" s="53" t="str">
        <f t="shared" si="5"/>
        <v/>
      </c>
      <c r="AZ18" s="54"/>
      <c r="BA18" s="54"/>
      <c r="BB18" s="54"/>
      <c r="BC18" s="54"/>
      <c r="BD18" s="54"/>
      <c r="BE18" s="54"/>
      <c r="BF18" s="54"/>
      <c r="BG18" s="54"/>
      <c r="BH18" s="54"/>
      <c r="BI18" s="13"/>
      <c r="BJ18" s="13"/>
      <c r="BK18" s="13"/>
      <c r="BL18" s="13"/>
      <c r="BM18" s="13"/>
      <c r="BX18" s="2"/>
      <c r="CA18" s="55" t="str">
        <f t="shared" si="6"/>
        <v/>
      </c>
      <c r="CB18" s="55" t="str">
        <f t="shared" si="7"/>
        <v/>
      </c>
      <c r="CC18" s="55" t="str">
        <f t="shared" si="8"/>
        <v/>
      </c>
      <c r="CD18" s="55" t="str">
        <f t="shared" si="9"/>
        <v/>
      </c>
      <c r="CE18" s="55" t="str">
        <f t="shared" si="10"/>
        <v/>
      </c>
      <c r="CF18" s="55"/>
      <c r="CG18" s="56">
        <f t="shared" si="11"/>
        <v>0</v>
      </c>
      <c r="CH18" s="56">
        <f t="shared" si="12"/>
        <v>0</v>
      </c>
      <c r="CI18" s="56">
        <f t="shared" si="2"/>
        <v>0</v>
      </c>
      <c r="CJ18" s="56">
        <f t="shared" si="3"/>
        <v>0</v>
      </c>
      <c r="CK18" s="56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1" t="s">
        <v>66</v>
      </c>
      <c r="B19" s="34">
        <f t="shared" si="13"/>
        <v>26</v>
      </c>
      <c r="C19" s="39">
        <v>0</v>
      </c>
      <c r="D19" s="57">
        <v>0</v>
      </c>
      <c r="E19" s="42">
        <v>0</v>
      </c>
      <c r="F19" s="42">
        <v>2</v>
      </c>
      <c r="G19" s="42">
        <v>1</v>
      </c>
      <c r="H19" s="42">
        <v>3</v>
      </c>
      <c r="I19" s="42">
        <v>4</v>
      </c>
      <c r="J19" s="42">
        <v>4</v>
      </c>
      <c r="K19" s="42">
        <v>2</v>
      </c>
      <c r="L19" s="42">
        <v>0</v>
      </c>
      <c r="M19" s="42">
        <v>2</v>
      </c>
      <c r="N19" s="42">
        <v>1</v>
      </c>
      <c r="O19" s="42">
        <v>4</v>
      </c>
      <c r="P19" s="42">
        <v>2</v>
      </c>
      <c r="Q19" s="42">
        <v>0</v>
      </c>
      <c r="R19" s="42">
        <v>1</v>
      </c>
      <c r="S19" s="40">
        <v>0</v>
      </c>
      <c r="T19" s="39">
        <v>25</v>
      </c>
      <c r="U19" s="39">
        <v>2</v>
      </c>
      <c r="V19" s="40">
        <v>24</v>
      </c>
      <c r="W19" s="41">
        <f t="shared" si="0"/>
        <v>0</v>
      </c>
      <c r="X19" s="39">
        <v>0</v>
      </c>
      <c r="Y19" s="42">
        <v>0</v>
      </c>
      <c r="Z19" s="40">
        <v>0</v>
      </c>
      <c r="AA19" s="62">
        <f t="shared" si="1"/>
        <v>24</v>
      </c>
      <c r="AB19" s="39">
        <v>14</v>
      </c>
      <c r="AC19" s="42">
        <v>10</v>
      </c>
      <c r="AD19" s="40">
        <v>0</v>
      </c>
      <c r="AE19" s="44">
        <v>14</v>
      </c>
      <c r="AF19" s="44">
        <v>0</v>
      </c>
      <c r="AG19" s="39">
        <v>5</v>
      </c>
      <c r="AH19" s="40">
        <v>0</v>
      </c>
      <c r="AI19" s="48">
        <v>9</v>
      </c>
      <c r="AJ19" s="46">
        <v>0</v>
      </c>
      <c r="AK19" s="40">
        <v>1</v>
      </c>
      <c r="AL19" s="46">
        <v>0</v>
      </c>
      <c r="AM19" s="40">
        <v>1</v>
      </c>
      <c r="AN19" s="49"/>
      <c r="AO19" s="49"/>
      <c r="AP19" s="49"/>
      <c r="AQ19" s="49"/>
      <c r="AR19" s="50"/>
      <c r="AS19" s="51"/>
      <c r="AT19" s="60"/>
      <c r="AU19" s="58"/>
      <c r="AV19" s="52"/>
      <c r="AW19" s="46"/>
      <c r="AX19" s="40"/>
      <c r="AY19" s="53" t="str">
        <f t="shared" si="5"/>
        <v/>
      </c>
      <c r="AZ19" s="54"/>
      <c r="BA19" s="54"/>
      <c r="BB19" s="54"/>
      <c r="BC19" s="54"/>
      <c r="BD19" s="54"/>
      <c r="BE19" s="54"/>
      <c r="BF19" s="54"/>
      <c r="BG19" s="54"/>
      <c r="BH19" s="54"/>
      <c r="BI19" s="13"/>
      <c r="BJ19" s="13"/>
      <c r="BK19" s="13"/>
      <c r="BL19" s="13"/>
      <c r="BM19" s="13"/>
      <c r="BX19" s="2"/>
      <c r="CA19" s="55" t="str">
        <f t="shared" si="6"/>
        <v/>
      </c>
      <c r="CB19" s="55" t="str">
        <f t="shared" si="7"/>
        <v/>
      </c>
      <c r="CC19" s="55" t="str">
        <f t="shared" si="8"/>
        <v/>
      </c>
      <c r="CD19" s="55" t="str">
        <f t="shared" si="9"/>
        <v/>
      </c>
      <c r="CE19" s="55" t="str">
        <f t="shared" si="10"/>
        <v/>
      </c>
      <c r="CF19" s="55"/>
      <c r="CG19" s="56">
        <f t="shared" si="11"/>
        <v>0</v>
      </c>
      <c r="CH19" s="56">
        <f t="shared" si="12"/>
        <v>0</v>
      </c>
      <c r="CI19" s="56">
        <f t="shared" si="2"/>
        <v>0</v>
      </c>
      <c r="CJ19" s="56">
        <f t="shared" si="3"/>
        <v>0</v>
      </c>
      <c r="CK19" s="56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1" t="s">
        <v>67</v>
      </c>
      <c r="B20" s="34">
        <f t="shared" si="13"/>
        <v>0</v>
      </c>
      <c r="C20" s="39"/>
      <c r="D20" s="57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39"/>
      <c r="U20" s="39"/>
      <c r="V20" s="40"/>
      <c r="W20" s="41">
        <f t="shared" si="0"/>
        <v>0</v>
      </c>
      <c r="X20" s="39"/>
      <c r="Y20" s="42"/>
      <c r="Z20" s="40"/>
      <c r="AA20" s="62">
        <f t="shared" si="1"/>
        <v>0</v>
      </c>
      <c r="AB20" s="39"/>
      <c r="AC20" s="42"/>
      <c r="AD20" s="40"/>
      <c r="AE20" s="44"/>
      <c r="AF20" s="44">
        <v>0</v>
      </c>
      <c r="AG20" s="39"/>
      <c r="AH20" s="40"/>
      <c r="AI20" s="48"/>
      <c r="AJ20" s="46"/>
      <c r="AK20" s="40"/>
      <c r="AL20" s="46"/>
      <c r="AM20" s="40"/>
      <c r="AN20" s="49"/>
      <c r="AO20" s="49"/>
      <c r="AP20" s="49"/>
      <c r="AQ20" s="49"/>
      <c r="AR20" s="50"/>
      <c r="AS20" s="51"/>
      <c r="AT20" s="60"/>
      <c r="AU20" s="58"/>
      <c r="AV20" s="52"/>
      <c r="AW20" s="46"/>
      <c r="AX20" s="40"/>
      <c r="AY20" s="53" t="str">
        <f t="shared" si="5"/>
        <v/>
      </c>
      <c r="AZ20" s="54"/>
      <c r="BA20" s="54"/>
      <c r="BB20" s="54"/>
      <c r="BC20" s="54"/>
      <c r="BD20" s="54"/>
      <c r="BE20" s="54"/>
      <c r="BF20" s="54"/>
      <c r="BG20" s="54"/>
      <c r="BH20" s="54"/>
      <c r="BI20" s="13"/>
      <c r="BJ20" s="13"/>
      <c r="BK20" s="13"/>
      <c r="BL20" s="13"/>
      <c r="BM20" s="13"/>
      <c r="BX20" s="2"/>
      <c r="CA20" s="55" t="str">
        <f t="shared" si="6"/>
        <v/>
      </c>
      <c r="CB20" s="55" t="str">
        <f t="shared" si="7"/>
        <v/>
      </c>
      <c r="CC20" s="55" t="str">
        <f t="shared" si="8"/>
        <v/>
      </c>
      <c r="CD20" s="55" t="str">
        <f t="shared" si="9"/>
        <v/>
      </c>
      <c r="CE20" s="55" t="str">
        <f t="shared" si="10"/>
        <v/>
      </c>
      <c r="CF20" s="55"/>
      <c r="CG20" s="56">
        <f t="shared" si="11"/>
        <v>0</v>
      </c>
      <c r="CH20" s="56">
        <f t="shared" si="12"/>
        <v>0</v>
      </c>
      <c r="CI20" s="56">
        <f t="shared" si="2"/>
        <v>0</v>
      </c>
      <c r="CJ20" s="56">
        <f t="shared" si="3"/>
        <v>0</v>
      </c>
      <c r="CK20" s="56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1" t="s">
        <v>68</v>
      </c>
      <c r="B21" s="34">
        <f t="shared" si="13"/>
        <v>39</v>
      </c>
      <c r="C21" s="39">
        <v>0</v>
      </c>
      <c r="D21" s="57">
        <v>0</v>
      </c>
      <c r="E21" s="42">
        <v>0</v>
      </c>
      <c r="F21" s="42">
        <v>1</v>
      </c>
      <c r="G21" s="42">
        <v>0</v>
      </c>
      <c r="H21" s="42">
        <v>1</v>
      </c>
      <c r="I21" s="42">
        <v>1</v>
      </c>
      <c r="J21" s="42">
        <v>2</v>
      </c>
      <c r="K21" s="42">
        <v>3</v>
      </c>
      <c r="L21" s="42">
        <v>4</v>
      </c>
      <c r="M21" s="42">
        <v>3</v>
      </c>
      <c r="N21" s="42">
        <v>3</v>
      </c>
      <c r="O21" s="42">
        <v>6</v>
      </c>
      <c r="P21" s="42">
        <v>5</v>
      </c>
      <c r="Q21" s="42">
        <v>4</v>
      </c>
      <c r="R21" s="42">
        <v>4</v>
      </c>
      <c r="S21" s="40">
        <v>2</v>
      </c>
      <c r="T21" s="39">
        <v>39</v>
      </c>
      <c r="U21" s="39">
        <v>19</v>
      </c>
      <c r="V21" s="40">
        <v>20</v>
      </c>
      <c r="W21" s="41">
        <f t="shared" si="0"/>
        <v>0</v>
      </c>
      <c r="X21" s="39">
        <v>0</v>
      </c>
      <c r="Y21" s="42">
        <v>0</v>
      </c>
      <c r="Z21" s="40">
        <v>0</v>
      </c>
      <c r="AA21" s="62">
        <f t="shared" si="1"/>
        <v>22</v>
      </c>
      <c r="AB21" s="39">
        <v>19</v>
      </c>
      <c r="AC21" s="42">
        <v>3</v>
      </c>
      <c r="AD21" s="40">
        <v>0</v>
      </c>
      <c r="AE21" s="44">
        <v>18</v>
      </c>
      <c r="AF21" s="44">
        <v>0</v>
      </c>
      <c r="AG21" s="39">
        <v>0</v>
      </c>
      <c r="AH21" s="40">
        <v>6</v>
      </c>
      <c r="AI21" s="48">
        <v>35</v>
      </c>
      <c r="AJ21" s="46">
        <v>0</v>
      </c>
      <c r="AK21" s="40">
        <v>17</v>
      </c>
      <c r="AL21" s="46">
        <v>0</v>
      </c>
      <c r="AM21" s="40">
        <v>12</v>
      </c>
      <c r="AN21" s="49"/>
      <c r="AO21" s="49"/>
      <c r="AP21" s="49"/>
      <c r="AQ21" s="49"/>
      <c r="AR21" s="50"/>
      <c r="AS21" s="51"/>
      <c r="AT21" s="60"/>
      <c r="AU21" s="58"/>
      <c r="AV21" s="52"/>
      <c r="AW21" s="46"/>
      <c r="AX21" s="40"/>
      <c r="AY21" s="53" t="str">
        <f t="shared" si="5"/>
        <v/>
      </c>
      <c r="AZ21" s="54"/>
      <c r="BA21" s="54"/>
      <c r="BB21" s="54"/>
      <c r="BC21" s="54"/>
      <c r="BD21" s="54"/>
      <c r="BE21" s="54"/>
      <c r="BF21" s="54"/>
      <c r="BG21" s="54"/>
      <c r="BH21" s="54"/>
      <c r="BI21" s="13"/>
      <c r="BJ21" s="13"/>
      <c r="BK21" s="13"/>
      <c r="BL21" s="13"/>
      <c r="BM21" s="13"/>
      <c r="BX21" s="2"/>
      <c r="CA21" s="55" t="str">
        <f t="shared" si="6"/>
        <v/>
      </c>
      <c r="CB21" s="55" t="str">
        <f t="shared" si="7"/>
        <v/>
      </c>
      <c r="CC21" s="55" t="str">
        <f t="shared" si="8"/>
        <v/>
      </c>
      <c r="CD21" s="55" t="str">
        <f t="shared" si="9"/>
        <v/>
      </c>
      <c r="CE21" s="55" t="str">
        <f t="shared" si="10"/>
        <v/>
      </c>
      <c r="CF21" s="55"/>
      <c r="CG21" s="56">
        <f t="shared" si="11"/>
        <v>0</v>
      </c>
      <c r="CH21" s="56">
        <f t="shared" si="12"/>
        <v>0</v>
      </c>
      <c r="CI21" s="56">
        <f t="shared" si="2"/>
        <v>0</v>
      </c>
      <c r="CJ21" s="56">
        <f t="shared" si="3"/>
        <v>0</v>
      </c>
      <c r="CK21" s="56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1" t="s">
        <v>69</v>
      </c>
      <c r="B22" s="34">
        <f t="shared" si="13"/>
        <v>0</v>
      </c>
      <c r="C22" s="39"/>
      <c r="D22" s="57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0"/>
      <c r="T22" s="39"/>
      <c r="U22" s="39"/>
      <c r="V22" s="40"/>
      <c r="W22" s="41">
        <f t="shared" si="0"/>
        <v>0</v>
      </c>
      <c r="X22" s="39"/>
      <c r="Y22" s="42"/>
      <c r="Z22" s="40"/>
      <c r="AA22" s="62">
        <f t="shared" si="1"/>
        <v>0</v>
      </c>
      <c r="AB22" s="39"/>
      <c r="AC22" s="42"/>
      <c r="AD22" s="40"/>
      <c r="AE22" s="44"/>
      <c r="AF22" s="44">
        <v>0</v>
      </c>
      <c r="AG22" s="39"/>
      <c r="AH22" s="40"/>
      <c r="AI22" s="48"/>
      <c r="AJ22" s="46"/>
      <c r="AK22" s="40"/>
      <c r="AL22" s="46"/>
      <c r="AM22" s="40"/>
      <c r="AN22" s="49"/>
      <c r="AO22" s="49"/>
      <c r="AP22" s="49"/>
      <c r="AQ22" s="49"/>
      <c r="AR22" s="50"/>
      <c r="AS22" s="51"/>
      <c r="AT22" s="60"/>
      <c r="AU22" s="58"/>
      <c r="AV22" s="52"/>
      <c r="AW22" s="46"/>
      <c r="AX22" s="40"/>
      <c r="AY22" s="53" t="str">
        <f t="shared" si="5"/>
        <v/>
      </c>
      <c r="AZ22" s="54"/>
      <c r="BA22" s="54"/>
      <c r="BB22" s="54"/>
      <c r="BC22" s="54"/>
      <c r="BD22" s="54"/>
      <c r="BE22" s="54"/>
      <c r="BF22" s="54"/>
      <c r="BG22" s="54"/>
      <c r="BH22" s="54"/>
      <c r="BI22" s="13"/>
      <c r="BJ22" s="13"/>
      <c r="BK22" s="13"/>
      <c r="BL22" s="13"/>
      <c r="BM22" s="13"/>
      <c r="BX22" s="2"/>
      <c r="CA22" s="55" t="str">
        <f t="shared" si="6"/>
        <v/>
      </c>
      <c r="CB22" s="55" t="str">
        <f t="shared" si="7"/>
        <v/>
      </c>
      <c r="CC22" s="55" t="str">
        <f t="shared" si="8"/>
        <v/>
      </c>
      <c r="CD22" s="55" t="str">
        <f t="shared" si="9"/>
        <v/>
      </c>
      <c r="CE22" s="55" t="str">
        <f t="shared" si="10"/>
        <v/>
      </c>
      <c r="CF22" s="55"/>
      <c r="CG22" s="56">
        <f t="shared" si="11"/>
        <v>0</v>
      </c>
      <c r="CH22" s="56">
        <f t="shared" si="12"/>
        <v>0</v>
      </c>
      <c r="CI22" s="56">
        <f t="shared" si="2"/>
        <v>0</v>
      </c>
      <c r="CJ22" s="56">
        <f t="shared" si="3"/>
        <v>0</v>
      </c>
      <c r="CK22" s="56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1" t="s">
        <v>70</v>
      </c>
      <c r="B23" s="34">
        <f t="shared" si="13"/>
        <v>0</v>
      </c>
      <c r="C23" s="39"/>
      <c r="D23" s="57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39"/>
      <c r="U23" s="39"/>
      <c r="V23" s="40"/>
      <c r="W23" s="41">
        <f t="shared" si="0"/>
        <v>0</v>
      </c>
      <c r="X23" s="39"/>
      <c r="Y23" s="42"/>
      <c r="Z23" s="40"/>
      <c r="AA23" s="62">
        <f t="shared" si="1"/>
        <v>0</v>
      </c>
      <c r="AB23" s="39"/>
      <c r="AC23" s="42"/>
      <c r="AD23" s="40"/>
      <c r="AE23" s="44"/>
      <c r="AF23" s="44">
        <v>0</v>
      </c>
      <c r="AG23" s="39"/>
      <c r="AH23" s="40"/>
      <c r="AI23" s="48"/>
      <c r="AJ23" s="46"/>
      <c r="AK23" s="40"/>
      <c r="AL23" s="46"/>
      <c r="AM23" s="40"/>
      <c r="AN23" s="49"/>
      <c r="AO23" s="49"/>
      <c r="AP23" s="49"/>
      <c r="AQ23" s="49"/>
      <c r="AR23" s="50"/>
      <c r="AS23" s="51"/>
      <c r="AT23" s="60"/>
      <c r="AU23" s="58"/>
      <c r="AV23" s="52"/>
      <c r="AW23" s="46"/>
      <c r="AX23" s="40"/>
      <c r="AY23" s="53" t="str">
        <f t="shared" si="5"/>
        <v/>
      </c>
      <c r="AZ23" s="54"/>
      <c r="BA23" s="54"/>
      <c r="BB23" s="54"/>
      <c r="BC23" s="54"/>
      <c r="BD23" s="54"/>
      <c r="BE23" s="54"/>
      <c r="BF23" s="54"/>
      <c r="BG23" s="54"/>
      <c r="BH23" s="54"/>
      <c r="BI23" s="13"/>
      <c r="BJ23" s="13"/>
      <c r="BK23" s="13"/>
      <c r="BL23" s="13"/>
      <c r="BM23" s="13"/>
      <c r="BX23" s="2"/>
      <c r="CA23" s="55" t="str">
        <f t="shared" si="6"/>
        <v/>
      </c>
      <c r="CB23" s="55" t="str">
        <f t="shared" si="7"/>
        <v/>
      </c>
      <c r="CC23" s="55" t="str">
        <f t="shared" si="8"/>
        <v/>
      </c>
      <c r="CD23" s="55" t="str">
        <f t="shared" si="9"/>
        <v/>
      </c>
      <c r="CE23" s="55" t="str">
        <f t="shared" si="10"/>
        <v/>
      </c>
      <c r="CF23" s="55"/>
      <c r="CG23" s="56">
        <f t="shared" si="11"/>
        <v>0</v>
      </c>
      <c r="CH23" s="56">
        <f t="shared" si="12"/>
        <v>0</v>
      </c>
      <c r="CI23" s="56">
        <f t="shared" si="2"/>
        <v>0</v>
      </c>
      <c r="CJ23" s="56">
        <f t="shared" si="3"/>
        <v>0</v>
      </c>
      <c r="CK23" s="56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1" t="s">
        <v>71</v>
      </c>
      <c r="B24" s="34">
        <f t="shared" si="13"/>
        <v>0</v>
      </c>
      <c r="C24" s="39"/>
      <c r="D24" s="57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0"/>
      <c r="T24" s="39"/>
      <c r="U24" s="39"/>
      <c r="V24" s="40"/>
      <c r="W24" s="41">
        <f t="shared" si="0"/>
        <v>0</v>
      </c>
      <c r="X24" s="39"/>
      <c r="Y24" s="42"/>
      <c r="Z24" s="40"/>
      <c r="AA24" s="62">
        <f t="shared" si="1"/>
        <v>0</v>
      </c>
      <c r="AB24" s="39"/>
      <c r="AC24" s="42"/>
      <c r="AD24" s="40"/>
      <c r="AE24" s="44"/>
      <c r="AF24" s="44">
        <v>0</v>
      </c>
      <c r="AG24" s="39"/>
      <c r="AH24" s="40"/>
      <c r="AI24" s="48"/>
      <c r="AJ24" s="46"/>
      <c r="AK24" s="40"/>
      <c r="AL24" s="46"/>
      <c r="AM24" s="40"/>
      <c r="AN24" s="49"/>
      <c r="AO24" s="49"/>
      <c r="AP24" s="49"/>
      <c r="AQ24" s="49"/>
      <c r="AR24" s="50"/>
      <c r="AS24" s="51"/>
      <c r="AT24" s="60"/>
      <c r="AU24" s="58"/>
      <c r="AV24" s="52"/>
      <c r="AW24" s="46"/>
      <c r="AX24" s="40"/>
      <c r="AY24" s="53" t="str">
        <f t="shared" si="5"/>
        <v/>
      </c>
      <c r="AZ24" s="54"/>
      <c r="BA24" s="54"/>
      <c r="BB24" s="54"/>
      <c r="BC24" s="54"/>
      <c r="BD24" s="54"/>
      <c r="BE24" s="54"/>
      <c r="BF24" s="54"/>
      <c r="BG24" s="54"/>
      <c r="BH24" s="54"/>
      <c r="BI24" s="13"/>
      <c r="BJ24" s="13"/>
      <c r="BK24" s="13"/>
      <c r="BL24" s="13"/>
      <c r="BM24" s="13"/>
      <c r="BX24" s="2"/>
      <c r="CA24" s="55" t="str">
        <f t="shared" si="6"/>
        <v/>
      </c>
      <c r="CB24" s="55" t="str">
        <f t="shared" si="7"/>
        <v/>
      </c>
      <c r="CC24" s="55" t="str">
        <f t="shared" si="8"/>
        <v/>
      </c>
      <c r="CD24" s="55" t="str">
        <f t="shared" si="9"/>
        <v/>
      </c>
      <c r="CE24" s="55" t="str">
        <f t="shared" si="10"/>
        <v/>
      </c>
      <c r="CF24" s="55"/>
      <c r="CG24" s="56">
        <f t="shared" si="11"/>
        <v>0</v>
      </c>
      <c r="CH24" s="56">
        <f t="shared" si="12"/>
        <v>0</v>
      </c>
      <c r="CI24" s="56">
        <f t="shared" si="2"/>
        <v>0</v>
      </c>
      <c r="CJ24" s="56">
        <f t="shared" si="3"/>
        <v>0</v>
      </c>
      <c r="CK24" s="56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1" t="s">
        <v>72</v>
      </c>
      <c r="B25" s="34">
        <f t="shared" si="13"/>
        <v>0</v>
      </c>
      <c r="C25" s="39"/>
      <c r="D25" s="57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39"/>
      <c r="U25" s="39"/>
      <c r="V25" s="40"/>
      <c r="W25" s="41">
        <f t="shared" si="0"/>
        <v>0</v>
      </c>
      <c r="X25" s="39"/>
      <c r="Y25" s="42"/>
      <c r="Z25" s="40"/>
      <c r="AA25" s="62">
        <f t="shared" si="1"/>
        <v>0</v>
      </c>
      <c r="AB25" s="39"/>
      <c r="AC25" s="42"/>
      <c r="AD25" s="40"/>
      <c r="AE25" s="44"/>
      <c r="AF25" s="44">
        <v>0</v>
      </c>
      <c r="AG25" s="39"/>
      <c r="AH25" s="40"/>
      <c r="AI25" s="48"/>
      <c r="AJ25" s="46"/>
      <c r="AK25" s="40"/>
      <c r="AL25" s="46"/>
      <c r="AM25" s="40"/>
      <c r="AN25" s="49"/>
      <c r="AO25" s="49"/>
      <c r="AP25" s="49"/>
      <c r="AQ25" s="49"/>
      <c r="AR25" s="50"/>
      <c r="AS25" s="51"/>
      <c r="AT25" s="60"/>
      <c r="AU25" s="58"/>
      <c r="AV25" s="52"/>
      <c r="AW25" s="46"/>
      <c r="AX25" s="40"/>
      <c r="AY25" s="53" t="str">
        <f t="shared" si="5"/>
        <v/>
      </c>
      <c r="AZ25" s="54"/>
      <c r="BA25" s="54"/>
      <c r="BB25" s="54"/>
      <c r="BC25" s="54"/>
      <c r="BD25" s="54"/>
      <c r="BE25" s="54"/>
      <c r="BF25" s="54"/>
      <c r="BG25" s="54"/>
      <c r="BH25" s="54"/>
      <c r="BI25" s="13"/>
      <c r="BJ25" s="13"/>
      <c r="BK25" s="13"/>
      <c r="BL25" s="13"/>
      <c r="BM25" s="13"/>
      <c r="BX25" s="2"/>
      <c r="CA25" s="55" t="str">
        <f t="shared" si="6"/>
        <v/>
      </c>
      <c r="CB25" s="55" t="str">
        <f t="shared" si="7"/>
        <v/>
      </c>
      <c r="CC25" s="55" t="str">
        <f t="shared" si="8"/>
        <v/>
      </c>
      <c r="CD25" s="55" t="str">
        <f t="shared" si="9"/>
        <v/>
      </c>
      <c r="CE25" s="55" t="str">
        <f t="shared" si="10"/>
        <v/>
      </c>
      <c r="CF25" s="55"/>
      <c r="CG25" s="56">
        <f t="shared" si="11"/>
        <v>0</v>
      </c>
      <c r="CH25" s="56">
        <f t="shared" si="12"/>
        <v>0</v>
      </c>
      <c r="CI25" s="56">
        <f t="shared" si="2"/>
        <v>0</v>
      </c>
      <c r="CJ25" s="56">
        <f t="shared" si="3"/>
        <v>0</v>
      </c>
      <c r="CK25" s="56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1" t="s">
        <v>73</v>
      </c>
      <c r="B26" s="34">
        <f t="shared" si="13"/>
        <v>0</v>
      </c>
      <c r="C26" s="39"/>
      <c r="D26" s="57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0"/>
      <c r="T26" s="39"/>
      <c r="U26" s="39"/>
      <c r="V26" s="40"/>
      <c r="W26" s="41">
        <f t="shared" si="0"/>
        <v>0</v>
      </c>
      <c r="X26" s="39">
        <v>0</v>
      </c>
      <c r="Y26" s="42">
        <v>0</v>
      </c>
      <c r="Z26" s="40">
        <v>0</v>
      </c>
      <c r="AA26" s="62">
        <f t="shared" si="1"/>
        <v>0</v>
      </c>
      <c r="AB26" s="39">
        <v>0</v>
      </c>
      <c r="AC26" s="42">
        <v>0</v>
      </c>
      <c r="AD26" s="40">
        <v>0</v>
      </c>
      <c r="AE26" s="44"/>
      <c r="AF26" s="44">
        <v>0</v>
      </c>
      <c r="AG26" s="39">
        <v>0</v>
      </c>
      <c r="AH26" s="40">
        <v>0</v>
      </c>
      <c r="AI26" s="48">
        <v>0</v>
      </c>
      <c r="AJ26" s="46">
        <v>0</v>
      </c>
      <c r="AK26" s="40">
        <v>0</v>
      </c>
      <c r="AL26" s="46">
        <v>0</v>
      </c>
      <c r="AM26" s="40">
        <v>0</v>
      </c>
      <c r="AN26" s="49"/>
      <c r="AO26" s="49"/>
      <c r="AP26" s="49"/>
      <c r="AQ26" s="49"/>
      <c r="AR26" s="50"/>
      <c r="AS26" s="51"/>
      <c r="AT26" s="60"/>
      <c r="AU26" s="58"/>
      <c r="AV26" s="52"/>
      <c r="AW26" s="46"/>
      <c r="AX26" s="40"/>
      <c r="AY26" s="53" t="str">
        <f t="shared" si="5"/>
        <v/>
      </c>
      <c r="AZ26" s="54"/>
      <c r="BA26" s="54"/>
      <c r="BB26" s="54"/>
      <c r="BC26" s="54"/>
      <c r="BD26" s="54"/>
      <c r="BE26" s="54"/>
      <c r="BF26" s="54"/>
      <c r="BG26" s="54"/>
      <c r="BH26" s="54"/>
      <c r="BI26" s="13"/>
      <c r="BJ26" s="13"/>
      <c r="BK26" s="13"/>
      <c r="BL26" s="13"/>
      <c r="BM26" s="13"/>
      <c r="BX26" s="2"/>
      <c r="CA26" s="55" t="str">
        <f t="shared" si="6"/>
        <v/>
      </c>
      <c r="CB26" s="55" t="str">
        <f t="shared" si="7"/>
        <v/>
      </c>
      <c r="CC26" s="55" t="str">
        <f t="shared" si="8"/>
        <v/>
      </c>
      <c r="CD26" s="55" t="str">
        <f t="shared" si="9"/>
        <v/>
      </c>
      <c r="CE26" s="55" t="str">
        <f t="shared" si="10"/>
        <v/>
      </c>
      <c r="CF26" s="55"/>
      <c r="CG26" s="56">
        <f t="shared" si="11"/>
        <v>0</v>
      </c>
      <c r="CH26" s="56">
        <f t="shared" si="12"/>
        <v>0</v>
      </c>
      <c r="CI26" s="56">
        <f t="shared" si="2"/>
        <v>0</v>
      </c>
      <c r="CJ26" s="56">
        <f t="shared" si="3"/>
        <v>0</v>
      </c>
      <c r="CK26" s="56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1" t="s">
        <v>74</v>
      </c>
      <c r="B27" s="34">
        <f t="shared" si="13"/>
        <v>0</v>
      </c>
      <c r="C27" s="39"/>
      <c r="D27" s="57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39"/>
      <c r="U27" s="39"/>
      <c r="V27" s="40"/>
      <c r="W27" s="41">
        <f t="shared" si="0"/>
        <v>0</v>
      </c>
      <c r="X27" s="39"/>
      <c r="Y27" s="42"/>
      <c r="Z27" s="40"/>
      <c r="AA27" s="62">
        <f t="shared" si="1"/>
        <v>0</v>
      </c>
      <c r="AB27" s="39"/>
      <c r="AC27" s="42"/>
      <c r="AD27" s="40"/>
      <c r="AE27" s="44"/>
      <c r="AF27" s="44">
        <v>0</v>
      </c>
      <c r="AG27" s="39"/>
      <c r="AH27" s="40"/>
      <c r="AI27" s="48"/>
      <c r="AJ27" s="46"/>
      <c r="AK27" s="40"/>
      <c r="AL27" s="46"/>
      <c r="AM27" s="40"/>
      <c r="AN27" s="49"/>
      <c r="AO27" s="49"/>
      <c r="AP27" s="49"/>
      <c r="AQ27" s="49"/>
      <c r="AR27" s="50"/>
      <c r="AS27" s="51"/>
      <c r="AT27" s="60"/>
      <c r="AU27" s="58"/>
      <c r="AV27" s="52"/>
      <c r="AW27" s="46"/>
      <c r="AX27" s="40"/>
      <c r="AY27" s="53" t="str">
        <f t="shared" si="5"/>
        <v/>
      </c>
      <c r="AZ27" s="54"/>
      <c r="BA27" s="54"/>
      <c r="BB27" s="54"/>
      <c r="BC27" s="54"/>
      <c r="BD27" s="54"/>
      <c r="BE27" s="54"/>
      <c r="BF27" s="54"/>
      <c r="BG27" s="54"/>
      <c r="BH27" s="54"/>
      <c r="BI27" s="13"/>
      <c r="BJ27" s="13"/>
      <c r="BK27" s="13"/>
      <c r="BL27" s="13"/>
      <c r="BM27" s="13"/>
      <c r="BX27" s="2"/>
      <c r="CA27" s="55" t="str">
        <f t="shared" si="6"/>
        <v/>
      </c>
      <c r="CB27" s="55" t="str">
        <f t="shared" si="7"/>
        <v/>
      </c>
      <c r="CC27" s="55" t="str">
        <f t="shared" si="8"/>
        <v/>
      </c>
      <c r="CD27" s="55" t="str">
        <f t="shared" si="9"/>
        <v/>
      </c>
      <c r="CE27" s="55" t="str">
        <f t="shared" si="10"/>
        <v/>
      </c>
      <c r="CF27" s="55"/>
      <c r="CG27" s="56">
        <f t="shared" si="11"/>
        <v>0</v>
      </c>
      <c r="CH27" s="56">
        <f t="shared" si="12"/>
        <v>0</v>
      </c>
      <c r="CI27" s="56">
        <f t="shared" si="2"/>
        <v>0</v>
      </c>
      <c r="CJ27" s="56">
        <f t="shared" si="3"/>
        <v>0</v>
      </c>
      <c r="CK27" s="56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1" t="s">
        <v>75</v>
      </c>
      <c r="B28" s="34">
        <f t="shared" si="13"/>
        <v>0</v>
      </c>
      <c r="C28" s="39"/>
      <c r="D28" s="57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0"/>
      <c r="T28" s="39"/>
      <c r="U28" s="39"/>
      <c r="V28" s="40"/>
      <c r="W28" s="41">
        <f t="shared" si="0"/>
        <v>0</v>
      </c>
      <c r="X28" s="39"/>
      <c r="Y28" s="42"/>
      <c r="Z28" s="40"/>
      <c r="AA28" s="62">
        <f t="shared" si="1"/>
        <v>0</v>
      </c>
      <c r="AB28" s="39"/>
      <c r="AC28" s="42"/>
      <c r="AD28" s="40"/>
      <c r="AE28" s="44"/>
      <c r="AF28" s="44">
        <v>0</v>
      </c>
      <c r="AG28" s="39"/>
      <c r="AH28" s="40"/>
      <c r="AI28" s="48"/>
      <c r="AJ28" s="46"/>
      <c r="AK28" s="40"/>
      <c r="AL28" s="46"/>
      <c r="AM28" s="40"/>
      <c r="AN28" s="49"/>
      <c r="AO28" s="49"/>
      <c r="AP28" s="49"/>
      <c r="AQ28" s="49"/>
      <c r="AR28" s="50"/>
      <c r="AS28" s="51"/>
      <c r="AT28" s="60"/>
      <c r="AU28" s="58"/>
      <c r="AV28" s="52"/>
      <c r="AW28" s="46"/>
      <c r="AX28" s="40"/>
      <c r="AY28" s="53" t="str">
        <f t="shared" si="5"/>
        <v/>
      </c>
      <c r="AZ28" s="54"/>
      <c r="BA28" s="54"/>
      <c r="BB28" s="54"/>
      <c r="BC28" s="54"/>
      <c r="BD28" s="54"/>
      <c r="BE28" s="54"/>
      <c r="BF28" s="54"/>
      <c r="BG28" s="54"/>
      <c r="BH28" s="54"/>
      <c r="BI28" s="13"/>
      <c r="BJ28" s="13"/>
      <c r="BK28" s="13"/>
      <c r="BL28" s="13"/>
      <c r="BM28" s="13"/>
      <c r="BX28" s="2"/>
      <c r="CA28" s="55" t="str">
        <f t="shared" si="6"/>
        <v/>
      </c>
      <c r="CB28" s="55" t="str">
        <f t="shared" si="7"/>
        <v/>
      </c>
      <c r="CC28" s="55" t="str">
        <f t="shared" si="8"/>
        <v/>
      </c>
      <c r="CD28" s="55" t="str">
        <f t="shared" si="9"/>
        <v/>
      </c>
      <c r="CE28" s="55" t="str">
        <f t="shared" si="10"/>
        <v/>
      </c>
      <c r="CF28" s="55"/>
      <c r="CG28" s="56">
        <f t="shared" si="11"/>
        <v>0</v>
      </c>
      <c r="CH28" s="56">
        <f t="shared" si="12"/>
        <v>0</v>
      </c>
      <c r="CI28" s="56">
        <f t="shared" si="2"/>
        <v>0</v>
      </c>
      <c r="CJ28" s="56">
        <f t="shared" si="3"/>
        <v>0</v>
      </c>
      <c r="CK28" s="56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1" t="s">
        <v>76</v>
      </c>
      <c r="B29" s="34">
        <f t="shared" si="13"/>
        <v>0</v>
      </c>
      <c r="C29" s="39"/>
      <c r="D29" s="57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39"/>
      <c r="U29" s="39"/>
      <c r="V29" s="40"/>
      <c r="W29" s="41">
        <f t="shared" si="0"/>
        <v>0</v>
      </c>
      <c r="X29" s="39"/>
      <c r="Y29" s="42"/>
      <c r="Z29" s="40"/>
      <c r="AA29" s="62">
        <f t="shared" si="1"/>
        <v>0</v>
      </c>
      <c r="AB29" s="39"/>
      <c r="AC29" s="42"/>
      <c r="AD29" s="40"/>
      <c r="AE29" s="44"/>
      <c r="AF29" s="44">
        <v>0</v>
      </c>
      <c r="AG29" s="39"/>
      <c r="AH29" s="40"/>
      <c r="AI29" s="48"/>
      <c r="AJ29" s="46"/>
      <c r="AK29" s="40"/>
      <c r="AL29" s="46"/>
      <c r="AM29" s="40"/>
      <c r="AN29" s="49"/>
      <c r="AO29" s="49"/>
      <c r="AP29" s="49"/>
      <c r="AQ29" s="49"/>
      <c r="AR29" s="50"/>
      <c r="AS29" s="51"/>
      <c r="AT29" s="60"/>
      <c r="AU29" s="58"/>
      <c r="AV29" s="52"/>
      <c r="AW29" s="46"/>
      <c r="AX29" s="40"/>
      <c r="AY29" s="53" t="str">
        <f t="shared" si="5"/>
        <v/>
      </c>
      <c r="AZ29" s="54"/>
      <c r="BA29" s="54"/>
      <c r="BB29" s="54"/>
      <c r="BC29" s="54"/>
      <c r="BD29" s="54"/>
      <c r="BE29" s="54"/>
      <c r="BF29" s="54"/>
      <c r="BG29" s="54"/>
      <c r="BH29" s="54"/>
      <c r="BI29" s="13"/>
      <c r="BJ29" s="13"/>
      <c r="BK29" s="13"/>
      <c r="BL29" s="13"/>
      <c r="BM29" s="13"/>
      <c r="BX29" s="2"/>
      <c r="CA29" s="55" t="str">
        <f t="shared" si="6"/>
        <v/>
      </c>
      <c r="CB29" s="55" t="str">
        <f t="shared" si="7"/>
        <v/>
      </c>
      <c r="CC29" s="55" t="str">
        <f t="shared" si="8"/>
        <v/>
      </c>
      <c r="CD29" s="55" t="str">
        <f t="shared" si="9"/>
        <v/>
      </c>
      <c r="CE29" s="55" t="str">
        <f t="shared" si="10"/>
        <v/>
      </c>
      <c r="CF29" s="55"/>
      <c r="CG29" s="56">
        <f t="shared" si="11"/>
        <v>0</v>
      </c>
      <c r="CH29" s="56">
        <f t="shared" si="12"/>
        <v>0</v>
      </c>
      <c r="CI29" s="56">
        <f t="shared" si="2"/>
        <v>0</v>
      </c>
      <c r="CJ29" s="56">
        <f t="shared" si="3"/>
        <v>0</v>
      </c>
      <c r="CK29" s="56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1" t="s">
        <v>77</v>
      </c>
      <c r="B30" s="34">
        <f t="shared" si="13"/>
        <v>0</v>
      </c>
      <c r="C30" s="39"/>
      <c r="D30" s="57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0"/>
      <c r="T30" s="39"/>
      <c r="U30" s="39"/>
      <c r="V30" s="40"/>
      <c r="W30" s="41">
        <f t="shared" si="0"/>
        <v>0</v>
      </c>
      <c r="X30" s="39">
        <v>0</v>
      </c>
      <c r="Y30" s="42">
        <v>0</v>
      </c>
      <c r="Z30" s="40">
        <v>0</v>
      </c>
      <c r="AA30" s="62">
        <f t="shared" si="1"/>
        <v>0</v>
      </c>
      <c r="AB30" s="39">
        <v>0</v>
      </c>
      <c r="AC30" s="42">
        <v>0</v>
      </c>
      <c r="AD30" s="40">
        <v>0</v>
      </c>
      <c r="AE30" s="44"/>
      <c r="AF30" s="44">
        <v>0</v>
      </c>
      <c r="AG30" s="39">
        <v>0</v>
      </c>
      <c r="AH30" s="40">
        <v>0</v>
      </c>
      <c r="AI30" s="48">
        <v>0</v>
      </c>
      <c r="AJ30" s="46">
        <v>0</v>
      </c>
      <c r="AK30" s="40">
        <v>3</v>
      </c>
      <c r="AL30" s="46">
        <v>0</v>
      </c>
      <c r="AM30" s="40">
        <v>0</v>
      </c>
      <c r="AN30" s="49"/>
      <c r="AO30" s="49"/>
      <c r="AP30" s="49"/>
      <c r="AQ30" s="49"/>
      <c r="AR30" s="50"/>
      <c r="AS30" s="51"/>
      <c r="AT30" s="60"/>
      <c r="AU30" s="58"/>
      <c r="AV30" s="52"/>
      <c r="AW30" s="46"/>
      <c r="AX30" s="40"/>
      <c r="AY30" s="53" t="str">
        <f t="shared" si="5"/>
        <v/>
      </c>
      <c r="AZ30" s="54"/>
      <c r="BA30" s="54"/>
      <c r="BB30" s="54"/>
      <c r="BC30" s="54"/>
      <c r="BD30" s="54"/>
      <c r="BE30" s="54"/>
      <c r="BF30" s="54"/>
      <c r="BG30" s="54"/>
      <c r="BH30" s="54"/>
      <c r="BI30" s="13"/>
      <c r="BJ30" s="13"/>
      <c r="BK30" s="13"/>
      <c r="BL30" s="13"/>
      <c r="BM30" s="13"/>
      <c r="BX30" s="2"/>
      <c r="CA30" s="55" t="str">
        <f t="shared" si="6"/>
        <v/>
      </c>
      <c r="CB30" s="55" t="str">
        <f t="shared" si="7"/>
        <v/>
      </c>
      <c r="CC30" s="55" t="str">
        <f t="shared" si="8"/>
        <v/>
      </c>
      <c r="CD30" s="55" t="str">
        <f t="shared" si="9"/>
        <v/>
      </c>
      <c r="CE30" s="55" t="str">
        <f t="shared" si="10"/>
        <v/>
      </c>
      <c r="CF30" s="55"/>
      <c r="CG30" s="56">
        <f t="shared" si="11"/>
        <v>0</v>
      </c>
      <c r="CH30" s="56">
        <f t="shared" si="12"/>
        <v>0</v>
      </c>
      <c r="CI30" s="56">
        <f t="shared" si="2"/>
        <v>0</v>
      </c>
      <c r="CJ30" s="56">
        <f t="shared" si="3"/>
        <v>0</v>
      </c>
      <c r="CK30" s="56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1" t="s">
        <v>78</v>
      </c>
      <c r="B31" s="34">
        <f t="shared" si="13"/>
        <v>25</v>
      </c>
      <c r="C31" s="39">
        <v>0</v>
      </c>
      <c r="D31" s="57">
        <v>0</v>
      </c>
      <c r="E31" s="42">
        <v>0</v>
      </c>
      <c r="F31" s="42">
        <v>0</v>
      </c>
      <c r="G31" s="42">
        <v>0</v>
      </c>
      <c r="H31" s="42">
        <v>2</v>
      </c>
      <c r="I31" s="42">
        <v>3</v>
      </c>
      <c r="J31" s="42">
        <v>0</v>
      </c>
      <c r="K31" s="42">
        <v>0</v>
      </c>
      <c r="L31" s="42">
        <v>1</v>
      </c>
      <c r="M31" s="42">
        <v>3</v>
      </c>
      <c r="N31" s="42">
        <v>1</v>
      </c>
      <c r="O31" s="42">
        <v>2</v>
      </c>
      <c r="P31" s="42">
        <v>2</v>
      </c>
      <c r="Q31" s="42">
        <v>2</v>
      </c>
      <c r="R31" s="42">
        <v>4</v>
      </c>
      <c r="S31" s="40">
        <v>5</v>
      </c>
      <c r="T31" s="39">
        <v>25</v>
      </c>
      <c r="U31" s="39">
        <v>11</v>
      </c>
      <c r="V31" s="40">
        <v>14</v>
      </c>
      <c r="W31" s="41">
        <f t="shared" si="0"/>
        <v>0</v>
      </c>
      <c r="X31" s="39">
        <v>0</v>
      </c>
      <c r="Y31" s="42">
        <v>0</v>
      </c>
      <c r="Z31" s="40">
        <v>0</v>
      </c>
      <c r="AA31" s="62">
        <f t="shared" si="1"/>
        <v>22</v>
      </c>
      <c r="AB31" s="39">
        <v>1</v>
      </c>
      <c r="AC31" s="42">
        <v>21</v>
      </c>
      <c r="AD31" s="40">
        <v>0</v>
      </c>
      <c r="AE31" s="44">
        <v>1</v>
      </c>
      <c r="AF31" s="44">
        <v>0</v>
      </c>
      <c r="AG31" s="39">
        <v>4</v>
      </c>
      <c r="AH31" s="40">
        <v>0</v>
      </c>
      <c r="AI31" s="48">
        <v>0</v>
      </c>
      <c r="AJ31" s="46">
        <v>0</v>
      </c>
      <c r="AK31" s="40">
        <v>1</v>
      </c>
      <c r="AL31" s="46">
        <v>0</v>
      </c>
      <c r="AM31" s="40">
        <v>2</v>
      </c>
      <c r="AN31" s="49"/>
      <c r="AO31" s="49"/>
      <c r="AP31" s="49"/>
      <c r="AQ31" s="49"/>
      <c r="AR31" s="50"/>
      <c r="AS31" s="51"/>
      <c r="AT31" s="60"/>
      <c r="AU31" s="58"/>
      <c r="AV31" s="52"/>
      <c r="AW31" s="46"/>
      <c r="AX31" s="40"/>
      <c r="AY31" s="53" t="str">
        <f t="shared" si="5"/>
        <v/>
      </c>
      <c r="AZ31" s="54"/>
      <c r="BA31" s="54"/>
      <c r="BB31" s="54"/>
      <c r="BC31" s="54"/>
      <c r="BD31" s="54"/>
      <c r="BE31" s="54"/>
      <c r="BF31" s="54"/>
      <c r="BG31" s="54"/>
      <c r="BH31" s="54"/>
      <c r="BI31" s="13"/>
      <c r="BJ31" s="13"/>
      <c r="BK31" s="13"/>
      <c r="BL31" s="13"/>
      <c r="BM31" s="13"/>
      <c r="BX31" s="2"/>
      <c r="CA31" s="55" t="str">
        <f t="shared" si="6"/>
        <v/>
      </c>
      <c r="CB31" s="55" t="str">
        <f t="shared" si="7"/>
        <v/>
      </c>
      <c r="CC31" s="55" t="str">
        <f t="shared" si="8"/>
        <v/>
      </c>
      <c r="CD31" s="55" t="str">
        <f t="shared" si="9"/>
        <v/>
      </c>
      <c r="CE31" s="55" t="str">
        <f t="shared" si="10"/>
        <v/>
      </c>
      <c r="CF31" s="55"/>
      <c r="CG31" s="56">
        <f t="shared" si="11"/>
        <v>0</v>
      </c>
      <c r="CH31" s="56">
        <f t="shared" si="12"/>
        <v>0</v>
      </c>
      <c r="CI31" s="56">
        <f t="shared" si="2"/>
        <v>0</v>
      </c>
      <c r="CJ31" s="56">
        <f t="shared" si="3"/>
        <v>0</v>
      </c>
      <c r="CK31" s="56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1" t="s">
        <v>79</v>
      </c>
      <c r="B32" s="34">
        <f t="shared" si="13"/>
        <v>0</v>
      </c>
      <c r="C32" s="39"/>
      <c r="D32" s="57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39"/>
      <c r="U32" s="39"/>
      <c r="V32" s="40"/>
      <c r="W32" s="41">
        <f t="shared" si="0"/>
        <v>0</v>
      </c>
      <c r="X32" s="39"/>
      <c r="Y32" s="42"/>
      <c r="Z32" s="40"/>
      <c r="AA32" s="62">
        <f t="shared" si="1"/>
        <v>0</v>
      </c>
      <c r="AB32" s="39"/>
      <c r="AC32" s="42"/>
      <c r="AD32" s="40"/>
      <c r="AE32" s="44"/>
      <c r="AF32" s="44">
        <v>0</v>
      </c>
      <c r="AG32" s="39"/>
      <c r="AH32" s="40"/>
      <c r="AI32" s="48"/>
      <c r="AJ32" s="46"/>
      <c r="AK32" s="40"/>
      <c r="AL32" s="46"/>
      <c r="AM32" s="40"/>
      <c r="AN32" s="49"/>
      <c r="AO32" s="49"/>
      <c r="AP32" s="49"/>
      <c r="AQ32" s="49"/>
      <c r="AR32" s="50"/>
      <c r="AS32" s="51"/>
      <c r="AT32" s="60"/>
      <c r="AU32" s="58"/>
      <c r="AV32" s="52"/>
      <c r="AW32" s="46"/>
      <c r="AX32" s="40"/>
      <c r="AY32" s="53" t="str">
        <f t="shared" si="5"/>
        <v/>
      </c>
      <c r="AZ32" s="54"/>
      <c r="BA32" s="54"/>
      <c r="BB32" s="54"/>
      <c r="BC32" s="54"/>
      <c r="BD32" s="54"/>
      <c r="BE32" s="54"/>
      <c r="BF32" s="54"/>
      <c r="BG32" s="54"/>
      <c r="BH32" s="54"/>
      <c r="BI32" s="13"/>
      <c r="BJ32" s="13"/>
      <c r="BK32" s="13"/>
      <c r="BL32" s="13"/>
      <c r="BM32" s="13"/>
      <c r="BX32" s="2"/>
      <c r="CA32" s="55" t="str">
        <f t="shared" si="6"/>
        <v/>
      </c>
      <c r="CB32" s="55" t="str">
        <f t="shared" si="7"/>
        <v/>
      </c>
      <c r="CC32" s="55" t="str">
        <f t="shared" si="8"/>
        <v/>
      </c>
      <c r="CD32" s="55" t="str">
        <f t="shared" si="9"/>
        <v/>
      </c>
      <c r="CE32" s="55" t="str">
        <f t="shared" si="10"/>
        <v/>
      </c>
      <c r="CF32" s="55"/>
      <c r="CG32" s="56">
        <f t="shared" si="11"/>
        <v>0</v>
      </c>
      <c r="CH32" s="56">
        <f t="shared" si="12"/>
        <v>0</v>
      </c>
      <c r="CI32" s="56">
        <f t="shared" si="2"/>
        <v>0</v>
      </c>
      <c r="CJ32" s="56">
        <f t="shared" si="3"/>
        <v>0</v>
      </c>
      <c r="CK32" s="56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1" t="s">
        <v>80</v>
      </c>
      <c r="B33" s="34">
        <f t="shared" si="13"/>
        <v>0</v>
      </c>
      <c r="C33" s="39"/>
      <c r="D33" s="57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0"/>
      <c r="T33" s="39"/>
      <c r="U33" s="39"/>
      <c r="V33" s="40"/>
      <c r="W33" s="41">
        <f t="shared" si="0"/>
        <v>0</v>
      </c>
      <c r="X33" s="39"/>
      <c r="Y33" s="42"/>
      <c r="Z33" s="40"/>
      <c r="AA33" s="62">
        <f t="shared" si="1"/>
        <v>0</v>
      </c>
      <c r="AB33" s="39"/>
      <c r="AC33" s="42"/>
      <c r="AD33" s="40"/>
      <c r="AE33" s="44"/>
      <c r="AF33" s="44">
        <v>0</v>
      </c>
      <c r="AG33" s="39"/>
      <c r="AH33" s="40"/>
      <c r="AI33" s="48"/>
      <c r="AJ33" s="46"/>
      <c r="AK33" s="40"/>
      <c r="AL33" s="46"/>
      <c r="AM33" s="40"/>
      <c r="AN33" s="49"/>
      <c r="AO33" s="49"/>
      <c r="AP33" s="49"/>
      <c r="AQ33" s="49"/>
      <c r="AR33" s="50"/>
      <c r="AS33" s="51"/>
      <c r="AT33" s="60"/>
      <c r="AU33" s="58"/>
      <c r="AV33" s="52"/>
      <c r="AW33" s="46"/>
      <c r="AX33" s="40"/>
      <c r="AY33" s="53" t="str">
        <f t="shared" si="5"/>
        <v/>
      </c>
      <c r="AZ33" s="54"/>
      <c r="BA33" s="54"/>
      <c r="BB33" s="54"/>
      <c r="BC33" s="54"/>
      <c r="BD33" s="54"/>
      <c r="BE33" s="54"/>
      <c r="BF33" s="54"/>
      <c r="BG33" s="54"/>
      <c r="BH33" s="54"/>
      <c r="BI33" s="13"/>
      <c r="BJ33" s="13"/>
      <c r="BK33" s="13"/>
      <c r="BL33" s="13"/>
      <c r="BM33" s="13"/>
      <c r="BX33" s="2"/>
      <c r="CA33" s="55" t="str">
        <f t="shared" si="6"/>
        <v/>
      </c>
      <c r="CB33" s="55" t="str">
        <f t="shared" si="7"/>
        <v/>
      </c>
      <c r="CC33" s="55" t="str">
        <f t="shared" si="8"/>
        <v/>
      </c>
      <c r="CD33" s="55" t="str">
        <f t="shared" si="9"/>
        <v/>
      </c>
      <c r="CE33" s="55" t="str">
        <f t="shared" si="10"/>
        <v/>
      </c>
      <c r="CF33" s="55"/>
      <c r="CG33" s="56">
        <f t="shared" si="11"/>
        <v>0</v>
      </c>
      <c r="CH33" s="56">
        <f t="shared" si="12"/>
        <v>0</v>
      </c>
      <c r="CI33" s="56">
        <f t="shared" si="2"/>
        <v>0</v>
      </c>
      <c r="CJ33" s="56">
        <f t="shared" si="3"/>
        <v>0</v>
      </c>
      <c r="CK33" s="56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1" t="s">
        <v>81</v>
      </c>
      <c r="B34" s="34">
        <f t="shared" si="13"/>
        <v>0</v>
      </c>
      <c r="C34" s="39"/>
      <c r="D34" s="57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0"/>
      <c r="T34" s="39"/>
      <c r="U34" s="39"/>
      <c r="V34" s="40"/>
      <c r="W34" s="41">
        <f t="shared" si="0"/>
        <v>0</v>
      </c>
      <c r="X34" s="39"/>
      <c r="Y34" s="42"/>
      <c r="Z34" s="40"/>
      <c r="AA34" s="62">
        <f t="shared" si="1"/>
        <v>0</v>
      </c>
      <c r="AB34" s="39"/>
      <c r="AC34" s="42"/>
      <c r="AD34" s="40"/>
      <c r="AE34" s="44"/>
      <c r="AF34" s="44">
        <v>0</v>
      </c>
      <c r="AG34" s="39"/>
      <c r="AH34" s="40"/>
      <c r="AI34" s="48"/>
      <c r="AJ34" s="46"/>
      <c r="AK34" s="40"/>
      <c r="AL34" s="46"/>
      <c r="AM34" s="40"/>
      <c r="AN34" s="49"/>
      <c r="AO34" s="49"/>
      <c r="AP34" s="49"/>
      <c r="AQ34" s="49"/>
      <c r="AR34" s="50"/>
      <c r="AS34" s="51"/>
      <c r="AT34" s="60"/>
      <c r="AU34" s="58"/>
      <c r="AV34" s="52"/>
      <c r="AW34" s="46"/>
      <c r="AX34" s="40"/>
      <c r="AY34" s="53" t="str">
        <f t="shared" si="5"/>
        <v/>
      </c>
      <c r="AZ34" s="54"/>
      <c r="BA34" s="54"/>
      <c r="BB34" s="54"/>
      <c r="BC34" s="54"/>
      <c r="BD34" s="54"/>
      <c r="BE34" s="54"/>
      <c r="BF34" s="54"/>
      <c r="BG34" s="54"/>
      <c r="BH34" s="54"/>
      <c r="BI34" s="13"/>
      <c r="BJ34" s="13"/>
      <c r="BK34" s="13"/>
      <c r="BL34" s="13"/>
      <c r="BM34" s="13"/>
      <c r="BX34" s="2"/>
      <c r="CA34" s="55" t="str">
        <f t="shared" si="6"/>
        <v/>
      </c>
      <c r="CB34" s="55" t="str">
        <f t="shared" si="7"/>
        <v/>
      </c>
      <c r="CC34" s="55" t="str">
        <f t="shared" si="8"/>
        <v/>
      </c>
      <c r="CD34" s="55" t="str">
        <f t="shared" si="9"/>
        <v/>
      </c>
      <c r="CE34" s="55" t="str">
        <f t="shared" si="10"/>
        <v/>
      </c>
      <c r="CF34" s="55"/>
      <c r="CG34" s="56">
        <f t="shared" si="11"/>
        <v>0</v>
      </c>
      <c r="CH34" s="56">
        <f t="shared" si="12"/>
        <v>0</v>
      </c>
      <c r="CI34" s="56">
        <f t="shared" si="2"/>
        <v>0</v>
      </c>
      <c r="CJ34" s="56">
        <f t="shared" si="3"/>
        <v>0</v>
      </c>
      <c r="CK34" s="56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1" t="s">
        <v>82</v>
      </c>
      <c r="B35" s="34">
        <f>SUM(O35+P35+Q35+R35+S35)</f>
        <v>0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42"/>
      <c r="P35" s="42"/>
      <c r="Q35" s="42"/>
      <c r="R35" s="42"/>
      <c r="S35" s="40"/>
      <c r="T35" s="39"/>
      <c r="U35" s="39"/>
      <c r="V35" s="40"/>
      <c r="W35" s="41">
        <f>SUM(X35+Y35+Z35)</f>
        <v>0</v>
      </c>
      <c r="X35" s="63"/>
      <c r="Y35" s="64"/>
      <c r="Z35" s="65"/>
      <c r="AA35" s="62">
        <f t="shared" si="1"/>
        <v>0</v>
      </c>
      <c r="AB35" s="39"/>
      <c r="AC35" s="42"/>
      <c r="AD35" s="40"/>
      <c r="AE35" s="44"/>
      <c r="AF35" s="44">
        <v>0</v>
      </c>
      <c r="AG35" s="39"/>
      <c r="AH35" s="40"/>
      <c r="AI35" s="48"/>
      <c r="AJ35" s="46"/>
      <c r="AK35" s="40"/>
      <c r="AL35" s="46"/>
      <c r="AM35" s="40"/>
      <c r="AN35" s="49"/>
      <c r="AO35" s="49"/>
      <c r="AP35" s="49"/>
      <c r="AQ35" s="49"/>
      <c r="AR35" s="50"/>
      <c r="AS35" s="51"/>
      <c r="AT35" s="60"/>
      <c r="AU35" s="58"/>
      <c r="AV35" s="52"/>
      <c r="AW35" s="46"/>
      <c r="AX35" s="40"/>
      <c r="AY35" s="53" t="str">
        <f t="shared" si="5"/>
        <v/>
      </c>
      <c r="AZ35" s="54"/>
      <c r="BA35" s="54"/>
      <c r="BB35" s="54"/>
      <c r="BC35" s="54"/>
      <c r="BD35" s="54"/>
      <c r="BE35" s="54"/>
      <c r="BF35" s="54"/>
      <c r="BG35" s="54"/>
      <c r="BH35" s="54"/>
      <c r="BI35" s="13"/>
      <c r="BJ35" s="13"/>
      <c r="BK35" s="13"/>
      <c r="BL35" s="13"/>
      <c r="BM35" s="13"/>
      <c r="BX35" s="2"/>
      <c r="CA35" s="55" t="str">
        <f t="shared" si="6"/>
        <v/>
      </c>
      <c r="CB35" s="55" t="str">
        <f t="shared" si="7"/>
        <v/>
      </c>
      <c r="CC35" s="55" t="str">
        <f t="shared" si="8"/>
        <v/>
      </c>
      <c r="CD35" s="55" t="str">
        <f t="shared" si="9"/>
        <v/>
      </c>
      <c r="CE35" s="55" t="str">
        <f t="shared" si="10"/>
        <v/>
      </c>
      <c r="CF35" s="55"/>
      <c r="CG35" s="56">
        <f t="shared" si="11"/>
        <v>0</v>
      </c>
      <c r="CH35" s="56">
        <f t="shared" si="12"/>
        <v>0</v>
      </c>
      <c r="CI35" s="56">
        <f t="shared" si="2"/>
        <v>0</v>
      </c>
      <c r="CJ35" s="56">
        <f t="shared" si="3"/>
        <v>0</v>
      </c>
      <c r="CK35" s="56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1" t="s">
        <v>83</v>
      </c>
      <c r="B36" s="34">
        <f t="shared" ref="B36:B65" si="14">SUM(C36:S36)</f>
        <v>0</v>
      </c>
      <c r="C36" s="39"/>
      <c r="D36" s="57"/>
      <c r="E36" s="42"/>
      <c r="F36" s="38"/>
      <c r="G36" s="38"/>
      <c r="H36" s="38"/>
      <c r="I36" s="38"/>
      <c r="J36" s="38"/>
      <c r="K36" s="38"/>
      <c r="L36" s="42"/>
      <c r="M36" s="42"/>
      <c r="N36" s="42"/>
      <c r="O36" s="42"/>
      <c r="P36" s="42"/>
      <c r="Q36" s="42"/>
      <c r="R36" s="42"/>
      <c r="S36" s="42"/>
      <c r="T36" s="39"/>
      <c r="U36" s="39"/>
      <c r="V36" s="40"/>
      <c r="W36" s="41">
        <f t="shared" si="0"/>
        <v>0</v>
      </c>
      <c r="X36" s="39"/>
      <c r="Y36" s="42"/>
      <c r="Z36" s="40"/>
      <c r="AA36" s="62">
        <f t="shared" si="1"/>
        <v>0</v>
      </c>
      <c r="AB36" s="39"/>
      <c r="AC36" s="42"/>
      <c r="AD36" s="40"/>
      <c r="AE36" s="44"/>
      <c r="AF36" s="44">
        <v>0</v>
      </c>
      <c r="AG36" s="39"/>
      <c r="AH36" s="40"/>
      <c r="AI36" s="48"/>
      <c r="AJ36" s="46"/>
      <c r="AK36" s="40"/>
      <c r="AL36" s="46"/>
      <c r="AM36" s="40"/>
      <c r="AN36" s="49"/>
      <c r="AO36" s="49"/>
      <c r="AP36" s="49"/>
      <c r="AQ36" s="49"/>
      <c r="AR36" s="50"/>
      <c r="AS36" s="51"/>
      <c r="AT36" s="60"/>
      <c r="AU36" s="58"/>
      <c r="AV36" s="52"/>
      <c r="AW36" s="46"/>
      <c r="AX36" s="40"/>
      <c r="AY36" s="53" t="str">
        <f t="shared" si="5"/>
        <v/>
      </c>
      <c r="AZ36" s="54"/>
      <c r="BA36" s="54"/>
      <c r="BB36" s="54"/>
      <c r="BC36" s="54"/>
      <c r="BD36" s="54"/>
      <c r="BE36" s="54"/>
      <c r="BF36" s="54"/>
      <c r="BG36" s="54"/>
      <c r="BH36" s="54"/>
      <c r="BI36" s="13"/>
      <c r="BJ36" s="13"/>
      <c r="BK36" s="13"/>
      <c r="BL36" s="13"/>
      <c r="BM36" s="13"/>
      <c r="BX36" s="2"/>
      <c r="CA36" s="55" t="str">
        <f t="shared" si="6"/>
        <v/>
      </c>
      <c r="CB36" s="55" t="str">
        <f t="shared" si="7"/>
        <v/>
      </c>
      <c r="CC36" s="55" t="str">
        <f t="shared" si="8"/>
        <v/>
      </c>
      <c r="CD36" s="55" t="str">
        <f t="shared" si="9"/>
        <v/>
      </c>
      <c r="CE36" s="55" t="str">
        <f t="shared" si="10"/>
        <v/>
      </c>
      <c r="CF36" s="55"/>
      <c r="CG36" s="56">
        <f t="shared" si="11"/>
        <v>0</v>
      </c>
      <c r="CH36" s="56">
        <f t="shared" si="12"/>
        <v>0</v>
      </c>
      <c r="CI36" s="56">
        <f t="shared" si="2"/>
        <v>0</v>
      </c>
      <c r="CJ36" s="56">
        <f t="shared" si="3"/>
        <v>0</v>
      </c>
      <c r="CK36" s="56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1" t="s">
        <v>84</v>
      </c>
      <c r="B37" s="34">
        <f t="shared" si="14"/>
        <v>0</v>
      </c>
      <c r="C37" s="38"/>
      <c r="D37" s="38"/>
      <c r="E37" s="38"/>
      <c r="F37" s="38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0"/>
      <c r="T37" s="39"/>
      <c r="U37" s="39"/>
      <c r="V37" s="40"/>
      <c r="W37" s="41">
        <f>SUM(X37+Y37+Z37)</f>
        <v>0</v>
      </c>
      <c r="X37" s="39"/>
      <c r="Y37" s="42"/>
      <c r="Z37" s="40"/>
      <c r="AA37" s="62">
        <f t="shared" si="1"/>
        <v>0</v>
      </c>
      <c r="AB37" s="39"/>
      <c r="AC37" s="42"/>
      <c r="AD37" s="40"/>
      <c r="AE37" s="44"/>
      <c r="AF37" s="44">
        <v>0</v>
      </c>
      <c r="AG37" s="39"/>
      <c r="AH37" s="40"/>
      <c r="AI37" s="48"/>
      <c r="AJ37" s="46"/>
      <c r="AK37" s="40"/>
      <c r="AL37" s="46"/>
      <c r="AM37" s="40"/>
      <c r="AN37" s="49"/>
      <c r="AO37" s="49"/>
      <c r="AP37" s="49"/>
      <c r="AQ37" s="49"/>
      <c r="AR37" s="50"/>
      <c r="AS37" s="51"/>
      <c r="AT37" s="60"/>
      <c r="AU37" s="58"/>
      <c r="AV37" s="52"/>
      <c r="AW37" s="46"/>
      <c r="AX37" s="40"/>
      <c r="AY37" s="53" t="str">
        <f t="shared" si="5"/>
        <v/>
      </c>
      <c r="AZ37" s="54"/>
      <c r="BA37" s="54"/>
      <c r="BB37" s="54"/>
      <c r="BC37" s="54"/>
      <c r="BD37" s="54"/>
      <c r="BE37" s="54"/>
      <c r="BF37" s="54"/>
      <c r="BG37" s="54"/>
      <c r="BH37" s="54"/>
      <c r="BI37" s="13"/>
      <c r="BJ37" s="13"/>
      <c r="BK37" s="13"/>
      <c r="BL37" s="13"/>
      <c r="BM37" s="13"/>
      <c r="BX37" s="2"/>
      <c r="CA37" s="55" t="str">
        <f t="shared" si="6"/>
        <v/>
      </c>
      <c r="CB37" s="55" t="str">
        <f t="shared" si="7"/>
        <v/>
      </c>
      <c r="CC37" s="55" t="str">
        <f t="shared" si="8"/>
        <v/>
      </c>
      <c r="CD37" s="55" t="str">
        <f t="shared" si="9"/>
        <v/>
      </c>
      <c r="CE37" s="55" t="str">
        <f t="shared" si="10"/>
        <v/>
      </c>
      <c r="CF37" s="55"/>
      <c r="CG37" s="56">
        <f t="shared" si="11"/>
        <v>0</v>
      </c>
      <c r="CH37" s="56">
        <f t="shared" si="12"/>
        <v>0</v>
      </c>
      <c r="CI37" s="56">
        <f t="shared" si="2"/>
        <v>0</v>
      </c>
      <c r="CJ37" s="56">
        <f t="shared" si="3"/>
        <v>0</v>
      </c>
      <c r="CK37" s="56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1" t="s">
        <v>85</v>
      </c>
      <c r="B38" s="34">
        <f t="shared" si="14"/>
        <v>30</v>
      </c>
      <c r="C38" s="38">
        <v>15</v>
      </c>
      <c r="D38" s="38">
        <v>8</v>
      </c>
      <c r="E38" s="38">
        <v>7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39">
        <v>30</v>
      </c>
      <c r="U38" s="39">
        <v>18</v>
      </c>
      <c r="V38" s="40">
        <v>12</v>
      </c>
      <c r="W38" s="41">
        <f>SUM(X38+Y38+Z38)</f>
        <v>20</v>
      </c>
      <c r="X38" s="39">
        <v>7</v>
      </c>
      <c r="Y38" s="42">
        <v>13</v>
      </c>
      <c r="Z38" s="40">
        <v>0</v>
      </c>
      <c r="AA38" s="62">
        <f>SUM(AB38+AC38+AD38)</f>
        <v>0</v>
      </c>
      <c r="AB38" s="39">
        <v>0</v>
      </c>
      <c r="AC38" s="42">
        <v>0</v>
      </c>
      <c r="AD38" s="40">
        <v>0</v>
      </c>
      <c r="AE38" s="44">
        <v>5</v>
      </c>
      <c r="AF38" s="40">
        <v>0</v>
      </c>
      <c r="AG38" s="39">
        <v>3</v>
      </c>
      <c r="AH38" s="40">
        <v>1</v>
      </c>
      <c r="AI38" s="48">
        <v>112</v>
      </c>
      <c r="AJ38" s="46">
        <v>12</v>
      </c>
      <c r="AK38" s="40">
        <v>0</v>
      </c>
      <c r="AL38" s="46">
        <v>2</v>
      </c>
      <c r="AM38" s="40">
        <v>0</v>
      </c>
      <c r="AN38" s="49"/>
      <c r="AO38" s="49"/>
      <c r="AP38" s="49"/>
      <c r="AQ38" s="49"/>
      <c r="AR38" s="50"/>
      <c r="AS38" s="51"/>
      <c r="AT38" s="60"/>
      <c r="AU38" s="58"/>
      <c r="AV38" s="52"/>
      <c r="AW38" s="46"/>
      <c r="AX38" s="40"/>
      <c r="AY38" s="53" t="str">
        <f t="shared" si="5"/>
        <v/>
      </c>
      <c r="AZ38" s="54"/>
      <c r="BA38" s="54"/>
      <c r="BB38" s="54"/>
      <c r="BC38" s="54"/>
      <c r="BD38" s="54"/>
      <c r="BE38" s="54"/>
      <c r="BF38" s="54"/>
      <c r="BG38" s="54"/>
      <c r="BH38" s="54"/>
      <c r="BI38" s="13"/>
      <c r="BJ38" s="13"/>
      <c r="BK38" s="13"/>
      <c r="BL38" s="13"/>
      <c r="BM38" s="13"/>
      <c r="BX38" s="2"/>
      <c r="CA38" s="55" t="str">
        <f t="shared" si="6"/>
        <v/>
      </c>
      <c r="CB38" s="55" t="str">
        <f t="shared" si="7"/>
        <v/>
      </c>
      <c r="CC38" s="55" t="str">
        <f t="shared" si="8"/>
        <v/>
      </c>
      <c r="CD38" s="55" t="str">
        <f t="shared" si="9"/>
        <v/>
      </c>
      <c r="CE38" s="55" t="str">
        <f t="shared" si="10"/>
        <v/>
      </c>
      <c r="CF38" s="55"/>
      <c r="CG38" s="56">
        <f t="shared" si="11"/>
        <v>0</v>
      </c>
      <c r="CH38" s="56">
        <f t="shared" si="12"/>
        <v>0</v>
      </c>
      <c r="CI38" s="56">
        <f t="shared" si="2"/>
        <v>0</v>
      </c>
      <c r="CJ38" s="56">
        <f t="shared" si="3"/>
        <v>0</v>
      </c>
      <c r="CK38" s="56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1" t="s">
        <v>86</v>
      </c>
      <c r="B39" s="34">
        <f t="shared" si="14"/>
        <v>39</v>
      </c>
      <c r="C39" s="38">
        <v>0</v>
      </c>
      <c r="D39" s="38">
        <v>0</v>
      </c>
      <c r="E39" s="38">
        <v>0</v>
      </c>
      <c r="F39" s="42">
        <v>1</v>
      </c>
      <c r="G39" s="42">
        <v>2</v>
      </c>
      <c r="H39" s="42">
        <v>2</v>
      </c>
      <c r="I39" s="42">
        <v>1</v>
      </c>
      <c r="J39" s="42">
        <v>0</v>
      </c>
      <c r="K39" s="42">
        <v>1</v>
      </c>
      <c r="L39" s="42">
        <v>1</v>
      </c>
      <c r="M39" s="42">
        <v>3</v>
      </c>
      <c r="N39" s="42">
        <v>5</v>
      </c>
      <c r="O39" s="42">
        <v>4</v>
      </c>
      <c r="P39" s="42">
        <v>6</v>
      </c>
      <c r="Q39" s="42">
        <v>3</v>
      </c>
      <c r="R39" s="42">
        <v>4</v>
      </c>
      <c r="S39" s="40">
        <v>6</v>
      </c>
      <c r="T39" s="39">
        <v>39</v>
      </c>
      <c r="U39" s="39">
        <v>14</v>
      </c>
      <c r="V39" s="40">
        <v>25</v>
      </c>
      <c r="W39" s="41">
        <f>SUM(X39+Y39+Z39)</f>
        <v>0</v>
      </c>
      <c r="X39" s="39">
        <v>0</v>
      </c>
      <c r="Y39" s="42">
        <v>0</v>
      </c>
      <c r="Z39" s="40">
        <v>0</v>
      </c>
      <c r="AA39" s="62">
        <f>SUM(AB39+AC39+AD39)</f>
        <v>39</v>
      </c>
      <c r="AB39" s="39">
        <v>8</v>
      </c>
      <c r="AC39" s="42">
        <v>31</v>
      </c>
      <c r="AD39" s="40">
        <v>0</v>
      </c>
      <c r="AE39" s="44">
        <v>8</v>
      </c>
      <c r="AF39" s="66">
        <v>0</v>
      </c>
      <c r="AG39" s="39">
        <v>2</v>
      </c>
      <c r="AH39" s="40">
        <v>14</v>
      </c>
      <c r="AI39" s="48">
        <v>62</v>
      </c>
      <c r="AJ39" s="46">
        <v>0</v>
      </c>
      <c r="AK39" s="40">
        <v>18</v>
      </c>
      <c r="AL39" s="46">
        <v>0</v>
      </c>
      <c r="AM39" s="40">
        <v>2</v>
      </c>
      <c r="AN39" s="49"/>
      <c r="AO39" s="49"/>
      <c r="AP39" s="49"/>
      <c r="AQ39" s="49"/>
      <c r="AR39" s="50"/>
      <c r="AS39" s="51"/>
      <c r="AT39" s="60"/>
      <c r="AU39" s="58"/>
      <c r="AV39" s="52"/>
      <c r="AW39" s="46"/>
      <c r="AX39" s="40"/>
      <c r="AY39" s="53" t="str">
        <f t="shared" si="5"/>
        <v/>
      </c>
      <c r="AZ39" s="54"/>
      <c r="BA39" s="54"/>
      <c r="BB39" s="54"/>
      <c r="BC39" s="54"/>
      <c r="BD39" s="54"/>
      <c r="BE39" s="54"/>
      <c r="BF39" s="54"/>
      <c r="BG39" s="54"/>
      <c r="BH39" s="54"/>
      <c r="BI39" s="13"/>
      <c r="BJ39" s="13"/>
      <c r="BK39" s="13"/>
      <c r="BL39" s="13"/>
      <c r="BM39" s="13"/>
      <c r="BX39" s="2"/>
      <c r="CA39" s="55" t="str">
        <f t="shared" si="6"/>
        <v/>
      </c>
      <c r="CB39" s="55" t="str">
        <f t="shared" si="7"/>
        <v/>
      </c>
      <c r="CC39" s="55" t="str">
        <f t="shared" si="8"/>
        <v/>
      </c>
      <c r="CD39" s="55" t="str">
        <f t="shared" si="9"/>
        <v/>
      </c>
      <c r="CE39" s="55" t="str">
        <f t="shared" si="10"/>
        <v/>
      </c>
      <c r="CF39" s="55"/>
      <c r="CG39" s="56">
        <f t="shared" si="11"/>
        <v>0</v>
      </c>
      <c r="CH39" s="56">
        <f t="shared" si="12"/>
        <v>0</v>
      </c>
      <c r="CI39" s="56">
        <f t="shared" si="2"/>
        <v>0</v>
      </c>
      <c r="CJ39" s="56">
        <f t="shared" si="3"/>
        <v>0</v>
      </c>
      <c r="CK39" s="56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1" t="s">
        <v>87</v>
      </c>
      <c r="B40" s="34">
        <f t="shared" si="14"/>
        <v>0</v>
      </c>
      <c r="C40" s="38"/>
      <c r="D40" s="38"/>
      <c r="E40" s="38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0"/>
      <c r="T40" s="39"/>
      <c r="U40" s="39"/>
      <c r="V40" s="40"/>
      <c r="W40" s="41">
        <f>SUM(X40+Y40+Z40)</f>
        <v>0</v>
      </c>
      <c r="X40" s="39"/>
      <c r="Y40" s="42"/>
      <c r="Z40" s="40"/>
      <c r="AA40" s="62">
        <f>SUM(AB40+AC40+AD40)</f>
        <v>0</v>
      </c>
      <c r="AB40" s="39"/>
      <c r="AC40" s="42"/>
      <c r="AD40" s="40"/>
      <c r="AE40" s="44"/>
      <c r="AF40" s="40">
        <v>0</v>
      </c>
      <c r="AG40" s="39"/>
      <c r="AH40" s="40"/>
      <c r="AI40" s="48"/>
      <c r="AJ40" s="46"/>
      <c r="AK40" s="40"/>
      <c r="AL40" s="46"/>
      <c r="AM40" s="40"/>
      <c r="AN40" s="49"/>
      <c r="AO40" s="49"/>
      <c r="AP40" s="49"/>
      <c r="AQ40" s="49"/>
      <c r="AR40" s="50"/>
      <c r="AS40" s="51"/>
      <c r="AT40" s="60"/>
      <c r="AU40" s="58"/>
      <c r="AV40" s="52"/>
      <c r="AW40" s="46"/>
      <c r="AX40" s="40"/>
      <c r="AY40" s="53" t="str">
        <f t="shared" si="5"/>
        <v/>
      </c>
      <c r="AZ40" s="54"/>
      <c r="BA40" s="54"/>
      <c r="BB40" s="54"/>
      <c r="BC40" s="54"/>
      <c r="BD40" s="54"/>
      <c r="BE40" s="54"/>
      <c r="BF40" s="54"/>
      <c r="BG40" s="54"/>
      <c r="BH40" s="54"/>
      <c r="BI40" s="13"/>
      <c r="BJ40" s="13"/>
      <c r="BK40" s="13"/>
      <c r="BL40" s="13"/>
      <c r="BM40" s="13"/>
      <c r="BX40" s="2"/>
      <c r="CA40" s="55" t="str">
        <f t="shared" si="6"/>
        <v/>
      </c>
      <c r="CB40" s="55" t="str">
        <f t="shared" si="7"/>
        <v/>
      </c>
      <c r="CC40" s="55" t="str">
        <f t="shared" si="8"/>
        <v/>
      </c>
      <c r="CD40" s="55" t="str">
        <f t="shared" si="9"/>
        <v/>
      </c>
      <c r="CE40" s="55" t="str">
        <f t="shared" si="10"/>
        <v/>
      </c>
      <c r="CF40" s="55"/>
      <c r="CG40" s="56">
        <f t="shared" si="11"/>
        <v>0</v>
      </c>
      <c r="CH40" s="56">
        <f t="shared" si="12"/>
        <v>0</v>
      </c>
      <c r="CI40" s="56">
        <f t="shared" si="2"/>
        <v>0</v>
      </c>
      <c r="CJ40" s="56">
        <f t="shared" si="3"/>
        <v>0</v>
      </c>
      <c r="CK40" s="56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1" t="s">
        <v>88</v>
      </c>
      <c r="B41" s="34">
        <f t="shared" si="14"/>
        <v>0</v>
      </c>
      <c r="C41" s="38">
        <v>0</v>
      </c>
      <c r="D41" s="38">
        <v>0</v>
      </c>
      <c r="E41" s="38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39">
        <v>0</v>
      </c>
      <c r="U41" s="39">
        <v>0</v>
      </c>
      <c r="V41" s="40">
        <v>0</v>
      </c>
      <c r="W41" s="41">
        <f>SUM(X41+Y41+Z41)</f>
        <v>0</v>
      </c>
      <c r="X41" s="39">
        <v>0</v>
      </c>
      <c r="Y41" s="42">
        <v>0</v>
      </c>
      <c r="Z41" s="40">
        <v>0</v>
      </c>
      <c r="AA41" s="62">
        <f>SUM(AB41+AC41+AD41)</f>
        <v>0</v>
      </c>
      <c r="AB41" s="39">
        <v>0</v>
      </c>
      <c r="AC41" s="42">
        <v>0</v>
      </c>
      <c r="AD41" s="40">
        <v>0</v>
      </c>
      <c r="AE41" s="44"/>
      <c r="AF41" s="40">
        <v>0</v>
      </c>
      <c r="AG41" s="39">
        <v>0</v>
      </c>
      <c r="AH41" s="40">
        <v>0</v>
      </c>
      <c r="AI41" s="48">
        <v>0</v>
      </c>
      <c r="AJ41" s="46">
        <v>0</v>
      </c>
      <c r="AK41" s="40">
        <v>0</v>
      </c>
      <c r="AL41" s="46">
        <v>0</v>
      </c>
      <c r="AM41" s="40">
        <v>0</v>
      </c>
      <c r="AN41" s="49"/>
      <c r="AO41" s="49"/>
      <c r="AP41" s="49"/>
      <c r="AQ41" s="49"/>
      <c r="AR41" s="50"/>
      <c r="AS41" s="51"/>
      <c r="AT41" s="60"/>
      <c r="AU41" s="58"/>
      <c r="AV41" s="52"/>
      <c r="AW41" s="46"/>
      <c r="AX41" s="40"/>
      <c r="AY41" s="53" t="str">
        <f t="shared" si="5"/>
        <v/>
      </c>
      <c r="AZ41" s="54"/>
      <c r="BA41" s="54"/>
      <c r="BB41" s="54"/>
      <c r="BC41" s="54"/>
      <c r="BD41" s="54"/>
      <c r="BE41" s="54"/>
      <c r="BF41" s="54"/>
      <c r="BG41" s="54"/>
      <c r="BH41" s="54"/>
      <c r="BI41" s="13"/>
      <c r="BJ41" s="13"/>
      <c r="BK41" s="13"/>
      <c r="BL41" s="13"/>
      <c r="BM41" s="13"/>
      <c r="BX41" s="2"/>
      <c r="CA41" s="55" t="str">
        <f t="shared" si="6"/>
        <v/>
      </c>
      <c r="CB41" s="55" t="str">
        <f t="shared" si="7"/>
        <v/>
      </c>
      <c r="CC41" s="55" t="str">
        <f t="shared" si="8"/>
        <v/>
      </c>
      <c r="CD41" s="55" t="str">
        <f t="shared" si="9"/>
        <v/>
      </c>
      <c r="CE41" s="55" t="str">
        <f t="shared" si="10"/>
        <v/>
      </c>
      <c r="CF41" s="55"/>
      <c r="CG41" s="56">
        <f t="shared" si="11"/>
        <v>0</v>
      </c>
      <c r="CH41" s="56">
        <f t="shared" si="12"/>
        <v>0</v>
      </c>
      <c r="CI41" s="56">
        <f t="shared" si="2"/>
        <v>0</v>
      </c>
      <c r="CJ41" s="56">
        <f t="shared" si="3"/>
        <v>0</v>
      </c>
      <c r="CK41" s="56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1" t="s">
        <v>89</v>
      </c>
      <c r="B42" s="34">
        <f t="shared" si="14"/>
        <v>137</v>
      </c>
      <c r="C42" s="39">
        <v>0</v>
      </c>
      <c r="D42" s="57">
        <v>0</v>
      </c>
      <c r="E42" s="42">
        <v>0</v>
      </c>
      <c r="F42" s="42">
        <v>3</v>
      </c>
      <c r="G42" s="42">
        <v>13</v>
      </c>
      <c r="H42" s="42">
        <v>17</v>
      </c>
      <c r="I42" s="42">
        <v>12</v>
      </c>
      <c r="J42" s="42">
        <v>13</v>
      </c>
      <c r="K42" s="42">
        <v>12</v>
      </c>
      <c r="L42" s="42">
        <v>15</v>
      </c>
      <c r="M42" s="42">
        <v>20</v>
      </c>
      <c r="N42" s="42">
        <v>17</v>
      </c>
      <c r="O42" s="42">
        <v>8</v>
      </c>
      <c r="P42" s="42">
        <v>6</v>
      </c>
      <c r="Q42" s="42">
        <v>0</v>
      </c>
      <c r="R42" s="42">
        <v>0</v>
      </c>
      <c r="S42" s="40">
        <v>1</v>
      </c>
      <c r="T42" s="39">
        <v>136</v>
      </c>
      <c r="U42" s="39">
        <v>70</v>
      </c>
      <c r="V42" s="40">
        <v>67</v>
      </c>
      <c r="W42" s="41">
        <f t="shared" ref="W42:W67" si="15">SUM(X42+Y42+Z42)</f>
        <v>0</v>
      </c>
      <c r="X42" s="39">
        <v>0</v>
      </c>
      <c r="Y42" s="42">
        <v>0</v>
      </c>
      <c r="Z42" s="40">
        <v>0</v>
      </c>
      <c r="AA42" s="62">
        <f>SUM(AB42+AC42+AD42)</f>
        <v>12</v>
      </c>
      <c r="AB42" s="39">
        <v>4</v>
      </c>
      <c r="AC42" s="42">
        <v>8</v>
      </c>
      <c r="AD42" s="40">
        <v>0</v>
      </c>
      <c r="AE42" s="44">
        <v>3</v>
      </c>
      <c r="AF42" s="40">
        <v>6</v>
      </c>
      <c r="AG42" s="39">
        <v>1</v>
      </c>
      <c r="AH42" s="67">
        <v>4</v>
      </c>
      <c r="AI42" s="48">
        <v>165</v>
      </c>
      <c r="AJ42" s="46">
        <v>0</v>
      </c>
      <c r="AK42" s="40">
        <v>0</v>
      </c>
      <c r="AL42" s="46">
        <v>0</v>
      </c>
      <c r="AM42" s="40">
        <v>6</v>
      </c>
      <c r="AN42" s="49"/>
      <c r="AO42" s="49"/>
      <c r="AP42" s="49"/>
      <c r="AQ42" s="49"/>
      <c r="AR42" s="50"/>
      <c r="AS42" s="51"/>
      <c r="AT42" s="60">
        <v>12</v>
      </c>
      <c r="AU42" s="58">
        <v>12</v>
      </c>
      <c r="AV42" s="52">
        <v>12</v>
      </c>
      <c r="AW42" s="46"/>
      <c r="AX42" s="40"/>
      <c r="AY42" s="53" t="str">
        <f t="shared" si="5"/>
        <v/>
      </c>
      <c r="AZ42" s="54"/>
      <c r="BA42" s="54"/>
      <c r="BB42" s="54"/>
      <c r="BC42" s="54"/>
      <c r="BD42" s="54"/>
      <c r="BE42" s="54"/>
      <c r="BF42" s="54"/>
      <c r="BG42" s="54"/>
      <c r="BH42" s="54"/>
      <c r="BI42" s="13"/>
      <c r="BJ42" s="13"/>
      <c r="BK42" s="13"/>
      <c r="BL42" s="13"/>
      <c r="BM42" s="13"/>
      <c r="BX42" s="2"/>
      <c r="CA42" s="55" t="str">
        <f t="shared" si="6"/>
        <v/>
      </c>
      <c r="CB42" s="55" t="str">
        <f t="shared" si="7"/>
        <v/>
      </c>
      <c r="CC42" s="55" t="str">
        <f t="shared" si="8"/>
        <v/>
      </c>
      <c r="CD42" s="55" t="str">
        <f t="shared" si="9"/>
        <v/>
      </c>
      <c r="CE42" s="55" t="str">
        <f t="shared" si="10"/>
        <v/>
      </c>
      <c r="CF42" s="55"/>
      <c r="CG42" s="56">
        <f t="shared" si="11"/>
        <v>0</v>
      </c>
      <c r="CH42" s="56">
        <f t="shared" si="12"/>
        <v>0</v>
      </c>
      <c r="CI42" s="56">
        <f t="shared" si="2"/>
        <v>0</v>
      </c>
      <c r="CJ42" s="56">
        <f t="shared" si="3"/>
        <v>0</v>
      </c>
      <c r="CK42" s="56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1" t="s">
        <v>90</v>
      </c>
      <c r="B43" s="34">
        <f t="shared" si="14"/>
        <v>0</v>
      </c>
      <c r="C43" s="39">
        <v>0</v>
      </c>
      <c r="D43" s="57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39">
        <v>0</v>
      </c>
      <c r="U43" s="39">
        <v>0</v>
      </c>
      <c r="V43" s="40">
        <v>0</v>
      </c>
      <c r="W43" s="41">
        <f t="shared" si="15"/>
        <v>0</v>
      </c>
      <c r="X43" s="39">
        <v>0</v>
      </c>
      <c r="Y43" s="42">
        <v>0</v>
      </c>
      <c r="Z43" s="40">
        <v>0</v>
      </c>
      <c r="AA43" s="62">
        <f t="shared" ref="AA43:AA70" si="16">SUM(AB43+AC43+AD43)</f>
        <v>0</v>
      </c>
      <c r="AB43" s="39">
        <v>0</v>
      </c>
      <c r="AC43" s="42">
        <v>0</v>
      </c>
      <c r="AD43" s="40">
        <v>0</v>
      </c>
      <c r="AE43" s="44"/>
      <c r="AF43" s="49">
        <v>0</v>
      </c>
      <c r="AG43" s="39">
        <v>0</v>
      </c>
      <c r="AH43" s="67">
        <v>0</v>
      </c>
      <c r="AI43" s="48">
        <v>0</v>
      </c>
      <c r="AJ43" s="46">
        <v>5</v>
      </c>
      <c r="AK43" s="40">
        <v>0</v>
      </c>
      <c r="AL43" s="46">
        <v>0</v>
      </c>
      <c r="AM43" s="40">
        <v>0</v>
      </c>
      <c r="AN43" s="49"/>
      <c r="AO43" s="49"/>
      <c r="AP43" s="49"/>
      <c r="AQ43" s="49"/>
      <c r="AR43" s="50"/>
      <c r="AS43" s="51"/>
      <c r="AT43" s="60"/>
      <c r="AU43" s="58"/>
      <c r="AV43" s="52"/>
      <c r="AW43" s="46"/>
      <c r="AX43" s="40"/>
      <c r="AY43" s="53" t="str">
        <f t="shared" si="5"/>
        <v/>
      </c>
      <c r="AZ43" s="54"/>
      <c r="BA43" s="54"/>
      <c r="BB43" s="54"/>
      <c r="BC43" s="54"/>
      <c r="BD43" s="54"/>
      <c r="BE43" s="54"/>
      <c r="BF43" s="54"/>
      <c r="BG43" s="54"/>
      <c r="BH43" s="54"/>
      <c r="BI43" s="13"/>
      <c r="BJ43" s="13"/>
      <c r="BK43" s="13"/>
      <c r="BL43" s="13"/>
      <c r="BM43" s="13"/>
      <c r="BX43" s="2"/>
      <c r="CA43" s="55" t="str">
        <f t="shared" si="6"/>
        <v/>
      </c>
      <c r="CB43" s="55" t="str">
        <f t="shared" si="7"/>
        <v/>
      </c>
      <c r="CC43" s="55" t="str">
        <f t="shared" si="8"/>
        <v/>
      </c>
      <c r="CD43" s="55" t="str">
        <f t="shared" si="9"/>
        <v/>
      </c>
      <c r="CE43" s="55" t="str">
        <f t="shared" si="10"/>
        <v/>
      </c>
      <c r="CF43" s="55"/>
      <c r="CG43" s="56">
        <f t="shared" si="11"/>
        <v>0</v>
      </c>
      <c r="CH43" s="56">
        <f t="shared" si="12"/>
        <v>0</v>
      </c>
      <c r="CI43" s="56">
        <f t="shared" si="2"/>
        <v>0</v>
      </c>
      <c r="CJ43" s="56">
        <f t="shared" si="3"/>
        <v>0</v>
      </c>
      <c r="CK43" s="56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1" t="s">
        <v>91</v>
      </c>
      <c r="B44" s="34">
        <f t="shared" si="14"/>
        <v>290</v>
      </c>
      <c r="C44" s="39">
        <v>0</v>
      </c>
      <c r="D44" s="57">
        <v>0</v>
      </c>
      <c r="E44" s="42">
        <v>0</v>
      </c>
      <c r="F44" s="42">
        <v>7</v>
      </c>
      <c r="G44" s="42">
        <v>13</v>
      </c>
      <c r="H44" s="42">
        <v>9</v>
      </c>
      <c r="I44" s="42">
        <v>5</v>
      </c>
      <c r="J44" s="42">
        <v>24</v>
      </c>
      <c r="K44" s="42">
        <v>15</v>
      </c>
      <c r="L44" s="42">
        <v>27</v>
      </c>
      <c r="M44" s="42">
        <v>36</v>
      </c>
      <c r="N44" s="42">
        <v>29</v>
      </c>
      <c r="O44" s="42">
        <v>25</v>
      </c>
      <c r="P44" s="42">
        <v>28</v>
      </c>
      <c r="Q44" s="42">
        <v>24</v>
      </c>
      <c r="R44" s="42">
        <v>24</v>
      </c>
      <c r="S44" s="40">
        <v>24</v>
      </c>
      <c r="T44" s="39">
        <v>288</v>
      </c>
      <c r="U44" s="39">
        <v>97</v>
      </c>
      <c r="V44" s="40">
        <v>193</v>
      </c>
      <c r="W44" s="41">
        <f t="shared" si="15"/>
        <v>0</v>
      </c>
      <c r="X44" s="39">
        <v>0</v>
      </c>
      <c r="Y44" s="42">
        <v>0</v>
      </c>
      <c r="Z44" s="40">
        <v>0</v>
      </c>
      <c r="AA44" s="62">
        <f t="shared" si="16"/>
        <v>163</v>
      </c>
      <c r="AB44" s="39">
        <v>23</v>
      </c>
      <c r="AC44" s="42">
        <v>140</v>
      </c>
      <c r="AD44" s="40">
        <v>0</v>
      </c>
      <c r="AE44" s="44">
        <v>22</v>
      </c>
      <c r="AF44" s="66">
        <v>8</v>
      </c>
      <c r="AG44" s="39">
        <v>11</v>
      </c>
      <c r="AH44" s="67">
        <v>19</v>
      </c>
      <c r="AI44" s="67">
        <v>90</v>
      </c>
      <c r="AJ44" s="46">
        <v>0</v>
      </c>
      <c r="AK44" s="40">
        <v>36</v>
      </c>
      <c r="AL44" s="46">
        <v>0</v>
      </c>
      <c r="AM44" s="40">
        <v>33</v>
      </c>
      <c r="AN44" s="49"/>
      <c r="AO44" s="49"/>
      <c r="AP44" s="49"/>
      <c r="AQ44" s="49"/>
      <c r="AR44" s="50"/>
      <c r="AS44" s="51"/>
      <c r="AT44" s="60"/>
      <c r="AU44" s="58"/>
      <c r="AV44" s="52"/>
      <c r="AW44" s="46"/>
      <c r="AX44" s="40"/>
      <c r="AY44" s="53" t="str">
        <f t="shared" si="5"/>
        <v/>
      </c>
      <c r="AZ44" s="54"/>
      <c r="BA44" s="54"/>
      <c r="BB44" s="54"/>
      <c r="BC44" s="54"/>
      <c r="BD44" s="54"/>
      <c r="BE44" s="54"/>
      <c r="BF44" s="54"/>
      <c r="BG44" s="54"/>
      <c r="BH44" s="54"/>
      <c r="BI44" s="13"/>
      <c r="BJ44" s="13"/>
      <c r="BK44" s="13"/>
      <c r="BL44" s="13"/>
      <c r="BM44" s="13"/>
      <c r="BX44" s="2"/>
      <c r="CA44" s="55" t="str">
        <f t="shared" si="6"/>
        <v/>
      </c>
      <c r="CB44" s="55" t="str">
        <f t="shared" si="7"/>
        <v/>
      </c>
      <c r="CC44" s="55" t="str">
        <f t="shared" si="8"/>
        <v/>
      </c>
      <c r="CD44" s="55" t="str">
        <f t="shared" si="9"/>
        <v/>
      </c>
      <c r="CE44" s="55" t="str">
        <f t="shared" si="10"/>
        <v/>
      </c>
      <c r="CF44" s="55"/>
      <c r="CG44" s="56">
        <f t="shared" si="11"/>
        <v>0</v>
      </c>
      <c r="CH44" s="56">
        <f t="shared" si="12"/>
        <v>0</v>
      </c>
      <c r="CI44" s="56">
        <f t="shared" si="2"/>
        <v>0</v>
      </c>
      <c r="CJ44" s="56">
        <f t="shared" si="3"/>
        <v>0</v>
      </c>
      <c r="CK44" s="56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68" t="s">
        <v>92</v>
      </c>
      <c r="B45" s="34">
        <f t="shared" si="14"/>
        <v>0</v>
      </c>
      <c r="C45" s="38"/>
      <c r="D45" s="38"/>
      <c r="E45" s="38"/>
      <c r="F45" s="38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0"/>
      <c r="T45" s="39"/>
      <c r="U45" s="39"/>
      <c r="V45" s="40"/>
      <c r="W45" s="41">
        <f t="shared" si="15"/>
        <v>0</v>
      </c>
      <c r="X45" s="39"/>
      <c r="Y45" s="42"/>
      <c r="Z45" s="40"/>
      <c r="AA45" s="62">
        <f t="shared" si="16"/>
        <v>0</v>
      </c>
      <c r="AB45" s="39"/>
      <c r="AC45" s="42"/>
      <c r="AD45" s="40"/>
      <c r="AE45" s="44"/>
      <c r="AF45" s="40">
        <v>0</v>
      </c>
      <c r="AG45" s="39"/>
      <c r="AH45" s="40"/>
      <c r="AI45" s="48"/>
      <c r="AJ45" s="46"/>
      <c r="AK45" s="40"/>
      <c r="AL45" s="46"/>
      <c r="AM45" s="40"/>
      <c r="AN45" s="49"/>
      <c r="AO45" s="49"/>
      <c r="AP45" s="49"/>
      <c r="AQ45" s="49"/>
      <c r="AR45" s="50"/>
      <c r="AS45" s="51"/>
      <c r="AT45" s="60"/>
      <c r="AU45" s="58"/>
      <c r="AV45" s="52"/>
      <c r="AW45" s="46"/>
      <c r="AX45" s="40"/>
      <c r="AY45" s="53" t="str">
        <f t="shared" si="5"/>
        <v/>
      </c>
      <c r="AZ45" s="54"/>
      <c r="BA45" s="54"/>
      <c r="BB45" s="54"/>
      <c r="BC45" s="54"/>
      <c r="BD45" s="54"/>
      <c r="BE45" s="54"/>
      <c r="BF45" s="54"/>
      <c r="BG45" s="54"/>
      <c r="BH45" s="54"/>
      <c r="BI45" s="13"/>
      <c r="BJ45" s="13"/>
      <c r="BK45" s="13"/>
      <c r="BL45" s="13"/>
      <c r="BM45" s="13"/>
      <c r="BX45" s="2"/>
      <c r="CA45" s="55" t="str">
        <f t="shared" si="6"/>
        <v/>
      </c>
      <c r="CB45" s="55" t="str">
        <f t="shared" si="7"/>
        <v/>
      </c>
      <c r="CC45" s="55" t="str">
        <f t="shared" si="8"/>
        <v/>
      </c>
      <c r="CD45" s="55" t="str">
        <f t="shared" si="9"/>
        <v/>
      </c>
      <c r="CE45" s="55" t="str">
        <f t="shared" si="10"/>
        <v/>
      </c>
      <c r="CF45" s="55"/>
      <c r="CG45" s="56">
        <f t="shared" si="11"/>
        <v>0</v>
      </c>
      <c r="CH45" s="56">
        <f t="shared" si="12"/>
        <v>0</v>
      </c>
      <c r="CI45" s="56">
        <f t="shared" si="2"/>
        <v>0</v>
      </c>
      <c r="CJ45" s="56">
        <f t="shared" si="3"/>
        <v>0</v>
      </c>
      <c r="CK45" s="56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69" t="s">
        <v>93</v>
      </c>
      <c r="B46" s="34">
        <f t="shared" si="14"/>
        <v>0</v>
      </c>
      <c r="C46" s="38"/>
      <c r="D46" s="38"/>
      <c r="E46" s="38"/>
      <c r="F46" s="38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0"/>
      <c r="T46" s="39"/>
      <c r="U46" s="39"/>
      <c r="V46" s="40"/>
      <c r="W46" s="41">
        <f t="shared" si="15"/>
        <v>0</v>
      </c>
      <c r="X46" s="39"/>
      <c r="Y46" s="42"/>
      <c r="Z46" s="40"/>
      <c r="AA46" s="62">
        <f t="shared" si="16"/>
        <v>0</v>
      </c>
      <c r="AB46" s="39"/>
      <c r="AC46" s="42"/>
      <c r="AD46" s="40"/>
      <c r="AE46" s="44"/>
      <c r="AF46" s="66">
        <v>0</v>
      </c>
      <c r="AG46" s="39"/>
      <c r="AH46" s="40"/>
      <c r="AI46" s="48"/>
      <c r="AJ46" s="46"/>
      <c r="AK46" s="40"/>
      <c r="AL46" s="39"/>
      <c r="AM46" s="67"/>
      <c r="AN46" s="49"/>
      <c r="AO46" s="49"/>
      <c r="AP46" s="49"/>
      <c r="AQ46" s="49"/>
      <c r="AR46" s="50"/>
      <c r="AS46" s="51"/>
      <c r="AT46" s="60"/>
      <c r="AU46" s="58"/>
      <c r="AV46" s="52"/>
      <c r="AW46" s="39"/>
      <c r="AX46" s="67"/>
      <c r="AY46" s="53" t="str">
        <f t="shared" si="5"/>
        <v/>
      </c>
      <c r="AZ46" s="54"/>
      <c r="BA46" s="54"/>
      <c r="BB46" s="54"/>
      <c r="BC46" s="54"/>
      <c r="BD46" s="54"/>
      <c r="BE46" s="54"/>
      <c r="BF46" s="54"/>
      <c r="BG46" s="54"/>
      <c r="BH46" s="54"/>
      <c r="BI46" s="13"/>
      <c r="BJ46" s="13"/>
      <c r="BK46" s="13"/>
      <c r="BL46" s="13"/>
      <c r="BM46" s="13"/>
      <c r="BX46" s="2"/>
      <c r="CA46" s="55" t="str">
        <f t="shared" si="6"/>
        <v/>
      </c>
      <c r="CB46" s="55" t="str">
        <f t="shared" si="7"/>
        <v/>
      </c>
      <c r="CC46" s="55" t="str">
        <f t="shared" si="8"/>
        <v/>
      </c>
      <c r="CD46" s="55" t="str">
        <f t="shared" si="9"/>
        <v/>
      </c>
      <c r="CE46" s="55" t="str">
        <f t="shared" si="10"/>
        <v/>
      </c>
      <c r="CF46" s="55"/>
      <c r="CG46" s="56">
        <f t="shared" si="11"/>
        <v>0</v>
      </c>
      <c r="CH46" s="56">
        <f t="shared" si="12"/>
        <v>0</v>
      </c>
      <c r="CI46" s="56">
        <f t="shared" si="2"/>
        <v>0</v>
      </c>
      <c r="CJ46" s="56">
        <f t="shared" si="3"/>
        <v>0</v>
      </c>
      <c r="CK46" s="56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1" t="s">
        <v>94</v>
      </c>
      <c r="B47" s="34">
        <f t="shared" si="14"/>
        <v>0</v>
      </c>
      <c r="C47" s="38"/>
      <c r="D47" s="38"/>
      <c r="E47" s="38"/>
      <c r="F47" s="38"/>
      <c r="G47" s="38"/>
      <c r="H47" s="38"/>
      <c r="I47" s="38"/>
      <c r="J47" s="38"/>
      <c r="K47" s="38"/>
      <c r="L47" s="42"/>
      <c r="M47" s="42"/>
      <c r="N47" s="42"/>
      <c r="O47" s="42"/>
      <c r="P47" s="42"/>
      <c r="Q47" s="42"/>
      <c r="R47" s="42"/>
      <c r="S47" s="42"/>
      <c r="T47" s="39"/>
      <c r="U47" s="39"/>
      <c r="V47" s="40"/>
      <c r="W47" s="41">
        <f t="shared" si="15"/>
        <v>0</v>
      </c>
      <c r="X47" s="39"/>
      <c r="Y47" s="42"/>
      <c r="Z47" s="40"/>
      <c r="AA47" s="62">
        <f t="shared" si="16"/>
        <v>0</v>
      </c>
      <c r="AB47" s="39"/>
      <c r="AC47" s="42"/>
      <c r="AD47" s="40"/>
      <c r="AE47" s="44"/>
      <c r="AF47" s="40">
        <v>0</v>
      </c>
      <c r="AG47" s="39"/>
      <c r="AH47" s="40"/>
      <c r="AI47" s="48"/>
      <c r="AJ47" s="46"/>
      <c r="AK47" s="40"/>
      <c r="AL47" s="39"/>
      <c r="AM47" s="67"/>
      <c r="AN47" s="49"/>
      <c r="AO47" s="49"/>
      <c r="AP47" s="49"/>
      <c r="AQ47" s="49"/>
      <c r="AR47" s="50"/>
      <c r="AS47" s="51"/>
      <c r="AT47" s="60"/>
      <c r="AU47" s="58"/>
      <c r="AV47" s="52"/>
      <c r="AW47" s="39"/>
      <c r="AX47" s="67"/>
      <c r="AY47" s="53" t="str">
        <f t="shared" si="5"/>
        <v/>
      </c>
      <c r="AZ47" s="54"/>
      <c r="BA47" s="54"/>
      <c r="BB47" s="54"/>
      <c r="BC47" s="54"/>
      <c r="BD47" s="54"/>
      <c r="BE47" s="54"/>
      <c r="BF47" s="54"/>
      <c r="BG47" s="54"/>
      <c r="BH47" s="54"/>
      <c r="BI47" s="13"/>
      <c r="BJ47" s="13"/>
      <c r="BK47" s="13"/>
      <c r="BL47" s="13"/>
      <c r="BM47" s="13"/>
      <c r="BX47" s="2"/>
      <c r="CA47" s="55" t="str">
        <f t="shared" si="6"/>
        <v/>
      </c>
      <c r="CB47" s="55" t="str">
        <f t="shared" si="7"/>
        <v/>
      </c>
      <c r="CC47" s="55" t="str">
        <f t="shared" si="8"/>
        <v/>
      </c>
      <c r="CD47" s="55" t="str">
        <f t="shared" si="9"/>
        <v/>
      </c>
      <c r="CE47" s="55" t="str">
        <f t="shared" si="10"/>
        <v/>
      </c>
      <c r="CF47" s="55"/>
      <c r="CG47" s="56">
        <f t="shared" si="11"/>
        <v>0</v>
      </c>
      <c r="CH47" s="56">
        <f t="shared" si="12"/>
        <v>0</v>
      </c>
      <c r="CI47" s="56">
        <f t="shared" si="2"/>
        <v>0</v>
      </c>
      <c r="CJ47" s="56">
        <f t="shared" si="3"/>
        <v>0</v>
      </c>
      <c r="CK47" s="56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1" t="s">
        <v>95</v>
      </c>
      <c r="B48" s="34">
        <f t="shared" si="14"/>
        <v>0</v>
      </c>
      <c r="C48" s="38"/>
      <c r="D48" s="38"/>
      <c r="E48" s="38"/>
      <c r="F48" s="38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0"/>
      <c r="T48" s="39"/>
      <c r="U48" s="39"/>
      <c r="V48" s="40"/>
      <c r="W48" s="41">
        <f t="shared" si="15"/>
        <v>0</v>
      </c>
      <c r="X48" s="39"/>
      <c r="Y48" s="42"/>
      <c r="Z48" s="40"/>
      <c r="AA48" s="62">
        <f t="shared" si="16"/>
        <v>0</v>
      </c>
      <c r="AB48" s="39"/>
      <c r="AC48" s="42"/>
      <c r="AD48" s="40"/>
      <c r="AE48" s="44"/>
      <c r="AF48" s="40">
        <v>0</v>
      </c>
      <c r="AG48" s="39"/>
      <c r="AH48" s="40"/>
      <c r="AI48" s="48"/>
      <c r="AJ48" s="46"/>
      <c r="AK48" s="40"/>
      <c r="AL48" s="39"/>
      <c r="AM48" s="67"/>
      <c r="AN48" s="49"/>
      <c r="AO48" s="49"/>
      <c r="AP48" s="49"/>
      <c r="AQ48" s="49"/>
      <c r="AR48" s="50"/>
      <c r="AS48" s="51"/>
      <c r="AT48" s="60"/>
      <c r="AU48" s="58"/>
      <c r="AV48" s="52"/>
      <c r="AW48" s="39"/>
      <c r="AX48" s="67"/>
      <c r="AY48" s="53" t="str">
        <f t="shared" si="5"/>
        <v/>
      </c>
      <c r="AZ48" s="54"/>
      <c r="BA48" s="54"/>
      <c r="BB48" s="54"/>
      <c r="BC48" s="54"/>
      <c r="BD48" s="54"/>
      <c r="BE48" s="54"/>
      <c r="BF48" s="54"/>
      <c r="BG48" s="54"/>
      <c r="BH48" s="54"/>
      <c r="BI48" s="13"/>
      <c r="BJ48" s="13"/>
      <c r="BK48" s="13"/>
      <c r="BL48" s="13"/>
      <c r="BM48" s="13"/>
      <c r="BX48" s="2"/>
      <c r="CA48" s="55" t="str">
        <f t="shared" si="6"/>
        <v/>
      </c>
      <c r="CB48" s="55" t="str">
        <f t="shared" si="7"/>
        <v/>
      </c>
      <c r="CC48" s="55" t="str">
        <f t="shared" si="8"/>
        <v/>
      </c>
      <c r="CD48" s="55" t="str">
        <f t="shared" si="9"/>
        <v/>
      </c>
      <c r="CE48" s="55" t="str">
        <f t="shared" si="10"/>
        <v/>
      </c>
      <c r="CF48" s="55"/>
      <c r="CG48" s="56">
        <f t="shared" si="11"/>
        <v>0</v>
      </c>
      <c r="CH48" s="56">
        <f t="shared" si="12"/>
        <v>0</v>
      </c>
      <c r="CI48" s="56">
        <f t="shared" si="2"/>
        <v>0</v>
      </c>
      <c r="CJ48" s="56">
        <f t="shared" si="3"/>
        <v>0</v>
      </c>
      <c r="CK48" s="56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1" t="s">
        <v>96</v>
      </c>
      <c r="B49" s="34">
        <f t="shared" si="14"/>
        <v>0</v>
      </c>
      <c r="C49" s="39"/>
      <c r="D49" s="57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0"/>
      <c r="T49" s="39"/>
      <c r="U49" s="39"/>
      <c r="V49" s="40"/>
      <c r="W49" s="41">
        <f t="shared" si="15"/>
        <v>0</v>
      </c>
      <c r="X49" s="39"/>
      <c r="Y49" s="42"/>
      <c r="Z49" s="40"/>
      <c r="AA49" s="62">
        <f t="shared" si="16"/>
        <v>0</v>
      </c>
      <c r="AB49" s="39"/>
      <c r="AC49" s="42"/>
      <c r="AD49" s="40"/>
      <c r="AE49" s="44"/>
      <c r="AF49" s="66">
        <v>0</v>
      </c>
      <c r="AG49" s="39"/>
      <c r="AH49" s="40"/>
      <c r="AI49" s="48"/>
      <c r="AJ49" s="46"/>
      <c r="AK49" s="40"/>
      <c r="AL49" s="46"/>
      <c r="AM49" s="40"/>
      <c r="AN49" s="49"/>
      <c r="AO49" s="49"/>
      <c r="AP49" s="49"/>
      <c r="AQ49" s="49"/>
      <c r="AR49" s="50"/>
      <c r="AS49" s="51"/>
      <c r="AT49" s="60"/>
      <c r="AU49" s="58"/>
      <c r="AV49" s="52"/>
      <c r="AW49" s="46"/>
      <c r="AX49" s="40"/>
      <c r="AY49" s="53" t="str">
        <f t="shared" si="5"/>
        <v/>
      </c>
      <c r="AZ49" s="54"/>
      <c r="BA49" s="54"/>
      <c r="BB49" s="54"/>
      <c r="BC49" s="54"/>
      <c r="BD49" s="54"/>
      <c r="BE49" s="54"/>
      <c r="BF49" s="54"/>
      <c r="BG49" s="54"/>
      <c r="BH49" s="54"/>
      <c r="BI49" s="13"/>
      <c r="BJ49" s="13"/>
      <c r="BK49" s="13"/>
      <c r="BL49" s="13"/>
      <c r="BM49" s="13"/>
      <c r="BX49" s="2"/>
      <c r="CA49" s="55" t="str">
        <f t="shared" si="6"/>
        <v/>
      </c>
      <c r="CB49" s="55" t="str">
        <f t="shared" si="7"/>
        <v/>
      </c>
      <c r="CC49" s="55" t="str">
        <f t="shared" si="8"/>
        <v/>
      </c>
      <c r="CD49" s="55" t="str">
        <f t="shared" si="9"/>
        <v/>
      </c>
      <c r="CE49" s="55" t="str">
        <f t="shared" si="10"/>
        <v/>
      </c>
      <c r="CF49" s="55"/>
      <c r="CG49" s="56">
        <f t="shared" si="11"/>
        <v>0</v>
      </c>
      <c r="CH49" s="56">
        <f t="shared" si="12"/>
        <v>0</v>
      </c>
      <c r="CI49" s="56">
        <f t="shared" si="2"/>
        <v>0</v>
      </c>
      <c r="CJ49" s="56">
        <f t="shared" si="3"/>
        <v>0</v>
      </c>
      <c r="CK49" s="56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1" t="s">
        <v>97</v>
      </c>
      <c r="B50" s="34">
        <f t="shared" si="14"/>
        <v>12</v>
      </c>
      <c r="C50" s="39">
        <v>0</v>
      </c>
      <c r="D50" s="57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2</v>
      </c>
      <c r="K50" s="42">
        <v>1</v>
      </c>
      <c r="L50" s="42">
        <v>0</v>
      </c>
      <c r="M50" s="42">
        <v>2</v>
      </c>
      <c r="N50" s="42">
        <v>1</v>
      </c>
      <c r="O50" s="42">
        <v>2</v>
      </c>
      <c r="P50" s="42">
        <v>1</v>
      </c>
      <c r="Q50" s="42">
        <v>1</v>
      </c>
      <c r="R50" s="42">
        <v>0</v>
      </c>
      <c r="S50" s="40">
        <v>2</v>
      </c>
      <c r="T50" s="39">
        <v>12</v>
      </c>
      <c r="U50" s="39">
        <v>9</v>
      </c>
      <c r="V50" s="40">
        <v>3</v>
      </c>
      <c r="W50" s="41">
        <f t="shared" si="15"/>
        <v>0</v>
      </c>
      <c r="X50" s="39">
        <v>0</v>
      </c>
      <c r="Y50" s="42">
        <v>0</v>
      </c>
      <c r="Z50" s="40">
        <v>0</v>
      </c>
      <c r="AA50" s="62">
        <f t="shared" si="16"/>
        <v>1</v>
      </c>
      <c r="AB50" s="39">
        <v>0</v>
      </c>
      <c r="AC50" s="42">
        <v>1</v>
      </c>
      <c r="AD50" s="40">
        <v>0</v>
      </c>
      <c r="AE50" s="44"/>
      <c r="AF50" s="40">
        <v>0</v>
      </c>
      <c r="AG50" s="39">
        <v>0</v>
      </c>
      <c r="AH50" s="40">
        <v>0</v>
      </c>
      <c r="AI50" s="48">
        <v>0</v>
      </c>
      <c r="AJ50" s="46">
        <v>0</v>
      </c>
      <c r="AK50" s="40">
        <v>6</v>
      </c>
      <c r="AL50" s="46">
        <v>0</v>
      </c>
      <c r="AM50" s="40">
        <v>5</v>
      </c>
      <c r="AN50" s="49"/>
      <c r="AO50" s="49"/>
      <c r="AP50" s="49"/>
      <c r="AQ50" s="49"/>
      <c r="AR50" s="50"/>
      <c r="AS50" s="51"/>
      <c r="AT50" s="60"/>
      <c r="AU50" s="58"/>
      <c r="AV50" s="52"/>
      <c r="AW50" s="46"/>
      <c r="AX50" s="40"/>
      <c r="AY50" s="53" t="str">
        <f t="shared" si="5"/>
        <v/>
      </c>
      <c r="AZ50" s="54"/>
      <c r="BA50" s="54"/>
      <c r="BB50" s="54"/>
      <c r="BC50" s="54"/>
      <c r="BD50" s="54"/>
      <c r="BE50" s="54"/>
      <c r="BF50" s="54"/>
      <c r="BG50" s="54"/>
      <c r="BH50" s="54"/>
      <c r="BI50" s="13"/>
      <c r="BJ50" s="13"/>
      <c r="BK50" s="13"/>
      <c r="BL50" s="13"/>
      <c r="BM50" s="13"/>
      <c r="BX50" s="2"/>
      <c r="CA50" s="55" t="str">
        <f t="shared" si="6"/>
        <v/>
      </c>
      <c r="CB50" s="55" t="str">
        <f t="shared" si="7"/>
        <v/>
      </c>
      <c r="CC50" s="55" t="str">
        <f t="shared" si="8"/>
        <v/>
      </c>
      <c r="CD50" s="55" t="str">
        <f t="shared" si="9"/>
        <v/>
      </c>
      <c r="CE50" s="55" t="str">
        <f t="shared" si="10"/>
        <v/>
      </c>
      <c r="CF50" s="55"/>
      <c r="CG50" s="56">
        <f t="shared" si="11"/>
        <v>0</v>
      </c>
      <c r="CH50" s="56">
        <f t="shared" si="12"/>
        <v>0</v>
      </c>
      <c r="CI50" s="56">
        <f t="shared" si="2"/>
        <v>0</v>
      </c>
      <c r="CJ50" s="56">
        <f t="shared" si="3"/>
        <v>0</v>
      </c>
      <c r="CK50" s="56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1" t="s">
        <v>98</v>
      </c>
      <c r="B51" s="34">
        <f t="shared" si="14"/>
        <v>0</v>
      </c>
      <c r="C51" s="39"/>
      <c r="D51" s="57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0"/>
      <c r="T51" s="39"/>
      <c r="U51" s="39"/>
      <c r="V51" s="40"/>
      <c r="W51" s="41">
        <f t="shared" si="15"/>
        <v>0</v>
      </c>
      <c r="X51" s="39"/>
      <c r="Y51" s="42"/>
      <c r="Z51" s="40"/>
      <c r="AA51" s="62">
        <f t="shared" si="16"/>
        <v>0</v>
      </c>
      <c r="AB51" s="39"/>
      <c r="AC51" s="42"/>
      <c r="AD51" s="40"/>
      <c r="AE51" s="44"/>
      <c r="AF51" s="59">
        <v>0</v>
      </c>
      <c r="AG51" s="39"/>
      <c r="AH51" s="40"/>
      <c r="AI51" s="48"/>
      <c r="AJ51" s="46"/>
      <c r="AK51" s="40"/>
      <c r="AL51" s="70"/>
      <c r="AM51" s="59"/>
      <c r="AN51" s="71"/>
      <c r="AO51" s="40"/>
      <c r="AP51" s="49"/>
      <c r="AQ51" s="49"/>
      <c r="AR51" s="50"/>
      <c r="AS51" s="51"/>
      <c r="AT51" s="60"/>
      <c r="AU51" s="58"/>
      <c r="AV51" s="52"/>
      <c r="AW51" s="70"/>
      <c r="AX51" s="59"/>
      <c r="AY51" s="53" t="str">
        <f t="shared" si="5"/>
        <v/>
      </c>
      <c r="AZ51" s="54"/>
      <c r="BA51" s="54"/>
      <c r="BB51" s="54"/>
      <c r="BC51" s="54"/>
      <c r="BD51" s="54"/>
      <c r="BE51" s="54"/>
      <c r="BF51" s="54"/>
      <c r="BG51" s="54"/>
      <c r="BH51" s="54"/>
      <c r="BI51" s="13"/>
      <c r="BJ51" s="13"/>
      <c r="BK51" s="13"/>
      <c r="BL51" s="13"/>
      <c r="BM51" s="13"/>
      <c r="BX51" s="2"/>
      <c r="CA51" s="55" t="str">
        <f t="shared" si="6"/>
        <v/>
      </c>
      <c r="CB51" s="55" t="str">
        <f t="shared" si="7"/>
        <v/>
      </c>
      <c r="CC51" s="55" t="str">
        <f t="shared" si="8"/>
        <v/>
      </c>
      <c r="CD51" s="55" t="str">
        <f t="shared" si="9"/>
        <v/>
      </c>
      <c r="CE51" s="55" t="str">
        <f t="shared" si="10"/>
        <v/>
      </c>
      <c r="CF51" s="55"/>
      <c r="CG51" s="56">
        <f t="shared" si="11"/>
        <v>0</v>
      </c>
      <c r="CH51" s="56">
        <f t="shared" si="12"/>
        <v>0</v>
      </c>
      <c r="CI51" s="56">
        <f t="shared" si="2"/>
        <v>0</v>
      </c>
      <c r="CJ51" s="56">
        <f t="shared" si="3"/>
        <v>0</v>
      </c>
      <c r="CK51" s="56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1" t="s">
        <v>99</v>
      </c>
      <c r="B52" s="34">
        <f t="shared" si="14"/>
        <v>0</v>
      </c>
      <c r="C52" s="39"/>
      <c r="D52" s="57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0"/>
      <c r="T52" s="39"/>
      <c r="U52" s="39"/>
      <c r="V52" s="40"/>
      <c r="W52" s="41">
        <f t="shared" si="15"/>
        <v>0</v>
      </c>
      <c r="X52" s="39"/>
      <c r="Y52" s="42"/>
      <c r="Z52" s="40"/>
      <c r="AA52" s="62">
        <f t="shared" si="16"/>
        <v>0</v>
      </c>
      <c r="AB52" s="39"/>
      <c r="AC52" s="42"/>
      <c r="AD52" s="40"/>
      <c r="AE52" s="44"/>
      <c r="AF52" s="59">
        <v>0</v>
      </c>
      <c r="AG52" s="39"/>
      <c r="AH52" s="40"/>
      <c r="AI52" s="48"/>
      <c r="AJ52" s="46"/>
      <c r="AK52" s="40"/>
      <c r="AL52" s="70"/>
      <c r="AM52" s="59"/>
      <c r="AN52" s="71"/>
      <c r="AO52" s="40"/>
      <c r="AP52" s="49"/>
      <c r="AQ52" s="49"/>
      <c r="AR52" s="50"/>
      <c r="AS52" s="51"/>
      <c r="AT52" s="60"/>
      <c r="AU52" s="58"/>
      <c r="AV52" s="52"/>
      <c r="AW52" s="70"/>
      <c r="AX52" s="59"/>
      <c r="AY52" s="53" t="str">
        <f t="shared" si="5"/>
        <v/>
      </c>
      <c r="AZ52" s="54"/>
      <c r="BA52" s="54"/>
      <c r="BB52" s="54"/>
      <c r="BC52" s="54"/>
      <c r="BD52" s="54"/>
      <c r="BE52" s="54"/>
      <c r="BF52" s="54"/>
      <c r="BG52" s="54"/>
      <c r="BH52" s="54"/>
      <c r="BI52" s="13"/>
      <c r="BJ52" s="13"/>
      <c r="BK52" s="13"/>
      <c r="BL52" s="13"/>
      <c r="BM52" s="13"/>
      <c r="BX52" s="2"/>
      <c r="CA52" s="55" t="str">
        <f t="shared" si="6"/>
        <v/>
      </c>
      <c r="CB52" s="55" t="str">
        <f t="shared" si="7"/>
        <v/>
      </c>
      <c r="CC52" s="55" t="str">
        <f t="shared" si="8"/>
        <v/>
      </c>
      <c r="CD52" s="55" t="str">
        <f t="shared" si="9"/>
        <v/>
      </c>
      <c r="CE52" s="55" t="str">
        <f t="shared" si="10"/>
        <v/>
      </c>
      <c r="CF52" s="55"/>
      <c r="CG52" s="56">
        <f t="shared" si="11"/>
        <v>0</v>
      </c>
      <c r="CH52" s="56">
        <f t="shared" si="12"/>
        <v>0</v>
      </c>
      <c r="CI52" s="56">
        <f t="shared" si="2"/>
        <v>0</v>
      </c>
      <c r="CJ52" s="56">
        <f t="shared" si="3"/>
        <v>0</v>
      </c>
      <c r="CK52" s="56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1" t="s">
        <v>100</v>
      </c>
      <c r="B53" s="34">
        <f t="shared" si="14"/>
        <v>0</v>
      </c>
      <c r="C53" s="39"/>
      <c r="D53" s="57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0"/>
      <c r="T53" s="39"/>
      <c r="U53" s="39"/>
      <c r="V53" s="40"/>
      <c r="W53" s="41">
        <f t="shared" si="15"/>
        <v>0</v>
      </c>
      <c r="X53" s="39"/>
      <c r="Y53" s="42"/>
      <c r="Z53" s="40"/>
      <c r="AA53" s="62">
        <f t="shared" si="16"/>
        <v>0</v>
      </c>
      <c r="AB53" s="39"/>
      <c r="AC53" s="42"/>
      <c r="AD53" s="40"/>
      <c r="AE53" s="44"/>
      <c r="AF53" s="59">
        <v>0</v>
      </c>
      <c r="AG53" s="39"/>
      <c r="AH53" s="40"/>
      <c r="AI53" s="48"/>
      <c r="AJ53" s="46"/>
      <c r="AK53" s="40"/>
      <c r="AL53" s="70"/>
      <c r="AM53" s="59"/>
      <c r="AN53" s="71"/>
      <c r="AO53" s="40"/>
      <c r="AP53" s="49"/>
      <c r="AQ53" s="49"/>
      <c r="AR53" s="50"/>
      <c r="AS53" s="51"/>
      <c r="AT53" s="60"/>
      <c r="AU53" s="58"/>
      <c r="AV53" s="52"/>
      <c r="AW53" s="70"/>
      <c r="AX53" s="59"/>
      <c r="AY53" s="53" t="str">
        <f t="shared" si="5"/>
        <v/>
      </c>
      <c r="AZ53" s="54"/>
      <c r="BA53" s="54"/>
      <c r="BB53" s="54"/>
      <c r="BC53" s="54"/>
      <c r="BD53" s="54"/>
      <c r="BE53" s="54"/>
      <c r="BF53" s="54"/>
      <c r="BG53" s="54"/>
      <c r="BH53" s="54"/>
      <c r="BI53" s="13"/>
      <c r="BJ53" s="13"/>
      <c r="BK53" s="13"/>
      <c r="BL53" s="13"/>
      <c r="BM53" s="13"/>
      <c r="BX53" s="2"/>
      <c r="CA53" s="55" t="str">
        <f t="shared" si="6"/>
        <v/>
      </c>
      <c r="CB53" s="55" t="str">
        <f t="shared" si="7"/>
        <v/>
      </c>
      <c r="CC53" s="55" t="str">
        <f t="shared" si="8"/>
        <v/>
      </c>
      <c r="CD53" s="55" t="str">
        <f t="shared" si="9"/>
        <v/>
      </c>
      <c r="CE53" s="55" t="str">
        <f t="shared" si="10"/>
        <v/>
      </c>
      <c r="CF53" s="55"/>
      <c r="CG53" s="56">
        <f t="shared" si="11"/>
        <v>0</v>
      </c>
      <c r="CH53" s="56">
        <f t="shared" si="12"/>
        <v>0</v>
      </c>
      <c r="CI53" s="56">
        <f t="shared" si="2"/>
        <v>0</v>
      </c>
      <c r="CJ53" s="56">
        <f t="shared" si="3"/>
        <v>0</v>
      </c>
      <c r="CK53" s="56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3" t="s">
        <v>101</v>
      </c>
      <c r="B54" s="34">
        <f t="shared" si="14"/>
        <v>136</v>
      </c>
      <c r="C54" s="39">
        <v>0</v>
      </c>
      <c r="D54" s="57">
        <v>0</v>
      </c>
      <c r="E54" s="42">
        <v>0</v>
      </c>
      <c r="F54" s="42">
        <v>0</v>
      </c>
      <c r="G54" s="42">
        <v>0</v>
      </c>
      <c r="H54" s="42">
        <v>0</v>
      </c>
      <c r="I54" s="42">
        <v>2</v>
      </c>
      <c r="J54" s="42">
        <v>2</v>
      </c>
      <c r="K54" s="42">
        <v>1</v>
      </c>
      <c r="L54" s="42">
        <v>2</v>
      </c>
      <c r="M54" s="42">
        <v>12</v>
      </c>
      <c r="N54" s="42">
        <v>9</v>
      </c>
      <c r="O54" s="42">
        <v>11</v>
      </c>
      <c r="P54" s="42">
        <v>21</v>
      </c>
      <c r="Q54" s="42">
        <v>27</v>
      </c>
      <c r="R54" s="42">
        <v>16</v>
      </c>
      <c r="S54" s="40">
        <v>33</v>
      </c>
      <c r="T54" s="39">
        <v>136</v>
      </c>
      <c r="U54" s="39">
        <v>79</v>
      </c>
      <c r="V54" s="40">
        <v>57</v>
      </c>
      <c r="W54" s="41">
        <f t="shared" si="15"/>
        <v>0</v>
      </c>
      <c r="X54" s="39">
        <v>0</v>
      </c>
      <c r="Y54" s="42">
        <v>0</v>
      </c>
      <c r="Z54" s="40">
        <v>0</v>
      </c>
      <c r="AA54" s="62">
        <f t="shared" si="16"/>
        <v>24</v>
      </c>
      <c r="AB54" s="39">
        <v>0</v>
      </c>
      <c r="AC54" s="42">
        <v>24</v>
      </c>
      <c r="AD54" s="40">
        <v>0</v>
      </c>
      <c r="AE54" s="44"/>
      <c r="AF54" s="59">
        <v>0</v>
      </c>
      <c r="AG54" s="39">
        <v>0</v>
      </c>
      <c r="AH54" s="40">
        <v>6</v>
      </c>
      <c r="AI54" s="48">
        <v>1</v>
      </c>
      <c r="AJ54" s="46">
        <v>0</v>
      </c>
      <c r="AK54" s="40">
        <v>0</v>
      </c>
      <c r="AL54" s="70">
        <v>0</v>
      </c>
      <c r="AM54" s="59">
        <v>1</v>
      </c>
      <c r="AN54" s="71"/>
      <c r="AO54" s="40"/>
      <c r="AP54" s="49"/>
      <c r="AQ54" s="49"/>
      <c r="AR54" s="50"/>
      <c r="AS54" s="51"/>
      <c r="AT54" s="60"/>
      <c r="AU54" s="58"/>
      <c r="AV54" s="52"/>
      <c r="AW54" s="70"/>
      <c r="AX54" s="59"/>
      <c r="AY54" s="53" t="str">
        <f t="shared" si="5"/>
        <v/>
      </c>
      <c r="AZ54" s="54"/>
      <c r="BA54" s="54"/>
      <c r="BB54" s="54"/>
      <c r="BC54" s="54"/>
      <c r="BD54" s="54"/>
      <c r="BE54" s="54"/>
      <c r="BF54" s="54"/>
      <c r="BG54" s="54"/>
      <c r="BH54" s="54"/>
      <c r="BI54" s="13"/>
      <c r="BJ54" s="13"/>
      <c r="BK54" s="13"/>
      <c r="BL54" s="13"/>
      <c r="BM54" s="13"/>
      <c r="BX54" s="2"/>
      <c r="CA54" s="55" t="str">
        <f t="shared" si="6"/>
        <v/>
      </c>
      <c r="CB54" s="55" t="str">
        <f t="shared" si="7"/>
        <v/>
      </c>
      <c r="CC54" s="55" t="str">
        <f t="shared" si="8"/>
        <v/>
      </c>
      <c r="CD54" s="55" t="str">
        <f t="shared" si="9"/>
        <v/>
      </c>
      <c r="CE54" s="55" t="str">
        <f t="shared" si="10"/>
        <v/>
      </c>
      <c r="CF54" s="55"/>
      <c r="CG54" s="56">
        <f t="shared" si="11"/>
        <v>0</v>
      </c>
      <c r="CH54" s="56">
        <f t="shared" si="12"/>
        <v>0</v>
      </c>
      <c r="CI54" s="56">
        <f t="shared" si="2"/>
        <v>0</v>
      </c>
      <c r="CJ54" s="56">
        <f t="shared" si="3"/>
        <v>0</v>
      </c>
      <c r="CK54" s="56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69" t="s">
        <v>102</v>
      </c>
      <c r="B55" s="34">
        <f t="shared" si="14"/>
        <v>98</v>
      </c>
      <c r="C55" s="39">
        <v>0</v>
      </c>
      <c r="D55" s="57">
        <v>0</v>
      </c>
      <c r="E55" s="42">
        <v>0</v>
      </c>
      <c r="F55" s="42">
        <v>3</v>
      </c>
      <c r="G55" s="42">
        <v>14</v>
      </c>
      <c r="H55" s="42">
        <v>22</v>
      </c>
      <c r="I55" s="42">
        <v>23</v>
      </c>
      <c r="J55" s="42">
        <v>24</v>
      </c>
      <c r="K55" s="42">
        <v>12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0">
        <v>0</v>
      </c>
      <c r="T55" s="39">
        <v>98</v>
      </c>
      <c r="U55" s="39">
        <v>0</v>
      </c>
      <c r="V55" s="40">
        <v>98</v>
      </c>
      <c r="W55" s="41">
        <f t="shared" si="15"/>
        <v>0</v>
      </c>
      <c r="X55" s="39">
        <v>0</v>
      </c>
      <c r="Y55" s="42">
        <v>0</v>
      </c>
      <c r="Z55" s="40">
        <v>0</v>
      </c>
      <c r="AA55" s="62">
        <f t="shared" si="16"/>
        <v>35</v>
      </c>
      <c r="AB55" s="39">
        <v>9</v>
      </c>
      <c r="AC55" s="42">
        <v>26</v>
      </c>
      <c r="AD55" s="40">
        <v>0</v>
      </c>
      <c r="AE55" s="44">
        <v>1</v>
      </c>
      <c r="AF55" s="59">
        <v>0</v>
      </c>
      <c r="AG55" s="39">
        <v>3</v>
      </c>
      <c r="AH55" s="40">
        <v>30</v>
      </c>
      <c r="AI55" s="48">
        <v>4</v>
      </c>
      <c r="AJ55" s="46">
        <v>0</v>
      </c>
      <c r="AK55" s="40">
        <v>0</v>
      </c>
      <c r="AL55" s="70">
        <v>0</v>
      </c>
      <c r="AM55" s="59">
        <v>4</v>
      </c>
      <c r="AN55" s="71"/>
      <c r="AO55" s="40"/>
      <c r="AP55" s="49"/>
      <c r="AQ55" s="49"/>
      <c r="AR55" s="50"/>
      <c r="AS55" s="51"/>
      <c r="AT55" s="60"/>
      <c r="AU55" s="58"/>
      <c r="AV55" s="52"/>
      <c r="AW55" s="70"/>
      <c r="AX55" s="59"/>
      <c r="AY55" s="53" t="str">
        <f t="shared" si="5"/>
        <v/>
      </c>
      <c r="AZ55" s="54"/>
      <c r="BA55" s="54"/>
      <c r="BB55" s="54"/>
      <c r="BC55" s="54"/>
      <c r="BD55" s="54"/>
      <c r="BE55" s="54"/>
      <c r="BF55" s="54"/>
      <c r="BG55" s="54"/>
      <c r="BH55" s="54"/>
      <c r="BI55" s="13"/>
      <c r="BJ55" s="13"/>
      <c r="BK55" s="13"/>
      <c r="BL55" s="13"/>
      <c r="BM55" s="13"/>
      <c r="BX55" s="2"/>
      <c r="CA55" s="55" t="str">
        <f t="shared" si="6"/>
        <v/>
      </c>
      <c r="CB55" s="55" t="str">
        <f t="shared" si="7"/>
        <v/>
      </c>
      <c r="CC55" s="55" t="str">
        <f t="shared" si="8"/>
        <v/>
      </c>
      <c r="CD55" s="55" t="str">
        <f t="shared" si="9"/>
        <v/>
      </c>
      <c r="CE55" s="55" t="str">
        <f t="shared" si="10"/>
        <v/>
      </c>
      <c r="CF55" s="55"/>
      <c r="CG55" s="56">
        <f t="shared" si="11"/>
        <v>0</v>
      </c>
      <c r="CH55" s="56">
        <f t="shared" si="12"/>
        <v>0</v>
      </c>
      <c r="CI55" s="56">
        <f t="shared" si="2"/>
        <v>0</v>
      </c>
      <c r="CJ55" s="56">
        <f t="shared" si="3"/>
        <v>0</v>
      </c>
      <c r="CK55" s="56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69" t="s">
        <v>103</v>
      </c>
      <c r="B56" s="34">
        <f t="shared" si="14"/>
        <v>13</v>
      </c>
      <c r="C56" s="39">
        <v>0</v>
      </c>
      <c r="D56" s="57">
        <v>3</v>
      </c>
      <c r="E56" s="42">
        <v>10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39">
        <v>13</v>
      </c>
      <c r="U56" s="39">
        <v>0</v>
      </c>
      <c r="V56" s="40">
        <v>13</v>
      </c>
      <c r="W56" s="41">
        <f t="shared" si="15"/>
        <v>4</v>
      </c>
      <c r="X56" s="39">
        <v>2</v>
      </c>
      <c r="Y56" s="42">
        <v>2</v>
      </c>
      <c r="Z56" s="40">
        <v>0</v>
      </c>
      <c r="AA56" s="62">
        <f t="shared" si="16"/>
        <v>0</v>
      </c>
      <c r="AB56" s="39">
        <v>0</v>
      </c>
      <c r="AC56" s="42">
        <v>0</v>
      </c>
      <c r="AD56" s="40">
        <v>0</v>
      </c>
      <c r="AE56" s="44">
        <v>2</v>
      </c>
      <c r="AF56" s="59">
        <v>0</v>
      </c>
      <c r="AG56" s="39">
        <v>0</v>
      </c>
      <c r="AH56" s="40">
        <v>0</v>
      </c>
      <c r="AI56" s="48">
        <v>2</v>
      </c>
      <c r="AJ56" s="46">
        <v>0</v>
      </c>
      <c r="AK56" s="40">
        <v>0</v>
      </c>
      <c r="AL56" s="70">
        <v>0</v>
      </c>
      <c r="AM56" s="59">
        <v>0</v>
      </c>
      <c r="AN56" s="71"/>
      <c r="AO56" s="40"/>
      <c r="AP56" s="49"/>
      <c r="AQ56" s="49"/>
      <c r="AR56" s="50"/>
      <c r="AS56" s="51"/>
      <c r="AT56" s="60"/>
      <c r="AU56" s="58"/>
      <c r="AV56" s="52"/>
      <c r="AW56" s="70"/>
      <c r="AX56" s="59"/>
      <c r="AY56" s="53" t="str">
        <f t="shared" si="5"/>
        <v/>
      </c>
      <c r="AZ56" s="54"/>
      <c r="BA56" s="54"/>
      <c r="BB56" s="54"/>
      <c r="BC56" s="54"/>
      <c r="BD56" s="54"/>
      <c r="BE56" s="54"/>
      <c r="BF56" s="54"/>
      <c r="BG56" s="54"/>
      <c r="BH56" s="54"/>
      <c r="BI56" s="13"/>
      <c r="BJ56" s="13"/>
      <c r="BK56" s="13"/>
      <c r="BL56" s="13"/>
      <c r="BM56" s="13"/>
      <c r="BX56" s="2"/>
      <c r="CA56" s="55" t="str">
        <f t="shared" si="6"/>
        <v/>
      </c>
      <c r="CB56" s="55" t="str">
        <f t="shared" si="7"/>
        <v/>
      </c>
      <c r="CC56" s="55" t="str">
        <f t="shared" si="8"/>
        <v/>
      </c>
      <c r="CD56" s="55" t="str">
        <f t="shared" si="9"/>
        <v/>
      </c>
      <c r="CE56" s="55" t="str">
        <f t="shared" si="10"/>
        <v/>
      </c>
      <c r="CF56" s="55"/>
      <c r="CG56" s="56">
        <f t="shared" si="11"/>
        <v>0</v>
      </c>
      <c r="CH56" s="56">
        <f t="shared" si="12"/>
        <v>0</v>
      </c>
      <c r="CI56" s="56">
        <f t="shared" si="2"/>
        <v>0</v>
      </c>
      <c r="CJ56" s="56">
        <f t="shared" si="3"/>
        <v>0</v>
      </c>
      <c r="CK56" s="56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69" t="s">
        <v>104</v>
      </c>
      <c r="B57" s="34">
        <f t="shared" si="14"/>
        <v>34</v>
      </c>
      <c r="C57" s="39">
        <v>0</v>
      </c>
      <c r="D57" s="57">
        <v>0</v>
      </c>
      <c r="E57" s="42">
        <v>0</v>
      </c>
      <c r="F57" s="42">
        <v>1</v>
      </c>
      <c r="G57" s="42">
        <v>3</v>
      </c>
      <c r="H57" s="42">
        <v>9</v>
      </c>
      <c r="I57" s="42">
        <v>1</v>
      </c>
      <c r="J57" s="42">
        <v>4</v>
      </c>
      <c r="K57" s="42">
        <v>7</v>
      </c>
      <c r="L57" s="42">
        <v>4</v>
      </c>
      <c r="M57" s="42">
        <v>0</v>
      </c>
      <c r="N57" s="42">
        <v>2</v>
      </c>
      <c r="O57" s="42">
        <v>1</v>
      </c>
      <c r="P57" s="42">
        <v>0</v>
      </c>
      <c r="Q57" s="42">
        <v>0</v>
      </c>
      <c r="R57" s="42">
        <v>2</v>
      </c>
      <c r="S57" s="40">
        <v>0</v>
      </c>
      <c r="T57" s="39">
        <v>34</v>
      </c>
      <c r="U57" s="39">
        <v>0</v>
      </c>
      <c r="V57" s="40">
        <v>34</v>
      </c>
      <c r="W57" s="41">
        <f t="shared" si="15"/>
        <v>0</v>
      </c>
      <c r="X57" s="39">
        <v>0</v>
      </c>
      <c r="Y57" s="42">
        <v>0</v>
      </c>
      <c r="Z57" s="40">
        <v>0</v>
      </c>
      <c r="AA57" s="62">
        <f t="shared" si="16"/>
        <v>12</v>
      </c>
      <c r="AB57" s="39">
        <v>1</v>
      </c>
      <c r="AC57" s="42">
        <v>11</v>
      </c>
      <c r="AD57" s="40">
        <v>0</v>
      </c>
      <c r="AE57" s="44">
        <v>0</v>
      </c>
      <c r="AF57" s="59">
        <v>0</v>
      </c>
      <c r="AG57" s="39">
        <v>0</v>
      </c>
      <c r="AH57" s="40">
        <v>2</v>
      </c>
      <c r="AI57" s="48">
        <v>0</v>
      </c>
      <c r="AJ57" s="46">
        <v>0</v>
      </c>
      <c r="AK57" s="40">
        <v>0</v>
      </c>
      <c r="AL57" s="70">
        <v>0</v>
      </c>
      <c r="AM57" s="59">
        <v>2</v>
      </c>
      <c r="AN57" s="71"/>
      <c r="AO57" s="40"/>
      <c r="AP57" s="49"/>
      <c r="AQ57" s="49"/>
      <c r="AR57" s="50"/>
      <c r="AS57" s="51"/>
      <c r="AT57" s="60"/>
      <c r="AU57" s="58"/>
      <c r="AV57" s="52"/>
      <c r="AW57" s="70"/>
      <c r="AX57" s="59"/>
      <c r="AY57" s="53" t="str">
        <f t="shared" si="5"/>
        <v/>
      </c>
      <c r="AZ57" s="54"/>
      <c r="BA57" s="54"/>
      <c r="BB57" s="54"/>
      <c r="BC57" s="54"/>
      <c r="BD57" s="54"/>
      <c r="BE57" s="54"/>
      <c r="BF57" s="54"/>
      <c r="BG57" s="54"/>
      <c r="BH57" s="54"/>
      <c r="BI57" s="13"/>
      <c r="BJ57" s="13"/>
      <c r="BK57" s="13"/>
      <c r="BL57" s="13"/>
      <c r="BM57" s="13"/>
      <c r="BX57" s="2"/>
      <c r="CA57" s="55" t="str">
        <f t="shared" si="6"/>
        <v/>
      </c>
      <c r="CB57" s="55" t="str">
        <f t="shared" si="7"/>
        <v/>
      </c>
      <c r="CC57" s="55" t="str">
        <f t="shared" si="8"/>
        <v/>
      </c>
      <c r="CD57" s="55" t="str">
        <f t="shared" si="9"/>
        <v/>
      </c>
      <c r="CE57" s="55" t="str">
        <f t="shared" si="10"/>
        <v/>
      </c>
      <c r="CF57" s="55"/>
      <c r="CG57" s="56">
        <f t="shared" si="11"/>
        <v>0</v>
      </c>
      <c r="CH57" s="56">
        <f t="shared" si="12"/>
        <v>0</v>
      </c>
      <c r="CI57" s="56">
        <f t="shared" si="2"/>
        <v>0</v>
      </c>
      <c r="CJ57" s="56">
        <f t="shared" si="3"/>
        <v>0</v>
      </c>
      <c r="CK57" s="56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1" t="s">
        <v>105</v>
      </c>
      <c r="B58" s="34">
        <f t="shared" si="14"/>
        <v>233</v>
      </c>
      <c r="C58" s="39">
        <v>12</v>
      </c>
      <c r="D58" s="57">
        <v>3</v>
      </c>
      <c r="E58" s="42">
        <v>1</v>
      </c>
      <c r="F58" s="42">
        <v>9</v>
      </c>
      <c r="G58" s="42">
        <v>7</v>
      </c>
      <c r="H58" s="42">
        <v>11</v>
      </c>
      <c r="I58" s="42">
        <v>9</v>
      </c>
      <c r="J58" s="42">
        <v>14</v>
      </c>
      <c r="K58" s="42">
        <v>6</v>
      </c>
      <c r="L58" s="42">
        <v>15</v>
      </c>
      <c r="M58" s="42">
        <v>21</v>
      </c>
      <c r="N58" s="42">
        <v>27</v>
      </c>
      <c r="O58" s="42">
        <v>34</v>
      </c>
      <c r="P58" s="42">
        <v>30</v>
      </c>
      <c r="Q58" s="42">
        <v>15</v>
      </c>
      <c r="R58" s="42">
        <v>9</v>
      </c>
      <c r="S58" s="40">
        <v>10</v>
      </c>
      <c r="T58" s="39">
        <v>232</v>
      </c>
      <c r="U58" s="39">
        <v>146</v>
      </c>
      <c r="V58" s="40">
        <v>87</v>
      </c>
      <c r="W58" s="41">
        <f t="shared" si="15"/>
        <v>12</v>
      </c>
      <c r="X58" s="39">
        <v>2</v>
      </c>
      <c r="Y58" s="42">
        <v>10</v>
      </c>
      <c r="Z58" s="40">
        <v>0</v>
      </c>
      <c r="AA58" s="62">
        <f t="shared" si="16"/>
        <v>121</v>
      </c>
      <c r="AB58" s="39">
        <v>19</v>
      </c>
      <c r="AC58" s="42">
        <v>102</v>
      </c>
      <c r="AD58" s="40">
        <v>0</v>
      </c>
      <c r="AE58" s="44">
        <v>18</v>
      </c>
      <c r="AF58" s="59">
        <v>3</v>
      </c>
      <c r="AG58" s="39">
        <v>9</v>
      </c>
      <c r="AH58" s="40">
        <v>24</v>
      </c>
      <c r="AI58" s="48">
        <v>331</v>
      </c>
      <c r="AJ58" s="46">
        <v>0</v>
      </c>
      <c r="AK58" s="40">
        <v>0</v>
      </c>
      <c r="AL58" s="70">
        <v>2</v>
      </c>
      <c r="AM58" s="59">
        <v>24</v>
      </c>
      <c r="AN58" s="71"/>
      <c r="AO58" s="40"/>
      <c r="AP58" s="49"/>
      <c r="AQ58" s="49"/>
      <c r="AR58" s="50"/>
      <c r="AS58" s="51"/>
      <c r="AT58" s="60"/>
      <c r="AU58" s="58"/>
      <c r="AV58" s="52"/>
      <c r="AW58" s="70"/>
      <c r="AX58" s="59"/>
      <c r="AY58" s="53" t="str">
        <f t="shared" si="5"/>
        <v/>
      </c>
      <c r="AZ58" s="54"/>
      <c r="BA58" s="54"/>
      <c r="BB58" s="54"/>
      <c r="BC58" s="54"/>
      <c r="BD58" s="54"/>
      <c r="BE58" s="54"/>
      <c r="BF58" s="54"/>
      <c r="BG58" s="54"/>
      <c r="BH58" s="54"/>
      <c r="BI58" s="13"/>
      <c r="BJ58" s="13"/>
      <c r="BK58" s="13"/>
      <c r="BL58" s="13"/>
      <c r="BM58" s="13"/>
      <c r="BX58" s="2"/>
      <c r="CA58" s="55" t="str">
        <f t="shared" si="6"/>
        <v/>
      </c>
      <c r="CB58" s="55" t="str">
        <f t="shared" si="7"/>
        <v/>
      </c>
      <c r="CC58" s="55" t="str">
        <f t="shared" si="8"/>
        <v/>
      </c>
      <c r="CD58" s="55" t="str">
        <f t="shared" si="9"/>
        <v/>
      </c>
      <c r="CE58" s="55" t="str">
        <f t="shared" si="10"/>
        <v/>
      </c>
      <c r="CF58" s="55"/>
      <c r="CG58" s="56">
        <f t="shared" si="11"/>
        <v>0</v>
      </c>
      <c r="CH58" s="56">
        <f t="shared" si="12"/>
        <v>0</v>
      </c>
      <c r="CI58" s="56">
        <f t="shared" si="2"/>
        <v>0</v>
      </c>
      <c r="CJ58" s="56">
        <f t="shared" si="3"/>
        <v>0</v>
      </c>
      <c r="CK58" s="56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1" t="s">
        <v>106</v>
      </c>
      <c r="B59" s="34">
        <f t="shared" si="14"/>
        <v>83</v>
      </c>
      <c r="C59" s="39">
        <v>4</v>
      </c>
      <c r="D59" s="57">
        <v>3</v>
      </c>
      <c r="E59" s="42">
        <v>7</v>
      </c>
      <c r="F59" s="42">
        <v>4</v>
      </c>
      <c r="G59" s="42">
        <v>2</v>
      </c>
      <c r="H59" s="42">
        <v>7</v>
      </c>
      <c r="I59" s="42">
        <v>2</v>
      </c>
      <c r="J59" s="42">
        <v>7</v>
      </c>
      <c r="K59" s="42">
        <v>1</v>
      </c>
      <c r="L59" s="42">
        <v>4</v>
      </c>
      <c r="M59" s="42">
        <v>3</v>
      </c>
      <c r="N59" s="42">
        <v>7</v>
      </c>
      <c r="O59" s="42">
        <v>6</v>
      </c>
      <c r="P59" s="42">
        <v>6</v>
      </c>
      <c r="Q59" s="42">
        <v>10</v>
      </c>
      <c r="R59" s="42">
        <v>1</v>
      </c>
      <c r="S59" s="40">
        <v>9</v>
      </c>
      <c r="T59" s="39">
        <v>83</v>
      </c>
      <c r="U59" s="39">
        <v>47</v>
      </c>
      <c r="V59" s="40">
        <v>36</v>
      </c>
      <c r="W59" s="41">
        <f t="shared" si="15"/>
        <v>5</v>
      </c>
      <c r="X59" s="39">
        <v>3</v>
      </c>
      <c r="Y59" s="42">
        <v>2</v>
      </c>
      <c r="Z59" s="40">
        <v>0</v>
      </c>
      <c r="AA59" s="62">
        <f t="shared" si="16"/>
        <v>30</v>
      </c>
      <c r="AB59" s="39">
        <v>13</v>
      </c>
      <c r="AC59" s="42">
        <v>17</v>
      </c>
      <c r="AD59" s="40">
        <v>0</v>
      </c>
      <c r="AE59" s="44">
        <v>16</v>
      </c>
      <c r="AF59" s="40">
        <v>0</v>
      </c>
      <c r="AG59" s="39">
        <v>8</v>
      </c>
      <c r="AH59" s="40">
        <v>5</v>
      </c>
      <c r="AI59" s="48">
        <v>0</v>
      </c>
      <c r="AJ59" s="46">
        <v>0</v>
      </c>
      <c r="AK59" s="40">
        <v>0</v>
      </c>
      <c r="AL59" s="70">
        <v>1</v>
      </c>
      <c r="AM59" s="59">
        <v>12</v>
      </c>
      <c r="AN59" s="71"/>
      <c r="AO59" s="40"/>
      <c r="AP59" s="49"/>
      <c r="AQ59" s="49"/>
      <c r="AR59" s="50"/>
      <c r="AS59" s="51"/>
      <c r="AT59" s="60"/>
      <c r="AU59" s="58"/>
      <c r="AV59" s="52"/>
      <c r="AW59" s="70"/>
      <c r="AX59" s="59"/>
      <c r="AY59" s="53" t="str">
        <f t="shared" si="5"/>
        <v/>
      </c>
      <c r="AZ59" s="54"/>
      <c r="BA59" s="54"/>
      <c r="BB59" s="54"/>
      <c r="BC59" s="54"/>
      <c r="BD59" s="54"/>
      <c r="BE59" s="54"/>
      <c r="BF59" s="54"/>
      <c r="BG59" s="54"/>
      <c r="BH59" s="54"/>
      <c r="BI59" s="13"/>
      <c r="BJ59" s="13"/>
      <c r="BK59" s="13"/>
      <c r="BL59" s="13"/>
      <c r="BM59" s="13"/>
      <c r="BX59" s="2"/>
      <c r="CA59" s="55" t="str">
        <f t="shared" si="6"/>
        <v/>
      </c>
      <c r="CB59" s="55" t="str">
        <f t="shared" si="7"/>
        <v/>
      </c>
      <c r="CC59" s="55" t="str">
        <f t="shared" si="8"/>
        <v/>
      </c>
      <c r="CD59" s="55" t="str">
        <f t="shared" si="9"/>
        <v/>
      </c>
      <c r="CE59" s="55" t="str">
        <f t="shared" si="10"/>
        <v/>
      </c>
      <c r="CF59" s="55"/>
      <c r="CG59" s="56">
        <f t="shared" si="11"/>
        <v>0</v>
      </c>
      <c r="CH59" s="56">
        <f t="shared" si="12"/>
        <v>0</v>
      </c>
      <c r="CI59" s="56">
        <f t="shared" si="2"/>
        <v>0</v>
      </c>
      <c r="CJ59" s="56">
        <f t="shared" si="3"/>
        <v>0</v>
      </c>
      <c r="CK59" s="56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1" t="s">
        <v>107</v>
      </c>
      <c r="B60" s="34">
        <f t="shared" si="14"/>
        <v>100</v>
      </c>
      <c r="C60" s="39">
        <v>63</v>
      </c>
      <c r="D60" s="57">
        <v>14</v>
      </c>
      <c r="E60" s="42">
        <v>20</v>
      </c>
      <c r="F60" s="42">
        <v>3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39">
        <v>100</v>
      </c>
      <c r="U60" s="39">
        <v>42</v>
      </c>
      <c r="V60" s="40">
        <v>58</v>
      </c>
      <c r="W60" s="41">
        <f t="shared" si="15"/>
        <v>66</v>
      </c>
      <c r="X60" s="39">
        <v>5</v>
      </c>
      <c r="Y60" s="42">
        <v>61</v>
      </c>
      <c r="Z60" s="40">
        <v>0</v>
      </c>
      <c r="AA60" s="62">
        <f t="shared" si="16"/>
        <v>0</v>
      </c>
      <c r="AB60" s="39">
        <v>0</v>
      </c>
      <c r="AC60" s="42">
        <v>0</v>
      </c>
      <c r="AD60" s="40">
        <v>0</v>
      </c>
      <c r="AE60" s="44">
        <v>5</v>
      </c>
      <c r="AF60" s="40">
        <v>0</v>
      </c>
      <c r="AG60" s="39">
        <v>4</v>
      </c>
      <c r="AH60" s="40">
        <v>6</v>
      </c>
      <c r="AI60" s="48">
        <v>0</v>
      </c>
      <c r="AJ60" s="46">
        <v>0</v>
      </c>
      <c r="AK60" s="40">
        <v>0</v>
      </c>
      <c r="AL60" s="70">
        <v>4</v>
      </c>
      <c r="AM60" s="59">
        <v>0</v>
      </c>
      <c r="AN60" s="71"/>
      <c r="AO60" s="40"/>
      <c r="AP60" s="49"/>
      <c r="AQ60" s="49"/>
      <c r="AR60" s="50"/>
      <c r="AS60" s="51"/>
      <c r="AT60" s="60"/>
      <c r="AU60" s="58"/>
      <c r="AV60" s="52"/>
      <c r="AW60" s="70"/>
      <c r="AX60" s="59"/>
      <c r="AY60" s="53" t="str">
        <f t="shared" si="5"/>
        <v/>
      </c>
      <c r="AZ60" s="54"/>
      <c r="BA60" s="54"/>
      <c r="BB60" s="54"/>
      <c r="BC60" s="54"/>
      <c r="BD60" s="54"/>
      <c r="BE60" s="54"/>
      <c r="BF60" s="54"/>
      <c r="BG60" s="54"/>
      <c r="BH60" s="54"/>
      <c r="BI60" s="13"/>
      <c r="BJ60" s="13"/>
      <c r="BK60" s="13"/>
      <c r="BL60" s="13"/>
      <c r="BM60" s="13"/>
      <c r="BX60" s="2"/>
      <c r="CA60" s="55" t="str">
        <f t="shared" si="6"/>
        <v/>
      </c>
      <c r="CB60" s="55" t="str">
        <f t="shared" si="7"/>
        <v/>
      </c>
      <c r="CC60" s="55" t="str">
        <f t="shared" si="8"/>
        <v/>
      </c>
      <c r="CD60" s="55" t="str">
        <f t="shared" si="9"/>
        <v/>
      </c>
      <c r="CE60" s="55" t="str">
        <f t="shared" si="10"/>
        <v/>
      </c>
      <c r="CF60" s="55"/>
      <c r="CG60" s="56">
        <f t="shared" si="11"/>
        <v>0</v>
      </c>
      <c r="CH60" s="56">
        <f t="shared" si="12"/>
        <v>0</v>
      </c>
      <c r="CI60" s="56">
        <f t="shared" si="2"/>
        <v>0</v>
      </c>
      <c r="CJ60" s="56">
        <f t="shared" si="3"/>
        <v>0</v>
      </c>
      <c r="CK60" s="56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1" t="s">
        <v>108</v>
      </c>
      <c r="B61" s="34">
        <f t="shared" si="14"/>
        <v>207</v>
      </c>
      <c r="C61" s="39">
        <v>0</v>
      </c>
      <c r="D61" s="57">
        <v>0</v>
      </c>
      <c r="E61" s="42">
        <v>1</v>
      </c>
      <c r="F61" s="42">
        <v>10</v>
      </c>
      <c r="G61" s="42">
        <v>13</v>
      </c>
      <c r="H61" s="42">
        <v>11</v>
      </c>
      <c r="I61" s="42">
        <v>15</v>
      </c>
      <c r="J61" s="42">
        <v>13</v>
      </c>
      <c r="K61" s="42">
        <v>18</v>
      </c>
      <c r="L61" s="42">
        <v>12</v>
      </c>
      <c r="M61" s="42">
        <v>13</v>
      </c>
      <c r="N61" s="42">
        <v>22</v>
      </c>
      <c r="O61" s="42">
        <v>19</v>
      </c>
      <c r="P61" s="42">
        <v>24</v>
      </c>
      <c r="Q61" s="42">
        <v>10</v>
      </c>
      <c r="R61" s="42">
        <v>11</v>
      </c>
      <c r="S61" s="40">
        <v>15</v>
      </c>
      <c r="T61" s="39">
        <v>205</v>
      </c>
      <c r="U61" s="39">
        <v>99</v>
      </c>
      <c r="V61" s="40">
        <v>108</v>
      </c>
      <c r="W61" s="41">
        <f t="shared" si="15"/>
        <v>0</v>
      </c>
      <c r="X61" s="39">
        <v>0</v>
      </c>
      <c r="Y61" s="42">
        <v>0</v>
      </c>
      <c r="Z61" s="40">
        <v>0</v>
      </c>
      <c r="AA61" s="62">
        <f t="shared" si="16"/>
        <v>196</v>
      </c>
      <c r="AB61" s="39">
        <v>11</v>
      </c>
      <c r="AC61" s="42">
        <v>185</v>
      </c>
      <c r="AD61" s="40">
        <v>0</v>
      </c>
      <c r="AE61" s="44">
        <v>11</v>
      </c>
      <c r="AF61" s="66">
        <v>5</v>
      </c>
      <c r="AG61" s="39">
        <v>1</v>
      </c>
      <c r="AH61" s="40">
        <v>18</v>
      </c>
      <c r="AI61" s="48">
        <v>26</v>
      </c>
      <c r="AJ61" s="46">
        <v>0</v>
      </c>
      <c r="AK61" s="40">
        <v>32</v>
      </c>
      <c r="AL61" s="70">
        <v>0</v>
      </c>
      <c r="AM61" s="59">
        <v>31</v>
      </c>
      <c r="AN61" s="71"/>
      <c r="AO61" s="40"/>
      <c r="AP61" s="49"/>
      <c r="AQ61" s="49"/>
      <c r="AR61" s="50"/>
      <c r="AS61" s="51"/>
      <c r="AT61" s="60"/>
      <c r="AU61" s="58"/>
      <c r="AV61" s="52"/>
      <c r="AW61" s="70"/>
      <c r="AX61" s="59"/>
      <c r="AY61" s="53" t="str">
        <f t="shared" si="5"/>
        <v/>
      </c>
      <c r="AZ61" s="54"/>
      <c r="BA61" s="54"/>
      <c r="BB61" s="54"/>
      <c r="BC61" s="54"/>
      <c r="BD61" s="54"/>
      <c r="BE61" s="54"/>
      <c r="BF61" s="54"/>
      <c r="BG61" s="54"/>
      <c r="BH61" s="54"/>
      <c r="BI61" s="13"/>
      <c r="BJ61" s="13"/>
      <c r="BK61" s="13"/>
      <c r="BL61" s="13"/>
      <c r="BM61" s="13"/>
      <c r="BX61" s="2"/>
      <c r="CA61" s="55" t="str">
        <f t="shared" si="6"/>
        <v/>
      </c>
      <c r="CB61" s="55" t="str">
        <f t="shared" si="7"/>
        <v/>
      </c>
      <c r="CC61" s="55" t="str">
        <f t="shared" si="8"/>
        <v/>
      </c>
      <c r="CD61" s="55" t="str">
        <f t="shared" si="9"/>
        <v/>
      </c>
      <c r="CE61" s="55" t="str">
        <f t="shared" si="10"/>
        <v/>
      </c>
      <c r="CF61" s="55"/>
      <c r="CG61" s="56">
        <f t="shared" si="11"/>
        <v>0</v>
      </c>
      <c r="CH61" s="56">
        <f t="shared" si="12"/>
        <v>0</v>
      </c>
      <c r="CI61" s="56">
        <f t="shared" si="2"/>
        <v>0</v>
      </c>
      <c r="CJ61" s="56">
        <f t="shared" si="3"/>
        <v>0</v>
      </c>
      <c r="CK61" s="56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1" t="s">
        <v>109</v>
      </c>
      <c r="B62" s="34">
        <f t="shared" si="14"/>
        <v>0</v>
      </c>
      <c r="C62" s="39"/>
      <c r="D62" s="57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39"/>
      <c r="U62" s="39"/>
      <c r="V62" s="40"/>
      <c r="W62" s="41">
        <f t="shared" si="15"/>
        <v>0</v>
      </c>
      <c r="X62" s="39"/>
      <c r="Y62" s="42"/>
      <c r="Z62" s="40"/>
      <c r="AA62" s="62">
        <f t="shared" si="16"/>
        <v>0</v>
      </c>
      <c r="AB62" s="39"/>
      <c r="AC62" s="42"/>
      <c r="AD62" s="40"/>
      <c r="AE62" s="44"/>
      <c r="AF62" s="59">
        <v>0</v>
      </c>
      <c r="AG62" s="39"/>
      <c r="AH62" s="40"/>
      <c r="AI62" s="48"/>
      <c r="AJ62" s="46"/>
      <c r="AK62" s="40"/>
      <c r="AL62" s="70"/>
      <c r="AM62" s="59"/>
      <c r="AN62" s="71"/>
      <c r="AO62" s="40"/>
      <c r="AP62" s="49"/>
      <c r="AQ62" s="49"/>
      <c r="AR62" s="50"/>
      <c r="AS62" s="51"/>
      <c r="AT62" s="60"/>
      <c r="AU62" s="58"/>
      <c r="AV62" s="52"/>
      <c r="AW62" s="70"/>
      <c r="AX62" s="59"/>
      <c r="AY62" s="53" t="str">
        <f t="shared" si="5"/>
        <v/>
      </c>
      <c r="AZ62" s="54"/>
      <c r="BA62" s="54"/>
      <c r="BB62" s="54"/>
      <c r="BC62" s="54"/>
      <c r="BD62" s="54"/>
      <c r="BE62" s="54"/>
      <c r="BF62" s="54"/>
      <c r="BG62" s="54"/>
      <c r="BH62" s="54"/>
      <c r="BI62" s="13"/>
      <c r="BJ62" s="13"/>
      <c r="BK62" s="13"/>
      <c r="BL62" s="13"/>
      <c r="BM62" s="13"/>
      <c r="BX62" s="2"/>
      <c r="CA62" s="55" t="str">
        <f t="shared" si="6"/>
        <v/>
      </c>
      <c r="CB62" s="55" t="str">
        <f t="shared" si="7"/>
        <v/>
      </c>
      <c r="CC62" s="55" t="str">
        <f t="shared" si="8"/>
        <v/>
      </c>
      <c r="CD62" s="55" t="str">
        <f t="shared" si="9"/>
        <v/>
      </c>
      <c r="CE62" s="55" t="str">
        <f t="shared" si="10"/>
        <v/>
      </c>
      <c r="CF62" s="55"/>
      <c r="CG62" s="56">
        <f t="shared" si="11"/>
        <v>0</v>
      </c>
      <c r="CH62" s="56">
        <f t="shared" si="12"/>
        <v>0</v>
      </c>
      <c r="CI62" s="56">
        <f t="shared" si="2"/>
        <v>0</v>
      </c>
      <c r="CJ62" s="56">
        <f t="shared" si="3"/>
        <v>0</v>
      </c>
      <c r="CK62" s="56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1" t="s">
        <v>110</v>
      </c>
      <c r="B63" s="34">
        <f t="shared" si="14"/>
        <v>99</v>
      </c>
      <c r="C63" s="39">
        <v>0</v>
      </c>
      <c r="D63" s="57">
        <v>0</v>
      </c>
      <c r="E63" s="42">
        <v>0</v>
      </c>
      <c r="F63" s="42">
        <v>0</v>
      </c>
      <c r="G63" s="42">
        <v>0</v>
      </c>
      <c r="H63" s="42">
        <v>0</v>
      </c>
      <c r="I63" s="42">
        <v>3</v>
      </c>
      <c r="J63" s="42">
        <v>3</v>
      </c>
      <c r="K63" s="42">
        <v>3</v>
      </c>
      <c r="L63" s="42">
        <v>3</v>
      </c>
      <c r="M63" s="42">
        <v>10</v>
      </c>
      <c r="N63" s="42">
        <v>7</v>
      </c>
      <c r="O63" s="42">
        <v>8</v>
      </c>
      <c r="P63" s="42">
        <v>10</v>
      </c>
      <c r="Q63" s="42">
        <v>20</v>
      </c>
      <c r="R63" s="42">
        <v>12</v>
      </c>
      <c r="S63" s="40">
        <v>20</v>
      </c>
      <c r="T63" s="39">
        <v>99</v>
      </c>
      <c r="U63" s="39">
        <v>82</v>
      </c>
      <c r="V63" s="40">
        <v>17</v>
      </c>
      <c r="W63" s="41">
        <f t="shared" si="15"/>
        <v>0</v>
      </c>
      <c r="X63" s="39">
        <v>0</v>
      </c>
      <c r="Y63" s="42">
        <v>0</v>
      </c>
      <c r="Z63" s="40">
        <v>0</v>
      </c>
      <c r="AA63" s="62">
        <f t="shared" si="16"/>
        <v>27</v>
      </c>
      <c r="AB63" s="39">
        <v>18</v>
      </c>
      <c r="AC63" s="42">
        <v>9</v>
      </c>
      <c r="AD63" s="40">
        <v>0</v>
      </c>
      <c r="AE63" s="44">
        <v>13</v>
      </c>
      <c r="AF63" s="59">
        <v>5</v>
      </c>
      <c r="AG63" s="39">
        <v>0</v>
      </c>
      <c r="AH63" s="40">
        <v>1</v>
      </c>
      <c r="AI63" s="48">
        <v>1</v>
      </c>
      <c r="AJ63" s="46">
        <v>0</v>
      </c>
      <c r="AK63" s="40">
        <v>10</v>
      </c>
      <c r="AL63" s="70">
        <v>0</v>
      </c>
      <c r="AM63" s="59">
        <v>0</v>
      </c>
      <c r="AN63" s="71"/>
      <c r="AO63" s="40"/>
      <c r="AP63" s="49"/>
      <c r="AQ63" s="49"/>
      <c r="AR63" s="50"/>
      <c r="AS63" s="51"/>
      <c r="AT63" s="60"/>
      <c r="AU63" s="58"/>
      <c r="AV63" s="52"/>
      <c r="AW63" s="70"/>
      <c r="AX63" s="59"/>
      <c r="AY63" s="53" t="str">
        <f t="shared" si="5"/>
        <v/>
      </c>
      <c r="AZ63" s="54"/>
      <c r="BA63" s="54"/>
      <c r="BB63" s="54"/>
      <c r="BC63" s="54"/>
      <c r="BD63" s="54"/>
      <c r="BE63" s="54"/>
      <c r="BF63" s="54"/>
      <c r="BG63" s="54"/>
      <c r="BH63" s="54"/>
      <c r="BI63" s="13"/>
      <c r="BJ63" s="13"/>
      <c r="BK63" s="13"/>
      <c r="BL63" s="13"/>
      <c r="BM63" s="13"/>
      <c r="BX63" s="2"/>
      <c r="CA63" s="55" t="str">
        <f t="shared" si="6"/>
        <v/>
      </c>
      <c r="CB63" s="55" t="str">
        <f t="shared" si="7"/>
        <v/>
      </c>
      <c r="CC63" s="55" t="str">
        <f t="shared" si="8"/>
        <v/>
      </c>
      <c r="CD63" s="55" t="str">
        <f t="shared" si="9"/>
        <v/>
      </c>
      <c r="CE63" s="55" t="str">
        <f t="shared" si="10"/>
        <v/>
      </c>
      <c r="CF63" s="55"/>
      <c r="CG63" s="56">
        <f t="shared" si="11"/>
        <v>0</v>
      </c>
      <c r="CH63" s="56">
        <f t="shared" si="12"/>
        <v>0</v>
      </c>
      <c r="CI63" s="56">
        <f t="shared" si="2"/>
        <v>0</v>
      </c>
      <c r="CJ63" s="56">
        <f t="shared" si="3"/>
        <v>0</v>
      </c>
      <c r="CK63" s="56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1" t="s">
        <v>111</v>
      </c>
      <c r="B64" s="34">
        <f t="shared" si="14"/>
        <v>0</v>
      </c>
      <c r="C64" s="39"/>
      <c r="D64" s="57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39"/>
      <c r="U64" s="39"/>
      <c r="V64" s="40"/>
      <c r="W64" s="41">
        <f t="shared" si="15"/>
        <v>0</v>
      </c>
      <c r="X64" s="39"/>
      <c r="Y64" s="42"/>
      <c r="Z64" s="40"/>
      <c r="AA64" s="62">
        <f t="shared" si="16"/>
        <v>0</v>
      </c>
      <c r="AB64" s="39"/>
      <c r="AC64" s="42"/>
      <c r="AD64" s="40"/>
      <c r="AE64" s="44"/>
      <c r="AF64" s="59">
        <v>0</v>
      </c>
      <c r="AG64" s="39"/>
      <c r="AH64" s="40"/>
      <c r="AI64" s="48"/>
      <c r="AJ64" s="46"/>
      <c r="AK64" s="40"/>
      <c r="AL64" s="72"/>
      <c r="AM64" s="73"/>
      <c r="AN64" s="71"/>
      <c r="AO64" s="40"/>
      <c r="AP64" s="49"/>
      <c r="AQ64" s="49"/>
      <c r="AR64" s="50"/>
      <c r="AS64" s="51"/>
      <c r="AT64" s="60"/>
      <c r="AU64" s="58"/>
      <c r="AV64" s="52"/>
      <c r="AW64" s="72"/>
      <c r="AX64" s="73"/>
      <c r="AY64" s="53" t="str">
        <f t="shared" si="5"/>
        <v/>
      </c>
      <c r="AZ64" s="54"/>
      <c r="BA64" s="54"/>
      <c r="BB64" s="54"/>
      <c r="BC64" s="54"/>
      <c r="BD64" s="54"/>
      <c r="BE64" s="54"/>
      <c r="BF64" s="54"/>
      <c r="BG64" s="54"/>
      <c r="BH64" s="54"/>
      <c r="BI64" s="13"/>
      <c r="BJ64" s="13"/>
      <c r="BK64" s="13"/>
      <c r="BL64" s="13"/>
      <c r="BM64" s="13"/>
      <c r="BX64" s="2"/>
      <c r="CA64" s="55" t="str">
        <f t="shared" si="6"/>
        <v/>
      </c>
      <c r="CB64" s="55" t="str">
        <f t="shared" si="7"/>
        <v/>
      </c>
      <c r="CC64" s="55" t="str">
        <f t="shared" si="8"/>
        <v/>
      </c>
      <c r="CD64" s="55" t="str">
        <f t="shared" si="9"/>
        <v/>
      </c>
      <c r="CE64" s="55" t="str">
        <f t="shared" si="10"/>
        <v/>
      </c>
      <c r="CF64" s="55"/>
      <c r="CG64" s="56">
        <f t="shared" si="11"/>
        <v>0</v>
      </c>
      <c r="CH64" s="56">
        <f t="shared" si="12"/>
        <v>0</v>
      </c>
      <c r="CI64" s="56">
        <f t="shared" si="2"/>
        <v>0</v>
      </c>
      <c r="CJ64" s="56">
        <f t="shared" si="3"/>
        <v>0</v>
      </c>
      <c r="CK64" s="56">
        <f t="shared" si="4"/>
        <v>0</v>
      </c>
    </row>
    <row r="65" spans="1:104" ht="16.350000000000001" customHeight="1" x14ac:dyDescent="0.2">
      <c r="A65" s="41" t="s">
        <v>112</v>
      </c>
      <c r="B65" s="34">
        <f t="shared" si="14"/>
        <v>0</v>
      </c>
      <c r="C65" s="39"/>
      <c r="D65" s="57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0"/>
      <c r="T65" s="39"/>
      <c r="U65" s="39"/>
      <c r="V65" s="40"/>
      <c r="W65" s="41">
        <f t="shared" si="15"/>
        <v>0</v>
      </c>
      <c r="X65" s="39"/>
      <c r="Y65" s="42"/>
      <c r="Z65" s="40"/>
      <c r="AA65" s="62">
        <f t="shared" si="16"/>
        <v>0</v>
      </c>
      <c r="AB65" s="39"/>
      <c r="AC65" s="42"/>
      <c r="AD65" s="40"/>
      <c r="AE65" s="44"/>
      <c r="AF65" s="40">
        <v>0</v>
      </c>
      <c r="AG65" s="39"/>
      <c r="AH65" s="40"/>
      <c r="AI65" s="48"/>
      <c r="AJ65" s="46"/>
      <c r="AK65" s="40"/>
      <c r="AL65" s="72"/>
      <c r="AM65" s="73"/>
      <c r="AN65" s="71"/>
      <c r="AO65" s="40"/>
      <c r="AP65" s="49"/>
      <c r="AQ65" s="49"/>
      <c r="AR65" s="50"/>
      <c r="AS65" s="51"/>
      <c r="AT65" s="60"/>
      <c r="AU65" s="58"/>
      <c r="AV65" s="52"/>
      <c r="AW65" s="72"/>
      <c r="AX65" s="73"/>
      <c r="AY65" s="53" t="str">
        <f t="shared" si="5"/>
        <v/>
      </c>
      <c r="AZ65" s="54"/>
      <c r="BA65" s="54"/>
      <c r="BB65" s="54"/>
      <c r="BC65" s="54"/>
      <c r="BD65" s="54"/>
      <c r="BE65" s="54"/>
      <c r="BF65" s="54"/>
      <c r="BG65" s="54"/>
      <c r="BH65" s="54"/>
      <c r="BI65" s="13"/>
      <c r="BJ65" s="13"/>
      <c r="BK65" s="13"/>
      <c r="BL65" s="13"/>
      <c r="BM65" s="13"/>
      <c r="BX65" s="2"/>
      <c r="CA65" s="55" t="str">
        <f t="shared" si="6"/>
        <v/>
      </c>
      <c r="CB65" s="55" t="str">
        <f t="shared" si="7"/>
        <v/>
      </c>
      <c r="CC65" s="55" t="str">
        <f t="shared" si="8"/>
        <v/>
      </c>
      <c r="CD65" s="55" t="str">
        <f t="shared" si="9"/>
        <v/>
      </c>
      <c r="CE65" s="55" t="str">
        <f t="shared" si="10"/>
        <v/>
      </c>
      <c r="CF65" s="55"/>
      <c r="CG65" s="56">
        <f t="shared" si="11"/>
        <v>0</v>
      </c>
      <c r="CH65" s="56">
        <f t="shared" si="12"/>
        <v>0</v>
      </c>
      <c r="CI65" s="56">
        <f t="shared" si="2"/>
        <v>0</v>
      </c>
      <c r="CJ65" s="56">
        <f t="shared" si="3"/>
        <v>0</v>
      </c>
      <c r="CK65" s="56">
        <f t="shared" si="4"/>
        <v>0</v>
      </c>
    </row>
    <row r="66" spans="1:104" ht="16.350000000000001" customHeight="1" x14ac:dyDescent="0.2">
      <c r="A66" s="41" t="s">
        <v>113</v>
      </c>
      <c r="B66" s="34">
        <f>SUM(L66+M66+N66+O66+P66+Q66+R66+S66)</f>
        <v>0</v>
      </c>
      <c r="C66" s="74"/>
      <c r="D66" s="75"/>
      <c r="E66" s="76"/>
      <c r="F66" s="76"/>
      <c r="G66" s="76"/>
      <c r="H66" s="76"/>
      <c r="I66" s="76"/>
      <c r="J66" s="76"/>
      <c r="K66" s="76"/>
      <c r="L66" s="42"/>
      <c r="M66" s="42"/>
      <c r="N66" s="42"/>
      <c r="O66" s="42"/>
      <c r="P66" s="42"/>
      <c r="Q66" s="42"/>
      <c r="R66" s="42"/>
      <c r="S66" s="40"/>
      <c r="T66" s="39"/>
      <c r="U66" s="39"/>
      <c r="V66" s="40"/>
      <c r="W66" s="41">
        <f t="shared" si="15"/>
        <v>0</v>
      </c>
      <c r="X66" s="39"/>
      <c r="Y66" s="42"/>
      <c r="Z66" s="40"/>
      <c r="AA66" s="62">
        <f t="shared" si="16"/>
        <v>0</v>
      </c>
      <c r="AB66" s="39"/>
      <c r="AC66" s="42"/>
      <c r="AD66" s="40"/>
      <c r="AE66" s="44"/>
      <c r="AF66" s="40">
        <v>0</v>
      </c>
      <c r="AG66" s="39"/>
      <c r="AH66" s="40"/>
      <c r="AI66" s="48"/>
      <c r="AJ66" s="46"/>
      <c r="AK66" s="40"/>
      <c r="AL66" s="72"/>
      <c r="AM66" s="73"/>
      <c r="AN66" s="71"/>
      <c r="AO66" s="40"/>
      <c r="AP66" s="49"/>
      <c r="AQ66" s="49"/>
      <c r="AR66" s="50"/>
      <c r="AS66" s="51"/>
      <c r="AT66" s="60"/>
      <c r="AU66" s="58"/>
      <c r="AV66" s="52"/>
      <c r="AW66" s="72"/>
      <c r="AX66" s="73"/>
      <c r="AY66" s="53" t="str">
        <f t="shared" si="5"/>
        <v/>
      </c>
      <c r="AZ66" s="54"/>
      <c r="BA66" s="54"/>
      <c r="BB66" s="54"/>
      <c r="BC66" s="54"/>
      <c r="BD66" s="54"/>
      <c r="BE66" s="54"/>
      <c r="BF66" s="54"/>
      <c r="BG66" s="54"/>
      <c r="BH66" s="54"/>
      <c r="BI66" s="13"/>
      <c r="BJ66" s="13"/>
      <c r="BK66" s="13"/>
      <c r="BL66" s="13"/>
      <c r="BM66" s="13"/>
      <c r="BX66" s="2"/>
      <c r="CA66" s="55" t="str">
        <f t="shared" si="6"/>
        <v/>
      </c>
      <c r="CB66" s="55" t="str">
        <f t="shared" si="7"/>
        <v/>
      </c>
      <c r="CC66" s="55" t="str">
        <f t="shared" si="8"/>
        <v/>
      </c>
      <c r="CD66" s="55" t="str">
        <f t="shared" si="9"/>
        <v/>
      </c>
      <c r="CE66" s="55" t="str">
        <f t="shared" si="10"/>
        <v/>
      </c>
      <c r="CF66" s="55"/>
      <c r="CG66" s="56">
        <f t="shared" si="11"/>
        <v>0</v>
      </c>
      <c r="CH66" s="56">
        <f t="shared" si="12"/>
        <v>0</v>
      </c>
      <c r="CI66" s="56">
        <f t="shared" si="2"/>
        <v>0</v>
      </c>
      <c r="CJ66" s="56">
        <f t="shared" si="3"/>
        <v>0</v>
      </c>
      <c r="CK66" s="56">
        <f t="shared" si="4"/>
        <v>0</v>
      </c>
    </row>
    <row r="67" spans="1:104" ht="16.350000000000001" customHeight="1" x14ac:dyDescent="0.2">
      <c r="A67" s="41" t="s">
        <v>114</v>
      </c>
      <c r="B67" s="34">
        <f t="shared" ref="B67:B69" si="17">SUM(C67:S67)</f>
        <v>0</v>
      </c>
      <c r="C67" s="39"/>
      <c r="D67" s="57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0"/>
      <c r="T67" s="39"/>
      <c r="U67" s="39"/>
      <c r="V67" s="40"/>
      <c r="W67" s="41">
        <f t="shared" si="15"/>
        <v>0</v>
      </c>
      <c r="X67" s="39"/>
      <c r="Y67" s="42"/>
      <c r="Z67" s="40"/>
      <c r="AA67" s="62">
        <f t="shared" si="16"/>
        <v>0</v>
      </c>
      <c r="AB67" s="39"/>
      <c r="AC67" s="42"/>
      <c r="AD67" s="40"/>
      <c r="AE67" s="44"/>
      <c r="AF67" s="40">
        <v>0</v>
      </c>
      <c r="AG67" s="39"/>
      <c r="AH67" s="40"/>
      <c r="AI67" s="48"/>
      <c r="AJ67" s="46"/>
      <c r="AK67" s="40"/>
      <c r="AL67" s="39"/>
      <c r="AM67" s="73"/>
      <c r="AN67" s="71"/>
      <c r="AO67" s="40"/>
      <c r="AP67" s="49"/>
      <c r="AQ67" s="49"/>
      <c r="AR67" s="77"/>
      <c r="AS67" s="51"/>
      <c r="AT67" s="60"/>
      <c r="AU67" s="58"/>
      <c r="AV67" s="52"/>
      <c r="AW67" s="39"/>
      <c r="AX67" s="73"/>
      <c r="AY67" s="53" t="str">
        <f t="shared" si="5"/>
        <v/>
      </c>
      <c r="AZ67" s="54"/>
      <c r="BA67" s="54"/>
      <c r="BB67" s="54"/>
      <c r="BC67" s="54"/>
      <c r="BD67" s="54"/>
      <c r="BE67" s="54"/>
      <c r="BF67" s="54"/>
      <c r="BG67" s="54"/>
      <c r="BH67" s="54"/>
      <c r="BI67" s="13"/>
      <c r="BJ67" s="13"/>
      <c r="BK67" s="13"/>
      <c r="BL67" s="13"/>
      <c r="BM67" s="13"/>
      <c r="BX67" s="2"/>
      <c r="CA67" s="55" t="str">
        <f t="shared" si="6"/>
        <v/>
      </c>
      <c r="CB67" s="55" t="str">
        <f t="shared" si="7"/>
        <v/>
      </c>
      <c r="CC67" s="55" t="str">
        <f t="shared" si="8"/>
        <v/>
      </c>
      <c r="CD67" s="55" t="str">
        <f t="shared" si="9"/>
        <v/>
      </c>
      <c r="CE67" s="55" t="str">
        <f t="shared" si="10"/>
        <v/>
      </c>
      <c r="CF67" s="55"/>
      <c r="CG67" s="56">
        <f t="shared" si="11"/>
        <v>0</v>
      </c>
      <c r="CH67" s="56">
        <f t="shared" si="12"/>
        <v>0</v>
      </c>
      <c r="CI67" s="56">
        <f t="shared" si="2"/>
        <v>0</v>
      </c>
      <c r="CJ67" s="56">
        <f t="shared" si="3"/>
        <v>0</v>
      </c>
      <c r="CK67" s="56">
        <f t="shared" si="4"/>
        <v>0</v>
      </c>
    </row>
    <row r="68" spans="1:104" ht="16.350000000000001" customHeight="1" x14ac:dyDescent="0.2">
      <c r="A68" s="41" t="s">
        <v>115</v>
      </c>
      <c r="B68" s="34">
        <f t="shared" si="17"/>
        <v>0</v>
      </c>
      <c r="C68" s="39"/>
      <c r="D68" s="57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0"/>
      <c r="T68" s="39"/>
      <c r="U68" s="39"/>
      <c r="V68" s="40"/>
      <c r="W68" s="41">
        <f>SUM(X68+Y68+Z68)</f>
        <v>0</v>
      </c>
      <c r="X68" s="39"/>
      <c r="Y68" s="42"/>
      <c r="Z68" s="40"/>
      <c r="AA68" s="62">
        <f t="shared" si="16"/>
        <v>0</v>
      </c>
      <c r="AB68" s="39"/>
      <c r="AC68" s="42"/>
      <c r="AD68" s="40"/>
      <c r="AE68" s="44"/>
      <c r="AF68" s="40">
        <v>0</v>
      </c>
      <c r="AG68" s="39"/>
      <c r="AH68" s="67"/>
      <c r="AI68" s="48"/>
      <c r="AJ68" s="46"/>
      <c r="AK68" s="40"/>
      <c r="AL68" s="39"/>
      <c r="AM68" s="67"/>
      <c r="AN68" s="71"/>
      <c r="AO68" s="40"/>
      <c r="AP68" s="71"/>
      <c r="AQ68" s="40"/>
      <c r="AR68" s="77"/>
      <c r="AS68" s="78"/>
      <c r="AT68" s="39"/>
      <c r="AU68" s="42"/>
      <c r="AV68" s="67"/>
      <c r="AW68" s="39"/>
      <c r="AX68" s="67"/>
      <c r="AY68" s="53" t="str">
        <f t="shared" si="5"/>
        <v/>
      </c>
      <c r="AZ68" s="54"/>
      <c r="BA68" s="54"/>
      <c r="BB68" s="54"/>
      <c r="BC68" s="54"/>
      <c r="BD68" s="54"/>
      <c r="BE68" s="54"/>
      <c r="BF68" s="54"/>
      <c r="BG68" s="54"/>
      <c r="BH68" s="54"/>
      <c r="BI68" s="13"/>
      <c r="BJ68" s="13"/>
      <c r="BK68" s="13"/>
      <c r="BL68" s="13"/>
      <c r="BM68" s="13"/>
      <c r="BX68" s="2"/>
      <c r="CA68" s="55" t="str">
        <f t="shared" si="6"/>
        <v/>
      </c>
      <c r="CB68" s="55" t="str">
        <f t="shared" si="7"/>
        <v/>
      </c>
      <c r="CC68" s="55" t="str">
        <f t="shared" si="8"/>
        <v/>
      </c>
      <c r="CD68" s="55" t="str">
        <f t="shared" si="9"/>
        <v/>
      </c>
      <c r="CE68" s="55" t="str">
        <f t="shared" si="10"/>
        <v/>
      </c>
      <c r="CF68" s="55"/>
      <c r="CG68" s="56">
        <f t="shared" si="11"/>
        <v>0</v>
      </c>
      <c r="CH68" s="56">
        <f t="shared" si="12"/>
        <v>0</v>
      </c>
      <c r="CI68" s="56">
        <f t="shared" si="2"/>
        <v>0</v>
      </c>
      <c r="CJ68" s="56">
        <f t="shared" si="3"/>
        <v>0</v>
      </c>
      <c r="CK68" s="56">
        <f t="shared" si="4"/>
        <v>0</v>
      </c>
    </row>
    <row r="69" spans="1:104" ht="16.350000000000001" customHeight="1" x14ac:dyDescent="0.2">
      <c r="A69" s="33" t="s">
        <v>116</v>
      </c>
      <c r="B69" s="34">
        <f t="shared" si="17"/>
        <v>0</v>
      </c>
      <c r="C69" s="60"/>
      <c r="D69" s="79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49"/>
      <c r="T69" s="80"/>
      <c r="U69" s="80"/>
      <c r="V69" s="49"/>
      <c r="W69" s="33">
        <f t="shared" ref="W69:W70" si="18">SUM(X69+Y69+Z69)</f>
        <v>0</v>
      </c>
      <c r="X69" s="80"/>
      <c r="Y69" s="58"/>
      <c r="Z69" s="81"/>
      <c r="AA69" s="82">
        <f t="shared" si="16"/>
        <v>0</v>
      </c>
      <c r="AB69" s="80"/>
      <c r="AC69" s="58"/>
      <c r="AD69" s="49"/>
      <c r="AE69" s="81"/>
      <c r="AF69" s="49">
        <v>0</v>
      </c>
      <c r="AG69" s="60"/>
      <c r="AH69" s="52"/>
      <c r="AI69" s="81"/>
      <c r="AJ69" s="80"/>
      <c r="AK69" s="49"/>
      <c r="AL69" s="60"/>
      <c r="AM69" s="52"/>
      <c r="AN69" s="52"/>
      <c r="AO69" s="52"/>
      <c r="AP69" s="52"/>
      <c r="AQ69" s="52"/>
      <c r="AR69" s="50"/>
      <c r="AS69" s="83"/>
      <c r="AT69" s="60"/>
      <c r="AU69" s="58"/>
      <c r="AV69" s="52"/>
      <c r="AW69" s="60"/>
      <c r="AX69" s="52"/>
      <c r="AY69" s="53" t="str">
        <f t="shared" si="5"/>
        <v/>
      </c>
      <c r="AZ69" s="54"/>
      <c r="BA69" s="54"/>
      <c r="BB69" s="54"/>
      <c r="BC69" s="54"/>
      <c r="BD69" s="54"/>
      <c r="BE69" s="54"/>
      <c r="BF69" s="54"/>
      <c r="BG69" s="54"/>
      <c r="BH69" s="54"/>
      <c r="BI69" s="13"/>
      <c r="BJ69" s="13"/>
      <c r="BK69" s="13"/>
      <c r="BL69" s="13"/>
      <c r="BM69" s="13"/>
      <c r="BX69" s="2"/>
      <c r="CA69" s="55" t="str">
        <f t="shared" si="6"/>
        <v/>
      </c>
      <c r="CB69" s="55" t="str">
        <f t="shared" si="7"/>
        <v/>
      </c>
      <c r="CC69" s="55" t="str">
        <f t="shared" si="8"/>
        <v/>
      </c>
      <c r="CD69" s="55" t="str">
        <f t="shared" si="9"/>
        <v/>
      </c>
      <c r="CE69" s="55" t="str">
        <f t="shared" si="10"/>
        <v/>
      </c>
      <c r="CF69" s="55"/>
      <c r="CG69" s="56">
        <f t="shared" si="11"/>
        <v>0</v>
      </c>
      <c r="CH69" s="56">
        <f t="shared" si="12"/>
        <v>0</v>
      </c>
      <c r="CI69" s="56">
        <f t="shared" si="2"/>
        <v>0</v>
      </c>
      <c r="CJ69" s="56">
        <f t="shared" si="3"/>
        <v>0</v>
      </c>
      <c r="CK69" s="56">
        <f t="shared" si="4"/>
        <v>0</v>
      </c>
    </row>
    <row r="70" spans="1:104" ht="16.350000000000001" customHeight="1" x14ac:dyDescent="0.2">
      <c r="A70" s="43" t="s">
        <v>117</v>
      </c>
      <c r="B70" s="84">
        <f>SUM(C70:S70)</f>
        <v>0</v>
      </c>
      <c r="C70" s="85"/>
      <c r="D70" s="86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66"/>
      <c r="T70" s="88"/>
      <c r="U70" s="88"/>
      <c r="V70" s="66"/>
      <c r="W70" s="43">
        <f t="shared" si="18"/>
        <v>0</v>
      </c>
      <c r="X70" s="88"/>
      <c r="Y70" s="87"/>
      <c r="Z70" s="89"/>
      <c r="AA70" s="90">
        <f t="shared" si="16"/>
        <v>0</v>
      </c>
      <c r="AB70" s="88"/>
      <c r="AC70" s="87"/>
      <c r="AD70" s="66"/>
      <c r="AE70" s="89"/>
      <c r="AF70" s="91">
        <v>0</v>
      </c>
      <c r="AG70" s="85"/>
      <c r="AH70" s="92"/>
      <c r="AI70" s="89"/>
      <c r="AJ70" s="88"/>
      <c r="AK70" s="66"/>
      <c r="AL70" s="85"/>
      <c r="AM70" s="92"/>
      <c r="AN70" s="93"/>
      <c r="AO70" s="93"/>
      <c r="AP70" s="92"/>
      <c r="AQ70" s="92"/>
      <c r="AR70" s="94"/>
      <c r="AS70" s="95"/>
      <c r="AT70" s="85"/>
      <c r="AU70" s="87"/>
      <c r="AV70" s="92"/>
      <c r="AW70" s="85"/>
      <c r="AX70" s="92"/>
      <c r="AY70" s="53" t="str">
        <f t="shared" si="5"/>
        <v/>
      </c>
      <c r="AZ70" s="54"/>
      <c r="BA70" s="54"/>
      <c r="BB70" s="54"/>
      <c r="BC70" s="54"/>
      <c r="BD70" s="54"/>
      <c r="BE70" s="54"/>
      <c r="BF70" s="54"/>
      <c r="BG70" s="54"/>
      <c r="BH70" s="54"/>
      <c r="BI70" s="13"/>
      <c r="BJ70" s="13"/>
      <c r="BK70" s="13"/>
      <c r="BL70" s="13"/>
      <c r="BM70" s="13"/>
      <c r="BX70" s="2"/>
      <c r="CA70" s="55" t="str">
        <f t="shared" si="6"/>
        <v/>
      </c>
      <c r="CB70" s="55" t="str">
        <f t="shared" si="7"/>
        <v/>
      </c>
      <c r="CC70" s="55" t="str">
        <f t="shared" si="8"/>
        <v/>
      </c>
      <c r="CD70" s="55" t="str">
        <f t="shared" si="9"/>
        <v/>
      </c>
      <c r="CE70" s="55" t="str">
        <f t="shared" si="10"/>
        <v/>
      </c>
      <c r="CF70" s="55"/>
      <c r="CG70" s="56">
        <f t="shared" si="11"/>
        <v>0</v>
      </c>
      <c r="CH70" s="56">
        <f t="shared" si="12"/>
        <v>0</v>
      </c>
      <c r="CI70" s="56">
        <f t="shared" si="2"/>
        <v>0</v>
      </c>
      <c r="CJ70" s="56">
        <f t="shared" si="3"/>
        <v>0</v>
      </c>
      <c r="CK70" s="56">
        <f t="shared" si="4"/>
        <v>0</v>
      </c>
    </row>
    <row r="71" spans="1:104" s="5" customFormat="1" ht="16.350000000000001" customHeight="1" x14ac:dyDescent="0.15">
      <c r="A71" s="355" t="s">
        <v>42</v>
      </c>
      <c r="B71" s="315">
        <f>SUM(B11:B70)</f>
        <v>2163</v>
      </c>
      <c r="C71" s="316">
        <f>SUM(C11:C70)</f>
        <v>140</v>
      </c>
      <c r="D71" s="317">
        <f>SUM(D11:D70)</f>
        <v>55</v>
      </c>
      <c r="E71" s="318">
        <f t="shared" ref="E71:F71" si="19">SUM(E11:E70)</f>
        <v>83</v>
      </c>
      <c r="F71" s="318">
        <f t="shared" si="19"/>
        <v>55</v>
      </c>
      <c r="G71" s="318">
        <f>SUM(G11:G70)</f>
        <v>92</v>
      </c>
      <c r="H71" s="318">
        <f t="shared" ref="H71:V71" si="20">SUM(H11:H70)</f>
        <v>125</v>
      </c>
      <c r="I71" s="318">
        <f t="shared" si="20"/>
        <v>111</v>
      </c>
      <c r="J71" s="318">
        <f t="shared" si="20"/>
        <v>143</v>
      </c>
      <c r="K71" s="318">
        <f t="shared" si="20"/>
        <v>110</v>
      </c>
      <c r="L71" s="318">
        <f t="shared" si="20"/>
        <v>113</v>
      </c>
      <c r="M71" s="318">
        <f t="shared" si="20"/>
        <v>173</v>
      </c>
      <c r="N71" s="318">
        <f t="shared" si="20"/>
        <v>189</v>
      </c>
      <c r="O71" s="318">
        <f t="shared" si="20"/>
        <v>177</v>
      </c>
      <c r="P71" s="318">
        <f t="shared" si="20"/>
        <v>180</v>
      </c>
      <c r="Q71" s="318">
        <f t="shared" si="20"/>
        <v>143</v>
      </c>
      <c r="R71" s="318">
        <f t="shared" si="20"/>
        <v>119</v>
      </c>
      <c r="S71" s="319">
        <f t="shared" si="20"/>
        <v>155</v>
      </c>
      <c r="T71" s="320">
        <f t="shared" si="20"/>
        <v>2155</v>
      </c>
      <c r="U71" s="320">
        <f t="shared" si="20"/>
        <v>946</v>
      </c>
      <c r="V71" s="319">
        <f t="shared" si="20"/>
        <v>1217</v>
      </c>
      <c r="W71" s="320">
        <f>SUM(W11:W70)</f>
        <v>123</v>
      </c>
      <c r="X71" s="320">
        <f t="shared" ref="X71:Z71" si="21">SUM(X11:X70)</f>
        <v>30</v>
      </c>
      <c r="Y71" s="318">
        <f t="shared" si="21"/>
        <v>93</v>
      </c>
      <c r="Z71" s="321">
        <f t="shared" si="21"/>
        <v>0</v>
      </c>
      <c r="AA71" s="316">
        <f>SUM(AA11:AA70)</f>
        <v>836</v>
      </c>
      <c r="AB71" s="320">
        <f t="shared" ref="AB71:AQ71" si="22">SUM(AB11:AB70)</f>
        <v>161</v>
      </c>
      <c r="AC71" s="318">
        <f t="shared" si="22"/>
        <v>675</v>
      </c>
      <c r="AD71" s="319">
        <f t="shared" si="22"/>
        <v>0</v>
      </c>
      <c r="AE71" s="320">
        <f t="shared" si="22"/>
        <v>167</v>
      </c>
      <c r="AF71" s="319">
        <f t="shared" si="22"/>
        <v>32</v>
      </c>
      <c r="AG71" s="316">
        <f t="shared" si="22"/>
        <v>80</v>
      </c>
      <c r="AH71" s="322">
        <f t="shared" si="22"/>
        <v>148</v>
      </c>
      <c r="AI71" s="322">
        <f t="shared" si="22"/>
        <v>2198</v>
      </c>
      <c r="AJ71" s="320">
        <f t="shared" si="22"/>
        <v>30</v>
      </c>
      <c r="AK71" s="319">
        <f t="shared" si="22"/>
        <v>156</v>
      </c>
      <c r="AL71" s="316">
        <f t="shared" si="22"/>
        <v>11</v>
      </c>
      <c r="AM71" s="322">
        <f t="shared" si="22"/>
        <v>165</v>
      </c>
      <c r="AN71" s="322">
        <f t="shared" si="22"/>
        <v>0</v>
      </c>
      <c r="AO71" s="322">
        <f t="shared" si="22"/>
        <v>0</v>
      </c>
      <c r="AP71" s="322">
        <f t="shared" si="22"/>
        <v>0</v>
      </c>
      <c r="AQ71" s="323">
        <f t="shared" si="22"/>
        <v>0</v>
      </c>
      <c r="AR71" s="324">
        <f>SUM(AR11:AR70)</f>
        <v>0</v>
      </c>
      <c r="AS71" s="325">
        <f>SUM(AS11:AS70)</f>
        <v>0</v>
      </c>
      <c r="AT71" s="324">
        <f t="shared" ref="AT71:AU71" si="23">SUM(AT11:AT70)</f>
        <v>12</v>
      </c>
      <c r="AU71" s="326">
        <f t="shared" si="23"/>
        <v>12</v>
      </c>
      <c r="AV71" s="327">
        <f>SUM(AV11:AV70)</f>
        <v>12</v>
      </c>
      <c r="AW71" s="324">
        <f>SUM(AW11:AW70)</f>
        <v>0</v>
      </c>
      <c r="AX71" s="327">
        <f>SUM(AX11:AX70)</f>
        <v>0</v>
      </c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Y71" s="111"/>
      <c r="CA71" s="112"/>
      <c r="CB71" s="112"/>
      <c r="CC71" s="112"/>
      <c r="CD71" s="112"/>
      <c r="CE71" s="112"/>
      <c r="CF71" s="112"/>
      <c r="CG71" s="113"/>
      <c r="CH71" s="113"/>
      <c r="CI71" s="113"/>
      <c r="CJ71" s="113"/>
      <c r="CK71" s="113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</row>
    <row r="72" spans="1:104" ht="31.35" customHeight="1" x14ac:dyDescent="0.2">
      <c r="A72" s="114" t="s">
        <v>118</v>
      </c>
      <c r="B72" s="115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328" t="s">
        <v>119</v>
      </c>
      <c r="B73" s="350" t="s">
        <v>42</v>
      </c>
      <c r="C73" s="294" t="s">
        <v>120</v>
      </c>
      <c r="D73" s="295" t="s">
        <v>121</v>
      </c>
      <c r="E73" s="296" t="s">
        <v>122</v>
      </c>
      <c r="F73" s="296" t="s">
        <v>123</v>
      </c>
      <c r="G73" s="296" t="s">
        <v>124</v>
      </c>
      <c r="H73" s="297" t="s">
        <v>125</v>
      </c>
      <c r="I73" s="297" t="s">
        <v>126</v>
      </c>
      <c r="J73" s="297" t="s">
        <v>127</v>
      </c>
      <c r="K73" s="297" t="s">
        <v>128</v>
      </c>
      <c r="L73" s="297" t="s">
        <v>129</v>
      </c>
      <c r="M73" s="297" t="s">
        <v>130</v>
      </c>
      <c r="N73" s="297" t="s">
        <v>131</v>
      </c>
      <c r="O73" s="297" t="s">
        <v>132</v>
      </c>
      <c r="P73" s="297" t="s">
        <v>133</v>
      </c>
      <c r="Q73" s="297" t="s">
        <v>134</v>
      </c>
      <c r="R73" s="297" t="s">
        <v>135</v>
      </c>
      <c r="S73" s="298" t="s">
        <v>136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329" t="s">
        <v>137</v>
      </c>
      <c r="B74" s="330">
        <f t="shared" ref="B74:B87" si="24">SUM(C74:S74)</f>
        <v>0</v>
      </c>
      <c r="C74" s="311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4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20" t="s">
        <v>138</v>
      </c>
      <c r="B75" s="121">
        <f t="shared" si="24"/>
        <v>145</v>
      </c>
      <c r="C75" s="39">
        <v>0</v>
      </c>
      <c r="D75" s="42">
        <v>0</v>
      </c>
      <c r="E75" s="42">
        <v>0</v>
      </c>
      <c r="F75" s="42">
        <v>2</v>
      </c>
      <c r="G75" s="42">
        <v>6</v>
      </c>
      <c r="H75" s="42">
        <v>5</v>
      </c>
      <c r="I75" s="42">
        <v>8</v>
      </c>
      <c r="J75" s="42">
        <v>8</v>
      </c>
      <c r="K75" s="42">
        <v>8</v>
      </c>
      <c r="L75" s="42">
        <v>6</v>
      </c>
      <c r="M75" s="42">
        <v>18</v>
      </c>
      <c r="N75" s="42">
        <v>17</v>
      </c>
      <c r="O75" s="42">
        <v>21</v>
      </c>
      <c r="P75" s="42">
        <v>18</v>
      </c>
      <c r="Q75" s="42">
        <v>11</v>
      </c>
      <c r="R75" s="42">
        <v>9</v>
      </c>
      <c r="S75" s="40">
        <v>8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20" t="s">
        <v>139</v>
      </c>
      <c r="B76" s="121">
        <f t="shared" si="24"/>
        <v>113</v>
      </c>
      <c r="C76" s="39">
        <v>0</v>
      </c>
      <c r="D76" s="42">
        <v>0</v>
      </c>
      <c r="E76" s="42">
        <v>0</v>
      </c>
      <c r="F76" s="42">
        <v>3</v>
      </c>
      <c r="G76" s="42">
        <v>0</v>
      </c>
      <c r="H76" s="42">
        <v>4</v>
      </c>
      <c r="I76" s="42">
        <v>1</v>
      </c>
      <c r="J76" s="42">
        <v>5</v>
      </c>
      <c r="K76" s="42">
        <v>6</v>
      </c>
      <c r="L76" s="42">
        <v>19</v>
      </c>
      <c r="M76" s="42">
        <v>17</v>
      </c>
      <c r="N76" s="42">
        <v>16</v>
      </c>
      <c r="O76" s="42">
        <v>8</v>
      </c>
      <c r="P76" s="42">
        <v>12</v>
      </c>
      <c r="Q76" s="42">
        <v>7</v>
      </c>
      <c r="R76" s="42">
        <v>8</v>
      </c>
      <c r="S76" s="40">
        <v>7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20" t="s">
        <v>140</v>
      </c>
      <c r="B77" s="121">
        <f t="shared" si="24"/>
        <v>98</v>
      </c>
      <c r="C77" s="39">
        <v>0</v>
      </c>
      <c r="D77" s="42">
        <v>0</v>
      </c>
      <c r="E77" s="42">
        <v>0</v>
      </c>
      <c r="F77" s="42">
        <v>3</v>
      </c>
      <c r="G77" s="42">
        <v>14</v>
      </c>
      <c r="H77" s="42">
        <v>22</v>
      </c>
      <c r="I77" s="42">
        <v>23</v>
      </c>
      <c r="J77" s="42">
        <v>24</v>
      </c>
      <c r="K77" s="42">
        <v>12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0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20" t="s">
        <v>141</v>
      </c>
      <c r="B78" s="121">
        <f t="shared" si="24"/>
        <v>91</v>
      </c>
      <c r="C78" s="39">
        <v>0</v>
      </c>
      <c r="D78" s="42">
        <v>0</v>
      </c>
      <c r="E78" s="42">
        <v>0</v>
      </c>
      <c r="F78" s="42">
        <v>0</v>
      </c>
      <c r="G78" s="42">
        <v>1</v>
      </c>
      <c r="H78" s="42">
        <v>1</v>
      </c>
      <c r="I78" s="42">
        <v>1</v>
      </c>
      <c r="J78" s="42">
        <v>3</v>
      </c>
      <c r="K78" s="42">
        <v>5</v>
      </c>
      <c r="L78" s="42">
        <v>5</v>
      </c>
      <c r="M78" s="42">
        <v>9</v>
      </c>
      <c r="N78" s="42">
        <v>4</v>
      </c>
      <c r="O78" s="42">
        <v>13</v>
      </c>
      <c r="P78" s="42">
        <v>13</v>
      </c>
      <c r="Q78" s="42">
        <v>9</v>
      </c>
      <c r="R78" s="42">
        <v>16</v>
      </c>
      <c r="S78" s="40">
        <v>11</v>
      </c>
      <c r="T78" s="3"/>
      <c r="CG78" s="12"/>
      <c r="CH78" s="12"/>
      <c r="CI78" s="12"/>
      <c r="CJ78" s="12"/>
      <c r="CK78" s="12"/>
    </row>
    <row r="79" spans="1:104" ht="16.350000000000001" customHeight="1" x14ac:dyDescent="0.2">
      <c r="A79" s="120" t="s">
        <v>142</v>
      </c>
      <c r="B79" s="121">
        <f t="shared" si="24"/>
        <v>131</v>
      </c>
      <c r="C79" s="39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2</v>
      </c>
      <c r="J79" s="42">
        <v>2</v>
      </c>
      <c r="K79" s="42">
        <v>1</v>
      </c>
      <c r="L79" s="42">
        <v>2</v>
      </c>
      <c r="M79" s="42">
        <v>12</v>
      </c>
      <c r="N79" s="42">
        <v>7</v>
      </c>
      <c r="O79" s="42">
        <v>11</v>
      </c>
      <c r="P79" s="42">
        <v>21</v>
      </c>
      <c r="Q79" s="42">
        <v>27</v>
      </c>
      <c r="R79" s="42">
        <v>15</v>
      </c>
      <c r="S79" s="40">
        <v>31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20" t="s">
        <v>143</v>
      </c>
      <c r="B80" s="121">
        <f t="shared" si="24"/>
        <v>0</v>
      </c>
      <c r="C80" s="39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0"/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20" t="s">
        <v>144</v>
      </c>
      <c r="B81" s="121">
        <f t="shared" si="24"/>
        <v>11</v>
      </c>
      <c r="C81" s="39">
        <v>0</v>
      </c>
      <c r="D81" s="42">
        <v>0</v>
      </c>
      <c r="E81" s="42">
        <v>0</v>
      </c>
      <c r="F81" s="42">
        <v>0</v>
      </c>
      <c r="G81" s="42">
        <v>0</v>
      </c>
      <c r="H81" s="42">
        <v>4</v>
      </c>
      <c r="I81" s="42">
        <v>0</v>
      </c>
      <c r="J81" s="42">
        <v>2</v>
      </c>
      <c r="K81" s="42">
        <v>2</v>
      </c>
      <c r="L81" s="42">
        <v>2</v>
      </c>
      <c r="M81" s="42">
        <v>0</v>
      </c>
      <c r="N81" s="42">
        <v>1</v>
      </c>
      <c r="O81" s="42">
        <v>0</v>
      </c>
      <c r="P81" s="42">
        <v>0</v>
      </c>
      <c r="Q81" s="42">
        <v>0</v>
      </c>
      <c r="R81" s="42">
        <v>0</v>
      </c>
      <c r="S81" s="40">
        <v>0</v>
      </c>
      <c r="T81" s="111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CG81" s="12"/>
      <c r="CH81" s="12"/>
      <c r="CI81" s="12"/>
      <c r="CJ81" s="12"/>
      <c r="CK81" s="12"/>
    </row>
    <row r="82" spans="1:89" ht="16.350000000000001" customHeight="1" x14ac:dyDescent="0.2">
      <c r="A82" s="120" t="s">
        <v>145</v>
      </c>
      <c r="B82" s="121">
        <f t="shared" si="24"/>
        <v>0</v>
      </c>
      <c r="C82" s="39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0">
        <v>0</v>
      </c>
      <c r="T82" s="3"/>
      <c r="CG82" s="12"/>
      <c r="CH82" s="12"/>
      <c r="CI82" s="12"/>
      <c r="CJ82" s="12"/>
      <c r="CK82" s="12"/>
    </row>
    <row r="83" spans="1:89" ht="16.350000000000001" customHeight="1" x14ac:dyDescent="0.2">
      <c r="A83" s="120" t="s">
        <v>146</v>
      </c>
      <c r="B83" s="121">
        <f t="shared" si="24"/>
        <v>0</v>
      </c>
      <c r="C83" s="39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0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20" t="s">
        <v>147</v>
      </c>
      <c r="B84" s="121">
        <f t="shared" si="24"/>
        <v>0</v>
      </c>
      <c r="C84" s="39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0">
        <v>0</v>
      </c>
      <c r="T84" s="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CG84" s="12"/>
      <c r="CH84" s="12"/>
      <c r="CI84" s="12"/>
      <c r="CJ84" s="12"/>
      <c r="CK84" s="12"/>
    </row>
    <row r="85" spans="1:89" ht="16.350000000000001" customHeight="1" x14ac:dyDescent="0.2">
      <c r="A85" s="120" t="s">
        <v>148</v>
      </c>
      <c r="B85" s="121">
        <f t="shared" si="24"/>
        <v>0</v>
      </c>
      <c r="C85" s="39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0">
        <v>0</v>
      </c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20" t="s">
        <v>149</v>
      </c>
      <c r="B86" s="121">
        <f t="shared" si="24"/>
        <v>10</v>
      </c>
      <c r="C86" s="39">
        <v>0</v>
      </c>
      <c r="D86" s="42">
        <v>0</v>
      </c>
      <c r="E86" s="42">
        <v>0</v>
      </c>
      <c r="F86" s="42">
        <v>0</v>
      </c>
      <c r="G86" s="42">
        <v>3</v>
      </c>
      <c r="H86" s="42">
        <v>1</v>
      </c>
      <c r="I86" s="42">
        <v>1</v>
      </c>
      <c r="J86" s="42">
        <v>3</v>
      </c>
      <c r="K86" s="42">
        <v>0</v>
      </c>
      <c r="L86" s="42">
        <v>0</v>
      </c>
      <c r="M86" s="42">
        <v>0</v>
      </c>
      <c r="N86" s="42">
        <v>2</v>
      </c>
      <c r="O86" s="42">
        <v>0</v>
      </c>
      <c r="P86" s="42">
        <v>0</v>
      </c>
      <c r="Q86" s="42">
        <v>0</v>
      </c>
      <c r="R86" s="42">
        <v>0</v>
      </c>
      <c r="S86" s="40">
        <v>0</v>
      </c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22" t="s">
        <v>150</v>
      </c>
      <c r="B87" s="123">
        <f t="shared" si="24"/>
        <v>117</v>
      </c>
      <c r="C87" s="124">
        <v>0</v>
      </c>
      <c r="D87" s="125">
        <v>0</v>
      </c>
      <c r="E87" s="125">
        <v>0</v>
      </c>
      <c r="F87" s="125">
        <v>3</v>
      </c>
      <c r="G87" s="125">
        <v>5</v>
      </c>
      <c r="H87" s="125">
        <v>14</v>
      </c>
      <c r="I87" s="125">
        <v>16</v>
      </c>
      <c r="J87" s="125">
        <v>15</v>
      </c>
      <c r="K87" s="125">
        <v>11</v>
      </c>
      <c r="L87" s="125">
        <v>8</v>
      </c>
      <c r="M87" s="125">
        <v>12</v>
      </c>
      <c r="N87" s="125">
        <v>24</v>
      </c>
      <c r="O87" s="125">
        <v>6</v>
      </c>
      <c r="P87" s="125">
        <v>2</v>
      </c>
      <c r="Q87" s="125">
        <v>1</v>
      </c>
      <c r="R87" s="125">
        <v>0</v>
      </c>
      <c r="S87" s="126"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27" t="s">
        <v>151</v>
      </c>
      <c r="B88" s="315">
        <f t="shared" ref="B88:S88" si="25">SUM(B74:B87)</f>
        <v>716</v>
      </c>
      <c r="C88" s="128">
        <f t="shared" si="25"/>
        <v>0</v>
      </c>
      <c r="D88" s="129">
        <f t="shared" si="25"/>
        <v>0</v>
      </c>
      <c r="E88" s="129">
        <f t="shared" si="25"/>
        <v>0</v>
      </c>
      <c r="F88" s="129">
        <f t="shared" si="25"/>
        <v>11</v>
      </c>
      <c r="G88" s="129">
        <f t="shared" si="25"/>
        <v>29</v>
      </c>
      <c r="H88" s="129">
        <f t="shared" si="25"/>
        <v>51</v>
      </c>
      <c r="I88" s="129">
        <f t="shared" si="25"/>
        <v>52</v>
      </c>
      <c r="J88" s="129">
        <f t="shared" si="25"/>
        <v>62</v>
      </c>
      <c r="K88" s="129">
        <f t="shared" si="25"/>
        <v>45</v>
      </c>
      <c r="L88" s="129">
        <f t="shared" si="25"/>
        <v>42</v>
      </c>
      <c r="M88" s="129">
        <f t="shared" si="25"/>
        <v>68</v>
      </c>
      <c r="N88" s="129">
        <f t="shared" si="25"/>
        <v>71</v>
      </c>
      <c r="O88" s="129">
        <f t="shared" si="25"/>
        <v>59</v>
      </c>
      <c r="P88" s="129">
        <f t="shared" si="25"/>
        <v>66</v>
      </c>
      <c r="Q88" s="129">
        <f t="shared" si="25"/>
        <v>55</v>
      </c>
      <c r="R88" s="129">
        <f t="shared" si="25"/>
        <v>48</v>
      </c>
      <c r="S88" s="130">
        <f t="shared" si="25"/>
        <v>57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31.35" customHeight="1" x14ac:dyDescent="0.2">
      <c r="A89" s="114" t="s">
        <v>152</v>
      </c>
      <c r="B89" s="131"/>
      <c r="C89" s="131"/>
      <c r="D89" s="131"/>
      <c r="E89" s="131"/>
      <c r="F89" s="13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132"/>
      <c r="AC89" s="132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16.350000000000001" customHeight="1" x14ac:dyDescent="0.2">
      <c r="A90" s="414" t="s">
        <v>153</v>
      </c>
      <c r="B90" s="415"/>
      <c r="C90" s="414" t="s">
        <v>151</v>
      </c>
      <c r="D90" s="420"/>
      <c r="E90" s="415"/>
      <c r="F90" s="473" t="s">
        <v>154</v>
      </c>
      <c r="G90" s="475"/>
      <c r="H90" s="475"/>
      <c r="I90" s="475"/>
      <c r="J90" s="475"/>
      <c r="K90" s="475"/>
      <c r="L90" s="475"/>
      <c r="M90" s="475"/>
      <c r="N90" s="475"/>
      <c r="O90" s="475"/>
      <c r="P90" s="475"/>
      <c r="Q90" s="475"/>
      <c r="R90" s="475"/>
      <c r="S90" s="475"/>
      <c r="T90" s="475"/>
      <c r="U90" s="475"/>
      <c r="V90" s="475"/>
      <c r="W90" s="475"/>
      <c r="X90" s="475"/>
      <c r="Y90" s="475"/>
      <c r="Z90" s="475"/>
      <c r="AA90" s="475"/>
      <c r="AB90" s="475"/>
      <c r="AC90" s="475"/>
      <c r="AD90" s="475"/>
      <c r="AE90" s="475"/>
      <c r="AF90" s="475"/>
      <c r="AG90" s="475"/>
      <c r="AH90" s="475"/>
      <c r="AI90" s="475"/>
      <c r="AJ90" s="475"/>
      <c r="AK90" s="475"/>
      <c r="AL90" s="475"/>
      <c r="AM90" s="474"/>
      <c r="AN90" s="389" t="s">
        <v>155</v>
      </c>
      <c r="AO90" s="404" t="s">
        <v>156</v>
      </c>
      <c r="AP90" s="407" t="s">
        <v>157</v>
      </c>
      <c r="AQ90" s="383" t="s">
        <v>158</v>
      </c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416"/>
      <c r="B91" s="417"/>
      <c r="C91" s="418"/>
      <c r="D91" s="421"/>
      <c r="E91" s="419"/>
      <c r="F91" s="476" t="s">
        <v>23</v>
      </c>
      <c r="G91" s="477"/>
      <c r="H91" s="476" t="s">
        <v>24</v>
      </c>
      <c r="I91" s="477"/>
      <c r="J91" s="476" t="s">
        <v>25</v>
      </c>
      <c r="K91" s="477"/>
      <c r="L91" s="476" t="s">
        <v>26</v>
      </c>
      <c r="M91" s="477"/>
      <c r="N91" s="476" t="s">
        <v>27</v>
      </c>
      <c r="O91" s="477"/>
      <c r="P91" s="473" t="s">
        <v>28</v>
      </c>
      <c r="Q91" s="474"/>
      <c r="R91" s="473" t="s">
        <v>29</v>
      </c>
      <c r="S91" s="474"/>
      <c r="T91" s="473" t="s">
        <v>30</v>
      </c>
      <c r="U91" s="474"/>
      <c r="V91" s="473" t="s">
        <v>31</v>
      </c>
      <c r="W91" s="474"/>
      <c r="X91" s="473" t="s">
        <v>32</v>
      </c>
      <c r="Y91" s="474"/>
      <c r="Z91" s="473" t="s">
        <v>33</v>
      </c>
      <c r="AA91" s="474"/>
      <c r="AB91" s="473" t="s">
        <v>34</v>
      </c>
      <c r="AC91" s="474"/>
      <c r="AD91" s="473" t="s">
        <v>35</v>
      </c>
      <c r="AE91" s="474"/>
      <c r="AF91" s="473" t="s">
        <v>36</v>
      </c>
      <c r="AG91" s="474"/>
      <c r="AH91" s="473" t="s">
        <v>37</v>
      </c>
      <c r="AI91" s="474"/>
      <c r="AJ91" s="473" t="s">
        <v>38</v>
      </c>
      <c r="AK91" s="474"/>
      <c r="AL91" s="473" t="s">
        <v>39</v>
      </c>
      <c r="AM91" s="474"/>
      <c r="AN91" s="390"/>
      <c r="AO91" s="405"/>
      <c r="AP91" s="408"/>
      <c r="AQ91" s="401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418"/>
      <c r="B92" s="419"/>
      <c r="C92" s="300" t="s">
        <v>159</v>
      </c>
      <c r="D92" s="297" t="s">
        <v>40</v>
      </c>
      <c r="E92" s="353" t="s">
        <v>41</v>
      </c>
      <c r="F92" s="351" t="s">
        <v>40</v>
      </c>
      <c r="G92" s="348" t="s">
        <v>41</v>
      </c>
      <c r="H92" s="351" t="s">
        <v>40</v>
      </c>
      <c r="I92" s="348" t="s">
        <v>41</v>
      </c>
      <c r="J92" s="351" t="s">
        <v>40</v>
      </c>
      <c r="K92" s="348" t="s">
        <v>41</v>
      </c>
      <c r="L92" s="351" t="s">
        <v>40</v>
      </c>
      <c r="M92" s="348" t="s">
        <v>41</v>
      </c>
      <c r="N92" s="351" t="s">
        <v>40</v>
      </c>
      <c r="O92" s="348" t="s">
        <v>41</v>
      </c>
      <c r="P92" s="351" t="s">
        <v>40</v>
      </c>
      <c r="Q92" s="348" t="s">
        <v>41</v>
      </c>
      <c r="R92" s="351" t="s">
        <v>40</v>
      </c>
      <c r="S92" s="348" t="s">
        <v>41</v>
      </c>
      <c r="T92" s="351" t="s">
        <v>40</v>
      </c>
      <c r="U92" s="348" t="s">
        <v>41</v>
      </c>
      <c r="V92" s="351" t="s">
        <v>40</v>
      </c>
      <c r="W92" s="348" t="s">
        <v>41</v>
      </c>
      <c r="X92" s="351" t="s">
        <v>40</v>
      </c>
      <c r="Y92" s="348" t="s">
        <v>41</v>
      </c>
      <c r="Z92" s="351" t="s">
        <v>40</v>
      </c>
      <c r="AA92" s="348" t="s">
        <v>41</v>
      </c>
      <c r="AB92" s="351" t="s">
        <v>40</v>
      </c>
      <c r="AC92" s="348" t="s">
        <v>41</v>
      </c>
      <c r="AD92" s="351" t="s">
        <v>40</v>
      </c>
      <c r="AE92" s="348" t="s">
        <v>41</v>
      </c>
      <c r="AF92" s="351" t="s">
        <v>40</v>
      </c>
      <c r="AG92" s="348" t="s">
        <v>41</v>
      </c>
      <c r="AH92" s="351" t="s">
        <v>40</v>
      </c>
      <c r="AI92" s="348" t="s">
        <v>41</v>
      </c>
      <c r="AJ92" s="351" t="s">
        <v>40</v>
      </c>
      <c r="AK92" s="348" t="s">
        <v>41</v>
      </c>
      <c r="AL92" s="351" t="s">
        <v>40</v>
      </c>
      <c r="AM92" s="348" t="s">
        <v>41</v>
      </c>
      <c r="AN92" s="391"/>
      <c r="AO92" s="406"/>
      <c r="AP92" s="409"/>
      <c r="AQ92" s="388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412" t="s">
        <v>160</v>
      </c>
      <c r="B93" s="413"/>
      <c r="C93" s="331">
        <f>SUM(D93+E93)</f>
        <v>763</v>
      </c>
      <c r="D93" s="137">
        <f>SUM(F93+H93+J93+L93+N93+P93+R93+T93+V93+X93+Z93+AB93+AD93+AF93+AH93+AJ93+AL93)</f>
        <v>393</v>
      </c>
      <c r="E93" s="138">
        <f>SUM(G93+I93+K93+M93+O93+Q93+S93+U93+W93+Y93+AA93+AC93+AE93+AG93+AI93+AK93+AM93)</f>
        <v>370</v>
      </c>
      <c r="F93" s="139">
        <v>12</v>
      </c>
      <c r="G93" s="140">
        <v>11</v>
      </c>
      <c r="H93" s="139">
        <v>1</v>
      </c>
      <c r="I93" s="140">
        <v>1</v>
      </c>
      <c r="J93" s="139">
        <v>2</v>
      </c>
      <c r="K93" s="45">
        <v>3</v>
      </c>
      <c r="L93" s="139">
        <v>5</v>
      </c>
      <c r="M93" s="45">
        <v>1</v>
      </c>
      <c r="N93" s="139">
        <v>2</v>
      </c>
      <c r="O93" s="45">
        <v>8</v>
      </c>
      <c r="P93" s="139">
        <v>1</v>
      </c>
      <c r="Q93" s="45">
        <v>4</v>
      </c>
      <c r="R93" s="139">
        <v>5</v>
      </c>
      <c r="S93" s="45">
        <v>4</v>
      </c>
      <c r="T93" s="139">
        <v>9</v>
      </c>
      <c r="U93" s="45">
        <v>10</v>
      </c>
      <c r="V93" s="139">
        <v>10</v>
      </c>
      <c r="W93" s="45">
        <v>13</v>
      </c>
      <c r="X93" s="139">
        <v>9</v>
      </c>
      <c r="Y93" s="45">
        <v>19</v>
      </c>
      <c r="Z93" s="139">
        <v>25</v>
      </c>
      <c r="AA93" s="45">
        <v>20</v>
      </c>
      <c r="AB93" s="139">
        <v>36</v>
      </c>
      <c r="AC93" s="45">
        <v>27</v>
      </c>
      <c r="AD93" s="139">
        <v>57</v>
      </c>
      <c r="AE93" s="45">
        <v>33</v>
      </c>
      <c r="AF93" s="139">
        <v>52</v>
      </c>
      <c r="AG93" s="45">
        <v>53</v>
      </c>
      <c r="AH93" s="139">
        <v>58</v>
      </c>
      <c r="AI93" s="45">
        <v>61</v>
      </c>
      <c r="AJ93" s="139">
        <v>51</v>
      </c>
      <c r="AK93" s="45">
        <v>42</v>
      </c>
      <c r="AL93" s="141">
        <v>58</v>
      </c>
      <c r="AM93" s="45">
        <v>60</v>
      </c>
      <c r="AN93" s="142">
        <v>763</v>
      </c>
      <c r="AO93" s="143">
        <v>434</v>
      </c>
      <c r="AP93" s="144">
        <v>0</v>
      </c>
      <c r="AQ93" s="140">
        <v>0</v>
      </c>
      <c r="AR93" s="145" t="str">
        <f>CA93&amp;CB93&amp;CC93&amp;CD93</f>
        <v/>
      </c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13"/>
      <c r="BE93" s="13"/>
      <c r="CA93" s="146" t="str">
        <f>IF(CG93=1,"* El número de Beneficiarios NO DEBE ser mayor que el Total. ","")</f>
        <v/>
      </c>
      <c r="CB93" s="146" t="str">
        <f>IF(CH93=1,"* No olvide digitar la columna Beneficiarios y/o Pueblos Originarios y/o Migrantes (Digite CEROS si no tiene.). ","")</f>
        <v/>
      </c>
      <c r="CC93" s="146" t="str">
        <f>IF(CI93=1,"* El número de Pueblos Originarios y/o Migrantes NO DEBE ser mayor que el Total. ","")</f>
        <v/>
      </c>
      <c r="CD93" s="146" t="str">
        <f>IF(CJ93=1,"* El número de Controles NO DEBE ser mayor que el Total. ","")</f>
        <v/>
      </c>
      <c r="CE93" s="146"/>
      <c r="CF93" s="146"/>
      <c r="CG93" s="56">
        <f>IF(C93&lt;AN93,1,0)</f>
        <v>0</v>
      </c>
      <c r="CH93" s="56">
        <f>IF(AND(C93&lt;&gt;0,OR(AN93="",AP93="",AQ93="")),1,0)</f>
        <v>0</v>
      </c>
      <c r="CI93" s="56">
        <f>IF(OR(C93&lt;AP93,C93&lt;AQ93),1,0)</f>
        <v>0</v>
      </c>
      <c r="CJ93" s="56">
        <f>IF(C93&lt;AO93,1,0)</f>
        <v>0</v>
      </c>
      <c r="CK93" s="12"/>
    </row>
    <row r="94" spans="1:89" ht="16.350000000000001" customHeight="1" x14ac:dyDescent="0.2">
      <c r="A94" s="389" t="s">
        <v>161</v>
      </c>
      <c r="B94" s="329" t="s">
        <v>162</v>
      </c>
      <c r="C94" s="147">
        <f>SUM(D94:E94)</f>
        <v>229</v>
      </c>
      <c r="D94" s="332"/>
      <c r="E94" s="138">
        <f>SUM(K94+M94+O94+Q94+S94+U94+W94+Y94+AA94+AC94+AE94+AG94+AI94+AK94+AM94)</f>
        <v>229</v>
      </c>
      <c r="F94" s="333"/>
      <c r="G94" s="334"/>
      <c r="H94" s="333"/>
      <c r="I94" s="334"/>
      <c r="J94" s="333"/>
      <c r="K94" s="314"/>
      <c r="L94" s="333"/>
      <c r="M94" s="314">
        <v>6</v>
      </c>
      <c r="N94" s="333"/>
      <c r="O94" s="314">
        <v>36</v>
      </c>
      <c r="P94" s="333"/>
      <c r="Q94" s="314">
        <v>56</v>
      </c>
      <c r="R94" s="333"/>
      <c r="S94" s="314">
        <v>63</v>
      </c>
      <c r="T94" s="333"/>
      <c r="U94" s="314">
        <v>46</v>
      </c>
      <c r="V94" s="333"/>
      <c r="W94" s="314">
        <v>22</v>
      </c>
      <c r="X94" s="333"/>
      <c r="Y94" s="314"/>
      <c r="Z94" s="333"/>
      <c r="AA94" s="314"/>
      <c r="AB94" s="333"/>
      <c r="AC94" s="314"/>
      <c r="AD94" s="333"/>
      <c r="AE94" s="314"/>
      <c r="AF94" s="333"/>
      <c r="AG94" s="314"/>
      <c r="AH94" s="333"/>
      <c r="AI94" s="314"/>
      <c r="AJ94" s="333"/>
      <c r="AK94" s="314"/>
      <c r="AL94" s="333"/>
      <c r="AM94" s="314"/>
      <c r="AN94" s="335">
        <v>229</v>
      </c>
      <c r="AO94" s="336">
        <v>170</v>
      </c>
      <c r="AP94" s="312">
        <v>0</v>
      </c>
      <c r="AQ94" s="337">
        <v>0</v>
      </c>
      <c r="AR94" s="145" t="str">
        <f t="shared" ref="AR94:AR101" si="26">CA94&amp;CB94&amp;CC94&amp;CD94</f>
        <v/>
      </c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13"/>
      <c r="BE94" s="13"/>
      <c r="CA94" s="146" t="str">
        <f t="shared" ref="CA94:CA100" si="27">IF(CG94=1,"* El número de Beneficiarios NO DEBE ser mayor que el Total. ","")</f>
        <v/>
      </c>
      <c r="CB94" s="146" t="str">
        <f t="shared" ref="CB94:CB100" si="28">IF(CH94=1,"* No olvide digitar la columna Beneficiarios y/o Pueblos Originarios y/o Migrantes (Digite CEROS si no tiene.). ","")</f>
        <v/>
      </c>
      <c r="CC94" s="146" t="str">
        <f t="shared" ref="CC94:CC100" si="29">IF(CI94=1,"* El número de Pueblos Originarios y/o Migrantes NO DEBE ser mayor que el Total. ","")</f>
        <v/>
      </c>
      <c r="CD94" s="146" t="str">
        <f t="shared" ref="CD94:CD100" si="30">IF(CJ94=1,"* El número de Controles NO DEBE ser mayor que el Total. ","")</f>
        <v/>
      </c>
      <c r="CE94" s="146"/>
      <c r="CF94" s="146"/>
      <c r="CG94" s="56">
        <f>IF(E94&lt;AN94,1,0)</f>
        <v>0</v>
      </c>
      <c r="CH94" s="56">
        <f>IF(AND(E94&lt;&gt;0,OR(AN94="",AP94="",AQ94="")),1,0)</f>
        <v>0</v>
      </c>
      <c r="CI94" s="56">
        <f>IF(OR(E94&lt;AP94,E94&lt;AQ94),1,0)</f>
        <v>0</v>
      </c>
      <c r="CJ94" s="56">
        <f>IF(E94&lt;AO94,1,0)</f>
        <v>0</v>
      </c>
      <c r="CK94" s="12"/>
    </row>
    <row r="95" spans="1:89" ht="16.350000000000001" customHeight="1" x14ac:dyDescent="0.2">
      <c r="A95" s="390"/>
      <c r="B95" s="69" t="s">
        <v>163</v>
      </c>
      <c r="C95" s="154">
        <f>SUM(D95+E95)</f>
        <v>207</v>
      </c>
      <c r="D95" s="155">
        <f>SUM(F95+H95+J95+L95+N95+P95+R95+T95+V95+X95+Z95+AB95+AD95+AF95+AH95+AJ95+AL95)</f>
        <v>103</v>
      </c>
      <c r="E95" s="156">
        <f>SUM(G95+I95+K95+M95+O95+Q95+S95+U95+W95+Y95+AA95+AC95+AE95+AG95+AI95+AK95+AM95)</f>
        <v>104</v>
      </c>
      <c r="F95" s="39">
        <v>0</v>
      </c>
      <c r="G95" s="40">
        <v>1</v>
      </c>
      <c r="H95" s="39">
        <v>0</v>
      </c>
      <c r="I95" s="40">
        <v>0</v>
      </c>
      <c r="J95" s="39">
        <v>0</v>
      </c>
      <c r="K95" s="40">
        <v>0</v>
      </c>
      <c r="L95" s="39">
        <v>1</v>
      </c>
      <c r="M95" s="40">
        <v>1</v>
      </c>
      <c r="N95" s="39">
        <v>9</v>
      </c>
      <c r="O95" s="40">
        <v>6</v>
      </c>
      <c r="P95" s="39">
        <v>17</v>
      </c>
      <c r="Q95" s="40">
        <v>11</v>
      </c>
      <c r="R95" s="39">
        <v>20</v>
      </c>
      <c r="S95" s="40">
        <v>23</v>
      </c>
      <c r="T95" s="39">
        <v>8</v>
      </c>
      <c r="U95" s="40">
        <v>15</v>
      </c>
      <c r="V95" s="39">
        <v>11</v>
      </c>
      <c r="W95" s="40">
        <v>13</v>
      </c>
      <c r="X95" s="39">
        <v>11</v>
      </c>
      <c r="Y95" s="40">
        <v>11</v>
      </c>
      <c r="Z95" s="39">
        <v>15</v>
      </c>
      <c r="AA95" s="40">
        <v>3</v>
      </c>
      <c r="AB95" s="39">
        <v>7</v>
      </c>
      <c r="AC95" s="40">
        <v>7</v>
      </c>
      <c r="AD95" s="39">
        <v>3</v>
      </c>
      <c r="AE95" s="40">
        <v>2</v>
      </c>
      <c r="AF95" s="39">
        <v>1</v>
      </c>
      <c r="AG95" s="40">
        <v>4</v>
      </c>
      <c r="AH95" s="39">
        <v>0</v>
      </c>
      <c r="AI95" s="40">
        <v>3</v>
      </c>
      <c r="AJ95" s="39">
        <v>0</v>
      </c>
      <c r="AK95" s="40">
        <v>3</v>
      </c>
      <c r="AL95" s="46">
        <v>0</v>
      </c>
      <c r="AM95" s="40">
        <v>1</v>
      </c>
      <c r="AN95" s="71">
        <v>207</v>
      </c>
      <c r="AO95" s="157">
        <v>184</v>
      </c>
      <c r="AP95" s="57">
        <v>0</v>
      </c>
      <c r="AQ95" s="67">
        <v>0</v>
      </c>
      <c r="AR95" s="145" t="str">
        <f t="shared" si="26"/>
        <v/>
      </c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13"/>
      <c r="BE95" s="13"/>
      <c r="CA95" s="146" t="str">
        <f t="shared" si="27"/>
        <v/>
      </c>
      <c r="CB95" s="146" t="str">
        <f t="shared" si="28"/>
        <v/>
      </c>
      <c r="CC95" s="146" t="str">
        <f t="shared" si="29"/>
        <v/>
      </c>
      <c r="CD95" s="146" t="str">
        <f t="shared" si="30"/>
        <v/>
      </c>
      <c r="CE95" s="146"/>
      <c r="CF95" s="146"/>
      <c r="CG95" s="56">
        <f t="shared" ref="CG95:CG100" si="31">IF(C95&lt;AN95,1,0)</f>
        <v>0</v>
      </c>
      <c r="CH95" s="56">
        <f t="shared" ref="CH95:CH100" si="32">IF(AND(C95&lt;&gt;0,OR(AN95="",AP95="",AQ95="")),1,0)</f>
        <v>0</v>
      </c>
      <c r="CI95" s="56">
        <f t="shared" ref="CI95:CI100" si="33">IF(OR(C95&lt;AP95,C95&lt;AQ95),1,0)</f>
        <v>0</v>
      </c>
      <c r="CJ95" s="56">
        <f t="shared" ref="CJ95:CJ100" si="34">IF(C95&lt;AO95,1,0)</f>
        <v>0</v>
      </c>
      <c r="CK95" s="12"/>
    </row>
    <row r="96" spans="1:89" ht="16.350000000000001" customHeight="1" x14ac:dyDescent="0.2">
      <c r="A96" s="391"/>
      <c r="B96" s="122" t="s">
        <v>143</v>
      </c>
      <c r="C96" s="158">
        <f>SUM(D96+E96)</f>
        <v>0</v>
      </c>
      <c r="D96" s="159">
        <f>SUM(N96+P96+R96+T96+V96+X96+Z96+AB96)</f>
        <v>0</v>
      </c>
      <c r="E96" s="160">
        <f>SUM(O96+Q96+S96+U96+W96+Y96+AA96+AC96)</f>
        <v>0</v>
      </c>
      <c r="F96" s="161"/>
      <c r="G96" s="162"/>
      <c r="H96" s="161"/>
      <c r="I96" s="162"/>
      <c r="J96" s="161"/>
      <c r="K96" s="162"/>
      <c r="L96" s="161"/>
      <c r="M96" s="162"/>
      <c r="N96" s="124"/>
      <c r="O96" s="126"/>
      <c r="P96" s="124"/>
      <c r="Q96" s="126"/>
      <c r="R96" s="124"/>
      <c r="S96" s="126"/>
      <c r="T96" s="124"/>
      <c r="U96" s="126"/>
      <c r="V96" s="124"/>
      <c r="W96" s="126"/>
      <c r="X96" s="124"/>
      <c r="Y96" s="126"/>
      <c r="Z96" s="124"/>
      <c r="AA96" s="163"/>
      <c r="AB96" s="124"/>
      <c r="AC96" s="126"/>
      <c r="AD96" s="161"/>
      <c r="AE96" s="162"/>
      <c r="AF96" s="161"/>
      <c r="AG96" s="162"/>
      <c r="AH96" s="161"/>
      <c r="AI96" s="162"/>
      <c r="AJ96" s="161"/>
      <c r="AK96" s="162"/>
      <c r="AL96" s="161"/>
      <c r="AM96" s="162"/>
      <c r="AN96" s="164"/>
      <c r="AO96" s="165"/>
      <c r="AP96" s="166">
        <v>0</v>
      </c>
      <c r="AQ96" s="163">
        <v>0</v>
      </c>
      <c r="AR96" s="145" t="str">
        <f t="shared" si="26"/>
        <v/>
      </c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13"/>
      <c r="BE96" s="13"/>
      <c r="CA96" s="146" t="str">
        <f t="shared" si="27"/>
        <v/>
      </c>
      <c r="CB96" s="146" t="str">
        <f t="shared" si="28"/>
        <v/>
      </c>
      <c r="CC96" s="146" t="str">
        <f t="shared" si="29"/>
        <v/>
      </c>
      <c r="CD96" s="146" t="str">
        <f t="shared" si="30"/>
        <v/>
      </c>
      <c r="CE96" s="146"/>
      <c r="CF96" s="146"/>
      <c r="CG96" s="56">
        <f t="shared" si="31"/>
        <v>0</v>
      </c>
      <c r="CH96" s="56">
        <f t="shared" si="32"/>
        <v>0</v>
      </c>
      <c r="CI96" s="56">
        <f t="shared" si="33"/>
        <v>0</v>
      </c>
      <c r="CJ96" s="56">
        <f t="shared" si="34"/>
        <v>0</v>
      </c>
      <c r="CK96" s="12"/>
    </row>
    <row r="97" spans="1:90" ht="16.350000000000001" customHeight="1" x14ac:dyDescent="0.2">
      <c r="A97" s="422" t="s">
        <v>164</v>
      </c>
      <c r="B97" s="423"/>
      <c r="C97" s="167">
        <f t="shared" ref="C97:C101" si="35">SUM(D97+E97)</f>
        <v>267</v>
      </c>
      <c r="D97" s="168">
        <f t="shared" ref="D97:E101" si="36">SUM(F97+H97+J97+L97+N97+P97+R97+T97+V97+X97+Z97+AB97+AD97+AF97+AH97+AJ97+AL97)</f>
        <v>137</v>
      </c>
      <c r="E97" s="169">
        <f t="shared" si="36"/>
        <v>130</v>
      </c>
      <c r="F97" s="60">
        <v>39</v>
      </c>
      <c r="G97" s="52">
        <v>42</v>
      </c>
      <c r="H97" s="60">
        <v>9</v>
      </c>
      <c r="I97" s="52">
        <v>8</v>
      </c>
      <c r="J97" s="60">
        <v>7</v>
      </c>
      <c r="K97" s="49">
        <v>5</v>
      </c>
      <c r="L97" s="60">
        <v>5</v>
      </c>
      <c r="M97" s="49">
        <v>3</v>
      </c>
      <c r="N97" s="60">
        <v>3</v>
      </c>
      <c r="O97" s="49">
        <v>3</v>
      </c>
      <c r="P97" s="60">
        <v>0</v>
      </c>
      <c r="Q97" s="49">
        <v>0</v>
      </c>
      <c r="R97" s="60">
        <v>2</v>
      </c>
      <c r="S97" s="49">
        <v>3</v>
      </c>
      <c r="T97" s="60">
        <v>3</v>
      </c>
      <c r="U97" s="49">
        <v>4</v>
      </c>
      <c r="V97" s="60">
        <v>0</v>
      </c>
      <c r="W97" s="49">
        <v>1</v>
      </c>
      <c r="X97" s="60">
        <v>5</v>
      </c>
      <c r="Y97" s="49">
        <v>0</v>
      </c>
      <c r="Z97" s="60">
        <v>7</v>
      </c>
      <c r="AA97" s="49">
        <v>3</v>
      </c>
      <c r="AB97" s="60">
        <v>6</v>
      </c>
      <c r="AC97" s="49">
        <v>3</v>
      </c>
      <c r="AD97" s="60">
        <v>7</v>
      </c>
      <c r="AE97" s="49">
        <v>8</v>
      </c>
      <c r="AF97" s="60">
        <v>9</v>
      </c>
      <c r="AG97" s="49">
        <v>15</v>
      </c>
      <c r="AH97" s="60">
        <v>12</v>
      </c>
      <c r="AI97" s="52">
        <v>10</v>
      </c>
      <c r="AJ97" s="60">
        <v>8</v>
      </c>
      <c r="AK97" s="52">
        <v>7</v>
      </c>
      <c r="AL97" s="80">
        <v>15</v>
      </c>
      <c r="AM97" s="49">
        <v>15</v>
      </c>
      <c r="AN97" s="170">
        <v>267</v>
      </c>
      <c r="AO97" s="171">
        <v>241</v>
      </c>
      <c r="AP97" s="79">
        <v>0</v>
      </c>
      <c r="AQ97" s="52">
        <v>0</v>
      </c>
      <c r="AR97" s="145" t="str">
        <f t="shared" si="26"/>
        <v/>
      </c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13"/>
      <c r="BE97" s="13"/>
      <c r="CA97" s="146" t="str">
        <f t="shared" si="27"/>
        <v/>
      </c>
      <c r="CB97" s="146" t="str">
        <f t="shared" si="28"/>
        <v/>
      </c>
      <c r="CC97" s="146" t="str">
        <f t="shared" si="29"/>
        <v/>
      </c>
      <c r="CD97" s="146" t="str">
        <f t="shared" si="30"/>
        <v/>
      </c>
      <c r="CE97" s="146"/>
      <c r="CF97" s="146"/>
      <c r="CG97" s="56">
        <f t="shared" si="31"/>
        <v>0</v>
      </c>
      <c r="CH97" s="56">
        <f t="shared" si="32"/>
        <v>0</v>
      </c>
      <c r="CI97" s="56">
        <f t="shared" si="33"/>
        <v>0</v>
      </c>
      <c r="CJ97" s="56">
        <f t="shared" si="34"/>
        <v>0</v>
      </c>
      <c r="CK97" s="12"/>
    </row>
    <row r="98" spans="1:90" ht="16.350000000000001" customHeight="1" x14ac:dyDescent="0.2">
      <c r="A98" s="424" t="s">
        <v>165</v>
      </c>
      <c r="B98" s="425"/>
      <c r="C98" s="172">
        <f t="shared" si="35"/>
        <v>72</v>
      </c>
      <c r="D98" s="155">
        <f t="shared" si="36"/>
        <v>44</v>
      </c>
      <c r="E98" s="156">
        <f t="shared" si="36"/>
        <v>28</v>
      </c>
      <c r="F98" s="39">
        <v>0</v>
      </c>
      <c r="G98" s="67">
        <v>0</v>
      </c>
      <c r="H98" s="39">
        <v>0</v>
      </c>
      <c r="I98" s="67">
        <v>0</v>
      </c>
      <c r="J98" s="39">
        <v>0</v>
      </c>
      <c r="K98" s="40">
        <v>0</v>
      </c>
      <c r="L98" s="39">
        <v>0</v>
      </c>
      <c r="M98" s="40">
        <v>0</v>
      </c>
      <c r="N98" s="39">
        <v>0</v>
      </c>
      <c r="O98" s="40">
        <v>0</v>
      </c>
      <c r="P98" s="39">
        <v>0</v>
      </c>
      <c r="Q98" s="40">
        <v>2</v>
      </c>
      <c r="R98" s="39">
        <v>1</v>
      </c>
      <c r="S98" s="40">
        <v>0</v>
      </c>
      <c r="T98" s="39">
        <v>5</v>
      </c>
      <c r="U98" s="40">
        <v>0</v>
      </c>
      <c r="V98" s="39">
        <v>0</v>
      </c>
      <c r="W98" s="40">
        <v>4</v>
      </c>
      <c r="X98" s="39">
        <v>3</v>
      </c>
      <c r="Y98" s="40">
        <v>0</v>
      </c>
      <c r="Z98" s="39">
        <v>5</v>
      </c>
      <c r="AA98" s="40">
        <v>6</v>
      </c>
      <c r="AB98" s="39">
        <v>7</v>
      </c>
      <c r="AC98" s="67">
        <v>1</v>
      </c>
      <c r="AD98" s="39">
        <v>4</v>
      </c>
      <c r="AE98" s="67">
        <v>1</v>
      </c>
      <c r="AF98" s="39">
        <v>9</v>
      </c>
      <c r="AG98" s="67">
        <v>3</v>
      </c>
      <c r="AH98" s="39">
        <v>5</v>
      </c>
      <c r="AI98" s="67">
        <v>6</v>
      </c>
      <c r="AJ98" s="39">
        <v>4</v>
      </c>
      <c r="AK98" s="67">
        <v>3</v>
      </c>
      <c r="AL98" s="46">
        <v>1</v>
      </c>
      <c r="AM98" s="40">
        <v>2</v>
      </c>
      <c r="AN98" s="71">
        <v>72</v>
      </c>
      <c r="AO98" s="157">
        <v>57</v>
      </c>
      <c r="AP98" s="57">
        <v>0</v>
      </c>
      <c r="AQ98" s="67">
        <v>0</v>
      </c>
      <c r="AR98" s="145" t="str">
        <f t="shared" si="26"/>
        <v/>
      </c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13"/>
      <c r="BE98" s="13"/>
      <c r="CA98" s="146" t="str">
        <f t="shared" si="27"/>
        <v/>
      </c>
      <c r="CB98" s="146" t="str">
        <f t="shared" si="28"/>
        <v/>
      </c>
      <c r="CC98" s="146" t="str">
        <f t="shared" si="29"/>
        <v/>
      </c>
      <c r="CD98" s="146" t="str">
        <f t="shared" si="30"/>
        <v/>
      </c>
      <c r="CE98" s="146"/>
      <c r="CF98" s="146"/>
      <c r="CG98" s="56">
        <f t="shared" si="31"/>
        <v>0</v>
      </c>
      <c r="CH98" s="56">
        <f t="shared" si="32"/>
        <v>0</v>
      </c>
      <c r="CI98" s="56">
        <f t="shared" si="33"/>
        <v>0</v>
      </c>
      <c r="CJ98" s="56">
        <f t="shared" si="34"/>
        <v>0</v>
      </c>
      <c r="CK98" s="12"/>
    </row>
    <row r="99" spans="1:90" ht="16.350000000000001" customHeight="1" x14ac:dyDescent="0.2">
      <c r="A99" s="426" t="s">
        <v>166</v>
      </c>
      <c r="B99" s="427"/>
      <c r="C99" s="173">
        <f t="shared" si="35"/>
        <v>0</v>
      </c>
      <c r="D99" s="174">
        <f t="shared" si="36"/>
        <v>0</v>
      </c>
      <c r="E99" s="156">
        <f t="shared" si="36"/>
        <v>0</v>
      </c>
      <c r="F99" s="39"/>
      <c r="G99" s="67"/>
      <c r="H99" s="39"/>
      <c r="I99" s="67"/>
      <c r="J99" s="39"/>
      <c r="K99" s="40"/>
      <c r="L99" s="39"/>
      <c r="M99" s="40"/>
      <c r="N99" s="39"/>
      <c r="O99" s="40"/>
      <c r="P99" s="39"/>
      <c r="Q99" s="40"/>
      <c r="R99" s="39"/>
      <c r="S99" s="40"/>
      <c r="T99" s="39"/>
      <c r="U99" s="40"/>
      <c r="V99" s="39"/>
      <c r="W99" s="40"/>
      <c r="X99" s="39"/>
      <c r="Y99" s="40"/>
      <c r="Z99" s="39"/>
      <c r="AA99" s="40"/>
      <c r="AB99" s="39"/>
      <c r="AC99" s="67"/>
      <c r="AD99" s="39"/>
      <c r="AE99" s="67"/>
      <c r="AF99" s="39"/>
      <c r="AG99" s="67"/>
      <c r="AH99" s="39"/>
      <c r="AI99" s="67"/>
      <c r="AJ99" s="39"/>
      <c r="AK99" s="67"/>
      <c r="AL99" s="46"/>
      <c r="AM99" s="40"/>
      <c r="AN99" s="71"/>
      <c r="AO99" s="157"/>
      <c r="AP99" s="57"/>
      <c r="AQ99" s="67"/>
      <c r="AR99" s="145" t="str">
        <f t="shared" si="26"/>
        <v/>
      </c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13"/>
      <c r="BE99" s="13"/>
      <c r="CA99" s="146" t="str">
        <f t="shared" si="27"/>
        <v/>
      </c>
      <c r="CB99" s="146" t="str">
        <f t="shared" si="28"/>
        <v/>
      </c>
      <c r="CC99" s="146" t="str">
        <f t="shared" si="29"/>
        <v/>
      </c>
      <c r="CD99" s="146" t="str">
        <f t="shared" si="30"/>
        <v/>
      </c>
      <c r="CE99" s="146"/>
      <c r="CF99" s="146"/>
      <c r="CG99" s="56">
        <f t="shared" si="31"/>
        <v>0</v>
      </c>
      <c r="CH99" s="56">
        <f t="shared" si="32"/>
        <v>0</v>
      </c>
      <c r="CI99" s="56">
        <f t="shared" si="33"/>
        <v>0</v>
      </c>
      <c r="CJ99" s="56">
        <f t="shared" si="34"/>
        <v>0</v>
      </c>
      <c r="CK99" s="12"/>
    </row>
    <row r="100" spans="1:90" ht="16.350000000000001" customHeight="1" x14ac:dyDescent="0.2">
      <c r="A100" s="424" t="s">
        <v>167</v>
      </c>
      <c r="B100" s="425"/>
      <c r="C100" s="172">
        <f t="shared" si="35"/>
        <v>0</v>
      </c>
      <c r="D100" s="155">
        <f t="shared" si="36"/>
        <v>0</v>
      </c>
      <c r="E100" s="156">
        <f t="shared" si="36"/>
        <v>0</v>
      </c>
      <c r="F100" s="39"/>
      <c r="G100" s="67"/>
      <c r="H100" s="39"/>
      <c r="I100" s="67"/>
      <c r="J100" s="39"/>
      <c r="K100" s="40"/>
      <c r="L100" s="39"/>
      <c r="M100" s="40"/>
      <c r="N100" s="39"/>
      <c r="O100" s="40"/>
      <c r="P100" s="39"/>
      <c r="Q100" s="40"/>
      <c r="R100" s="39"/>
      <c r="S100" s="40"/>
      <c r="T100" s="39"/>
      <c r="U100" s="40"/>
      <c r="V100" s="39"/>
      <c r="W100" s="40"/>
      <c r="X100" s="39"/>
      <c r="Y100" s="40"/>
      <c r="Z100" s="39"/>
      <c r="AA100" s="40"/>
      <c r="AB100" s="39"/>
      <c r="AC100" s="40"/>
      <c r="AD100" s="39"/>
      <c r="AE100" s="40"/>
      <c r="AF100" s="39"/>
      <c r="AG100" s="40"/>
      <c r="AH100" s="39"/>
      <c r="AI100" s="67"/>
      <c r="AJ100" s="39"/>
      <c r="AK100" s="67"/>
      <c r="AL100" s="46"/>
      <c r="AM100" s="40"/>
      <c r="AN100" s="71"/>
      <c r="AO100" s="157"/>
      <c r="AP100" s="57"/>
      <c r="AQ100" s="67"/>
      <c r="AR100" s="145" t="str">
        <f t="shared" si="26"/>
        <v/>
      </c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13"/>
      <c r="BE100" s="13"/>
      <c r="CA100" s="146" t="str">
        <f t="shared" si="27"/>
        <v/>
      </c>
      <c r="CB100" s="146" t="str">
        <f t="shared" si="28"/>
        <v/>
      </c>
      <c r="CC100" s="146" t="str">
        <f t="shared" si="29"/>
        <v/>
      </c>
      <c r="CD100" s="146" t="str">
        <f t="shared" si="30"/>
        <v/>
      </c>
      <c r="CE100" s="146"/>
      <c r="CF100" s="146"/>
      <c r="CG100" s="56">
        <f t="shared" si="31"/>
        <v>0</v>
      </c>
      <c r="CH100" s="56">
        <f t="shared" si="32"/>
        <v>0</v>
      </c>
      <c r="CI100" s="56">
        <f t="shared" si="33"/>
        <v>0</v>
      </c>
      <c r="CJ100" s="56">
        <f t="shared" si="34"/>
        <v>0</v>
      </c>
      <c r="CK100" s="12"/>
    </row>
    <row r="101" spans="1:90" ht="16.350000000000001" customHeight="1" x14ac:dyDescent="0.2">
      <c r="A101" s="428" t="s">
        <v>168</v>
      </c>
      <c r="B101" s="429"/>
      <c r="C101" s="175">
        <f t="shared" si="35"/>
        <v>165</v>
      </c>
      <c r="D101" s="176">
        <f t="shared" si="36"/>
        <v>99</v>
      </c>
      <c r="E101" s="177">
        <f t="shared" si="36"/>
        <v>66</v>
      </c>
      <c r="F101" s="124">
        <v>10</v>
      </c>
      <c r="G101" s="163">
        <v>3</v>
      </c>
      <c r="H101" s="124">
        <v>1</v>
      </c>
      <c r="I101" s="163">
        <v>0</v>
      </c>
      <c r="J101" s="124">
        <v>4</v>
      </c>
      <c r="K101" s="126">
        <v>2</v>
      </c>
      <c r="L101" s="124">
        <v>0</v>
      </c>
      <c r="M101" s="126">
        <v>2</v>
      </c>
      <c r="N101" s="124">
        <v>4</v>
      </c>
      <c r="O101" s="126">
        <v>3</v>
      </c>
      <c r="P101" s="124">
        <v>4</v>
      </c>
      <c r="Q101" s="126">
        <v>2</v>
      </c>
      <c r="R101" s="124">
        <v>3</v>
      </c>
      <c r="S101" s="126">
        <v>6</v>
      </c>
      <c r="T101" s="124">
        <v>6</v>
      </c>
      <c r="U101" s="126">
        <v>9</v>
      </c>
      <c r="V101" s="124">
        <v>1</v>
      </c>
      <c r="W101" s="126">
        <v>2</v>
      </c>
      <c r="X101" s="124">
        <v>4</v>
      </c>
      <c r="Y101" s="126">
        <v>0</v>
      </c>
      <c r="Z101" s="124">
        <v>9</v>
      </c>
      <c r="AA101" s="126">
        <v>11</v>
      </c>
      <c r="AB101" s="124">
        <v>7</v>
      </c>
      <c r="AC101" s="126">
        <v>6</v>
      </c>
      <c r="AD101" s="124">
        <v>13</v>
      </c>
      <c r="AE101" s="126">
        <v>1</v>
      </c>
      <c r="AF101" s="124">
        <v>3</v>
      </c>
      <c r="AG101" s="126">
        <v>0</v>
      </c>
      <c r="AH101" s="124">
        <v>5</v>
      </c>
      <c r="AI101" s="126">
        <v>11</v>
      </c>
      <c r="AJ101" s="124">
        <v>1</v>
      </c>
      <c r="AK101" s="126">
        <v>1</v>
      </c>
      <c r="AL101" s="178">
        <v>24</v>
      </c>
      <c r="AM101" s="126">
        <v>7</v>
      </c>
      <c r="AN101" s="164">
        <v>162</v>
      </c>
      <c r="AO101" s="165">
        <v>81</v>
      </c>
      <c r="AP101" s="166">
        <v>0</v>
      </c>
      <c r="AQ101" s="163">
        <v>2</v>
      </c>
      <c r="AR101" s="145" t="str">
        <f t="shared" si="26"/>
        <v/>
      </c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13"/>
      <c r="BE101" s="13"/>
      <c r="CA101" s="146" t="str">
        <f>IF(CG101=1,"* El número de Beneficiarios NO DEBE ser mayor que el Total. ","")</f>
        <v/>
      </c>
      <c r="CB101" s="146" t="str">
        <f>IF(CH101=1,"* No olvide digitar la columna Beneficiarios y/o Pueblos Originarios y/o Migrantes (Digite CEROS si no tiene.). ","")</f>
        <v/>
      </c>
      <c r="CC101" s="146" t="str">
        <f>IF(CI101=1,"* El número de Pueblos Originarios y/o Migrantes NO DEBE ser mayor que el Total. ","")</f>
        <v/>
      </c>
      <c r="CD101" s="146" t="str">
        <f>IF(CJ101=1,"* El número de Controles NO DEBE ser mayor que el Total. ","")</f>
        <v/>
      </c>
      <c r="CE101" s="146"/>
      <c r="CF101" s="146"/>
      <c r="CG101" s="56">
        <f>IF(C101&lt;AN101,1,0)</f>
        <v>0</v>
      </c>
      <c r="CH101" s="56">
        <f>IF(AND(C101&lt;&gt;0,OR(AN101="",AP101="",AQ101="")),1,0)</f>
        <v>0</v>
      </c>
      <c r="CI101" s="56">
        <f>IF(OR(C101&lt;AP101,C101&lt;AQ101),1,0)</f>
        <v>0</v>
      </c>
      <c r="CJ101" s="56">
        <f>IF(C101&lt;AO101,1,0)</f>
        <v>0</v>
      </c>
      <c r="CK101" s="12"/>
    </row>
    <row r="102" spans="1:90" ht="16.350000000000001" customHeight="1" x14ac:dyDescent="0.2">
      <c r="A102" s="478" t="s">
        <v>42</v>
      </c>
      <c r="B102" s="479"/>
      <c r="C102" s="179">
        <f t="shared" ref="C102:AQ102" si="37">SUM(C93:C101)</f>
        <v>1703</v>
      </c>
      <c r="D102" s="180">
        <f t="shared" si="37"/>
        <v>776</v>
      </c>
      <c r="E102" s="160">
        <f t="shared" si="37"/>
        <v>927</v>
      </c>
      <c r="F102" s="128">
        <f t="shared" si="37"/>
        <v>61</v>
      </c>
      <c r="G102" s="181">
        <f t="shared" si="37"/>
        <v>57</v>
      </c>
      <c r="H102" s="128">
        <f t="shared" si="37"/>
        <v>11</v>
      </c>
      <c r="I102" s="181">
        <f t="shared" si="37"/>
        <v>9</v>
      </c>
      <c r="J102" s="316">
        <f t="shared" si="37"/>
        <v>13</v>
      </c>
      <c r="K102" s="319">
        <f t="shared" si="37"/>
        <v>10</v>
      </c>
      <c r="L102" s="316">
        <f t="shared" si="37"/>
        <v>11</v>
      </c>
      <c r="M102" s="319">
        <f t="shared" si="37"/>
        <v>13</v>
      </c>
      <c r="N102" s="316">
        <f t="shared" si="37"/>
        <v>18</v>
      </c>
      <c r="O102" s="319">
        <f t="shared" si="37"/>
        <v>56</v>
      </c>
      <c r="P102" s="316">
        <f t="shared" si="37"/>
        <v>22</v>
      </c>
      <c r="Q102" s="319">
        <f t="shared" si="37"/>
        <v>75</v>
      </c>
      <c r="R102" s="316">
        <f t="shared" si="37"/>
        <v>31</v>
      </c>
      <c r="S102" s="319">
        <f t="shared" si="37"/>
        <v>99</v>
      </c>
      <c r="T102" s="316">
        <f t="shared" si="37"/>
        <v>31</v>
      </c>
      <c r="U102" s="319">
        <f t="shared" si="37"/>
        <v>84</v>
      </c>
      <c r="V102" s="316">
        <f t="shared" si="37"/>
        <v>22</v>
      </c>
      <c r="W102" s="319">
        <f t="shared" si="37"/>
        <v>55</v>
      </c>
      <c r="X102" s="316">
        <f t="shared" si="37"/>
        <v>32</v>
      </c>
      <c r="Y102" s="319">
        <f t="shared" si="37"/>
        <v>30</v>
      </c>
      <c r="Z102" s="316">
        <f t="shared" si="37"/>
        <v>61</v>
      </c>
      <c r="AA102" s="319">
        <f t="shared" si="37"/>
        <v>43</v>
      </c>
      <c r="AB102" s="316">
        <f t="shared" si="37"/>
        <v>63</v>
      </c>
      <c r="AC102" s="319">
        <f t="shared" si="37"/>
        <v>44</v>
      </c>
      <c r="AD102" s="316">
        <f t="shared" si="37"/>
        <v>84</v>
      </c>
      <c r="AE102" s="319">
        <f t="shared" si="37"/>
        <v>45</v>
      </c>
      <c r="AF102" s="316">
        <f t="shared" si="37"/>
        <v>74</v>
      </c>
      <c r="AG102" s="319">
        <f t="shared" si="37"/>
        <v>75</v>
      </c>
      <c r="AH102" s="316">
        <f t="shared" si="37"/>
        <v>80</v>
      </c>
      <c r="AI102" s="319">
        <f t="shared" si="37"/>
        <v>91</v>
      </c>
      <c r="AJ102" s="316">
        <f t="shared" si="37"/>
        <v>64</v>
      </c>
      <c r="AK102" s="319">
        <f t="shared" si="37"/>
        <v>56</v>
      </c>
      <c r="AL102" s="320">
        <f t="shared" si="37"/>
        <v>98</v>
      </c>
      <c r="AM102" s="319">
        <f t="shared" si="37"/>
        <v>85</v>
      </c>
      <c r="AN102" s="182">
        <f t="shared" si="37"/>
        <v>1700</v>
      </c>
      <c r="AO102" s="183">
        <f t="shared" si="37"/>
        <v>1167</v>
      </c>
      <c r="AP102" s="184">
        <f t="shared" si="37"/>
        <v>0</v>
      </c>
      <c r="AQ102" s="181">
        <f t="shared" si="37"/>
        <v>2</v>
      </c>
      <c r="AR102" s="110" t="s">
        <v>169</v>
      </c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CG102" s="12"/>
      <c r="CH102" s="12"/>
      <c r="CI102" s="12"/>
      <c r="CJ102" s="12"/>
      <c r="CK102" s="12"/>
    </row>
    <row r="103" spans="1:90" ht="31.35" customHeight="1" x14ac:dyDescent="0.2">
      <c r="A103" s="131" t="s">
        <v>170</v>
      </c>
      <c r="B103" s="338"/>
      <c r="C103" s="338"/>
      <c r="D103" s="338"/>
      <c r="E103" s="338"/>
      <c r="F103" s="338"/>
      <c r="G103" s="186"/>
      <c r="H103" s="186"/>
      <c r="I103" s="186"/>
      <c r="J103" s="5"/>
      <c r="K103" s="5"/>
      <c r="L103" s="5"/>
      <c r="M103" s="68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CG103" s="12"/>
      <c r="CH103" s="12"/>
      <c r="CI103" s="12"/>
      <c r="CJ103" s="12"/>
      <c r="CK103" s="12"/>
    </row>
    <row r="104" spans="1:90" ht="21.75" customHeight="1" x14ac:dyDescent="0.2">
      <c r="A104" s="430" t="s">
        <v>171</v>
      </c>
      <c r="B104" s="389" t="s">
        <v>153</v>
      </c>
      <c r="C104" s="414" t="s">
        <v>151</v>
      </c>
      <c r="D104" s="420"/>
      <c r="E104" s="415"/>
      <c r="F104" s="473" t="s">
        <v>154</v>
      </c>
      <c r="G104" s="475"/>
      <c r="H104" s="475"/>
      <c r="I104" s="475"/>
      <c r="J104" s="475"/>
      <c r="K104" s="475"/>
      <c r="L104" s="475"/>
      <c r="M104" s="475"/>
      <c r="N104" s="475"/>
      <c r="O104" s="475"/>
      <c r="P104" s="475"/>
      <c r="Q104" s="475"/>
      <c r="R104" s="475"/>
      <c r="S104" s="475"/>
      <c r="T104" s="475"/>
      <c r="U104" s="475"/>
      <c r="V104" s="475"/>
      <c r="W104" s="475"/>
      <c r="X104" s="475"/>
      <c r="Y104" s="475"/>
      <c r="Z104" s="475"/>
      <c r="AA104" s="475"/>
      <c r="AB104" s="475"/>
      <c r="AC104" s="475"/>
      <c r="AD104" s="475"/>
      <c r="AE104" s="475"/>
      <c r="AF104" s="475"/>
      <c r="AG104" s="475"/>
      <c r="AH104" s="475"/>
      <c r="AI104" s="475"/>
      <c r="AJ104" s="475"/>
      <c r="AK104" s="475"/>
      <c r="AL104" s="475"/>
      <c r="AM104" s="474"/>
      <c r="AN104" s="433" t="s">
        <v>155</v>
      </c>
      <c r="AO104" s="436" t="s">
        <v>172</v>
      </c>
      <c r="AP104" s="437"/>
      <c r="AQ104" s="407" t="s">
        <v>157</v>
      </c>
      <c r="AR104" s="383" t="s">
        <v>158</v>
      </c>
      <c r="AS104" s="389" t="s">
        <v>173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X104" s="2"/>
      <c r="CG104" s="12"/>
      <c r="CH104" s="12"/>
      <c r="CI104" s="12"/>
      <c r="CJ104" s="12"/>
      <c r="CK104" s="12"/>
    </row>
    <row r="105" spans="1:90" ht="22.5" customHeight="1" x14ac:dyDescent="0.2">
      <c r="A105" s="431"/>
      <c r="B105" s="390"/>
      <c r="C105" s="418"/>
      <c r="D105" s="421"/>
      <c r="E105" s="419"/>
      <c r="F105" s="476" t="s">
        <v>23</v>
      </c>
      <c r="G105" s="477"/>
      <c r="H105" s="476" t="s">
        <v>24</v>
      </c>
      <c r="I105" s="477"/>
      <c r="J105" s="476" t="s">
        <v>25</v>
      </c>
      <c r="K105" s="477"/>
      <c r="L105" s="476" t="s">
        <v>26</v>
      </c>
      <c r="M105" s="477"/>
      <c r="N105" s="476" t="s">
        <v>27</v>
      </c>
      <c r="O105" s="477"/>
      <c r="P105" s="473" t="s">
        <v>28</v>
      </c>
      <c r="Q105" s="474"/>
      <c r="R105" s="473" t="s">
        <v>29</v>
      </c>
      <c r="S105" s="474"/>
      <c r="T105" s="473" t="s">
        <v>30</v>
      </c>
      <c r="U105" s="474"/>
      <c r="V105" s="473" t="s">
        <v>31</v>
      </c>
      <c r="W105" s="474"/>
      <c r="X105" s="473" t="s">
        <v>32</v>
      </c>
      <c r="Y105" s="474"/>
      <c r="Z105" s="473" t="s">
        <v>33</v>
      </c>
      <c r="AA105" s="474"/>
      <c r="AB105" s="473" t="s">
        <v>34</v>
      </c>
      <c r="AC105" s="474"/>
      <c r="AD105" s="473" t="s">
        <v>35</v>
      </c>
      <c r="AE105" s="474"/>
      <c r="AF105" s="473" t="s">
        <v>36</v>
      </c>
      <c r="AG105" s="474"/>
      <c r="AH105" s="473" t="s">
        <v>37</v>
      </c>
      <c r="AI105" s="474"/>
      <c r="AJ105" s="473" t="s">
        <v>38</v>
      </c>
      <c r="AK105" s="474"/>
      <c r="AL105" s="473" t="s">
        <v>39</v>
      </c>
      <c r="AM105" s="474"/>
      <c r="AN105" s="434"/>
      <c r="AO105" s="438"/>
      <c r="AP105" s="439"/>
      <c r="AQ105" s="408"/>
      <c r="AR105" s="401"/>
      <c r="AS105" s="390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X105" s="2"/>
      <c r="CG105" s="12"/>
      <c r="CH105" s="12"/>
      <c r="CI105" s="12"/>
      <c r="CJ105" s="12"/>
      <c r="CK105" s="12"/>
    </row>
    <row r="106" spans="1:90" ht="24" customHeight="1" x14ac:dyDescent="0.2">
      <c r="A106" s="432"/>
      <c r="B106" s="391"/>
      <c r="C106" s="187" t="s">
        <v>159</v>
      </c>
      <c r="D106" s="188" t="s">
        <v>174</v>
      </c>
      <c r="E106" s="189" t="s">
        <v>175</v>
      </c>
      <c r="F106" s="351" t="s">
        <v>174</v>
      </c>
      <c r="G106" s="299" t="s">
        <v>175</v>
      </c>
      <c r="H106" s="294" t="s">
        <v>174</v>
      </c>
      <c r="I106" s="348" t="s">
        <v>175</v>
      </c>
      <c r="J106" s="351" t="s">
        <v>174</v>
      </c>
      <c r="K106" s="299" t="s">
        <v>175</v>
      </c>
      <c r="L106" s="351" t="s">
        <v>174</v>
      </c>
      <c r="M106" s="299" t="s">
        <v>175</v>
      </c>
      <c r="N106" s="351" t="s">
        <v>174</v>
      </c>
      <c r="O106" s="299" t="s">
        <v>175</v>
      </c>
      <c r="P106" s="294" t="s">
        <v>174</v>
      </c>
      <c r="Q106" s="348" t="s">
        <v>175</v>
      </c>
      <c r="R106" s="294" t="s">
        <v>174</v>
      </c>
      <c r="S106" s="348" t="s">
        <v>175</v>
      </c>
      <c r="T106" s="351" t="s">
        <v>174</v>
      </c>
      <c r="U106" s="299" t="s">
        <v>175</v>
      </c>
      <c r="V106" s="294" t="s">
        <v>174</v>
      </c>
      <c r="W106" s="348" t="s">
        <v>175</v>
      </c>
      <c r="X106" s="294" t="s">
        <v>174</v>
      </c>
      <c r="Y106" s="348" t="s">
        <v>175</v>
      </c>
      <c r="Z106" s="351" t="s">
        <v>174</v>
      </c>
      <c r="AA106" s="299" t="s">
        <v>175</v>
      </c>
      <c r="AB106" s="351" t="s">
        <v>174</v>
      </c>
      <c r="AC106" s="299" t="s">
        <v>175</v>
      </c>
      <c r="AD106" s="294" t="s">
        <v>174</v>
      </c>
      <c r="AE106" s="348" t="s">
        <v>175</v>
      </c>
      <c r="AF106" s="294" t="s">
        <v>174</v>
      </c>
      <c r="AG106" s="348" t="s">
        <v>175</v>
      </c>
      <c r="AH106" s="351" t="s">
        <v>174</v>
      </c>
      <c r="AI106" s="299" t="s">
        <v>175</v>
      </c>
      <c r="AJ106" s="294" t="s">
        <v>174</v>
      </c>
      <c r="AK106" s="348" t="s">
        <v>175</v>
      </c>
      <c r="AL106" s="351" t="s">
        <v>174</v>
      </c>
      <c r="AM106" s="299" t="s">
        <v>175</v>
      </c>
      <c r="AN106" s="435"/>
      <c r="AO106" s="349" t="s">
        <v>176</v>
      </c>
      <c r="AP106" s="339" t="s">
        <v>177</v>
      </c>
      <c r="AQ106" s="409"/>
      <c r="AR106" s="388"/>
      <c r="AS106" s="391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16.350000000000001" customHeight="1" x14ac:dyDescent="0.2">
      <c r="A107" s="480" t="s">
        <v>178</v>
      </c>
      <c r="B107" s="340" t="s">
        <v>160</v>
      </c>
      <c r="C107" s="341">
        <f t="shared" ref="C107:C117" si="38">SUM(D107+E107)</f>
        <v>0</v>
      </c>
      <c r="D107" s="342">
        <f t="shared" ref="D107:D115" si="39">SUM(F107+H107+J107+L107+N107+P107+R107+T107+V107+X107+Z107+AB107+AD107+AF107+AH107+AJ107+AL107)</f>
        <v>0</v>
      </c>
      <c r="E107" s="343">
        <f t="shared" ref="E107:E115" si="40">SUM(G107+I107+K107+M107+O107+Q107+S107+U107+W107+Y107+AA107+AC107+AE107+AG107+AI107+AK107+AM107)</f>
        <v>0</v>
      </c>
      <c r="F107" s="311"/>
      <c r="G107" s="337"/>
      <c r="H107" s="311"/>
      <c r="I107" s="337"/>
      <c r="J107" s="311"/>
      <c r="K107" s="314"/>
      <c r="L107" s="311"/>
      <c r="M107" s="314"/>
      <c r="N107" s="311"/>
      <c r="O107" s="314"/>
      <c r="P107" s="311"/>
      <c r="Q107" s="314"/>
      <c r="R107" s="311"/>
      <c r="S107" s="314"/>
      <c r="T107" s="311"/>
      <c r="U107" s="314"/>
      <c r="V107" s="311"/>
      <c r="W107" s="314"/>
      <c r="X107" s="311"/>
      <c r="Y107" s="314"/>
      <c r="Z107" s="311"/>
      <c r="AA107" s="314"/>
      <c r="AB107" s="311"/>
      <c r="AC107" s="314"/>
      <c r="AD107" s="311"/>
      <c r="AE107" s="314"/>
      <c r="AF107" s="311"/>
      <c r="AG107" s="314"/>
      <c r="AH107" s="311"/>
      <c r="AI107" s="314"/>
      <c r="AJ107" s="311"/>
      <c r="AK107" s="314"/>
      <c r="AL107" s="344"/>
      <c r="AM107" s="314"/>
      <c r="AN107" s="336"/>
      <c r="AO107" s="345"/>
      <c r="AP107" s="346"/>
      <c r="AQ107" s="312"/>
      <c r="AR107" s="337"/>
      <c r="AS107" s="337"/>
      <c r="AT107" s="199" t="str">
        <f>CA107&amp;CB107&amp;CC107&amp;CD107&amp;CE107&amp;CF107</f>
        <v/>
      </c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13"/>
      <c r="BF107" s="13"/>
      <c r="BG107" s="13"/>
      <c r="BX107" s="2"/>
      <c r="CA107" s="55" t="str">
        <f>IF(CG107=1,"* El número de Beneficiarios NO DEBE ser mayor que el Total ","")</f>
        <v/>
      </c>
      <c r="CB107" s="55" t="str">
        <f>IF(CH107=1,"* No olvide digitar las columnas Beneficiarios y/o Trans y/o Pueblos Originarios y/o Migrantes y/o Niños, Niñas, Adolescentes y Jóvenes Población SENAME (Digite CEROS si no tiene.). ","")</f>
        <v/>
      </c>
      <c r="CC107" s="55" t="str">
        <f>IF(CI107=1,"* El número de Trans NO DEBE ser mayor que el Total. ","")</f>
        <v/>
      </c>
      <c r="CD107" s="55" t="str">
        <f>IF(CJ107=1,"* El número de Pueblos Originarios NO DEBE ser mayor que el Total. ","")</f>
        <v/>
      </c>
      <c r="CE107" s="55" t="str">
        <f>IF(CK107=1,"* El número de Migrantes NO DEBE ser mayor que el Total. ","")</f>
        <v/>
      </c>
      <c r="CF107" s="55" t="str">
        <f>IF(CL107=1,"* El número de Niños, Niñas, Adolescentes y Jóvenes Población SENAME NO DEBE ser mayor que el Total. ","")</f>
        <v/>
      </c>
      <c r="CG107" s="56">
        <f>IF(C107&lt;AN107,1,0)</f>
        <v>0</v>
      </c>
      <c r="CH107" s="56">
        <f>IF(AND(C107&lt;&gt;0,OR(AN107="",AO107="",AP107="",AQ107="",AR107="",AS107="")),1,0)</f>
        <v>0</v>
      </c>
      <c r="CI107" s="56">
        <f>IF(C107&lt;(AO107+AP107),1,0)</f>
        <v>0</v>
      </c>
      <c r="CJ107" s="56">
        <f>IF(C107&lt;AQ107,1,0)</f>
        <v>0</v>
      </c>
      <c r="CK107" s="56">
        <f>IF(C107&lt;AR107,1,0)</f>
        <v>0</v>
      </c>
      <c r="CL107" s="146">
        <f>IF(C107&lt;AS107,1,0)</f>
        <v>0</v>
      </c>
    </row>
    <row r="108" spans="1:90" ht="16.350000000000001" customHeight="1" x14ac:dyDescent="0.2">
      <c r="A108" s="441"/>
      <c r="B108" s="200" t="s">
        <v>161</v>
      </c>
      <c r="C108" s="175">
        <f t="shared" si="38"/>
        <v>4</v>
      </c>
      <c r="D108" s="176">
        <f t="shared" si="39"/>
        <v>1</v>
      </c>
      <c r="E108" s="177">
        <f t="shared" si="40"/>
        <v>3</v>
      </c>
      <c r="F108" s="124">
        <v>0</v>
      </c>
      <c r="G108" s="163">
        <v>0</v>
      </c>
      <c r="H108" s="124">
        <v>0</v>
      </c>
      <c r="I108" s="163">
        <v>0</v>
      </c>
      <c r="J108" s="124">
        <v>0</v>
      </c>
      <c r="K108" s="126">
        <v>0</v>
      </c>
      <c r="L108" s="124">
        <v>0</v>
      </c>
      <c r="M108" s="126">
        <v>0</v>
      </c>
      <c r="N108" s="124">
        <v>0</v>
      </c>
      <c r="O108" s="126">
        <v>2</v>
      </c>
      <c r="P108" s="124">
        <v>0</v>
      </c>
      <c r="Q108" s="126">
        <v>0</v>
      </c>
      <c r="R108" s="124">
        <v>0</v>
      </c>
      <c r="S108" s="126">
        <v>0</v>
      </c>
      <c r="T108" s="124">
        <v>0</v>
      </c>
      <c r="U108" s="126">
        <v>0</v>
      </c>
      <c r="V108" s="124">
        <v>0</v>
      </c>
      <c r="W108" s="126">
        <v>0</v>
      </c>
      <c r="X108" s="124">
        <v>1</v>
      </c>
      <c r="Y108" s="126">
        <v>0</v>
      </c>
      <c r="Z108" s="124">
        <v>0</v>
      </c>
      <c r="AA108" s="126">
        <v>0</v>
      </c>
      <c r="AB108" s="124">
        <v>0</v>
      </c>
      <c r="AC108" s="126">
        <v>0</v>
      </c>
      <c r="AD108" s="124">
        <v>0</v>
      </c>
      <c r="AE108" s="126">
        <v>0</v>
      </c>
      <c r="AF108" s="124">
        <v>0</v>
      </c>
      <c r="AG108" s="126">
        <v>0</v>
      </c>
      <c r="AH108" s="124">
        <v>0</v>
      </c>
      <c r="AI108" s="126">
        <v>0</v>
      </c>
      <c r="AJ108" s="124">
        <v>0</v>
      </c>
      <c r="AK108" s="126">
        <v>1</v>
      </c>
      <c r="AL108" s="178">
        <v>0</v>
      </c>
      <c r="AM108" s="126">
        <v>0</v>
      </c>
      <c r="AN108" s="165">
        <v>4</v>
      </c>
      <c r="AO108" s="201">
        <v>0</v>
      </c>
      <c r="AP108" s="202">
        <v>0</v>
      </c>
      <c r="AQ108" s="166">
        <v>0</v>
      </c>
      <c r="AR108" s="163">
        <v>0</v>
      </c>
      <c r="AS108" s="163">
        <v>0</v>
      </c>
      <c r="AT108" s="199" t="str">
        <f t="shared" ref="AT108:AT117" si="41">CA108&amp;CB108&amp;CC108&amp;CD108&amp;CE108&amp;CF108</f>
        <v/>
      </c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13"/>
      <c r="BF108" s="13"/>
      <c r="BG108" s="13"/>
      <c r="BX108" s="2"/>
      <c r="CA108" s="55" t="str">
        <f t="shared" ref="CA108:CA117" si="42">IF(CG108=1,"* El número de Beneficiarios NO DEBE ser mayor que el Total ","")</f>
        <v/>
      </c>
      <c r="CB108" s="55" t="str">
        <f t="shared" ref="CB108:CB117" si="43">IF(CH108=1,"* No olvide digitar las columnas Beneficiarios y/o Trans y/o Pueblos Originarios y/o Migrantes y/o Niños, Niñas, Adolescentes y Jóvenes Población SENAME (Digite CEROS si no tiene.). ","")</f>
        <v/>
      </c>
      <c r="CC108" s="55" t="str">
        <f t="shared" ref="CC108:CC117" si="44">IF(CI108=1,"* El número de Trans NO DEBE ser mayor que el Total. ","")</f>
        <v/>
      </c>
      <c r="CD108" s="55" t="str">
        <f t="shared" ref="CD108:CD117" si="45">IF(CJ108=1,"* El número de Pueblos Originarios NO DEBE ser mayor que el Total. ","")</f>
        <v/>
      </c>
      <c r="CE108" s="55" t="str">
        <f t="shared" ref="CE108:CE117" si="46">IF(CK108=1,"* El número de Migrantes NO DEBE ser mayor que el Total. ","")</f>
        <v/>
      </c>
      <c r="CF108" s="55" t="str">
        <f t="shared" ref="CF108:CF117" si="47">IF(CL108=1,"* El número de Niños, Niñas, Adolescentes y Jóvenes Población SENAME NO DEBE ser mayor que el Total. ","")</f>
        <v/>
      </c>
      <c r="CG108" s="56">
        <f t="shared" ref="CG108:CG117" si="48">IF(C108&lt;AN108,1,0)</f>
        <v>0</v>
      </c>
      <c r="CH108" s="56">
        <f t="shared" ref="CH108:CH117" si="49">IF(AND(C108&lt;&gt;0,OR(AN108="",AO108="",AP108="",AQ108="",AR108="",AS108="")),1,0)</f>
        <v>0</v>
      </c>
      <c r="CI108" s="56">
        <f t="shared" ref="CI108:CI117" si="50">IF(C108&lt;(AO108+AP108),1,0)</f>
        <v>0</v>
      </c>
      <c r="CJ108" s="56">
        <f t="shared" ref="CJ108:CJ117" si="51">IF(C108&lt;AQ108,1,0)</f>
        <v>0</v>
      </c>
      <c r="CK108" s="56">
        <f t="shared" ref="CK108:CK117" si="52">IF(C108&lt;AR108,1,0)</f>
        <v>0</v>
      </c>
      <c r="CL108" s="146">
        <f t="shared" ref="CL108:CL117" si="53">IF(C108&lt;AS108,1,0)</f>
        <v>0</v>
      </c>
    </row>
    <row r="109" spans="1:90" ht="16.350000000000001" customHeight="1" x14ac:dyDescent="0.2">
      <c r="A109" s="481" t="s">
        <v>179</v>
      </c>
      <c r="B109" s="340" t="s">
        <v>160</v>
      </c>
      <c r="C109" s="341">
        <f t="shared" si="38"/>
        <v>0</v>
      </c>
      <c r="D109" s="342">
        <f t="shared" si="39"/>
        <v>0</v>
      </c>
      <c r="E109" s="343">
        <f>SUM(G109+I109+K109+M109+O109+Q109+S109+U109+W109+Y109+AA109+AC109+AE109+AG109+AI109+AK109+AM109)</f>
        <v>0</v>
      </c>
      <c r="F109" s="311"/>
      <c r="G109" s="337"/>
      <c r="H109" s="311"/>
      <c r="I109" s="337"/>
      <c r="J109" s="311"/>
      <c r="K109" s="314"/>
      <c r="L109" s="311"/>
      <c r="M109" s="314"/>
      <c r="N109" s="311"/>
      <c r="O109" s="314"/>
      <c r="P109" s="311"/>
      <c r="Q109" s="314"/>
      <c r="R109" s="311"/>
      <c r="S109" s="314"/>
      <c r="T109" s="311"/>
      <c r="U109" s="314"/>
      <c r="V109" s="311"/>
      <c r="W109" s="314"/>
      <c r="X109" s="311"/>
      <c r="Y109" s="314"/>
      <c r="Z109" s="311"/>
      <c r="AA109" s="314"/>
      <c r="AB109" s="311"/>
      <c r="AC109" s="314"/>
      <c r="AD109" s="311"/>
      <c r="AE109" s="314"/>
      <c r="AF109" s="311"/>
      <c r="AG109" s="314"/>
      <c r="AH109" s="311"/>
      <c r="AI109" s="314"/>
      <c r="AJ109" s="311"/>
      <c r="AK109" s="314"/>
      <c r="AL109" s="344"/>
      <c r="AM109" s="314"/>
      <c r="AN109" s="336"/>
      <c r="AO109" s="345"/>
      <c r="AP109" s="346"/>
      <c r="AQ109" s="312"/>
      <c r="AR109" s="337"/>
      <c r="AS109" s="337"/>
      <c r="AT109" s="199" t="str">
        <f t="shared" si="41"/>
        <v/>
      </c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13"/>
      <c r="BF109" s="13"/>
      <c r="BG109" s="13"/>
      <c r="BX109" s="2"/>
      <c r="CA109" s="55" t="str">
        <f t="shared" si="42"/>
        <v/>
      </c>
      <c r="CB109" s="55" t="str">
        <f t="shared" si="43"/>
        <v/>
      </c>
      <c r="CC109" s="55" t="str">
        <f t="shared" si="44"/>
        <v/>
      </c>
      <c r="CD109" s="55" t="str">
        <f t="shared" si="45"/>
        <v/>
      </c>
      <c r="CE109" s="55" t="str">
        <f t="shared" si="46"/>
        <v/>
      </c>
      <c r="CF109" s="55" t="str">
        <f t="shared" si="47"/>
        <v/>
      </c>
      <c r="CG109" s="56">
        <f t="shared" si="48"/>
        <v>0</v>
      </c>
      <c r="CH109" s="56">
        <f t="shared" si="49"/>
        <v>0</v>
      </c>
      <c r="CI109" s="56">
        <f t="shared" si="50"/>
        <v>0</v>
      </c>
      <c r="CJ109" s="56">
        <f t="shared" si="51"/>
        <v>0</v>
      </c>
      <c r="CK109" s="56">
        <f t="shared" si="52"/>
        <v>0</v>
      </c>
      <c r="CL109" s="146">
        <f t="shared" si="53"/>
        <v>0</v>
      </c>
    </row>
    <row r="110" spans="1:90" ht="16.350000000000001" customHeight="1" x14ac:dyDescent="0.2">
      <c r="A110" s="443"/>
      <c r="B110" s="203" t="s">
        <v>161</v>
      </c>
      <c r="C110" s="172">
        <f t="shared" si="38"/>
        <v>0</v>
      </c>
      <c r="D110" s="155">
        <f t="shared" si="39"/>
        <v>0</v>
      </c>
      <c r="E110" s="156">
        <f t="shared" si="40"/>
        <v>0</v>
      </c>
      <c r="F110" s="39"/>
      <c r="G110" s="67"/>
      <c r="H110" s="39"/>
      <c r="I110" s="67"/>
      <c r="J110" s="39"/>
      <c r="K110" s="40"/>
      <c r="L110" s="39"/>
      <c r="M110" s="40"/>
      <c r="N110" s="39"/>
      <c r="O110" s="40"/>
      <c r="P110" s="39"/>
      <c r="Q110" s="40"/>
      <c r="R110" s="39"/>
      <c r="S110" s="40"/>
      <c r="T110" s="39"/>
      <c r="U110" s="40"/>
      <c r="V110" s="39"/>
      <c r="W110" s="40"/>
      <c r="X110" s="39"/>
      <c r="Y110" s="40"/>
      <c r="Z110" s="39"/>
      <c r="AA110" s="40"/>
      <c r="AB110" s="39"/>
      <c r="AC110" s="40"/>
      <c r="AD110" s="39"/>
      <c r="AE110" s="40"/>
      <c r="AF110" s="39"/>
      <c r="AG110" s="40"/>
      <c r="AH110" s="39"/>
      <c r="AI110" s="40"/>
      <c r="AJ110" s="39"/>
      <c r="AK110" s="40"/>
      <c r="AL110" s="46"/>
      <c r="AM110" s="40"/>
      <c r="AN110" s="157"/>
      <c r="AO110" s="204"/>
      <c r="AP110" s="205"/>
      <c r="AQ110" s="57"/>
      <c r="AR110" s="67"/>
      <c r="AS110" s="67"/>
      <c r="AT110" s="199" t="str">
        <f t="shared" si="41"/>
        <v/>
      </c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13"/>
      <c r="BF110" s="13"/>
      <c r="BG110" s="13"/>
      <c r="BX110" s="2"/>
      <c r="CA110" s="55" t="str">
        <f t="shared" si="42"/>
        <v/>
      </c>
      <c r="CB110" s="55" t="str">
        <f t="shared" si="43"/>
        <v/>
      </c>
      <c r="CC110" s="55" t="str">
        <f t="shared" si="44"/>
        <v/>
      </c>
      <c r="CD110" s="55" t="str">
        <f t="shared" si="45"/>
        <v/>
      </c>
      <c r="CE110" s="55" t="str">
        <f t="shared" si="46"/>
        <v/>
      </c>
      <c r="CF110" s="55" t="str">
        <f t="shared" si="47"/>
        <v/>
      </c>
      <c r="CG110" s="56">
        <f t="shared" si="48"/>
        <v>0</v>
      </c>
      <c r="CH110" s="56">
        <f t="shared" si="49"/>
        <v>0</v>
      </c>
      <c r="CI110" s="56">
        <f t="shared" si="50"/>
        <v>0</v>
      </c>
      <c r="CJ110" s="56">
        <f t="shared" si="51"/>
        <v>0</v>
      </c>
      <c r="CK110" s="56">
        <f t="shared" si="52"/>
        <v>0</v>
      </c>
      <c r="CL110" s="146">
        <f t="shared" si="53"/>
        <v>0</v>
      </c>
    </row>
    <row r="111" spans="1:90" ht="16.350000000000001" customHeight="1" x14ac:dyDescent="0.2">
      <c r="A111" s="444"/>
      <c r="B111" s="200" t="s">
        <v>180</v>
      </c>
      <c r="C111" s="175">
        <f t="shared" si="38"/>
        <v>0</v>
      </c>
      <c r="D111" s="176">
        <f t="shared" si="39"/>
        <v>0</v>
      </c>
      <c r="E111" s="177">
        <f t="shared" si="40"/>
        <v>0</v>
      </c>
      <c r="F111" s="124"/>
      <c r="G111" s="163"/>
      <c r="H111" s="124"/>
      <c r="I111" s="163"/>
      <c r="J111" s="124"/>
      <c r="K111" s="126"/>
      <c r="L111" s="124"/>
      <c r="M111" s="126"/>
      <c r="N111" s="124"/>
      <c r="O111" s="126"/>
      <c r="P111" s="124"/>
      <c r="Q111" s="126"/>
      <c r="R111" s="124"/>
      <c r="S111" s="126"/>
      <c r="T111" s="124"/>
      <c r="U111" s="126"/>
      <c r="V111" s="124"/>
      <c r="W111" s="126"/>
      <c r="X111" s="124"/>
      <c r="Y111" s="126"/>
      <c r="Z111" s="124"/>
      <c r="AA111" s="126"/>
      <c r="AB111" s="124"/>
      <c r="AC111" s="126"/>
      <c r="AD111" s="124"/>
      <c r="AE111" s="126"/>
      <c r="AF111" s="124"/>
      <c r="AG111" s="126"/>
      <c r="AH111" s="124"/>
      <c r="AI111" s="126"/>
      <c r="AJ111" s="124"/>
      <c r="AK111" s="126"/>
      <c r="AL111" s="178"/>
      <c r="AM111" s="126"/>
      <c r="AN111" s="165"/>
      <c r="AO111" s="201"/>
      <c r="AP111" s="202"/>
      <c r="AQ111" s="166"/>
      <c r="AR111" s="163"/>
      <c r="AS111" s="163"/>
      <c r="AT111" s="199" t="str">
        <f t="shared" si="41"/>
        <v/>
      </c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13"/>
      <c r="BF111" s="13"/>
      <c r="BG111" s="13"/>
      <c r="BX111" s="2"/>
      <c r="CA111" s="55" t="str">
        <f t="shared" si="42"/>
        <v/>
      </c>
      <c r="CB111" s="55" t="str">
        <f t="shared" si="43"/>
        <v/>
      </c>
      <c r="CC111" s="55" t="str">
        <f t="shared" si="44"/>
        <v/>
      </c>
      <c r="CD111" s="55" t="str">
        <f t="shared" si="45"/>
        <v/>
      </c>
      <c r="CE111" s="55" t="str">
        <f t="shared" si="46"/>
        <v/>
      </c>
      <c r="CF111" s="55" t="str">
        <f t="shared" si="47"/>
        <v/>
      </c>
      <c r="CG111" s="56">
        <f t="shared" si="48"/>
        <v>0</v>
      </c>
      <c r="CH111" s="56">
        <f t="shared" si="49"/>
        <v>0</v>
      </c>
      <c r="CI111" s="56">
        <f t="shared" si="50"/>
        <v>0</v>
      </c>
      <c r="CJ111" s="56">
        <f t="shared" si="51"/>
        <v>0</v>
      </c>
      <c r="CK111" s="56">
        <f t="shared" si="52"/>
        <v>0</v>
      </c>
      <c r="CL111" s="146">
        <f t="shared" si="53"/>
        <v>0</v>
      </c>
    </row>
    <row r="112" spans="1:90" ht="16.350000000000001" customHeight="1" x14ac:dyDescent="0.2">
      <c r="A112" s="415" t="s">
        <v>181</v>
      </c>
      <c r="B112" s="340" t="s">
        <v>160</v>
      </c>
      <c r="C112" s="341">
        <f t="shared" si="38"/>
        <v>0</v>
      </c>
      <c r="D112" s="342">
        <f t="shared" si="39"/>
        <v>0</v>
      </c>
      <c r="E112" s="343">
        <f t="shared" si="40"/>
        <v>0</v>
      </c>
      <c r="F112" s="311"/>
      <c r="G112" s="337"/>
      <c r="H112" s="311"/>
      <c r="I112" s="337"/>
      <c r="J112" s="311"/>
      <c r="K112" s="314"/>
      <c r="L112" s="311"/>
      <c r="M112" s="314"/>
      <c r="N112" s="311"/>
      <c r="O112" s="314"/>
      <c r="P112" s="311"/>
      <c r="Q112" s="314"/>
      <c r="R112" s="311"/>
      <c r="S112" s="314"/>
      <c r="T112" s="311"/>
      <c r="U112" s="314"/>
      <c r="V112" s="311"/>
      <c r="W112" s="337"/>
      <c r="X112" s="311"/>
      <c r="Y112" s="314"/>
      <c r="Z112" s="311"/>
      <c r="AA112" s="314"/>
      <c r="AB112" s="311"/>
      <c r="AC112" s="314"/>
      <c r="AD112" s="311"/>
      <c r="AE112" s="314"/>
      <c r="AF112" s="311"/>
      <c r="AG112" s="314"/>
      <c r="AH112" s="311"/>
      <c r="AI112" s="314"/>
      <c r="AJ112" s="311"/>
      <c r="AK112" s="314"/>
      <c r="AL112" s="344"/>
      <c r="AM112" s="314"/>
      <c r="AN112" s="336"/>
      <c r="AO112" s="345"/>
      <c r="AP112" s="346"/>
      <c r="AQ112" s="312"/>
      <c r="AR112" s="337"/>
      <c r="AS112" s="337"/>
      <c r="AT112" s="199" t="str">
        <f t="shared" si="41"/>
        <v/>
      </c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13"/>
      <c r="BF112" s="13"/>
      <c r="BG112" s="13"/>
      <c r="BX112" s="2"/>
      <c r="CA112" s="55" t="str">
        <f t="shared" si="42"/>
        <v/>
      </c>
      <c r="CB112" s="55" t="str">
        <f t="shared" si="43"/>
        <v/>
      </c>
      <c r="CC112" s="55" t="str">
        <f t="shared" si="44"/>
        <v/>
      </c>
      <c r="CD112" s="55" t="str">
        <f t="shared" si="45"/>
        <v/>
      </c>
      <c r="CE112" s="55" t="str">
        <f t="shared" si="46"/>
        <v/>
      </c>
      <c r="CF112" s="55" t="str">
        <f t="shared" si="47"/>
        <v/>
      </c>
      <c r="CG112" s="56">
        <f t="shared" si="48"/>
        <v>0</v>
      </c>
      <c r="CH112" s="56">
        <f t="shared" si="49"/>
        <v>0</v>
      </c>
      <c r="CI112" s="56">
        <f t="shared" si="50"/>
        <v>0</v>
      </c>
      <c r="CJ112" s="56">
        <f t="shared" si="51"/>
        <v>0</v>
      </c>
      <c r="CK112" s="56">
        <f t="shared" si="52"/>
        <v>0</v>
      </c>
      <c r="CL112" s="146">
        <f t="shared" si="53"/>
        <v>0</v>
      </c>
    </row>
    <row r="113" spans="1:90" ht="16.350000000000001" customHeight="1" x14ac:dyDescent="0.2">
      <c r="A113" s="417"/>
      <c r="B113" s="203" t="s">
        <v>161</v>
      </c>
      <c r="C113" s="172">
        <f t="shared" si="38"/>
        <v>131</v>
      </c>
      <c r="D113" s="155">
        <f t="shared" si="39"/>
        <v>99</v>
      </c>
      <c r="E113" s="156">
        <f t="shared" si="40"/>
        <v>32</v>
      </c>
      <c r="F113" s="124">
        <v>0</v>
      </c>
      <c r="G113" s="163">
        <v>1</v>
      </c>
      <c r="H113" s="124">
        <v>0</v>
      </c>
      <c r="I113" s="163">
        <v>0</v>
      </c>
      <c r="J113" s="124">
        <v>0</v>
      </c>
      <c r="K113" s="126">
        <v>0</v>
      </c>
      <c r="L113" s="124">
        <v>1</v>
      </c>
      <c r="M113" s="126">
        <v>0</v>
      </c>
      <c r="N113" s="124">
        <v>8</v>
      </c>
      <c r="O113" s="126">
        <v>2</v>
      </c>
      <c r="P113" s="124">
        <v>17</v>
      </c>
      <c r="Q113" s="126">
        <v>5</v>
      </c>
      <c r="R113" s="124">
        <v>20</v>
      </c>
      <c r="S113" s="126">
        <v>7</v>
      </c>
      <c r="T113" s="124">
        <v>8</v>
      </c>
      <c r="U113" s="126">
        <v>6</v>
      </c>
      <c r="V113" s="124">
        <v>11</v>
      </c>
      <c r="W113" s="126">
        <v>4</v>
      </c>
      <c r="X113" s="124">
        <v>9</v>
      </c>
      <c r="Y113" s="126">
        <v>4</v>
      </c>
      <c r="Z113" s="124">
        <v>14</v>
      </c>
      <c r="AA113" s="126">
        <v>2</v>
      </c>
      <c r="AB113" s="124">
        <v>7</v>
      </c>
      <c r="AC113" s="126">
        <v>0</v>
      </c>
      <c r="AD113" s="124">
        <v>3</v>
      </c>
      <c r="AE113" s="126">
        <v>1</v>
      </c>
      <c r="AF113" s="124">
        <v>1</v>
      </c>
      <c r="AG113" s="126">
        <v>0</v>
      </c>
      <c r="AH113" s="124">
        <v>0</v>
      </c>
      <c r="AI113" s="126">
        <v>0</v>
      </c>
      <c r="AJ113" s="124">
        <v>0</v>
      </c>
      <c r="AK113" s="126">
        <v>0</v>
      </c>
      <c r="AL113" s="178">
        <v>0</v>
      </c>
      <c r="AM113" s="126">
        <v>0</v>
      </c>
      <c r="AN113" s="165">
        <v>131</v>
      </c>
      <c r="AO113" s="201">
        <v>0</v>
      </c>
      <c r="AP113" s="202">
        <v>0</v>
      </c>
      <c r="AQ113" s="166">
        <v>0</v>
      </c>
      <c r="AR113" s="163">
        <v>0</v>
      </c>
      <c r="AS113" s="163">
        <v>0</v>
      </c>
      <c r="AT113" s="199" t="str">
        <f t="shared" si="41"/>
        <v/>
      </c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13"/>
      <c r="BF113" s="13"/>
      <c r="BG113" s="13"/>
      <c r="BX113" s="2"/>
      <c r="CA113" s="55" t="str">
        <f t="shared" si="42"/>
        <v/>
      </c>
      <c r="CB113" s="55" t="str">
        <f t="shared" si="43"/>
        <v/>
      </c>
      <c r="CC113" s="55" t="str">
        <f t="shared" si="44"/>
        <v/>
      </c>
      <c r="CD113" s="55" t="str">
        <f t="shared" si="45"/>
        <v/>
      </c>
      <c r="CE113" s="55" t="str">
        <f t="shared" si="46"/>
        <v/>
      </c>
      <c r="CF113" s="55" t="str">
        <f t="shared" si="47"/>
        <v/>
      </c>
      <c r="CG113" s="56">
        <f t="shared" si="48"/>
        <v>0</v>
      </c>
      <c r="CH113" s="56">
        <f t="shared" si="49"/>
        <v>0</v>
      </c>
      <c r="CI113" s="56">
        <f t="shared" si="50"/>
        <v>0</v>
      </c>
      <c r="CJ113" s="56">
        <f t="shared" si="51"/>
        <v>0</v>
      </c>
      <c r="CK113" s="56">
        <f t="shared" si="52"/>
        <v>0</v>
      </c>
      <c r="CL113" s="146">
        <f t="shared" si="53"/>
        <v>0</v>
      </c>
    </row>
    <row r="114" spans="1:90" ht="16.350000000000001" customHeight="1" x14ac:dyDescent="0.2">
      <c r="A114" s="415" t="s">
        <v>182</v>
      </c>
      <c r="B114" s="340" t="s">
        <v>160</v>
      </c>
      <c r="C114" s="341">
        <f t="shared" si="38"/>
        <v>0</v>
      </c>
      <c r="D114" s="342">
        <f t="shared" si="39"/>
        <v>0</v>
      </c>
      <c r="E114" s="343">
        <f t="shared" si="40"/>
        <v>0</v>
      </c>
      <c r="F114" s="311"/>
      <c r="G114" s="337"/>
      <c r="H114" s="311"/>
      <c r="I114" s="337"/>
      <c r="J114" s="311"/>
      <c r="K114" s="314"/>
      <c r="L114" s="311"/>
      <c r="M114" s="314"/>
      <c r="N114" s="311"/>
      <c r="O114" s="314"/>
      <c r="P114" s="311"/>
      <c r="Q114" s="314"/>
      <c r="R114" s="311"/>
      <c r="S114" s="314"/>
      <c r="T114" s="311"/>
      <c r="U114" s="314"/>
      <c r="V114" s="60"/>
      <c r="W114" s="49"/>
      <c r="X114" s="60"/>
      <c r="Y114" s="49"/>
      <c r="Z114" s="60"/>
      <c r="AA114" s="49"/>
      <c r="AB114" s="60"/>
      <c r="AC114" s="49"/>
      <c r="AD114" s="60"/>
      <c r="AE114" s="49"/>
      <c r="AF114" s="60"/>
      <c r="AG114" s="49"/>
      <c r="AH114" s="60"/>
      <c r="AI114" s="49"/>
      <c r="AJ114" s="60"/>
      <c r="AK114" s="49"/>
      <c r="AL114" s="80"/>
      <c r="AM114" s="49"/>
      <c r="AN114" s="336"/>
      <c r="AO114" s="345"/>
      <c r="AP114" s="346"/>
      <c r="AQ114" s="312"/>
      <c r="AR114" s="337"/>
      <c r="AS114" s="337"/>
      <c r="AT114" s="199" t="str">
        <f t="shared" si="41"/>
        <v/>
      </c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13"/>
      <c r="BF114" s="13"/>
      <c r="BG114" s="13"/>
      <c r="BX114" s="2"/>
      <c r="CA114" s="55" t="str">
        <f t="shared" si="42"/>
        <v/>
      </c>
      <c r="CB114" s="55" t="str">
        <f t="shared" si="43"/>
        <v/>
      </c>
      <c r="CC114" s="55" t="str">
        <f t="shared" si="44"/>
        <v/>
      </c>
      <c r="CD114" s="55" t="str">
        <f t="shared" si="45"/>
        <v/>
      </c>
      <c r="CE114" s="55" t="str">
        <f t="shared" si="46"/>
        <v/>
      </c>
      <c r="CF114" s="55" t="str">
        <f t="shared" si="47"/>
        <v/>
      </c>
      <c r="CG114" s="56">
        <f t="shared" si="48"/>
        <v>0</v>
      </c>
      <c r="CH114" s="56">
        <f t="shared" si="49"/>
        <v>0</v>
      </c>
      <c r="CI114" s="56">
        <f t="shared" si="50"/>
        <v>0</v>
      </c>
      <c r="CJ114" s="56">
        <f t="shared" si="51"/>
        <v>0</v>
      </c>
      <c r="CK114" s="56">
        <f t="shared" si="52"/>
        <v>0</v>
      </c>
      <c r="CL114" s="146">
        <f t="shared" si="53"/>
        <v>0</v>
      </c>
    </row>
    <row r="115" spans="1:90" ht="16.350000000000001" customHeight="1" x14ac:dyDescent="0.2">
      <c r="A115" s="417"/>
      <c r="B115" s="203" t="s">
        <v>161</v>
      </c>
      <c r="C115" s="172">
        <f t="shared" si="38"/>
        <v>2</v>
      </c>
      <c r="D115" s="155">
        <f t="shared" si="39"/>
        <v>2</v>
      </c>
      <c r="E115" s="156">
        <f t="shared" si="40"/>
        <v>0</v>
      </c>
      <c r="F115" s="124">
        <v>0</v>
      </c>
      <c r="G115" s="163">
        <v>0</v>
      </c>
      <c r="H115" s="124">
        <v>0</v>
      </c>
      <c r="I115" s="163">
        <v>0</v>
      </c>
      <c r="J115" s="124">
        <v>0</v>
      </c>
      <c r="K115" s="126">
        <v>0</v>
      </c>
      <c r="L115" s="124">
        <v>0</v>
      </c>
      <c r="M115" s="126">
        <v>0</v>
      </c>
      <c r="N115" s="124">
        <v>1</v>
      </c>
      <c r="O115" s="126">
        <v>0</v>
      </c>
      <c r="P115" s="124">
        <v>0</v>
      </c>
      <c r="Q115" s="126">
        <v>0</v>
      </c>
      <c r="R115" s="124">
        <v>0</v>
      </c>
      <c r="S115" s="126">
        <v>0</v>
      </c>
      <c r="T115" s="124">
        <v>0</v>
      </c>
      <c r="U115" s="126">
        <v>0</v>
      </c>
      <c r="V115" s="85">
        <v>0</v>
      </c>
      <c r="W115" s="52">
        <v>0</v>
      </c>
      <c r="X115" s="60">
        <v>0</v>
      </c>
      <c r="Y115" s="49">
        <v>0</v>
      </c>
      <c r="Z115" s="60">
        <v>1</v>
      </c>
      <c r="AA115" s="49">
        <v>0</v>
      </c>
      <c r="AB115" s="60">
        <v>0</v>
      </c>
      <c r="AC115" s="49">
        <v>0</v>
      </c>
      <c r="AD115" s="60">
        <v>0</v>
      </c>
      <c r="AE115" s="49">
        <v>0</v>
      </c>
      <c r="AF115" s="60">
        <v>0</v>
      </c>
      <c r="AG115" s="49">
        <v>0</v>
      </c>
      <c r="AH115" s="60">
        <v>0</v>
      </c>
      <c r="AI115" s="49">
        <v>0</v>
      </c>
      <c r="AJ115" s="60">
        <v>0</v>
      </c>
      <c r="AK115" s="49">
        <v>0</v>
      </c>
      <c r="AL115" s="80">
        <v>0</v>
      </c>
      <c r="AM115" s="49">
        <v>0</v>
      </c>
      <c r="AN115" s="171">
        <v>2</v>
      </c>
      <c r="AO115" s="206">
        <v>0</v>
      </c>
      <c r="AP115" s="207">
        <v>0</v>
      </c>
      <c r="AQ115" s="79">
        <v>0</v>
      </c>
      <c r="AR115" s="52">
        <v>0</v>
      </c>
      <c r="AS115" s="52">
        <v>0</v>
      </c>
      <c r="AT115" s="199" t="str">
        <f t="shared" si="41"/>
        <v/>
      </c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13"/>
      <c r="BF115" s="13"/>
      <c r="BG115" s="13"/>
      <c r="BX115" s="2"/>
      <c r="CA115" s="55" t="str">
        <f t="shared" si="42"/>
        <v/>
      </c>
      <c r="CB115" s="55" t="str">
        <f t="shared" si="43"/>
        <v/>
      </c>
      <c r="CC115" s="55" t="str">
        <f t="shared" si="44"/>
        <v/>
      </c>
      <c r="CD115" s="55" t="str">
        <f t="shared" si="45"/>
        <v/>
      </c>
      <c r="CE115" s="55" t="str">
        <f t="shared" si="46"/>
        <v/>
      </c>
      <c r="CF115" s="55" t="str">
        <f t="shared" si="47"/>
        <v/>
      </c>
      <c r="CG115" s="56">
        <f t="shared" si="48"/>
        <v>0</v>
      </c>
      <c r="CH115" s="56">
        <f t="shared" si="49"/>
        <v>0</v>
      </c>
      <c r="CI115" s="56">
        <f t="shared" si="50"/>
        <v>0</v>
      </c>
      <c r="CJ115" s="56">
        <f t="shared" si="51"/>
        <v>0</v>
      </c>
      <c r="CK115" s="56">
        <f t="shared" si="52"/>
        <v>0</v>
      </c>
      <c r="CL115" s="146">
        <f t="shared" si="53"/>
        <v>0</v>
      </c>
    </row>
    <row r="116" spans="1:90" ht="16.350000000000001" customHeight="1" x14ac:dyDescent="0.2">
      <c r="A116" s="389" t="s">
        <v>183</v>
      </c>
      <c r="B116" s="208" t="s">
        <v>160</v>
      </c>
      <c r="C116" s="209">
        <f t="shared" si="38"/>
        <v>0</v>
      </c>
      <c r="D116" s="137">
        <f>SUM(L116+N116+P116+R116+T116+V116+X116+Z116+AB116+AD116+AF116+AH116+AJ116+AL116)</f>
        <v>0</v>
      </c>
      <c r="E116" s="138">
        <f>SUM(M116+O116+Q116+S116+U116+W116+Y116+AA116+AC116+AE116+AG116+AI116+AK116+AM116)</f>
        <v>0</v>
      </c>
      <c r="F116" s="210"/>
      <c r="G116" s="211"/>
      <c r="H116" s="210"/>
      <c r="I116" s="211"/>
      <c r="J116" s="210"/>
      <c r="K116" s="211"/>
      <c r="L116" s="38"/>
      <c r="M116" s="45"/>
      <c r="N116" s="139"/>
      <c r="O116" s="45"/>
      <c r="P116" s="139"/>
      <c r="Q116" s="45"/>
      <c r="R116" s="139"/>
      <c r="S116" s="45"/>
      <c r="T116" s="139"/>
      <c r="U116" s="45"/>
      <c r="V116" s="139"/>
      <c r="W116" s="45"/>
      <c r="X116" s="139"/>
      <c r="Y116" s="45"/>
      <c r="Z116" s="139"/>
      <c r="AA116" s="45"/>
      <c r="AB116" s="139"/>
      <c r="AC116" s="45"/>
      <c r="AD116" s="139"/>
      <c r="AE116" s="45"/>
      <c r="AF116" s="139"/>
      <c r="AG116" s="45"/>
      <c r="AH116" s="139"/>
      <c r="AI116" s="45"/>
      <c r="AJ116" s="139"/>
      <c r="AK116" s="45"/>
      <c r="AL116" s="141"/>
      <c r="AM116" s="45"/>
      <c r="AN116" s="143"/>
      <c r="AO116" s="212"/>
      <c r="AP116" s="213"/>
      <c r="AQ116" s="144"/>
      <c r="AR116" s="140"/>
      <c r="AS116" s="140"/>
      <c r="AT116" s="199" t="str">
        <f t="shared" si="41"/>
        <v/>
      </c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13"/>
      <c r="BF116" s="13"/>
      <c r="BG116" s="13"/>
      <c r="BX116" s="2"/>
      <c r="CA116" s="55" t="str">
        <f t="shared" si="42"/>
        <v/>
      </c>
      <c r="CB116" s="55" t="str">
        <f t="shared" si="43"/>
        <v/>
      </c>
      <c r="CC116" s="55" t="str">
        <f t="shared" si="44"/>
        <v/>
      </c>
      <c r="CD116" s="55" t="str">
        <f t="shared" si="45"/>
        <v/>
      </c>
      <c r="CE116" s="55" t="str">
        <f t="shared" si="46"/>
        <v/>
      </c>
      <c r="CF116" s="55" t="str">
        <f t="shared" si="47"/>
        <v/>
      </c>
      <c r="CG116" s="56">
        <f>IF(C116&lt;AN116,1,0)</f>
        <v>0</v>
      </c>
      <c r="CH116" s="56">
        <f t="shared" si="49"/>
        <v>0</v>
      </c>
      <c r="CI116" s="56">
        <f t="shared" si="50"/>
        <v>0</v>
      </c>
      <c r="CJ116" s="56">
        <f t="shared" si="51"/>
        <v>0</v>
      </c>
      <c r="CK116" s="56">
        <f t="shared" si="52"/>
        <v>0</v>
      </c>
      <c r="CL116" s="146">
        <f t="shared" si="53"/>
        <v>0</v>
      </c>
    </row>
    <row r="117" spans="1:90" ht="16.350000000000001" customHeight="1" x14ac:dyDescent="0.2">
      <c r="A117" s="391"/>
      <c r="B117" s="200" t="s">
        <v>161</v>
      </c>
      <c r="C117" s="175">
        <f t="shared" si="38"/>
        <v>0</v>
      </c>
      <c r="D117" s="176">
        <f>SUM(L117+N117+P117+R117+T117+V117+X117+Z117+AB117+AD117+AF117+AH117+AJ117+AL117)</f>
        <v>0</v>
      </c>
      <c r="E117" s="177">
        <f>SUM(M117+O117+Q117+S117+U117+W117+Y117+AA117+AC117+AE117+AG117+AI117+AK117+AM117)</f>
        <v>0</v>
      </c>
      <c r="F117" s="161"/>
      <c r="G117" s="162"/>
      <c r="H117" s="161"/>
      <c r="I117" s="162"/>
      <c r="J117" s="161"/>
      <c r="K117" s="162"/>
      <c r="L117" s="347"/>
      <c r="M117" s="126"/>
      <c r="N117" s="124"/>
      <c r="O117" s="126"/>
      <c r="P117" s="124"/>
      <c r="Q117" s="126"/>
      <c r="R117" s="124"/>
      <c r="S117" s="126"/>
      <c r="T117" s="124"/>
      <c r="U117" s="126"/>
      <c r="V117" s="124"/>
      <c r="W117" s="126"/>
      <c r="X117" s="124"/>
      <c r="Y117" s="126"/>
      <c r="Z117" s="124"/>
      <c r="AA117" s="126"/>
      <c r="AB117" s="124"/>
      <c r="AC117" s="126"/>
      <c r="AD117" s="124"/>
      <c r="AE117" s="126"/>
      <c r="AF117" s="124"/>
      <c r="AG117" s="126"/>
      <c r="AH117" s="124"/>
      <c r="AI117" s="126"/>
      <c r="AJ117" s="124"/>
      <c r="AK117" s="126"/>
      <c r="AL117" s="178"/>
      <c r="AM117" s="126"/>
      <c r="AN117" s="165"/>
      <c r="AO117" s="201"/>
      <c r="AP117" s="202"/>
      <c r="AQ117" s="166"/>
      <c r="AR117" s="163"/>
      <c r="AS117" s="163"/>
      <c r="AT117" s="199" t="str">
        <f t="shared" si="41"/>
        <v/>
      </c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13"/>
      <c r="BF117" s="13"/>
      <c r="BG117" s="13"/>
      <c r="BX117" s="2"/>
      <c r="CA117" s="55" t="str">
        <f t="shared" si="42"/>
        <v/>
      </c>
      <c r="CB117" s="55" t="str">
        <f t="shared" si="43"/>
        <v/>
      </c>
      <c r="CC117" s="55" t="str">
        <f t="shared" si="44"/>
        <v/>
      </c>
      <c r="CD117" s="55" t="str">
        <f t="shared" si="45"/>
        <v/>
      </c>
      <c r="CE117" s="55" t="str">
        <f t="shared" si="46"/>
        <v/>
      </c>
      <c r="CF117" s="55" t="str">
        <f t="shared" si="47"/>
        <v/>
      </c>
      <c r="CG117" s="56">
        <f t="shared" si="48"/>
        <v>0</v>
      </c>
      <c r="CH117" s="56">
        <f t="shared" si="49"/>
        <v>0</v>
      </c>
      <c r="CI117" s="56">
        <f t="shared" si="50"/>
        <v>0</v>
      </c>
      <c r="CJ117" s="56">
        <f t="shared" si="51"/>
        <v>0</v>
      </c>
      <c r="CK117" s="56">
        <f t="shared" si="52"/>
        <v>0</v>
      </c>
      <c r="CL117" s="146">
        <f t="shared" si="53"/>
        <v>0</v>
      </c>
    </row>
    <row r="118" spans="1:90" x14ac:dyDescent="0.2">
      <c r="AA118" s="5"/>
      <c r="AB118" s="5"/>
      <c r="AC118" s="5"/>
      <c r="AD118" s="5"/>
      <c r="AE118" s="5"/>
      <c r="AR118" s="2" t="s">
        <v>169</v>
      </c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CG118" s="12"/>
      <c r="CH118" s="12"/>
      <c r="CI118" s="12"/>
      <c r="CJ118" s="12"/>
      <c r="CK118" s="12"/>
    </row>
    <row r="119" spans="1:90" x14ac:dyDescent="0.2">
      <c r="AA119" s="5"/>
      <c r="AB119" s="5"/>
      <c r="AC119" s="5"/>
      <c r="AD119" s="5"/>
      <c r="AE119" s="5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CG119" s="12"/>
      <c r="CH119" s="12"/>
      <c r="CI119" s="12"/>
      <c r="CJ119" s="12"/>
      <c r="CK119" s="12"/>
    </row>
    <row r="120" spans="1:90" x14ac:dyDescent="0.2">
      <c r="AA120" s="5"/>
      <c r="AB120" s="5"/>
      <c r="AC120" s="5"/>
      <c r="AD120" s="5"/>
      <c r="AE120" s="5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</row>
    <row r="125" spans="1:90" x14ac:dyDescent="0.2">
      <c r="AA125" s="5"/>
      <c r="AB125" s="5"/>
      <c r="AC125" s="5"/>
      <c r="AD125" s="5"/>
      <c r="AE125" s="5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43" x14ac:dyDescent="0.2"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215"/>
      <c r="AJ136" s="5"/>
      <c r="AK136" s="5"/>
      <c r="AL136" s="5"/>
      <c r="AM136" s="5"/>
      <c r="AN136" s="5"/>
      <c r="AO136" s="5"/>
      <c r="AP136" s="5"/>
      <c r="AQ136" s="215"/>
    </row>
    <row r="192" ht="12.75" customHeight="1" x14ac:dyDescent="0.2"/>
    <row r="193" spans="1:104" s="216" customFormat="1" hidden="1" x14ac:dyDescent="0.2">
      <c r="A193" s="216">
        <f>SUM(B71,B88,C102,C107:C117,AV71,AR71:AS71,W71:AV71)</f>
        <v>9672</v>
      </c>
      <c r="B193" s="216">
        <f>SUM(CG7:CK119)</f>
        <v>0</v>
      </c>
      <c r="BX193" s="217"/>
      <c r="BY193" s="217"/>
      <c r="BZ193" s="217"/>
      <c r="CA193" s="217"/>
      <c r="CB193" s="217"/>
      <c r="CC193" s="217"/>
      <c r="CD193" s="217"/>
      <c r="CE193" s="217"/>
      <c r="CF193" s="217"/>
      <c r="CG193" s="217"/>
      <c r="CH193" s="217"/>
      <c r="CI193" s="217"/>
      <c r="CJ193" s="217"/>
      <c r="CK193" s="217"/>
      <c r="CL193" s="217"/>
      <c r="CM193" s="217"/>
      <c r="CN193" s="217"/>
      <c r="CO193" s="217"/>
      <c r="CP193" s="217"/>
      <c r="CQ193" s="217"/>
      <c r="CR193" s="217"/>
      <c r="CS193" s="217"/>
      <c r="CT193" s="217"/>
      <c r="CU193" s="217"/>
      <c r="CV193" s="217"/>
      <c r="CW193" s="217"/>
      <c r="CX193" s="217"/>
      <c r="CY193" s="217"/>
      <c r="CZ193" s="217"/>
    </row>
  </sheetData>
  <mergeCells count="87">
    <mergeCell ref="A107:A108"/>
    <mergeCell ref="A109:A111"/>
    <mergeCell ref="A112:A113"/>
    <mergeCell ref="A114:A115"/>
    <mergeCell ref="A116:A117"/>
    <mergeCell ref="AQ104:AQ106"/>
    <mergeCell ref="AR104:AR106"/>
    <mergeCell ref="AS104:AS106"/>
    <mergeCell ref="F105:G105"/>
    <mergeCell ref="H105:I105"/>
    <mergeCell ref="J105:K105"/>
    <mergeCell ref="L105:M105"/>
    <mergeCell ref="N105:O105"/>
    <mergeCell ref="P105:Q105"/>
    <mergeCell ref="R105:S105"/>
    <mergeCell ref="AO104:AP105"/>
    <mergeCell ref="AB105:AC105"/>
    <mergeCell ref="AD105:AE105"/>
    <mergeCell ref="AF105:AG105"/>
    <mergeCell ref="AH105:AI105"/>
    <mergeCell ref="AJ105:AK105"/>
    <mergeCell ref="A104:A106"/>
    <mergeCell ref="B104:B106"/>
    <mergeCell ref="C104:E105"/>
    <mergeCell ref="F104:AM104"/>
    <mergeCell ref="AN104:AN106"/>
    <mergeCell ref="T105:U105"/>
    <mergeCell ref="V105:W105"/>
    <mergeCell ref="X105:Y105"/>
    <mergeCell ref="Z105:AA105"/>
    <mergeCell ref="AL105:AM105"/>
    <mergeCell ref="A102:B102"/>
    <mergeCell ref="AF91:AG91"/>
    <mergeCell ref="AH91:AI91"/>
    <mergeCell ref="AJ91:AK91"/>
    <mergeCell ref="AL91:AM91"/>
    <mergeCell ref="A93:B93"/>
    <mergeCell ref="A94:A96"/>
    <mergeCell ref="A90:B92"/>
    <mergeCell ref="C90:E91"/>
    <mergeCell ref="AB91:AC91"/>
    <mergeCell ref="AD91:AE91"/>
    <mergeCell ref="A97:B97"/>
    <mergeCell ref="A98:B98"/>
    <mergeCell ref="A99:B99"/>
    <mergeCell ref="A100:B100"/>
    <mergeCell ref="A101:B101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F90:AM90"/>
    <mergeCell ref="AN90:AN92"/>
    <mergeCell ref="AO90:AO92"/>
    <mergeCell ref="AP90:AP92"/>
    <mergeCell ref="X91:Y91"/>
    <mergeCell ref="Z91:AA91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3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37" width="11.42578125" style="2" customWidth="1"/>
    <col min="38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3" width="11.42578125" style="2"/>
    <col min="74" max="75" width="11.42578125" style="2" customWidth="1"/>
    <col min="76" max="77" width="11.42578125" style="3" customWidth="1"/>
    <col min="78" max="78" width="11.140625" style="3" customWidth="1"/>
    <col min="79" max="89" width="11.140625" style="4" hidden="1" customWidth="1"/>
    <col min="90" max="104" width="11.140625" style="4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0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",[11]NOMBRE!B2," - ","( ",[11]NOMBRE!C2,[11]NOMBRE!D2,[11]NOMBRE!E2,[11]NOMBRE!F2,[11]NOMBRE!G2,"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",[11]NOMBRE!B6," - ","( ",[11]NOMBRE!C6,[11]NOMBRE!D6," )")</f>
        <v>MES: SEPTIEMBRE - ( 09 )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",[11]NOMBRE!B7)</f>
        <v>AÑO: 2020</v>
      </c>
      <c r="AP5" s="369"/>
      <c r="AQ5" s="371"/>
      <c r="AR5" s="37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373" t="s">
        <v>1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5"/>
      <c r="AF6" s="5"/>
      <c r="AG6" s="5"/>
      <c r="AH6" s="6"/>
      <c r="AI6" s="5"/>
      <c r="AJ6" s="5"/>
      <c r="AK6" s="6"/>
      <c r="AL6" s="5"/>
      <c r="AM6" s="5"/>
      <c r="AN6" s="7"/>
      <c r="AP6" s="369"/>
      <c r="AQ6" s="371"/>
      <c r="AR6" s="37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2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370"/>
      <c r="AQ7" s="372"/>
      <c r="AR7" s="372"/>
      <c r="AS7" s="374"/>
      <c r="AT7" s="375"/>
      <c r="AU7" s="37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376" t="s">
        <v>3</v>
      </c>
      <c r="B8" s="468" t="s">
        <v>4</v>
      </c>
      <c r="C8" s="469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69"/>
      <c r="U8" s="469"/>
      <c r="V8" s="470"/>
      <c r="W8" s="376" t="s">
        <v>5</v>
      </c>
      <c r="X8" s="382"/>
      <c r="Y8" s="382"/>
      <c r="Z8" s="382"/>
      <c r="AA8" s="382"/>
      <c r="AB8" s="382"/>
      <c r="AC8" s="382"/>
      <c r="AD8" s="383"/>
      <c r="AE8" s="384" t="s">
        <v>6</v>
      </c>
      <c r="AF8" s="385"/>
      <c r="AG8" s="376" t="s">
        <v>7</v>
      </c>
      <c r="AH8" s="383"/>
      <c r="AI8" s="389" t="s">
        <v>8</v>
      </c>
      <c r="AJ8" s="376" t="s">
        <v>9</v>
      </c>
      <c r="AK8" s="383"/>
      <c r="AL8" s="376" t="s">
        <v>10</v>
      </c>
      <c r="AM8" s="383"/>
      <c r="AN8" s="376" t="s">
        <v>11</v>
      </c>
      <c r="AO8" s="383"/>
      <c r="AP8" s="389" t="s">
        <v>12</v>
      </c>
      <c r="AQ8" s="389" t="s">
        <v>13</v>
      </c>
      <c r="AR8" s="397" t="s">
        <v>14</v>
      </c>
      <c r="AS8" s="398"/>
      <c r="AT8" s="471" t="s">
        <v>15</v>
      </c>
      <c r="AU8" s="471"/>
      <c r="AV8" s="471"/>
      <c r="AW8" s="472" t="s">
        <v>16</v>
      </c>
      <c r="AX8" s="472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377"/>
      <c r="B9" s="389" t="s">
        <v>17</v>
      </c>
      <c r="C9" s="376" t="s">
        <v>18</v>
      </c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383"/>
      <c r="T9" s="389" t="s">
        <v>19</v>
      </c>
      <c r="U9" s="473" t="s">
        <v>20</v>
      </c>
      <c r="V9" s="474"/>
      <c r="W9" s="475" t="s">
        <v>21</v>
      </c>
      <c r="X9" s="475"/>
      <c r="Y9" s="475"/>
      <c r="Z9" s="474"/>
      <c r="AA9" s="473" t="s">
        <v>22</v>
      </c>
      <c r="AB9" s="475"/>
      <c r="AC9" s="475"/>
      <c r="AD9" s="474"/>
      <c r="AE9" s="386"/>
      <c r="AF9" s="387"/>
      <c r="AG9" s="378"/>
      <c r="AH9" s="388"/>
      <c r="AI9" s="390"/>
      <c r="AJ9" s="378"/>
      <c r="AK9" s="388"/>
      <c r="AL9" s="378"/>
      <c r="AM9" s="388"/>
      <c r="AN9" s="378"/>
      <c r="AO9" s="388"/>
      <c r="AP9" s="390"/>
      <c r="AQ9" s="390"/>
      <c r="AR9" s="399"/>
      <c r="AS9" s="400"/>
      <c r="AT9" s="471"/>
      <c r="AU9" s="471"/>
      <c r="AV9" s="471"/>
      <c r="AW9" s="472"/>
      <c r="AX9" s="472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378"/>
      <c r="B10" s="391"/>
      <c r="C10" s="294" t="s">
        <v>23</v>
      </c>
      <c r="D10" s="295" t="s">
        <v>24</v>
      </c>
      <c r="E10" s="296" t="s">
        <v>25</v>
      </c>
      <c r="F10" s="296" t="s">
        <v>26</v>
      </c>
      <c r="G10" s="296" t="s">
        <v>27</v>
      </c>
      <c r="H10" s="297" t="s">
        <v>28</v>
      </c>
      <c r="I10" s="297" t="s">
        <v>29</v>
      </c>
      <c r="J10" s="297" t="s">
        <v>30</v>
      </c>
      <c r="K10" s="297" t="s">
        <v>31</v>
      </c>
      <c r="L10" s="297" t="s">
        <v>32</v>
      </c>
      <c r="M10" s="297" t="s">
        <v>33</v>
      </c>
      <c r="N10" s="297" t="s">
        <v>34</v>
      </c>
      <c r="O10" s="297" t="s">
        <v>35</v>
      </c>
      <c r="P10" s="297" t="s">
        <v>36</v>
      </c>
      <c r="Q10" s="297" t="s">
        <v>37</v>
      </c>
      <c r="R10" s="297" t="s">
        <v>38</v>
      </c>
      <c r="S10" s="298" t="s">
        <v>39</v>
      </c>
      <c r="T10" s="391"/>
      <c r="U10" s="352" t="s">
        <v>40</v>
      </c>
      <c r="V10" s="299" t="s">
        <v>41</v>
      </c>
      <c r="W10" s="354" t="s">
        <v>42</v>
      </c>
      <c r="X10" s="300" t="s">
        <v>43</v>
      </c>
      <c r="Y10" s="296" t="s">
        <v>44</v>
      </c>
      <c r="Z10" s="299" t="s">
        <v>45</v>
      </c>
      <c r="AA10" s="300" t="s">
        <v>42</v>
      </c>
      <c r="AB10" s="300" t="s">
        <v>43</v>
      </c>
      <c r="AC10" s="296" t="s">
        <v>44</v>
      </c>
      <c r="AD10" s="299" t="s">
        <v>45</v>
      </c>
      <c r="AE10" s="301" t="s">
        <v>46</v>
      </c>
      <c r="AF10" s="302" t="s">
        <v>47</v>
      </c>
      <c r="AG10" s="303" t="s">
        <v>48</v>
      </c>
      <c r="AH10" s="304" t="s">
        <v>49</v>
      </c>
      <c r="AI10" s="391"/>
      <c r="AJ10" s="294" t="s">
        <v>50</v>
      </c>
      <c r="AK10" s="299" t="s">
        <v>51</v>
      </c>
      <c r="AL10" s="294" t="s">
        <v>50</v>
      </c>
      <c r="AM10" s="299" t="s">
        <v>51</v>
      </c>
      <c r="AN10" s="305" t="s">
        <v>52</v>
      </c>
      <c r="AO10" s="305" t="s">
        <v>53</v>
      </c>
      <c r="AP10" s="391"/>
      <c r="AQ10" s="391"/>
      <c r="AR10" s="306" t="s">
        <v>21</v>
      </c>
      <c r="AS10" s="307" t="s">
        <v>54</v>
      </c>
      <c r="AT10" s="308" t="s">
        <v>55</v>
      </c>
      <c r="AU10" s="309" t="s">
        <v>56</v>
      </c>
      <c r="AV10" s="310" t="s">
        <v>57</v>
      </c>
      <c r="AW10" s="294" t="s">
        <v>50</v>
      </c>
      <c r="AX10" s="299" t="s">
        <v>51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3" t="s">
        <v>58</v>
      </c>
      <c r="B11" s="34">
        <f>SUM(C11:S11)</f>
        <v>106</v>
      </c>
      <c r="C11" s="311">
        <v>44</v>
      </c>
      <c r="D11" s="312">
        <v>30</v>
      </c>
      <c r="E11" s="313">
        <v>26</v>
      </c>
      <c r="F11" s="313">
        <v>6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9">
        <v>106</v>
      </c>
      <c r="U11" s="39">
        <v>49</v>
      </c>
      <c r="V11" s="40">
        <v>57</v>
      </c>
      <c r="W11" s="41">
        <f t="shared" ref="W11:W36" si="0">SUM(X11+Y11+Z11)</f>
        <v>24</v>
      </c>
      <c r="X11" s="39">
        <v>2</v>
      </c>
      <c r="Y11" s="42">
        <v>21</v>
      </c>
      <c r="Z11" s="40">
        <v>1</v>
      </c>
      <c r="AA11" s="43">
        <f t="shared" ref="AA11:AA37" si="1">SUM(AB11+AC11+AD11)</f>
        <v>0</v>
      </c>
      <c r="AB11" s="39">
        <v>0</v>
      </c>
      <c r="AC11" s="42">
        <v>0</v>
      </c>
      <c r="AD11" s="40">
        <v>0</v>
      </c>
      <c r="AE11" s="44">
        <v>2</v>
      </c>
      <c r="AF11" s="45">
        <v>0</v>
      </c>
      <c r="AG11" s="46">
        <v>0</v>
      </c>
      <c r="AH11" s="314">
        <v>4</v>
      </c>
      <c r="AI11" s="48">
        <v>46</v>
      </c>
      <c r="AJ11" s="46">
        <v>0</v>
      </c>
      <c r="AK11" s="314">
        <v>0</v>
      </c>
      <c r="AL11" s="46">
        <v>2</v>
      </c>
      <c r="AM11" s="314">
        <v>0</v>
      </c>
      <c r="AN11" s="49"/>
      <c r="AO11" s="49"/>
      <c r="AP11" s="49"/>
      <c r="AQ11" s="49"/>
      <c r="AR11" s="50"/>
      <c r="AS11" s="51"/>
      <c r="AT11" s="311"/>
      <c r="AU11" s="313"/>
      <c r="AV11" s="52"/>
      <c r="AW11" s="46"/>
      <c r="AX11" s="314"/>
      <c r="AY11" s="53" t="str">
        <f>CA11&amp;CB11&amp;CC11&amp;CD11&amp;CE11</f>
        <v/>
      </c>
      <c r="AZ11" s="54"/>
      <c r="BA11" s="54"/>
      <c r="BB11" s="54"/>
      <c r="BC11" s="54"/>
      <c r="BD11" s="54"/>
      <c r="BE11" s="54"/>
      <c r="BF11" s="54"/>
      <c r="BG11" s="54"/>
      <c r="BH11" s="54"/>
      <c r="BI11" s="13"/>
      <c r="BJ11" s="13"/>
      <c r="BK11" s="13"/>
      <c r="BL11" s="13"/>
      <c r="BM11" s="13"/>
      <c r="BX11" s="2"/>
      <c r="CA11" s="55" t="str">
        <f>IF(CG11=1,"* El número de consultas según sexo NO DEBE ser diferente al Total. ","")</f>
        <v/>
      </c>
      <c r="CB11" s="55" t="str">
        <f>IF(CH11=1,"* No olvide digitar la columna Beneficiarios (Digite CEROS si no tiene). ","")</f>
        <v/>
      </c>
      <c r="CC11" s="55" t="str">
        <f>IF(CI11=1,"* El número de Beneficiarios NO DEBE ser mayor que el Total. ","")</f>
        <v/>
      </c>
      <c r="CD11" s="55" t="str">
        <f>IF(CJ11=1,"* El total de Consultas Nuevas NO DEBE ser MAYOR que el total de las Consultas Médicas. ","")</f>
        <v/>
      </c>
      <c r="CE11" s="55" t="str">
        <f>IF(CK11=1,"* No olvide registrar datos en Pertinencia (Digite CEROS si no tiene). ","")</f>
        <v/>
      </c>
      <c r="CF11" s="55"/>
      <c r="CG11" s="56">
        <f>IF(B11&lt;&gt;(U11+V11),1,0)</f>
        <v>0</v>
      </c>
      <c r="CH11" s="56">
        <f>IF(AND(B11&lt;&gt;0,T11=""),1,0)</f>
        <v>0</v>
      </c>
      <c r="CI11" s="56">
        <f t="shared" ref="CI11:CI70" si="2">IF(B11&lt;(T11),1,0)</f>
        <v>0</v>
      </c>
      <c r="CJ11" s="56">
        <f t="shared" ref="CJ11:CJ70" si="3">IF(B11&lt;(W11+AA11),1,0)</f>
        <v>0</v>
      </c>
      <c r="CK11" s="56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1" t="s">
        <v>59</v>
      </c>
      <c r="B12" s="34">
        <f>SUM(C12:S12)</f>
        <v>385</v>
      </c>
      <c r="C12" s="39">
        <v>0</v>
      </c>
      <c r="D12" s="57">
        <v>0</v>
      </c>
      <c r="E12" s="58">
        <v>0</v>
      </c>
      <c r="F12" s="58">
        <v>6</v>
      </c>
      <c r="G12" s="58">
        <v>20</v>
      </c>
      <c r="H12" s="58">
        <v>27</v>
      </c>
      <c r="I12" s="58">
        <v>20</v>
      </c>
      <c r="J12" s="58">
        <v>29</v>
      </c>
      <c r="K12" s="58">
        <v>28</v>
      </c>
      <c r="L12" s="58">
        <v>29</v>
      </c>
      <c r="M12" s="58">
        <v>35</v>
      </c>
      <c r="N12" s="58">
        <v>47</v>
      </c>
      <c r="O12" s="58">
        <v>39</v>
      </c>
      <c r="P12" s="58">
        <v>36</v>
      </c>
      <c r="Q12" s="58">
        <v>30</v>
      </c>
      <c r="R12" s="58">
        <v>19</v>
      </c>
      <c r="S12" s="40">
        <v>20</v>
      </c>
      <c r="T12" s="39">
        <v>382</v>
      </c>
      <c r="U12" s="39">
        <v>142</v>
      </c>
      <c r="V12" s="40">
        <v>243</v>
      </c>
      <c r="W12" s="41">
        <f t="shared" si="0"/>
        <v>0</v>
      </c>
      <c r="X12" s="39">
        <v>0</v>
      </c>
      <c r="Y12" s="42">
        <v>0</v>
      </c>
      <c r="Z12" s="40">
        <v>0</v>
      </c>
      <c r="AA12" s="43">
        <f t="shared" si="1"/>
        <v>101</v>
      </c>
      <c r="AB12" s="39">
        <v>14</v>
      </c>
      <c r="AC12" s="57">
        <v>87</v>
      </c>
      <c r="AD12" s="40">
        <v>0</v>
      </c>
      <c r="AE12" s="44">
        <v>13</v>
      </c>
      <c r="AF12" s="59">
        <v>0</v>
      </c>
      <c r="AG12" s="39">
        <v>20</v>
      </c>
      <c r="AH12" s="40">
        <v>3</v>
      </c>
      <c r="AI12" s="48">
        <v>753</v>
      </c>
      <c r="AJ12" s="46">
        <v>0</v>
      </c>
      <c r="AK12" s="40">
        <v>15</v>
      </c>
      <c r="AL12" s="46">
        <v>0</v>
      </c>
      <c r="AM12" s="40">
        <v>42</v>
      </c>
      <c r="AN12" s="49"/>
      <c r="AO12" s="49"/>
      <c r="AP12" s="49"/>
      <c r="AQ12" s="49"/>
      <c r="AR12" s="50"/>
      <c r="AS12" s="51"/>
      <c r="AT12" s="60"/>
      <c r="AU12" s="58"/>
      <c r="AV12" s="52"/>
      <c r="AW12" s="46"/>
      <c r="AX12" s="40"/>
      <c r="AY12" s="53" t="str">
        <f t="shared" ref="AY12:AY70" si="5">CA12&amp;CB12&amp;CC12&amp;CD12&amp;CE12</f>
        <v/>
      </c>
      <c r="AZ12" s="54"/>
      <c r="BA12" s="54"/>
      <c r="BB12" s="54"/>
      <c r="BC12" s="54"/>
      <c r="BD12" s="54"/>
      <c r="BE12" s="54"/>
      <c r="BF12" s="54"/>
      <c r="BG12" s="54"/>
      <c r="BH12" s="54"/>
      <c r="BI12" s="13"/>
      <c r="BJ12" s="13"/>
      <c r="BK12" s="13"/>
      <c r="BL12" s="13"/>
      <c r="BM12" s="13"/>
      <c r="BX12" s="2"/>
      <c r="CA12" s="55" t="str">
        <f t="shared" ref="CA12:CA70" si="6">IF(CG12=1,"* El número de consultas según sexo NO DEBE ser diferente al Total. ","")</f>
        <v/>
      </c>
      <c r="CB12" s="55" t="str">
        <f t="shared" ref="CB12:CB70" si="7">IF(CH12=1,"* No olvide digitar la columna Beneficiarios (Digite CEROS si no tiene). ","")</f>
        <v/>
      </c>
      <c r="CC12" s="55" t="str">
        <f t="shared" ref="CC12:CC70" si="8">IF(CI12=1,"* El número de Beneficiarios NO DEBE ser mayor que el Total. ","")</f>
        <v/>
      </c>
      <c r="CD12" s="55" t="str">
        <f t="shared" ref="CD12:CD70" si="9">IF(CJ12=1,"* El total de Consultas Nuevas NO DEBE ser MAYOR que el total de las Consultas Médicas. ","")</f>
        <v/>
      </c>
      <c r="CE12" s="55" t="str">
        <f t="shared" ref="CE12:CE70" si="10">IF(CK12=1,"* No olvide registrar datos en Pertinencia (Digite CEROS si no tiene). ","")</f>
        <v/>
      </c>
      <c r="CF12" s="55"/>
      <c r="CG12" s="56">
        <f t="shared" ref="CG12:CG70" si="11">IF(B12&lt;&gt;(U12+V12),1,0)</f>
        <v>0</v>
      </c>
      <c r="CH12" s="56">
        <f t="shared" ref="CH12:CH70" si="12">IF(AND(B12&lt;&gt;0,T12=""),1,0)</f>
        <v>0</v>
      </c>
      <c r="CI12" s="56">
        <f t="shared" si="2"/>
        <v>0</v>
      </c>
      <c r="CJ12" s="56">
        <f t="shared" si="3"/>
        <v>0</v>
      </c>
      <c r="CK12" s="56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1" t="s">
        <v>60</v>
      </c>
      <c r="B13" s="34">
        <f>SUM(C13)</f>
        <v>5</v>
      </c>
      <c r="C13" s="39">
        <v>5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39">
        <v>5</v>
      </c>
      <c r="U13" s="39">
        <v>4</v>
      </c>
      <c r="V13" s="40">
        <v>1</v>
      </c>
      <c r="W13" s="41">
        <f t="shared" si="0"/>
        <v>2</v>
      </c>
      <c r="X13" s="39">
        <v>0</v>
      </c>
      <c r="Y13" s="42">
        <v>2</v>
      </c>
      <c r="Z13" s="40">
        <v>0</v>
      </c>
      <c r="AA13" s="43">
        <f t="shared" si="1"/>
        <v>0</v>
      </c>
      <c r="AB13" s="39">
        <v>0</v>
      </c>
      <c r="AC13" s="57">
        <v>0</v>
      </c>
      <c r="AD13" s="40">
        <v>0</v>
      </c>
      <c r="AE13" s="44"/>
      <c r="AF13" s="44">
        <v>0</v>
      </c>
      <c r="AG13" s="39">
        <v>0</v>
      </c>
      <c r="AH13" s="40">
        <v>3</v>
      </c>
      <c r="AI13" s="48">
        <v>0</v>
      </c>
      <c r="AJ13" s="46">
        <v>0</v>
      </c>
      <c r="AK13" s="40">
        <v>0</v>
      </c>
      <c r="AL13" s="46">
        <v>0</v>
      </c>
      <c r="AM13" s="40">
        <v>0</v>
      </c>
      <c r="AN13" s="49"/>
      <c r="AO13" s="49"/>
      <c r="AP13" s="49"/>
      <c r="AQ13" s="49"/>
      <c r="AR13" s="50"/>
      <c r="AS13" s="51"/>
      <c r="AT13" s="60"/>
      <c r="AU13" s="58"/>
      <c r="AV13" s="52"/>
      <c r="AW13" s="46"/>
      <c r="AX13" s="40"/>
      <c r="AY13" s="53" t="str">
        <f t="shared" si="5"/>
        <v/>
      </c>
      <c r="AZ13" s="54"/>
      <c r="BA13" s="54"/>
      <c r="BB13" s="54"/>
      <c r="BC13" s="54"/>
      <c r="BD13" s="54"/>
      <c r="BE13" s="54"/>
      <c r="BF13" s="54"/>
      <c r="BG13" s="54"/>
      <c r="BH13" s="54"/>
      <c r="BI13" s="13"/>
      <c r="BJ13" s="13"/>
      <c r="BK13" s="13"/>
      <c r="BL13" s="13"/>
      <c r="BM13" s="13"/>
      <c r="BX13" s="2"/>
      <c r="CA13" s="55" t="str">
        <f t="shared" si="6"/>
        <v/>
      </c>
      <c r="CB13" s="55" t="str">
        <f t="shared" si="7"/>
        <v/>
      </c>
      <c r="CC13" s="55" t="str">
        <f t="shared" si="8"/>
        <v/>
      </c>
      <c r="CD13" s="55" t="str">
        <f t="shared" si="9"/>
        <v/>
      </c>
      <c r="CE13" s="55" t="str">
        <f t="shared" si="10"/>
        <v/>
      </c>
      <c r="CF13" s="55"/>
      <c r="CG13" s="56">
        <f t="shared" si="11"/>
        <v>0</v>
      </c>
      <c r="CH13" s="56">
        <f t="shared" si="12"/>
        <v>0</v>
      </c>
      <c r="CI13" s="56">
        <f t="shared" si="2"/>
        <v>0</v>
      </c>
      <c r="CJ13" s="56">
        <f t="shared" si="3"/>
        <v>0</v>
      </c>
      <c r="CK13" s="56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1" t="s">
        <v>61</v>
      </c>
      <c r="B14" s="34">
        <f t="shared" ref="B14:B34" si="13">SUM(C14:S14)</f>
        <v>7</v>
      </c>
      <c r="C14" s="39">
        <v>7</v>
      </c>
      <c r="D14" s="57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39">
        <v>7</v>
      </c>
      <c r="U14" s="39">
        <v>2</v>
      </c>
      <c r="V14" s="40">
        <v>5</v>
      </c>
      <c r="W14" s="41">
        <f t="shared" si="0"/>
        <v>2</v>
      </c>
      <c r="X14" s="39">
        <v>0</v>
      </c>
      <c r="Y14" s="42">
        <v>2</v>
      </c>
      <c r="Z14" s="40">
        <v>0</v>
      </c>
      <c r="AA14" s="43">
        <f t="shared" si="1"/>
        <v>0</v>
      </c>
      <c r="AB14" s="39">
        <v>0</v>
      </c>
      <c r="AC14" s="57">
        <v>0</v>
      </c>
      <c r="AD14" s="40">
        <v>0</v>
      </c>
      <c r="AE14" s="44"/>
      <c r="AF14" s="44">
        <v>0</v>
      </c>
      <c r="AG14" s="39">
        <v>0</v>
      </c>
      <c r="AH14" s="40">
        <v>0</v>
      </c>
      <c r="AI14" s="48">
        <v>3</v>
      </c>
      <c r="AJ14" s="46">
        <v>0</v>
      </c>
      <c r="AK14" s="40">
        <v>0</v>
      </c>
      <c r="AL14" s="46">
        <v>0</v>
      </c>
      <c r="AM14" s="40">
        <v>0</v>
      </c>
      <c r="AN14" s="49"/>
      <c r="AO14" s="49"/>
      <c r="AP14" s="49"/>
      <c r="AQ14" s="49"/>
      <c r="AR14" s="50"/>
      <c r="AS14" s="51"/>
      <c r="AT14" s="60"/>
      <c r="AU14" s="58"/>
      <c r="AV14" s="52"/>
      <c r="AW14" s="46"/>
      <c r="AX14" s="40"/>
      <c r="AY14" s="53" t="str">
        <f t="shared" si="5"/>
        <v/>
      </c>
      <c r="AZ14" s="54"/>
      <c r="BA14" s="54"/>
      <c r="BB14" s="54"/>
      <c r="BC14" s="54"/>
      <c r="BD14" s="54"/>
      <c r="BE14" s="54"/>
      <c r="BF14" s="54"/>
      <c r="BG14" s="54"/>
      <c r="BH14" s="54"/>
      <c r="BI14" s="13"/>
      <c r="BJ14" s="13"/>
      <c r="BK14" s="13"/>
      <c r="BL14" s="13"/>
      <c r="BM14" s="13"/>
      <c r="BX14" s="2"/>
      <c r="CA14" s="55" t="str">
        <f t="shared" si="6"/>
        <v/>
      </c>
      <c r="CB14" s="55" t="str">
        <f t="shared" si="7"/>
        <v/>
      </c>
      <c r="CC14" s="55" t="str">
        <f t="shared" si="8"/>
        <v/>
      </c>
      <c r="CD14" s="55" t="str">
        <f t="shared" si="9"/>
        <v/>
      </c>
      <c r="CE14" s="55" t="str">
        <f t="shared" si="10"/>
        <v/>
      </c>
      <c r="CF14" s="55"/>
      <c r="CG14" s="56">
        <f t="shared" si="11"/>
        <v>0</v>
      </c>
      <c r="CH14" s="56">
        <f t="shared" si="12"/>
        <v>0</v>
      </c>
      <c r="CI14" s="56">
        <f t="shared" si="2"/>
        <v>0</v>
      </c>
      <c r="CJ14" s="56">
        <f t="shared" si="3"/>
        <v>0</v>
      </c>
      <c r="CK14" s="56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1" t="s">
        <v>62</v>
      </c>
      <c r="B15" s="34">
        <f t="shared" si="13"/>
        <v>13</v>
      </c>
      <c r="C15" s="39">
        <v>0</v>
      </c>
      <c r="D15" s="57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1</v>
      </c>
      <c r="K15" s="42">
        <v>0</v>
      </c>
      <c r="L15" s="42">
        <v>1</v>
      </c>
      <c r="M15" s="42">
        <v>0</v>
      </c>
      <c r="N15" s="42">
        <v>1</v>
      </c>
      <c r="O15" s="42">
        <v>3</v>
      </c>
      <c r="P15" s="42">
        <v>0</v>
      </c>
      <c r="Q15" s="42">
        <v>2</v>
      </c>
      <c r="R15" s="42">
        <v>3</v>
      </c>
      <c r="S15" s="40">
        <v>2</v>
      </c>
      <c r="T15" s="39">
        <v>13</v>
      </c>
      <c r="U15" s="39">
        <v>6</v>
      </c>
      <c r="V15" s="40">
        <v>7</v>
      </c>
      <c r="W15" s="41">
        <f t="shared" si="0"/>
        <v>0</v>
      </c>
      <c r="X15" s="39">
        <v>0</v>
      </c>
      <c r="Y15" s="42">
        <v>0</v>
      </c>
      <c r="Z15" s="40">
        <v>0</v>
      </c>
      <c r="AA15" s="62">
        <f t="shared" si="1"/>
        <v>8</v>
      </c>
      <c r="AB15" s="39">
        <v>5</v>
      </c>
      <c r="AC15" s="42">
        <v>3</v>
      </c>
      <c r="AD15" s="40">
        <v>0</v>
      </c>
      <c r="AE15" s="44">
        <v>0</v>
      </c>
      <c r="AF15" s="44">
        <v>0</v>
      </c>
      <c r="AG15" s="39">
        <v>1</v>
      </c>
      <c r="AH15" s="40">
        <v>0</v>
      </c>
      <c r="AI15" s="48">
        <v>10</v>
      </c>
      <c r="AJ15" s="46">
        <v>0</v>
      </c>
      <c r="AK15" s="40">
        <v>6</v>
      </c>
      <c r="AL15" s="46">
        <v>0</v>
      </c>
      <c r="AM15" s="40">
        <v>0</v>
      </c>
      <c r="AN15" s="49"/>
      <c r="AO15" s="49"/>
      <c r="AP15" s="49"/>
      <c r="AQ15" s="49"/>
      <c r="AR15" s="50"/>
      <c r="AS15" s="51"/>
      <c r="AT15" s="60"/>
      <c r="AU15" s="58"/>
      <c r="AV15" s="52"/>
      <c r="AW15" s="46"/>
      <c r="AX15" s="40"/>
      <c r="AY15" s="53" t="str">
        <f t="shared" si="5"/>
        <v/>
      </c>
      <c r="AZ15" s="54"/>
      <c r="BA15" s="54"/>
      <c r="BB15" s="54"/>
      <c r="BC15" s="54"/>
      <c r="BD15" s="54"/>
      <c r="BE15" s="54"/>
      <c r="BF15" s="54"/>
      <c r="BG15" s="54"/>
      <c r="BH15" s="54"/>
      <c r="BI15" s="13"/>
      <c r="BJ15" s="13"/>
      <c r="BK15" s="13"/>
      <c r="BL15" s="13"/>
      <c r="BM15" s="13"/>
      <c r="BX15" s="2"/>
      <c r="CA15" s="55" t="str">
        <f t="shared" si="6"/>
        <v/>
      </c>
      <c r="CB15" s="55" t="str">
        <f t="shared" si="7"/>
        <v/>
      </c>
      <c r="CC15" s="55" t="str">
        <f t="shared" si="8"/>
        <v/>
      </c>
      <c r="CD15" s="55" t="str">
        <f t="shared" si="9"/>
        <v/>
      </c>
      <c r="CE15" s="55" t="str">
        <f t="shared" si="10"/>
        <v/>
      </c>
      <c r="CF15" s="55"/>
      <c r="CG15" s="56">
        <f t="shared" si="11"/>
        <v>0</v>
      </c>
      <c r="CH15" s="56">
        <f t="shared" si="12"/>
        <v>0</v>
      </c>
      <c r="CI15" s="56">
        <f t="shared" si="2"/>
        <v>0</v>
      </c>
      <c r="CJ15" s="56">
        <f t="shared" si="3"/>
        <v>0</v>
      </c>
      <c r="CK15" s="56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1" t="s">
        <v>63</v>
      </c>
      <c r="B16" s="34">
        <f t="shared" si="13"/>
        <v>23</v>
      </c>
      <c r="C16" s="39">
        <v>19</v>
      </c>
      <c r="D16" s="57">
        <v>1</v>
      </c>
      <c r="E16" s="42">
        <v>3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39">
        <v>23</v>
      </c>
      <c r="U16" s="39">
        <v>12</v>
      </c>
      <c r="V16" s="40">
        <v>11</v>
      </c>
      <c r="W16" s="41">
        <f t="shared" si="0"/>
        <v>4</v>
      </c>
      <c r="X16" s="39">
        <v>3</v>
      </c>
      <c r="Y16" s="42">
        <v>1</v>
      </c>
      <c r="Z16" s="40">
        <v>0</v>
      </c>
      <c r="AA16" s="62">
        <f t="shared" si="1"/>
        <v>0</v>
      </c>
      <c r="AB16" s="39">
        <v>0</v>
      </c>
      <c r="AC16" s="42">
        <v>0</v>
      </c>
      <c r="AD16" s="40">
        <v>0</v>
      </c>
      <c r="AE16" s="44">
        <v>2</v>
      </c>
      <c r="AF16" s="44">
        <v>0</v>
      </c>
      <c r="AG16" s="39">
        <v>2</v>
      </c>
      <c r="AH16" s="40">
        <v>0</v>
      </c>
      <c r="AI16" s="48">
        <v>6</v>
      </c>
      <c r="AJ16" s="46">
        <v>18</v>
      </c>
      <c r="AK16" s="40">
        <v>0</v>
      </c>
      <c r="AL16" s="46">
        <v>0</v>
      </c>
      <c r="AM16" s="40">
        <v>0</v>
      </c>
      <c r="AN16" s="49"/>
      <c r="AO16" s="49"/>
      <c r="AP16" s="49"/>
      <c r="AQ16" s="49"/>
      <c r="AR16" s="50"/>
      <c r="AS16" s="51"/>
      <c r="AT16" s="60"/>
      <c r="AU16" s="58"/>
      <c r="AV16" s="52"/>
      <c r="AW16" s="46"/>
      <c r="AX16" s="40"/>
      <c r="AY16" s="53" t="str">
        <f t="shared" si="5"/>
        <v/>
      </c>
      <c r="AZ16" s="54"/>
      <c r="BA16" s="54"/>
      <c r="BB16" s="54"/>
      <c r="BC16" s="54"/>
      <c r="BD16" s="54"/>
      <c r="BE16" s="54"/>
      <c r="BF16" s="54"/>
      <c r="BG16" s="54"/>
      <c r="BH16" s="54"/>
      <c r="BI16" s="13"/>
      <c r="BJ16" s="13"/>
      <c r="BK16" s="13"/>
      <c r="BL16" s="13"/>
      <c r="BM16" s="13"/>
      <c r="BX16" s="2"/>
      <c r="CA16" s="55" t="str">
        <f t="shared" si="6"/>
        <v/>
      </c>
      <c r="CB16" s="55" t="str">
        <f t="shared" si="7"/>
        <v/>
      </c>
      <c r="CC16" s="55" t="str">
        <f t="shared" si="8"/>
        <v/>
      </c>
      <c r="CD16" s="55" t="str">
        <f t="shared" si="9"/>
        <v/>
      </c>
      <c r="CE16" s="55" t="str">
        <f t="shared" si="10"/>
        <v/>
      </c>
      <c r="CF16" s="55"/>
      <c r="CG16" s="56">
        <f t="shared" si="11"/>
        <v>0</v>
      </c>
      <c r="CH16" s="56">
        <f t="shared" si="12"/>
        <v>0</v>
      </c>
      <c r="CI16" s="56">
        <f t="shared" si="2"/>
        <v>0</v>
      </c>
      <c r="CJ16" s="56">
        <f t="shared" si="3"/>
        <v>0</v>
      </c>
      <c r="CK16" s="56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1" t="s">
        <v>64</v>
      </c>
      <c r="B17" s="34">
        <f t="shared" si="13"/>
        <v>53</v>
      </c>
      <c r="C17" s="39">
        <v>0</v>
      </c>
      <c r="D17" s="57">
        <v>0</v>
      </c>
      <c r="E17" s="42">
        <v>0</v>
      </c>
      <c r="F17" s="42">
        <v>1</v>
      </c>
      <c r="G17" s="42">
        <v>0</v>
      </c>
      <c r="H17" s="42">
        <v>1</v>
      </c>
      <c r="I17" s="42">
        <v>0</v>
      </c>
      <c r="J17" s="42">
        <v>5</v>
      </c>
      <c r="K17" s="42">
        <v>2</v>
      </c>
      <c r="L17" s="42">
        <v>6</v>
      </c>
      <c r="M17" s="42">
        <v>4</v>
      </c>
      <c r="N17" s="42">
        <v>9</v>
      </c>
      <c r="O17" s="42">
        <v>3</v>
      </c>
      <c r="P17" s="42">
        <v>3</v>
      </c>
      <c r="Q17" s="42">
        <v>9</v>
      </c>
      <c r="R17" s="42">
        <v>6</v>
      </c>
      <c r="S17" s="40">
        <v>4</v>
      </c>
      <c r="T17" s="39">
        <v>53</v>
      </c>
      <c r="U17" s="39">
        <v>24</v>
      </c>
      <c r="V17" s="40">
        <v>29</v>
      </c>
      <c r="W17" s="41">
        <f t="shared" si="0"/>
        <v>0</v>
      </c>
      <c r="X17" s="39">
        <v>0</v>
      </c>
      <c r="Y17" s="42">
        <v>0</v>
      </c>
      <c r="Z17" s="40">
        <v>0</v>
      </c>
      <c r="AA17" s="62">
        <f t="shared" si="1"/>
        <v>50</v>
      </c>
      <c r="AB17" s="39">
        <v>3</v>
      </c>
      <c r="AC17" s="42">
        <v>47</v>
      </c>
      <c r="AD17" s="40">
        <v>0</v>
      </c>
      <c r="AE17" s="44">
        <v>3</v>
      </c>
      <c r="AF17" s="44">
        <v>3</v>
      </c>
      <c r="AG17" s="39">
        <v>10</v>
      </c>
      <c r="AH17" s="40">
        <v>8</v>
      </c>
      <c r="AI17" s="48">
        <v>492</v>
      </c>
      <c r="AJ17" s="46">
        <v>0</v>
      </c>
      <c r="AK17" s="40">
        <v>49</v>
      </c>
      <c r="AL17" s="46">
        <v>0</v>
      </c>
      <c r="AM17" s="40">
        <v>4</v>
      </c>
      <c r="AN17" s="49"/>
      <c r="AO17" s="49"/>
      <c r="AP17" s="49"/>
      <c r="AQ17" s="49"/>
      <c r="AR17" s="50"/>
      <c r="AS17" s="51"/>
      <c r="AT17" s="60"/>
      <c r="AU17" s="58"/>
      <c r="AV17" s="52"/>
      <c r="AW17" s="46"/>
      <c r="AX17" s="40"/>
      <c r="AY17" s="53" t="str">
        <f t="shared" si="5"/>
        <v/>
      </c>
      <c r="AZ17" s="54"/>
      <c r="BA17" s="54"/>
      <c r="BB17" s="54"/>
      <c r="BC17" s="54"/>
      <c r="BD17" s="54"/>
      <c r="BE17" s="54"/>
      <c r="BF17" s="54"/>
      <c r="BG17" s="54"/>
      <c r="BH17" s="54"/>
      <c r="BI17" s="13"/>
      <c r="BJ17" s="13"/>
      <c r="BK17" s="13"/>
      <c r="BL17" s="13"/>
      <c r="BM17" s="13"/>
      <c r="BX17" s="2"/>
      <c r="CA17" s="55" t="str">
        <f t="shared" si="6"/>
        <v/>
      </c>
      <c r="CB17" s="55" t="str">
        <f t="shared" si="7"/>
        <v/>
      </c>
      <c r="CC17" s="55" t="str">
        <f t="shared" si="8"/>
        <v/>
      </c>
      <c r="CD17" s="55" t="str">
        <f t="shared" si="9"/>
        <v/>
      </c>
      <c r="CE17" s="55" t="str">
        <f t="shared" si="10"/>
        <v/>
      </c>
      <c r="CF17" s="55"/>
      <c r="CG17" s="56">
        <f t="shared" si="11"/>
        <v>0</v>
      </c>
      <c r="CH17" s="56">
        <f t="shared" si="12"/>
        <v>0</v>
      </c>
      <c r="CI17" s="56">
        <f t="shared" si="2"/>
        <v>0</v>
      </c>
      <c r="CJ17" s="56">
        <f t="shared" si="3"/>
        <v>0</v>
      </c>
      <c r="CK17" s="56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1" t="s">
        <v>65</v>
      </c>
      <c r="B18" s="34">
        <f t="shared" si="13"/>
        <v>0</v>
      </c>
      <c r="C18" s="39"/>
      <c r="D18" s="57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39"/>
      <c r="U18" s="39"/>
      <c r="V18" s="40"/>
      <c r="W18" s="41">
        <f t="shared" si="0"/>
        <v>0</v>
      </c>
      <c r="X18" s="39"/>
      <c r="Y18" s="42"/>
      <c r="Z18" s="40"/>
      <c r="AA18" s="62">
        <f t="shared" si="1"/>
        <v>0</v>
      </c>
      <c r="AB18" s="39"/>
      <c r="AC18" s="42"/>
      <c r="AD18" s="40"/>
      <c r="AE18" s="44"/>
      <c r="AF18" s="44">
        <v>0</v>
      </c>
      <c r="AG18" s="39"/>
      <c r="AH18" s="40"/>
      <c r="AI18" s="48"/>
      <c r="AJ18" s="46"/>
      <c r="AK18" s="40"/>
      <c r="AL18" s="46"/>
      <c r="AM18" s="40"/>
      <c r="AN18" s="49"/>
      <c r="AO18" s="49"/>
      <c r="AP18" s="49"/>
      <c r="AQ18" s="49"/>
      <c r="AR18" s="50"/>
      <c r="AS18" s="51"/>
      <c r="AT18" s="60"/>
      <c r="AU18" s="58"/>
      <c r="AV18" s="52"/>
      <c r="AW18" s="46"/>
      <c r="AX18" s="40"/>
      <c r="AY18" s="53" t="str">
        <f t="shared" si="5"/>
        <v/>
      </c>
      <c r="AZ18" s="54"/>
      <c r="BA18" s="54"/>
      <c r="BB18" s="54"/>
      <c r="BC18" s="54"/>
      <c r="BD18" s="54"/>
      <c r="BE18" s="54"/>
      <c r="BF18" s="54"/>
      <c r="BG18" s="54"/>
      <c r="BH18" s="54"/>
      <c r="BI18" s="13"/>
      <c r="BJ18" s="13"/>
      <c r="BK18" s="13"/>
      <c r="BL18" s="13"/>
      <c r="BM18" s="13"/>
      <c r="BX18" s="2"/>
      <c r="CA18" s="55" t="str">
        <f t="shared" si="6"/>
        <v/>
      </c>
      <c r="CB18" s="55" t="str">
        <f t="shared" si="7"/>
        <v/>
      </c>
      <c r="CC18" s="55" t="str">
        <f t="shared" si="8"/>
        <v/>
      </c>
      <c r="CD18" s="55" t="str">
        <f t="shared" si="9"/>
        <v/>
      </c>
      <c r="CE18" s="55" t="str">
        <f t="shared" si="10"/>
        <v/>
      </c>
      <c r="CF18" s="55"/>
      <c r="CG18" s="56">
        <f t="shared" si="11"/>
        <v>0</v>
      </c>
      <c r="CH18" s="56">
        <f t="shared" si="12"/>
        <v>0</v>
      </c>
      <c r="CI18" s="56">
        <f t="shared" si="2"/>
        <v>0</v>
      </c>
      <c r="CJ18" s="56">
        <f t="shared" si="3"/>
        <v>0</v>
      </c>
      <c r="CK18" s="56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1" t="s">
        <v>66</v>
      </c>
      <c r="B19" s="34">
        <f t="shared" si="13"/>
        <v>31</v>
      </c>
      <c r="C19" s="39">
        <v>0</v>
      </c>
      <c r="D19" s="57">
        <v>0</v>
      </c>
      <c r="E19" s="42">
        <v>0</v>
      </c>
      <c r="F19" s="42">
        <v>1</v>
      </c>
      <c r="G19" s="42">
        <v>3</v>
      </c>
      <c r="H19" s="42">
        <v>2</v>
      </c>
      <c r="I19" s="42">
        <v>3</v>
      </c>
      <c r="J19" s="42">
        <v>1</v>
      </c>
      <c r="K19" s="42">
        <v>4</v>
      </c>
      <c r="L19" s="42">
        <v>3</v>
      </c>
      <c r="M19" s="42">
        <v>6</v>
      </c>
      <c r="N19" s="42">
        <v>2</v>
      </c>
      <c r="O19" s="42">
        <v>2</v>
      </c>
      <c r="P19" s="42">
        <v>1</v>
      </c>
      <c r="Q19" s="42">
        <v>2</v>
      </c>
      <c r="R19" s="42">
        <v>1</v>
      </c>
      <c r="S19" s="40">
        <v>0</v>
      </c>
      <c r="T19" s="39">
        <v>31</v>
      </c>
      <c r="U19" s="39">
        <v>6</v>
      </c>
      <c r="V19" s="40">
        <v>25</v>
      </c>
      <c r="W19" s="41">
        <f t="shared" si="0"/>
        <v>0</v>
      </c>
      <c r="X19" s="39">
        <v>0</v>
      </c>
      <c r="Y19" s="42">
        <v>0</v>
      </c>
      <c r="Z19" s="40">
        <v>0</v>
      </c>
      <c r="AA19" s="62">
        <f t="shared" si="1"/>
        <v>30</v>
      </c>
      <c r="AB19" s="39">
        <v>28</v>
      </c>
      <c r="AC19" s="42">
        <v>2</v>
      </c>
      <c r="AD19" s="40">
        <v>0</v>
      </c>
      <c r="AE19" s="44">
        <v>28</v>
      </c>
      <c r="AF19" s="44">
        <v>0</v>
      </c>
      <c r="AG19" s="39">
        <v>6</v>
      </c>
      <c r="AH19" s="40">
        <v>0</v>
      </c>
      <c r="AI19" s="48">
        <v>19</v>
      </c>
      <c r="AJ19" s="46">
        <v>0</v>
      </c>
      <c r="AK19" s="40">
        <v>1</v>
      </c>
      <c r="AL19" s="46">
        <v>0</v>
      </c>
      <c r="AM19" s="40">
        <v>1</v>
      </c>
      <c r="AN19" s="49"/>
      <c r="AO19" s="49"/>
      <c r="AP19" s="49"/>
      <c r="AQ19" s="49"/>
      <c r="AR19" s="50"/>
      <c r="AS19" s="51"/>
      <c r="AT19" s="60"/>
      <c r="AU19" s="58"/>
      <c r="AV19" s="52"/>
      <c r="AW19" s="46"/>
      <c r="AX19" s="40"/>
      <c r="AY19" s="53" t="str">
        <f t="shared" si="5"/>
        <v/>
      </c>
      <c r="AZ19" s="54"/>
      <c r="BA19" s="54"/>
      <c r="BB19" s="54"/>
      <c r="BC19" s="54"/>
      <c r="BD19" s="54"/>
      <c r="BE19" s="54"/>
      <c r="BF19" s="54"/>
      <c r="BG19" s="54"/>
      <c r="BH19" s="54"/>
      <c r="BI19" s="13"/>
      <c r="BJ19" s="13"/>
      <c r="BK19" s="13"/>
      <c r="BL19" s="13"/>
      <c r="BM19" s="13"/>
      <c r="BX19" s="2"/>
      <c r="CA19" s="55" t="str">
        <f t="shared" si="6"/>
        <v/>
      </c>
      <c r="CB19" s="55" t="str">
        <f t="shared" si="7"/>
        <v/>
      </c>
      <c r="CC19" s="55" t="str">
        <f t="shared" si="8"/>
        <v/>
      </c>
      <c r="CD19" s="55" t="str">
        <f t="shared" si="9"/>
        <v/>
      </c>
      <c r="CE19" s="55" t="str">
        <f t="shared" si="10"/>
        <v/>
      </c>
      <c r="CF19" s="55"/>
      <c r="CG19" s="56">
        <f t="shared" si="11"/>
        <v>0</v>
      </c>
      <c r="CH19" s="56">
        <f t="shared" si="12"/>
        <v>0</v>
      </c>
      <c r="CI19" s="56">
        <f t="shared" si="2"/>
        <v>0</v>
      </c>
      <c r="CJ19" s="56">
        <f t="shared" si="3"/>
        <v>0</v>
      </c>
      <c r="CK19" s="56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1" t="s">
        <v>67</v>
      </c>
      <c r="B20" s="34">
        <f t="shared" si="13"/>
        <v>0</v>
      </c>
      <c r="C20" s="39"/>
      <c r="D20" s="57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39"/>
      <c r="U20" s="39"/>
      <c r="V20" s="40"/>
      <c r="W20" s="41">
        <f t="shared" si="0"/>
        <v>0</v>
      </c>
      <c r="X20" s="39"/>
      <c r="Y20" s="42"/>
      <c r="Z20" s="40"/>
      <c r="AA20" s="62">
        <f t="shared" si="1"/>
        <v>0</v>
      </c>
      <c r="AB20" s="39"/>
      <c r="AC20" s="42"/>
      <c r="AD20" s="40"/>
      <c r="AE20" s="44"/>
      <c r="AF20" s="44">
        <v>0</v>
      </c>
      <c r="AG20" s="39"/>
      <c r="AH20" s="40"/>
      <c r="AI20" s="48"/>
      <c r="AJ20" s="46"/>
      <c r="AK20" s="40"/>
      <c r="AL20" s="46"/>
      <c r="AM20" s="40"/>
      <c r="AN20" s="49"/>
      <c r="AO20" s="49"/>
      <c r="AP20" s="49"/>
      <c r="AQ20" s="49"/>
      <c r="AR20" s="50"/>
      <c r="AS20" s="51"/>
      <c r="AT20" s="60"/>
      <c r="AU20" s="58"/>
      <c r="AV20" s="52"/>
      <c r="AW20" s="46"/>
      <c r="AX20" s="40"/>
      <c r="AY20" s="53" t="str">
        <f t="shared" si="5"/>
        <v/>
      </c>
      <c r="AZ20" s="54"/>
      <c r="BA20" s="54"/>
      <c r="BB20" s="54"/>
      <c r="BC20" s="54"/>
      <c r="BD20" s="54"/>
      <c r="BE20" s="54"/>
      <c r="BF20" s="54"/>
      <c r="BG20" s="54"/>
      <c r="BH20" s="54"/>
      <c r="BI20" s="13"/>
      <c r="BJ20" s="13"/>
      <c r="BK20" s="13"/>
      <c r="BL20" s="13"/>
      <c r="BM20" s="13"/>
      <c r="BX20" s="2"/>
      <c r="CA20" s="55" t="str">
        <f t="shared" si="6"/>
        <v/>
      </c>
      <c r="CB20" s="55" t="str">
        <f t="shared" si="7"/>
        <v/>
      </c>
      <c r="CC20" s="55" t="str">
        <f t="shared" si="8"/>
        <v/>
      </c>
      <c r="CD20" s="55" t="str">
        <f t="shared" si="9"/>
        <v/>
      </c>
      <c r="CE20" s="55" t="str">
        <f t="shared" si="10"/>
        <v/>
      </c>
      <c r="CF20" s="55"/>
      <c r="CG20" s="56">
        <f t="shared" si="11"/>
        <v>0</v>
      </c>
      <c r="CH20" s="56">
        <f t="shared" si="12"/>
        <v>0</v>
      </c>
      <c r="CI20" s="56">
        <f t="shared" si="2"/>
        <v>0</v>
      </c>
      <c r="CJ20" s="56">
        <f t="shared" si="3"/>
        <v>0</v>
      </c>
      <c r="CK20" s="56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1" t="s">
        <v>68</v>
      </c>
      <c r="B21" s="34">
        <f t="shared" si="13"/>
        <v>31</v>
      </c>
      <c r="C21" s="39">
        <v>0</v>
      </c>
      <c r="D21" s="57">
        <v>0</v>
      </c>
      <c r="E21" s="42">
        <v>0</v>
      </c>
      <c r="F21" s="42">
        <v>1</v>
      </c>
      <c r="G21" s="42">
        <v>2</v>
      </c>
      <c r="H21" s="42">
        <v>1</v>
      </c>
      <c r="I21" s="42">
        <v>1</v>
      </c>
      <c r="J21" s="42">
        <v>2</v>
      </c>
      <c r="K21" s="42">
        <v>1</v>
      </c>
      <c r="L21" s="42">
        <v>6</v>
      </c>
      <c r="M21" s="42">
        <v>1</v>
      </c>
      <c r="N21" s="42">
        <v>2</v>
      </c>
      <c r="O21" s="42">
        <v>3</v>
      </c>
      <c r="P21" s="42">
        <v>3</v>
      </c>
      <c r="Q21" s="42">
        <v>4</v>
      </c>
      <c r="R21" s="42">
        <v>3</v>
      </c>
      <c r="S21" s="40">
        <v>1</v>
      </c>
      <c r="T21" s="39">
        <v>30</v>
      </c>
      <c r="U21" s="39">
        <v>13</v>
      </c>
      <c r="V21" s="40">
        <v>18</v>
      </c>
      <c r="W21" s="41">
        <f t="shared" si="0"/>
        <v>0</v>
      </c>
      <c r="X21" s="39">
        <v>0</v>
      </c>
      <c r="Y21" s="42">
        <v>0</v>
      </c>
      <c r="Z21" s="40">
        <v>0</v>
      </c>
      <c r="AA21" s="62">
        <f t="shared" si="1"/>
        <v>16</v>
      </c>
      <c r="AB21" s="39">
        <v>10</v>
      </c>
      <c r="AC21" s="42">
        <v>6</v>
      </c>
      <c r="AD21" s="40">
        <v>0</v>
      </c>
      <c r="AE21" s="44">
        <v>10</v>
      </c>
      <c r="AF21" s="44">
        <v>0</v>
      </c>
      <c r="AG21" s="39">
        <v>0</v>
      </c>
      <c r="AH21" s="40">
        <v>2</v>
      </c>
      <c r="AI21" s="48">
        <v>20</v>
      </c>
      <c r="AJ21" s="46">
        <v>0</v>
      </c>
      <c r="AK21" s="40">
        <v>25</v>
      </c>
      <c r="AL21" s="46">
        <v>0</v>
      </c>
      <c r="AM21" s="40">
        <v>19</v>
      </c>
      <c r="AN21" s="49"/>
      <c r="AO21" s="49"/>
      <c r="AP21" s="49"/>
      <c r="AQ21" s="49"/>
      <c r="AR21" s="50"/>
      <c r="AS21" s="51"/>
      <c r="AT21" s="60"/>
      <c r="AU21" s="58"/>
      <c r="AV21" s="52"/>
      <c r="AW21" s="46"/>
      <c r="AX21" s="40"/>
      <c r="AY21" s="53" t="str">
        <f t="shared" si="5"/>
        <v/>
      </c>
      <c r="AZ21" s="54"/>
      <c r="BA21" s="54"/>
      <c r="BB21" s="54"/>
      <c r="BC21" s="54"/>
      <c r="BD21" s="54"/>
      <c r="BE21" s="54"/>
      <c r="BF21" s="54"/>
      <c r="BG21" s="54"/>
      <c r="BH21" s="54"/>
      <c r="BI21" s="13"/>
      <c r="BJ21" s="13"/>
      <c r="BK21" s="13"/>
      <c r="BL21" s="13"/>
      <c r="BM21" s="13"/>
      <c r="BX21" s="2"/>
      <c r="CA21" s="55" t="str">
        <f t="shared" si="6"/>
        <v/>
      </c>
      <c r="CB21" s="55" t="str">
        <f t="shared" si="7"/>
        <v/>
      </c>
      <c r="CC21" s="55" t="str">
        <f t="shared" si="8"/>
        <v/>
      </c>
      <c r="CD21" s="55" t="str">
        <f t="shared" si="9"/>
        <v/>
      </c>
      <c r="CE21" s="55" t="str">
        <f t="shared" si="10"/>
        <v/>
      </c>
      <c r="CF21" s="55"/>
      <c r="CG21" s="56">
        <f t="shared" si="11"/>
        <v>0</v>
      </c>
      <c r="CH21" s="56">
        <f t="shared" si="12"/>
        <v>0</v>
      </c>
      <c r="CI21" s="56">
        <f t="shared" si="2"/>
        <v>0</v>
      </c>
      <c r="CJ21" s="56">
        <f t="shared" si="3"/>
        <v>0</v>
      </c>
      <c r="CK21" s="56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1" t="s">
        <v>69</v>
      </c>
      <c r="B22" s="34">
        <f t="shared" si="13"/>
        <v>0</v>
      </c>
      <c r="C22" s="39"/>
      <c r="D22" s="57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0"/>
      <c r="T22" s="39"/>
      <c r="U22" s="39"/>
      <c r="V22" s="40"/>
      <c r="W22" s="41">
        <f t="shared" si="0"/>
        <v>0</v>
      </c>
      <c r="X22" s="39"/>
      <c r="Y22" s="42"/>
      <c r="Z22" s="40"/>
      <c r="AA22" s="62">
        <f t="shared" si="1"/>
        <v>0</v>
      </c>
      <c r="AB22" s="39"/>
      <c r="AC22" s="42"/>
      <c r="AD22" s="40"/>
      <c r="AE22" s="44"/>
      <c r="AF22" s="44">
        <v>0</v>
      </c>
      <c r="AG22" s="39"/>
      <c r="AH22" s="40"/>
      <c r="AI22" s="48"/>
      <c r="AJ22" s="46"/>
      <c r="AK22" s="40"/>
      <c r="AL22" s="46"/>
      <c r="AM22" s="40"/>
      <c r="AN22" s="49"/>
      <c r="AO22" s="49"/>
      <c r="AP22" s="49"/>
      <c r="AQ22" s="49"/>
      <c r="AR22" s="50"/>
      <c r="AS22" s="51"/>
      <c r="AT22" s="60"/>
      <c r="AU22" s="58"/>
      <c r="AV22" s="52"/>
      <c r="AW22" s="46"/>
      <c r="AX22" s="40"/>
      <c r="AY22" s="53" t="str">
        <f t="shared" si="5"/>
        <v/>
      </c>
      <c r="AZ22" s="54"/>
      <c r="BA22" s="54"/>
      <c r="BB22" s="54"/>
      <c r="BC22" s="54"/>
      <c r="BD22" s="54"/>
      <c r="BE22" s="54"/>
      <c r="BF22" s="54"/>
      <c r="BG22" s="54"/>
      <c r="BH22" s="54"/>
      <c r="BI22" s="13"/>
      <c r="BJ22" s="13"/>
      <c r="BK22" s="13"/>
      <c r="BL22" s="13"/>
      <c r="BM22" s="13"/>
      <c r="BX22" s="2"/>
      <c r="CA22" s="55" t="str">
        <f t="shared" si="6"/>
        <v/>
      </c>
      <c r="CB22" s="55" t="str">
        <f t="shared" si="7"/>
        <v/>
      </c>
      <c r="CC22" s="55" t="str">
        <f t="shared" si="8"/>
        <v/>
      </c>
      <c r="CD22" s="55" t="str">
        <f t="shared" si="9"/>
        <v/>
      </c>
      <c r="CE22" s="55" t="str">
        <f t="shared" si="10"/>
        <v/>
      </c>
      <c r="CF22" s="55"/>
      <c r="CG22" s="56">
        <f t="shared" si="11"/>
        <v>0</v>
      </c>
      <c r="CH22" s="56">
        <f t="shared" si="12"/>
        <v>0</v>
      </c>
      <c r="CI22" s="56">
        <f t="shared" si="2"/>
        <v>0</v>
      </c>
      <c r="CJ22" s="56">
        <f t="shared" si="3"/>
        <v>0</v>
      </c>
      <c r="CK22" s="56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1" t="s">
        <v>70</v>
      </c>
      <c r="B23" s="34">
        <f t="shared" si="13"/>
        <v>0</v>
      </c>
      <c r="C23" s="39"/>
      <c r="D23" s="57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39"/>
      <c r="U23" s="39"/>
      <c r="V23" s="40"/>
      <c r="W23" s="41">
        <f t="shared" si="0"/>
        <v>0</v>
      </c>
      <c r="X23" s="39"/>
      <c r="Y23" s="42"/>
      <c r="Z23" s="40"/>
      <c r="AA23" s="62">
        <f t="shared" si="1"/>
        <v>0</v>
      </c>
      <c r="AB23" s="39"/>
      <c r="AC23" s="42"/>
      <c r="AD23" s="40"/>
      <c r="AE23" s="44"/>
      <c r="AF23" s="44">
        <v>0</v>
      </c>
      <c r="AG23" s="39"/>
      <c r="AH23" s="40"/>
      <c r="AI23" s="48"/>
      <c r="AJ23" s="46"/>
      <c r="AK23" s="40"/>
      <c r="AL23" s="46"/>
      <c r="AM23" s="40"/>
      <c r="AN23" s="49"/>
      <c r="AO23" s="49"/>
      <c r="AP23" s="49"/>
      <c r="AQ23" s="49"/>
      <c r="AR23" s="50"/>
      <c r="AS23" s="51"/>
      <c r="AT23" s="60"/>
      <c r="AU23" s="58"/>
      <c r="AV23" s="52"/>
      <c r="AW23" s="46"/>
      <c r="AX23" s="40"/>
      <c r="AY23" s="53" t="str">
        <f t="shared" si="5"/>
        <v/>
      </c>
      <c r="AZ23" s="54"/>
      <c r="BA23" s="54"/>
      <c r="BB23" s="54"/>
      <c r="BC23" s="54"/>
      <c r="BD23" s="54"/>
      <c r="BE23" s="54"/>
      <c r="BF23" s="54"/>
      <c r="BG23" s="54"/>
      <c r="BH23" s="54"/>
      <c r="BI23" s="13"/>
      <c r="BJ23" s="13"/>
      <c r="BK23" s="13"/>
      <c r="BL23" s="13"/>
      <c r="BM23" s="13"/>
      <c r="BX23" s="2"/>
      <c r="CA23" s="55" t="str">
        <f t="shared" si="6"/>
        <v/>
      </c>
      <c r="CB23" s="55" t="str">
        <f t="shared" si="7"/>
        <v/>
      </c>
      <c r="CC23" s="55" t="str">
        <f t="shared" si="8"/>
        <v/>
      </c>
      <c r="CD23" s="55" t="str">
        <f t="shared" si="9"/>
        <v/>
      </c>
      <c r="CE23" s="55" t="str">
        <f t="shared" si="10"/>
        <v/>
      </c>
      <c r="CF23" s="55"/>
      <c r="CG23" s="56">
        <f t="shared" si="11"/>
        <v>0</v>
      </c>
      <c r="CH23" s="56">
        <f t="shared" si="12"/>
        <v>0</v>
      </c>
      <c r="CI23" s="56">
        <f t="shared" si="2"/>
        <v>0</v>
      </c>
      <c r="CJ23" s="56">
        <f t="shared" si="3"/>
        <v>0</v>
      </c>
      <c r="CK23" s="56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1" t="s">
        <v>71</v>
      </c>
      <c r="B24" s="34">
        <f t="shared" si="13"/>
        <v>0</v>
      </c>
      <c r="C24" s="39"/>
      <c r="D24" s="57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0"/>
      <c r="T24" s="39"/>
      <c r="U24" s="39"/>
      <c r="V24" s="40"/>
      <c r="W24" s="41">
        <f t="shared" si="0"/>
        <v>0</v>
      </c>
      <c r="X24" s="39"/>
      <c r="Y24" s="42"/>
      <c r="Z24" s="40"/>
      <c r="AA24" s="62">
        <f t="shared" si="1"/>
        <v>0</v>
      </c>
      <c r="AB24" s="39"/>
      <c r="AC24" s="42"/>
      <c r="AD24" s="40"/>
      <c r="AE24" s="44"/>
      <c r="AF24" s="44">
        <v>0</v>
      </c>
      <c r="AG24" s="39"/>
      <c r="AH24" s="40"/>
      <c r="AI24" s="48"/>
      <c r="AJ24" s="46"/>
      <c r="AK24" s="40"/>
      <c r="AL24" s="46"/>
      <c r="AM24" s="40"/>
      <c r="AN24" s="49"/>
      <c r="AO24" s="49"/>
      <c r="AP24" s="49"/>
      <c r="AQ24" s="49"/>
      <c r="AR24" s="50"/>
      <c r="AS24" s="51"/>
      <c r="AT24" s="60"/>
      <c r="AU24" s="58"/>
      <c r="AV24" s="52"/>
      <c r="AW24" s="46"/>
      <c r="AX24" s="40"/>
      <c r="AY24" s="53" t="str">
        <f t="shared" si="5"/>
        <v/>
      </c>
      <c r="AZ24" s="54"/>
      <c r="BA24" s="54"/>
      <c r="BB24" s="54"/>
      <c r="BC24" s="54"/>
      <c r="BD24" s="54"/>
      <c r="BE24" s="54"/>
      <c r="BF24" s="54"/>
      <c r="BG24" s="54"/>
      <c r="BH24" s="54"/>
      <c r="BI24" s="13"/>
      <c r="BJ24" s="13"/>
      <c r="BK24" s="13"/>
      <c r="BL24" s="13"/>
      <c r="BM24" s="13"/>
      <c r="BX24" s="2"/>
      <c r="CA24" s="55" t="str">
        <f t="shared" si="6"/>
        <v/>
      </c>
      <c r="CB24" s="55" t="str">
        <f t="shared" si="7"/>
        <v/>
      </c>
      <c r="CC24" s="55" t="str">
        <f t="shared" si="8"/>
        <v/>
      </c>
      <c r="CD24" s="55" t="str">
        <f t="shared" si="9"/>
        <v/>
      </c>
      <c r="CE24" s="55" t="str">
        <f t="shared" si="10"/>
        <v/>
      </c>
      <c r="CF24" s="55"/>
      <c r="CG24" s="56">
        <f t="shared" si="11"/>
        <v>0</v>
      </c>
      <c r="CH24" s="56">
        <f t="shared" si="12"/>
        <v>0</v>
      </c>
      <c r="CI24" s="56">
        <f t="shared" si="2"/>
        <v>0</v>
      </c>
      <c r="CJ24" s="56">
        <f t="shared" si="3"/>
        <v>0</v>
      </c>
      <c r="CK24" s="56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1" t="s">
        <v>72</v>
      </c>
      <c r="B25" s="34">
        <f t="shared" si="13"/>
        <v>0</v>
      </c>
      <c r="C25" s="39"/>
      <c r="D25" s="57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39"/>
      <c r="U25" s="39"/>
      <c r="V25" s="40"/>
      <c r="W25" s="41">
        <f t="shared" si="0"/>
        <v>0</v>
      </c>
      <c r="X25" s="39"/>
      <c r="Y25" s="42"/>
      <c r="Z25" s="40"/>
      <c r="AA25" s="62">
        <f t="shared" si="1"/>
        <v>0</v>
      </c>
      <c r="AB25" s="39"/>
      <c r="AC25" s="42"/>
      <c r="AD25" s="40"/>
      <c r="AE25" s="44"/>
      <c r="AF25" s="44">
        <v>0</v>
      </c>
      <c r="AG25" s="39"/>
      <c r="AH25" s="40"/>
      <c r="AI25" s="48"/>
      <c r="AJ25" s="46"/>
      <c r="AK25" s="40"/>
      <c r="AL25" s="46"/>
      <c r="AM25" s="40"/>
      <c r="AN25" s="49"/>
      <c r="AO25" s="49"/>
      <c r="AP25" s="49"/>
      <c r="AQ25" s="49"/>
      <c r="AR25" s="50"/>
      <c r="AS25" s="51"/>
      <c r="AT25" s="60"/>
      <c r="AU25" s="58"/>
      <c r="AV25" s="52"/>
      <c r="AW25" s="46"/>
      <c r="AX25" s="40"/>
      <c r="AY25" s="53" t="str">
        <f t="shared" si="5"/>
        <v/>
      </c>
      <c r="AZ25" s="54"/>
      <c r="BA25" s="54"/>
      <c r="BB25" s="54"/>
      <c r="BC25" s="54"/>
      <c r="BD25" s="54"/>
      <c r="BE25" s="54"/>
      <c r="BF25" s="54"/>
      <c r="BG25" s="54"/>
      <c r="BH25" s="54"/>
      <c r="BI25" s="13"/>
      <c r="BJ25" s="13"/>
      <c r="BK25" s="13"/>
      <c r="BL25" s="13"/>
      <c r="BM25" s="13"/>
      <c r="BX25" s="2"/>
      <c r="CA25" s="55" t="str">
        <f t="shared" si="6"/>
        <v/>
      </c>
      <c r="CB25" s="55" t="str">
        <f t="shared" si="7"/>
        <v/>
      </c>
      <c r="CC25" s="55" t="str">
        <f t="shared" si="8"/>
        <v/>
      </c>
      <c r="CD25" s="55" t="str">
        <f t="shared" si="9"/>
        <v/>
      </c>
      <c r="CE25" s="55" t="str">
        <f t="shared" si="10"/>
        <v/>
      </c>
      <c r="CF25" s="55"/>
      <c r="CG25" s="56">
        <f t="shared" si="11"/>
        <v>0</v>
      </c>
      <c r="CH25" s="56">
        <f t="shared" si="12"/>
        <v>0</v>
      </c>
      <c r="CI25" s="56">
        <f t="shared" si="2"/>
        <v>0</v>
      </c>
      <c r="CJ25" s="56">
        <f t="shared" si="3"/>
        <v>0</v>
      </c>
      <c r="CK25" s="56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1" t="s">
        <v>73</v>
      </c>
      <c r="B26" s="34">
        <f t="shared" si="13"/>
        <v>0</v>
      </c>
      <c r="C26" s="39">
        <v>0</v>
      </c>
      <c r="D26" s="57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0">
        <v>0</v>
      </c>
      <c r="T26" s="39">
        <v>0</v>
      </c>
      <c r="U26" s="39">
        <v>0</v>
      </c>
      <c r="V26" s="40">
        <v>0</v>
      </c>
      <c r="W26" s="41">
        <f t="shared" si="0"/>
        <v>0</v>
      </c>
      <c r="X26" s="39">
        <v>0</v>
      </c>
      <c r="Y26" s="42">
        <v>0</v>
      </c>
      <c r="Z26" s="40">
        <v>0</v>
      </c>
      <c r="AA26" s="62">
        <f t="shared" si="1"/>
        <v>0</v>
      </c>
      <c r="AB26" s="39">
        <v>0</v>
      </c>
      <c r="AC26" s="42">
        <v>0</v>
      </c>
      <c r="AD26" s="40">
        <v>0</v>
      </c>
      <c r="AE26" s="44"/>
      <c r="AF26" s="44">
        <v>0</v>
      </c>
      <c r="AG26" s="39">
        <v>0</v>
      </c>
      <c r="AH26" s="40">
        <v>0</v>
      </c>
      <c r="AI26" s="48">
        <v>0</v>
      </c>
      <c r="AJ26" s="46">
        <v>0</v>
      </c>
      <c r="AK26" s="40">
        <v>0</v>
      </c>
      <c r="AL26" s="46">
        <v>0</v>
      </c>
      <c r="AM26" s="40">
        <v>0</v>
      </c>
      <c r="AN26" s="49"/>
      <c r="AO26" s="49"/>
      <c r="AP26" s="49"/>
      <c r="AQ26" s="49"/>
      <c r="AR26" s="50"/>
      <c r="AS26" s="51"/>
      <c r="AT26" s="60"/>
      <c r="AU26" s="58"/>
      <c r="AV26" s="52"/>
      <c r="AW26" s="46"/>
      <c r="AX26" s="40"/>
      <c r="AY26" s="53" t="str">
        <f t="shared" si="5"/>
        <v/>
      </c>
      <c r="AZ26" s="54"/>
      <c r="BA26" s="54"/>
      <c r="BB26" s="54"/>
      <c r="BC26" s="54"/>
      <c r="BD26" s="54"/>
      <c r="BE26" s="54"/>
      <c r="BF26" s="54"/>
      <c r="BG26" s="54"/>
      <c r="BH26" s="54"/>
      <c r="BI26" s="13"/>
      <c r="BJ26" s="13"/>
      <c r="BK26" s="13"/>
      <c r="BL26" s="13"/>
      <c r="BM26" s="13"/>
      <c r="BX26" s="2"/>
      <c r="CA26" s="55" t="str">
        <f t="shared" si="6"/>
        <v/>
      </c>
      <c r="CB26" s="55" t="str">
        <f t="shared" si="7"/>
        <v/>
      </c>
      <c r="CC26" s="55" t="str">
        <f t="shared" si="8"/>
        <v/>
      </c>
      <c r="CD26" s="55" t="str">
        <f t="shared" si="9"/>
        <v/>
      </c>
      <c r="CE26" s="55" t="str">
        <f t="shared" si="10"/>
        <v/>
      </c>
      <c r="CF26" s="55"/>
      <c r="CG26" s="56">
        <f t="shared" si="11"/>
        <v>0</v>
      </c>
      <c r="CH26" s="56">
        <f t="shared" si="12"/>
        <v>0</v>
      </c>
      <c r="CI26" s="56">
        <f t="shared" si="2"/>
        <v>0</v>
      </c>
      <c r="CJ26" s="56">
        <f t="shared" si="3"/>
        <v>0</v>
      </c>
      <c r="CK26" s="56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1" t="s">
        <v>74</v>
      </c>
      <c r="B27" s="34">
        <f t="shared" si="13"/>
        <v>0</v>
      </c>
      <c r="C27" s="39"/>
      <c r="D27" s="57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39"/>
      <c r="U27" s="39"/>
      <c r="V27" s="40"/>
      <c r="W27" s="41">
        <f t="shared" si="0"/>
        <v>0</v>
      </c>
      <c r="X27" s="39"/>
      <c r="Y27" s="42"/>
      <c r="Z27" s="40"/>
      <c r="AA27" s="62">
        <f t="shared" si="1"/>
        <v>0</v>
      </c>
      <c r="AB27" s="39"/>
      <c r="AC27" s="42"/>
      <c r="AD27" s="40"/>
      <c r="AE27" s="44"/>
      <c r="AF27" s="44">
        <v>0</v>
      </c>
      <c r="AG27" s="39"/>
      <c r="AH27" s="40"/>
      <c r="AI27" s="48"/>
      <c r="AJ27" s="46"/>
      <c r="AK27" s="40"/>
      <c r="AL27" s="46"/>
      <c r="AM27" s="40"/>
      <c r="AN27" s="49"/>
      <c r="AO27" s="49"/>
      <c r="AP27" s="49"/>
      <c r="AQ27" s="49"/>
      <c r="AR27" s="50"/>
      <c r="AS27" s="51"/>
      <c r="AT27" s="60"/>
      <c r="AU27" s="58"/>
      <c r="AV27" s="52"/>
      <c r="AW27" s="46"/>
      <c r="AX27" s="40"/>
      <c r="AY27" s="53" t="str">
        <f t="shared" si="5"/>
        <v/>
      </c>
      <c r="AZ27" s="54"/>
      <c r="BA27" s="54"/>
      <c r="BB27" s="54"/>
      <c r="BC27" s="54"/>
      <c r="BD27" s="54"/>
      <c r="BE27" s="54"/>
      <c r="BF27" s="54"/>
      <c r="BG27" s="54"/>
      <c r="BH27" s="54"/>
      <c r="BI27" s="13"/>
      <c r="BJ27" s="13"/>
      <c r="BK27" s="13"/>
      <c r="BL27" s="13"/>
      <c r="BM27" s="13"/>
      <c r="BX27" s="2"/>
      <c r="CA27" s="55" t="str">
        <f t="shared" si="6"/>
        <v/>
      </c>
      <c r="CB27" s="55" t="str">
        <f t="shared" si="7"/>
        <v/>
      </c>
      <c r="CC27" s="55" t="str">
        <f t="shared" si="8"/>
        <v/>
      </c>
      <c r="CD27" s="55" t="str">
        <f t="shared" si="9"/>
        <v/>
      </c>
      <c r="CE27" s="55" t="str">
        <f t="shared" si="10"/>
        <v/>
      </c>
      <c r="CF27" s="55"/>
      <c r="CG27" s="56">
        <f t="shared" si="11"/>
        <v>0</v>
      </c>
      <c r="CH27" s="56">
        <f t="shared" si="12"/>
        <v>0</v>
      </c>
      <c r="CI27" s="56">
        <f t="shared" si="2"/>
        <v>0</v>
      </c>
      <c r="CJ27" s="56">
        <f t="shared" si="3"/>
        <v>0</v>
      </c>
      <c r="CK27" s="56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1" t="s">
        <v>75</v>
      </c>
      <c r="B28" s="34">
        <f t="shared" si="13"/>
        <v>0</v>
      </c>
      <c r="C28" s="39"/>
      <c r="D28" s="57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0"/>
      <c r="T28" s="39"/>
      <c r="U28" s="39"/>
      <c r="V28" s="40"/>
      <c r="W28" s="41">
        <f t="shared" si="0"/>
        <v>0</v>
      </c>
      <c r="X28" s="39"/>
      <c r="Y28" s="42"/>
      <c r="Z28" s="40"/>
      <c r="AA28" s="62">
        <f t="shared" si="1"/>
        <v>0</v>
      </c>
      <c r="AB28" s="39"/>
      <c r="AC28" s="42"/>
      <c r="AD28" s="40"/>
      <c r="AE28" s="44"/>
      <c r="AF28" s="44">
        <v>0</v>
      </c>
      <c r="AG28" s="39"/>
      <c r="AH28" s="40"/>
      <c r="AI28" s="48"/>
      <c r="AJ28" s="46"/>
      <c r="AK28" s="40"/>
      <c r="AL28" s="46"/>
      <c r="AM28" s="40"/>
      <c r="AN28" s="49"/>
      <c r="AO28" s="49"/>
      <c r="AP28" s="49"/>
      <c r="AQ28" s="49"/>
      <c r="AR28" s="50"/>
      <c r="AS28" s="51"/>
      <c r="AT28" s="60"/>
      <c r="AU28" s="58"/>
      <c r="AV28" s="52"/>
      <c r="AW28" s="46"/>
      <c r="AX28" s="40"/>
      <c r="AY28" s="53" t="str">
        <f t="shared" si="5"/>
        <v/>
      </c>
      <c r="AZ28" s="54"/>
      <c r="BA28" s="54"/>
      <c r="BB28" s="54"/>
      <c r="BC28" s="54"/>
      <c r="BD28" s="54"/>
      <c r="BE28" s="54"/>
      <c r="BF28" s="54"/>
      <c r="BG28" s="54"/>
      <c r="BH28" s="54"/>
      <c r="BI28" s="13"/>
      <c r="BJ28" s="13"/>
      <c r="BK28" s="13"/>
      <c r="BL28" s="13"/>
      <c r="BM28" s="13"/>
      <c r="BX28" s="2"/>
      <c r="CA28" s="55" t="str">
        <f t="shared" si="6"/>
        <v/>
      </c>
      <c r="CB28" s="55" t="str">
        <f t="shared" si="7"/>
        <v/>
      </c>
      <c r="CC28" s="55" t="str">
        <f t="shared" si="8"/>
        <v/>
      </c>
      <c r="CD28" s="55" t="str">
        <f t="shared" si="9"/>
        <v/>
      </c>
      <c r="CE28" s="55" t="str">
        <f t="shared" si="10"/>
        <v/>
      </c>
      <c r="CF28" s="55"/>
      <c r="CG28" s="56">
        <f t="shared" si="11"/>
        <v>0</v>
      </c>
      <c r="CH28" s="56">
        <f t="shared" si="12"/>
        <v>0</v>
      </c>
      <c r="CI28" s="56">
        <f t="shared" si="2"/>
        <v>0</v>
      </c>
      <c r="CJ28" s="56">
        <f t="shared" si="3"/>
        <v>0</v>
      </c>
      <c r="CK28" s="56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1" t="s">
        <v>76</v>
      </c>
      <c r="B29" s="34">
        <f t="shared" si="13"/>
        <v>0</v>
      </c>
      <c r="C29" s="39"/>
      <c r="D29" s="57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39"/>
      <c r="U29" s="39"/>
      <c r="V29" s="40"/>
      <c r="W29" s="41">
        <f t="shared" si="0"/>
        <v>0</v>
      </c>
      <c r="X29" s="39"/>
      <c r="Y29" s="42"/>
      <c r="Z29" s="40"/>
      <c r="AA29" s="62">
        <f t="shared" si="1"/>
        <v>0</v>
      </c>
      <c r="AB29" s="39"/>
      <c r="AC29" s="42"/>
      <c r="AD29" s="40"/>
      <c r="AE29" s="44"/>
      <c r="AF29" s="44">
        <v>0</v>
      </c>
      <c r="AG29" s="39"/>
      <c r="AH29" s="40"/>
      <c r="AI29" s="48"/>
      <c r="AJ29" s="46"/>
      <c r="AK29" s="40"/>
      <c r="AL29" s="46"/>
      <c r="AM29" s="40"/>
      <c r="AN29" s="49"/>
      <c r="AO29" s="49"/>
      <c r="AP29" s="49"/>
      <c r="AQ29" s="49"/>
      <c r="AR29" s="50"/>
      <c r="AS29" s="51"/>
      <c r="AT29" s="60"/>
      <c r="AU29" s="58"/>
      <c r="AV29" s="52"/>
      <c r="AW29" s="46"/>
      <c r="AX29" s="40"/>
      <c r="AY29" s="53" t="str">
        <f t="shared" si="5"/>
        <v/>
      </c>
      <c r="AZ29" s="54"/>
      <c r="BA29" s="54"/>
      <c r="BB29" s="54"/>
      <c r="BC29" s="54"/>
      <c r="BD29" s="54"/>
      <c r="BE29" s="54"/>
      <c r="BF29" s="54"/>
      <c r="BG29" s="54"/>
      <c r="BH29" s="54"/>
      <c r="BI29" s="13"/>
      <c r="BJ29" s="13"/>
      <c r="BK29" s="13"/>
      <c r="BL29" s="13"/>
      <c r="BM29" s="13"/>
      <c r="BX29" s="2"/>
      <c r="CA29" s="55" t="str">
        <f t="shared" si="6"/>
        <v/>
      </c>
      <c r="CB29" s="55" t="str">
        <f t="shared" si="7"/>
        <v/>
      </c>
      <c r="CC29" s="55" t="str">
        <f t="shared" si="8"/>
        <v/>
      </c>
      <c r="CD29" s="55" t="str">
        <f t="shared" si="9"/>
        <v/>
      </c>
      <c r="CE29" s="55" t="str">
        <f t="shared" si="10"/>
        <v/>
      </c>
      <c r="CF29" s="55"/>
      <c r="CG29" s="56">
        <f t="shared" si="11"/>
        <v>0</v>
      </c>
      <c r="CH29" s="56">
        <f t="shared" si="12"/>
        <v>0</v>
      </c>
      <c r="CI29" s="56">
        <f t="shared" si="2"/>
        <v>0</v>
      </c>
      <c r="CJ29" s="56">
        <f t="shared" si="3"/>
        <v>0</v>
      </c>
      <c r="CK29" s="56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1" t="s">
        <v>77</v>
      </c>
      <c r="B30" s="34">
        <f t="shared" si="13"/>
        <v>0</v>
      </c>
      <c r="C30" s="39">
        <v>0</v>
      </c>
      <c r="D30" s="57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0">
        <v>0</v>
      </c>
      <c r="T30" s="39">
        <v>0</v>
      </c>
      <c r="U30" s="39">
        <v>0</v>
      </c>
      <c r="V30" s="40">
        <v>0</v>
      </c>
      <c r="W30" s="41">
        <f t="shared" si="0"/>
        <v>0</v>
      </c>
      <c r="X30" s="39">
        <v>0</v>
      </c>
      <c r="Y30" s="42">
        <v>0</v>
      </c>
      <c r="Z30" s="40">
        <v>0</v>
      </c>
      <c r="AA30" s="62">
        <f t="shared" si="1"/>
        <v>0</v>
      </c>
      <c r="AB30" s="39">
        <v>0</v>
      </c>
      <c r="AC30" s="42">
        <v>0</v>
      </c>
      <c r="AD30" s="40">
        <v>0</v>
      </c>
      <c r="AE30" s="44"/>
      <c r="AF30" s="44">
        <v>0</v>
      </c>
      <c r="AG30" s="39">
        <v>0</v>
      </c>
      <c r="AH30" s="40">
        <v>0</v>
      </c>
      <c r="AI30" s="48">
        <v>0</v>
      </c>
      <c r="AJ30" s="46">
        <v>0</v>
      </c>
      <c r="AK30" s="40">
        <v>2</v>
      </c>
      <c r="AL30" s="46">
        <v>0</v>
      </c>
      <c r="AM30" s="40">
        <v>0</v>
      </c>
      <c r="AN30" s="49"/>
      <c r="AO30" s="49"/>
      <c r="AP30" s="49"/>
      <c r="AQ30" s="49"/>
      <c r="AR30" s="50"/>
      <c r="AS30" s="51"/>
      <c r="AT30" s="60"/>
      <c r="AU30" s="58"/>
      <c r="AV30" s="52"/>
      <c r="AW30" s="46"/>
      <c r="AX30" s="40"/>
      <c r="AY30" s="53" t="str">
        <f t="shared" si="5"/>
        <v/>
      </c>
      <c r="AZ30" s="54"/>
      <c r="BA30" s="54"/>
      <c r="BB30" s="54"/>
      <c r="BC30" s="54"/>
      <c r="BD30" s="54"/>
      <c r="BE30" s="54"/>
      <c r="BF30" s="54"/>
      <c r="BG30" s="54"/>
      <c r="BH30" s="54"/>
      <c r="BI30" s="13"/>
      <c r="BJ30" s="13"/>
      <c r="BK30" s="13"/>
      <c r="BL30" s="13"/>
      <c r="BM30" s="13"/>
      <c r="BX30" s="2"/>
      <c r="CA30" s="55" t="str">
        <f t="shared" si="6"/>
        <v/>
      </c>
      <c r="CB30" s="55" t="str">
        <f t="shared" si="7"/>
        <v/>
      </c>
      <c r="CC30" s="55" t="str">
        <f t="shared" si="8"/>
        <v/>
      </c>
      <c r="CD30" s="55" t="str">
        <f t="shared" si="9"/>
        <v/>
      </c>
      <c r="CE30" s="55" t="str">
        <f t="shared" si="10"/>
        <v/>
      </c>
      <c r="CF30" s="55"/>
      <c r="CG30" s="56">
        <f t="shared" si="11"/>
        <v>0</v>
      </c>
      <c r="CH30" s="56">
        <f t="shared" si="12"/>
        <v>0</v>
      </c>
      <c r="CI30" s="56">
        <f t="shared" si="2"/>
        <v>0</v>
      </c>
      <c r="CJ30" s="56">
        <f t="shared" si="3"/>
        <v>0</v>
      </c>
      <c r="CK30" s="56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1" t="s">
        <v>78</v>
      </c>
      <c r="B31" s="34">
        <f t="shared" si="13"/>
        <v>20</v>
      </c>
      <c r="C31" s="39">
        <v>1</v>
      </c>
      <c r="D31" s="57">
        <v>1</v>
      </c>
      <c r="E31" s="42">
        <v>0</v>
      </c>
      <c r="F31" s="42">
        <v>0</v>
      </c>
      <c r="G31" s="42">
        <v>1</v>
      </c>
      <c r="H31" s="42">
        <v>1</v>
      </c>
      <c r="I31" s="42">
        <v>2</v>
      </c>
      <c r="J31" s="42">
        <v>0</v>
      </c>
      <c r="K31" s="42">
        <v>0</v>
      </c>
      <c r="L31" s="42">
        <v>2</v>
      </c>
      <c r="M31" s="42">
        <v>2</v>
      </c>
      <c r="N31" s="42">
        <v>0</v>
      </c>
      <c r="O31" s="42">
        <v>1</v>
      </c>
      <c r="P31" s="42">
        <v>0</v>
      </c>
      <c r="Q31" s="42">
        <v>5</v>
      </c>
      <c r="R31" s="42">
        <v>1</v>
      </c>
      <c r="S31" s="40">
        <v>3</v>
      </c>
      <c r="T31" s="39">
        <v>20</v>
      </c>
      <c r="U31" s="39">
        <v>8</v>
      </c>
      <c r="V31" s="40">
        <v>12</v>
      </c>
      <c r="W31" s="41">
        <f t="shared" si="0"/>
        <v>2</v>
      </c>
      <c r="X31" s="39">
        <v>0</v>
      </c>
      <c r="Y31" s="42">
        <v>2</v>
      </c>
      <c r="Z31" s="40">
        <v>0</v>
      </c>
      <c r="AA31" s="62">
        <f t="shared" si="1"/>
        <v>7</v>
      </c>
      <c r="AB31" s="39">
        <v>2</v>
      </c>
      <c r="AC31" s="42">
        <v>5</v>
      </c>
      <c r="AD31" s="40">
        <v>0</v>
      </c>
      <c r="AE31" s="44">
        <v>0</v>
      </c>
      <c r="AF31" s="44">
        <v>0</v>
      </c>
      <c r="AG31" s="39">
        <v>5</v>
      </c>
      <c r="AH31" s="40">
        <v>1</v>
      </c>
      <c r="AI31" s="48">
        <v>2</v>
      </c>
      <c r="AJ31" s="46">
        <v>0</v>
      </c>
      <c r="AK31" s="40">
        <v>2</v>
      </c>
      <c r="AL31" s="46">
        <v>0</v>
      </c>
      <c r="AM31" s="40">
        <v>2</v>
      </c>
      <c r="AN31" s="49"/>
      <c r="AO31" s="49"/>
      <c r="AP31" s="49"/>
      <c r="AQ31" s="49"/>
      <c r="AR31" s="50"/>
      <c r="AS31" s="51"/>
      <c r="AT31" s="60"/>
      <c r="AU31" s="58"/>
      <c r="AV31" s="52"/>
      <c r="AW31" s="46"/>
      <c r="AX31" s="40"/>
      <c r="AY31" s="53" t="str">
        <f t="shared" si="5"/>
        <v/>
      </c>
      <c r="AZ31" s="54"/>
      <c r="BA31" s="54"/>
      <c r="BB31" s="54"/>
      <c r="BC31" s="54"/>
      <c r="BD31" s="54"/>
      <c r="BE31" s="54"/>
      <c r="BF31" s="54"/>
      <c r="BG31" s="54"/>
      <c r="BH31" s="54"/>
      <c r="BI31" s="13"/>
      <c r="BJ31" s="13"/>
      <c r="BK31" s="13"/>
      <c r="BL31" s="13"/>
      <c r="BM31" s="13"/>
      <c r="BX31" s="2"/>
      <c r="CA31" s="55" t="str">
        <f t="shared" si="6"/>
        <v/>
      </c>
      <c r="CB31" s="55" t="str">
        <f t="shared" si="7"/>
        <v/>
      </c>
      <c r="CC31" s="55" t="str">
        <f t="shared" si="8"/>
        <v/>
      </c>
      <c r="CD31" s="55" t="str">
        <f t="shared" si="9"/>
        <v/>
      </c>
      <c r="CE31" s="55" t="str">
        <f t="shared" si="10"/>
        <v/>
      </c>
      <c r="CF31" s="55"/>
      <c r="CG31" s="56">
        <f t="shared" si="11"/>
        <v>0</v>
      </c>
      <c r="CH31" s="56">
        <f t="shared" si="12"/>
        <v>0</v>
      </c>
      <c r="CI31" s="56">
        <f t="shared" si="2"/>
        <v>0</v>
      </c>
      <c r="CJ31" s="56">
        <f t="shared" si="3"/>
        <v>0</v>
      </c>
      <c r="CK31" s="56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1" t="s">
        <v>79</v>
      </c>
      <c r="B32" s="34">
        <f t="shared" si="13"/>
        <v>0</v>
      </c>
      <c r="C32" s="39"/>
      <c r="D32" s="57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39"/>
      <c r="U32" s="39"/>
      <c r="V32" s="40"/>
      <c r="W32" s="41">
        <f t="shared" si="0"/>
        <v>0</v>
      </c>
      <c r="X32" s="39"/>
      <c r="Y32" s="42"/>
      <c r="Z32" s="40"/>
      <c r="AA32" s="62">
        <f t="shared" si="1"/>
        <v>0</v>
      </c>
      <c r="AB32" s="39"/>
      <c r="AC32" s="42"/>
      <c r="AD32" s="40"/>
      <c r="AE32" s="44"/>
      <c r="AF32" s="44">
        <v>0</v>
      </c>
      <c r="AG32" s="39"/>
      <c r="AH32" s="40"/>
      <c r="AI32" s="48"/>
      <c r="AJ32" s="46"/>
      <c r="AK32" s="40"/>
      <c r="AL32" s="46"/>
      <c r="AM32" s="40"/>
      <c r="AN32" s="49"/>
      <c r="AO32" s="49"/>
      <c r="AP32" s="49"/>
      <c r="AQ32" s="49"/>
      <c r="AR32" s="50"/>
      <c r="AS32" s="51"/>
      <c r="AT32" s="60"/>
      <c r="AU32" s="58"/>
      <c r="AV32" s="52"/>
      <c r="AW32" s="46"/>
      <c r="AX32" s="40"/>
      <c r="AY32" s="53" t="str">
        <f t="shared" si="5"/>
        <v/>
      </c>
      <c r="AZ32" s="54"/>
      <c r="BA32" s="54"/>
      <c r="BB32" s="54"/>
      <c r="BC32" s="54"/>
      <c r="BD32" s="54"/>
      <c r="BE32" s="54"/>
      <c r="BF32" s="54"/>
      <c r="BG32" s="54"/>
      <c r="BH32" s="54"/>
      <c r="BI32" s="13"/>
      <c r="BJ32" s="13"/>
      <c r="BK32" s="13"/>
      <c r="BL32" s="13"/>
      <c r="BM32" s="13"/>
      <c r="BX32" s="2"/>
      <c r="CA32" s="55" t="str">
        <f t="shared" si="6"/>
        <v/>
      </c>
      <c r="CB32" s="55" t="str">
        <f t="shared" si="7"/>
        <v/>
      </c>
      <c r="CC32" s="55" t="str">
        <f t="shared" si="8"/>
        <v/>
      </c>
      <c r="CD32" s="55" t="str">
        <f t="shared" si="9"/>
        <v/>
      </c>
      <c r="CE32" s="55" t="str">
        <f t="shared" si="10"/>
        <v/>
      </c>
      <c r="CF32" s="55"/>
      <c r="CG32" s="56">
        <f t="shared" si="11"/>
        <v>0</v>
      </c>
      <c r="CH32" s="56">
        <f t="shared" si="12"/>
        <v>0</v>
      </c>
      <c r="CI32" s="56">
        <f t="shared" si="2"/>
        <v>0</v>
      </c>
      <c r="CJ32" s="56">
        <f t="shared" si="3"/>
        <v>0</v>
      </c>
      <c r="CK32" s="56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1" t="s">
        <v>80</v>
      </c>
      <c r="B33" s="34">
        <f t="shared" si="13"/>
        <v>0</v>
      </c>
      <c r="C33" s="39"/>
      <c r="D33" s="57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0"/>
      <c r="T33" s="39"/>
      <c r="U33" s="39"/>
      <c r="V33" s="40"/>
      <c r="W33" s="41">
        <f t="shared" si="0"/>
        <v>0</v>
      </c>
      <c r="X33" s="39"/>
      <c r="Y33" s="42"/>
      <c r="Z33" s="40"/>
      <c r="AA33" s="62">
        <f t="shared" si="1"/>
        <v>0</v>
      </c>
      <c r="AB33" s="39"/>
      <c r="AC33" s="42"/>
      <c r="AD33" s="40"/>
      <c r="AE33" s="44"/>
      <c r="AF33" s="44">
        <v>0</v>
      </c>
      <c r="AG33" s="39"/>
      <c r="AH33" s="40"/>
      <c r="AI33" s="48"/>
      <c r="AJ33" s="46"/>
      <c r="AK33" s="40"/>
      <c r="AL33" s="46"/>
      <c r="AM33" s="40"/>
      <c r="AN33" s="49"/>
      <c r="AO33" s="49"/>
      <c r="AP33" s="49"/>
      <c r="AQ33" s="49"/>
      <c r="AR33" s="50"/>
      <c r="AS33" s="51"/>
      <c r="AT33" s="60"/>
      <c r="AU33" s="58"/>
      <c r="AV33" s="52"/>
      <c r="AW33" s="46"/>
      <c r="AX33" s="40"/>
      <c r="AY33" s="53" t="str">
        <f t="shared" si="5"/>
        <v/>
      </c>
      <c r="AZ33" s="54"/>
      <c r="BA33" s="54"/>
      <c r="BB33" s="54"/>
      <c r="BC33" s="54"/>
      <c r="BD33" s="54"/>
      <c r="BE33" s="54"/>
      <c r="BF33" s="54"/>
      <c r="BG33" s="54"/>
      <c r="BH33" s="54"/>
      <c r="BI33" s="13"/>
      <c r="BJ33" s="13"/>
      <c r="BK33" s="13"/>
      <c r="BL33" s="13"/>
      <c r="BM33" s="13"/>
      <c r="BX33" s="2"/>
      <c r="CA33" s="55" t="str">
        <f t="shared" si="6"/>
        <v/>
      </c>
      <c r="CB33" s="55" t="str">
        <f t="shared" si="7"/>
        <v/>
      </c>
      <c r="CC33" s="55" t="str">
        <f t="shared" si="8"/>
        <v/>
      </c>
      <c r="CD33" s="55" t="str">
        <f t="shared" si="9"/>
        <v/>
      </c>
      <c r="CE33" s="55" t="str">
        <f t="shared" si="10"/>
        <v/>
      </c>
      <c r="CF33" s="55"/>
      <c r="CG33" s="56">
        <f t="shared" si="11"/>
        <v>0</v>
      </c>
      <c r="CH33" s="56">
        <f t="shared" si="12"/>
        <v>0</v>
      </c>
      <c r="CI33" s="56">
        <f t="shared" si="2"/>
        <v>0</v>
      </c>
      <c r="CJ33" s="56">
        <f t="shared" si="3"/>
        <v>0</v>
      </c>
      <c r="CK33" s="56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1" t="s">
        <v>81</v>
      </c>
      <c r="B34" s="34">
        <f t="shared" si="13"/>
        <v>0</v>
      </c>
      <c r="C34" s="39"/>
      <c r="D34" s="57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0"/>
      <c r="T34" s="39"/>
      <c r="U34" s="39"/>
      <c r="V34" s="40"/>
      <c r="W34" s="41">
        <f t="shared" si="0"/>
        <v>0</v>
      </c>
      <c r="X34" s="39"/>
      <c r="Y34" s="42"/>
      <c r="Z34" s="40"/>
      <c r="AA34" s="62">
        <f t="shared" si="1"/>
        <v>0</v>
      </c>
      <c r="AB34" s="39"/>
      <c r="AC34" s="42"/>
      <c r="AD34" s="40"/>
      <c r="AE34" s="44"/>
      <c r="AF34" s="44">
        <v>0</v>
      </c>
      <c r="AG34" s="39"/>
      <c r="AH34" s="40"/>
      <c r="AI34" s="48"/>
      <c r="AJ34" s="46"/>
      <c r="AK34" s="40"/>
      <c r="AL34" s="46"/>
      <c r="AM34" s="40"/>
      <c r="AN34" s="49"/>
      <c r="AO34" s="49"/>
      <c r="AP34" s="49"/>
      <c r="AQ34" s="49"/>
      <c r="AR34" s="50"/>
      <c r="AS34" s="51"/>
      <c r="AT34" s="60"/>
      <c r="AU34" s="58"/>
      <c r="AV34" s="52"/>
      <c r="AW34" s="46"/>
      <c r="AX34" s="40"/>
      <c r="AY34" s="53" t="str">
        <f t="shared" si="5"/>
        <v/>
      </c>
      <c r="AZ34" s="54"/>
      <c r="BA34" s="54"/>
      <c r="BB34" s="54"/>
      <c r="BC34" s="54"/>
      <c r="BD34" s="54"/>
      <c r="BE34" s="54"/>
      <c r="BF34" s="54"/>
      <c r="BG34" s="54"/>
      <c r="BH34" s="54"/>
      <c r="BI34" s="13"/>
      <c r="BJ34" s="13"/>
      <c r="BK34" s="13"/>
      <c r="BL34" s="13"/>
      <c r="BM34" s="13"/>
      <c r="BX34" s="2"/>
      <c r="CA34" s="55" t="str">
        <f t="shared" si="6"/>
        <v/>
      </c>
      <c r="CB34" s="55" t="str">
        <f t="shared" si="7"/>
        <v/>
      </c>
      <c r="CC34" s="55" t="str">
        <f t="shared" si="8"/>
        <v/>
      </c>
      <c r="CD34" s="55" t="str">
        <f t="shared" si="9"/>
        <v/>
      </c>
      <c r="CE34" s="55" t="str">
        <f t="shared" si="10"/>
        <v/>
      </c>
      <c r="CF34" s="55"/>
      <c r="CG34" s="56">
        <f t="shared" si="11"/>
        <v>0</v>
      </c>
      <c r="CH34" s="56">
        <f t="shared" si="12"/>
        <v>0</v>
      </c>
      <c r="CI34" s="56">
        <f t="shared" si="2"/>
        <v>0</v>
      </c>
      <c r="CJ34" s="56">
        <f t="shared" si="3"/>
        <v>0</v>
      </c>
      <c r="CK34" s="56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1" t="s">
        <v>82</v>
      </c>
      <c r="B35" s="34">
        <f>SUM(O35+P35+Q35+R35+S35)</f>
        <v>0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42"/>
      <c r="P35" s="42"/>
      <c r="Q35" s="42"/>
      <c r="R35" s="42"/>
      <c r="S35" s="40"/>
      <c r="T35" s="39"/>
      <c r="U35" s="39"/>
      <c r="V35" s="40"/>
      <c r="W35" s="41">
        <f>SUM(X35+Y35+Z35)</f>
        <v>0</v>
      </c>
      <c r="X35" s="63"/>
      <c r="Y35" s="64"/>
      <c r="Z35" s="65"/>
      <c r="AA35" s="62">
        <f t="shared" si="1"/>
        <v>0</v>
      </c>
      <c r="AB35" s="39"/>
      <c r="AC35" s="42"/>
      <c r="AD35" s="40"/>
      <c r="AE35" s="44"/>
      <c r="AF35" s="44">
        <v>0</v>
      </c>
      <c r="AG35" s="39"/>
      <c r="AH35" s="40"/>
      <c r="AI35" s="48"/>
      <c r="AJ35" s="46"/>
      <c r="AK35" s="40"/>
      <c r="AL35" s="46"/>
      <c r="AM35" s="40"/>
      <c r="AN35" s="49"/>
      <c r="AO35" s="49"/>
      <c r="AP35" s="49"/>
      <c r="AQ35" s="49"/>
      <c r="AR35" s="50"/>
      <c r="AS35" s="51"/>
      <c r="AT35" s="60"/>
      <c r="AU35" s="58"/>
      <c r="AV35" s="52"/>
      <c r="AW35" s="46"/>
      <c r="AX35" s="40"/>
      <c r="AY35" s="53" t="str">
        <f t="shared" si="5"/>
        <v/>
      </c>
      <c r="AZ35" s="54"/>
      <c r="BA35" s="54"/>
      <c r="BB35" s="54"/>
      <c r="BC35" s="54"/>
      <c r="BD35" s="54"/>
      <c r="BE35" s="54"/>
      <c r="BF35" s="54"/>
      <c r="BG35" s="54"/>
      <c r="BH35" s="54"/>
      <c r="BI35" s="13"/>
      <c r="BJ35" s="13"/>
      <c r="BK35" s="13"/>
      <c r="BL35" s="13"/>
      <c r="BM35" s="13"/>
      <c r="BX35" s="2"/>
      <c r="CA35" s="55" t="str">
        <f t="shared" si="6"/>
        <v/>
      </c>
      <c r="CB35" s="55" t="str">
        <f t="shared" si="7"/>
        <v/>
      </c>
      <c r="CC35" s="55" t="str">
        <f t="shared" si="8"/>
        <v/>
      </c>
      <c r="CD35" s="55" t="str">
        <f t="shared" si="9"/>
        <v/>
      </c>
      <c r="CE35" s="55" t="str">
        <f t="shared" si="10"/>
        <v/>
      </c>
      <c r="CF35" s="55"/>
      <c r="CG35" s="56">
        <f t="shared" si="11"/>
        <v>0</v>
      </c>
      <c r="CH35" s="56">
        <f t="shared" si="12"/>
        <v>0</v>
      </c>
      <c r="CI35" s="56">
        <f t="shared" si="2"/>
        <v>0</v>
      </c>
      <c r="CJ35" s="56">
        <f t="shared" si="3"/>
        <v>0</v>
      </c>
      <c r="CK35" s="56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1" t="s">
        <v>83</v>
      </c>
      <c r="B36" s="34">
        <f t="shared" ref="B36:B65" si="14">SUM(C36:S36)</f>
        <v>0</v>
      </c>
      <c r="C36" s="39"/>
      <c r="D36" s="57"/>
      <c r="E36" s="42"/>
      <c r="F36" s="38"/>
      <c r="G36" s="38"/>
      <c r="H36" s="38"/>
      <c r="I36" s="38"/>
      <c r="J36" s="38"/>
      <c r="K36" s="38"/>
      <c r="L36" s="42"/>
      <c r="M36" s="42"/>
      <c r="N36" s="42"/>
      <c r="O36" s="42"/>
      <c r="P36" s="42"/>
      <c r="Q36" s="42"/>
      <c r="R36" s="42"/>
      <c r="S36" s="42"/>
      <c r="T36" s="39"/>
      <c r="U36" s="39"/>
      <c r="V36" s="40"/>
      <c r="W36" s="41">
        <f t="shared" si="0"/>
        <v>0</v>
      </c>
      <c r="X36" s="39"/>
      <c r="Y36" s="42"/>
      <c r="Z36" s="40"/>
      <c r="AA36" s="62">
        <f t="shared" si="1"/>
        <v>0</v>
      </c>
      <c r="AB36" s="39"/>
      <c r="AC36" s="42"/>
      <c r="AD36" s="40"/>
      <c r="AE36" s="44"/>
      <c r="AF36" s="44">
        <v>0</v>
      </c>
      <c r="AG36" s="39"/>
      <c r="AH36" s="40"/>
      <c r="AI36" s="48"/>
      <c r="AJ36" s="46"/>
      <c r="AK36" s="40"/>
      <c r="AL36" s="46"/>
      <c r="AM36" s="40"/>
      <c r="AN36" s="49"/>
      <c r="AO36" s="49"/>
      <c r="AP36" s="49"/>
      <c r="AQ36" s="49"/>
      <c r="AR36" s="50"/>
      <c r="AS36" s="51"/>
      <c r="AT36" s="60"/>
      <c r="AU36" s="58"/>
      <c r="AV36" s="52"/>
      <c r="AW36" s="46"/>
      <c r="AX36" s="40"/>
      <c r="AY36" s="53" t="str">
        <f t="shared" si="5"/>
        <v/>
      </c>
      <c r="AZ36" s="54"/>
      <c r="BA36" s="54"/>
      <c r="BB36" s="54"/>
      <c r="BC36" s="54"/>
      <c r="BD36" s="54"/>
      <c r="BE36" s="54"/>
      <c r="BF36" s="54"/>
      <c r="BG36" s="54"/>
      <c r="BH36" s="54"/>
      <c r="BI36" s="13"/>
      <c r="BJ36" s="13"/>
      <c r="BK36" s="13"/>
      <c r="BL36" s="13"/>
      <c r="BM36" s="13"/>
      <c r="BX36" s="2"/>
      <c r="CA36" s="55" t="str">
        <f t="shared" si="6"/>
        <v/>
      </c>
      <c r="CB36" s="55" t="str">
        <f t="shared" si="7"/>
        <v/>
      </c>
      <c r="CC36" s="55" t="str">
        <f t="shared" si="8"/>
        <v/>
      </c>
      <c r="CD36" s="55" t="str">
        <f t="shared" si="9"/>
        <v/>
      </c>
      <c r="CE36" s="55" t="str">
        <f t="shared" si="10"/>
        <v/>
      </c>
      <c r="CF36" s="55"/>
      <c r="CG36" s="56">
        <f t="shared" si="11"/>
        <v>0</v>
      </c>
      <c r="CH36" s="56">
        <f t="shared" si="12"/>
        <v>0</v>
      </c>
      <c r="CI36" s="56">
        <f t="shared" si="2"/>
        <v>0</v>
      </c>
      <c r="CJ36" s="56">
        <f t="shared" si="3"/>
        <v>0</v>
      </c>
      <c r="CK36" s="56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1" t="s">
        <v>84</v>
      </c>
      <c r="B37" s="34">
        <f t="shared" si="14"/>
        <v>0</v>
      </c>
      <c r="C37" s="38"/>
      <c r="D37" s="38"/>
      <c r="E37" s="38"/>
      <c r="F37" s="38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0"/>
      <c r="T37" s="39"/>
      <c r="U37" s="39"/>
      <c r="V37" s="40"/>
      <c r="W37" s="41">
        <f>SUM(X37+Y37+Z37)</f>
        <v>0</v>
      </c>
      <c r="X37" s="39"/>
      <c r="Y37" s="42"/>
      <c r="Z37" s="40"/>
      <c r="AA37" s="62">
        <f t="shared" si="1"/>
        <v>0</v>
      </c>
      <c r="AB37" s="39"/>
      <c r="AC37" s="42"/>
      <c r="AD37" s="40"/>
      <c r="AE37" s="44"/>
      <c r="AF37" s="44">
        <v>0</v>
      </c>
      <c r="AG37" s="39"/>
      <c r="AH37" s="40"/>
      <c r="AI37" s="48"/>
      <c r="AJ37" s="46"/>
      <c r="AK37" s="40"/>
      <c r="AL37" s="46"/>
      <c r="AM37" s="40"/>
      <c r="AN37" s="49"/>
      <c r="AO37" s="49"/>
      <c r="AP37" s="49"/>
      <c r="AQ37" s="49"/>
      <c r="AR37" s="50"/>
      <c r="AS37" s="51"/>
      <c r="AT37" s="60"/>
      <c r="AU37" s="58"/>
      <c r="AV37" s="52"/>
      <c r="AW37" s="46"/>
      <c r="AX37" s="40"/>
      <c r="AY37" s="53" t="str">
        <f t="shared" si="5"/>
        <v/>
      </c>
      <c r="AZ37" s="54"/>
      <c r="BA37" s="54"/>
      <c r="BB37" s="54"/>
      <c r="BC37" s="54"/>
      <c r="BD37" s="54"/>
      <c r="BE37" s="54"/>
      <c r="BF37" s="54"/>
      <c r="BG37" s="54"/>
      <c r="BH37" s="54"/>
      <c r="BI37" s="13"/>
      <c r="BJ37" s="13"/>
      <c r="BK37" s="13"/>
      <c r="BL37" s="13"/>
      <c r="BM37" s="13"/>
      <c r="BX37" s="2"/>
      <c r="CA37" s="55" t="str">
        <f t="shared" si="6"/>
        <v/>
      </c>
      <c r="CB37" s="55" t="str">
        <f t="shared" si="7"/>
        <v/>
      </c>
      <c r="CC37" s="55" t="str">
        <f t="shared" si="8"/>
        <v/>
      </c>
      <c r="CD37" s="55" t="str">
        <f t="shared" si="9"/>
        <v/>
      </c>
      <c r="CE37" s="55" t="str">
        <f t="shared" si="10"/>
        <v/>
      </c>
      <c r="CF37" s="55"/>
      <c r="CG37" s="56">
        <f t="shared" si="11"/>
        <v>0</v>
      </c>
      <c r="CH37" s="56">
        <f t="shared" si="12"/>
        <v>0</v>
      </c>
      <c r="CI37" s="56">
        <f t="shared" si="2"/>
        <v>0</v>
      </c>
      <c r="CJ37" s="56">
        <f t="shared" si="3"/>
        <v>0</v>
      </c>
      <c r="CK37" s="56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1" t="s">
        <v>85</v>
      </c>
      <c r="B38" s="34">
        <f t="shared" si="14"/>
        <v>30</v>
      </c>
      <c r="C38" s="38">
        <v>9</v>
      </c>
      <c r="D38" s="38">
        <v>10</v>
      </c>
      <c r="E38" s="38">
        <v>9</v>
      </c>
      <c r="F38" s="38">
        <v>2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39">
        <v>29</v>
      </c>
      <c r="U38" s="39">
        <v>21</v>
      </c>
      <c r="V38" s="40">
        <v>9</v>
      </c>
      <c r="W38" s="41">
        <f>SUM(X38+Y38+Z38)</f>
        <v>19</v>
      </c>
      <c r="X38" s="39">
        <v>8</v>
      </c>
      <c r="Y38" s="42">
        <v>11</v>
      </c>
      <c r="Z38" s="40">
        <v>0</v>
      </c>
      <c r="AA38" s="62">
        <f>SUM(AB38+AC38+AD38)</f>
        <v>0</v>
      </c>
      <c r="AB38" s="39">
        <v>0</v>
      </c>
      <c r="AC38" s="42">
        <v>0</v>
      </c>
      <c r="AD38" s="40">
        <v>0</v>
      </c>
      <c r="AE38" s="44">
        <v>7</v>
      </c>
      <c r="AF38" s="40">
        <v>0</v>
      </c>
      <c r="AG38" s="39">
        <v>4</v>
      </c>
      <c r="AH38" s="40">
        <v>3</v>
      </c>
      <c r="AI38" s="48">
        <v>132</v>
      </c>
      <c r="AJ38" s="46">
        <v>11</v>
      </c>
      <c r="AK38" s="40">
        <v>0</v>
      </c>
      <c r="AL38" s="46">
        <v>0</v>
      </c>
      <c r="AM38" s="40">
        <v>0</v>
      </c>
      <c r="AN38" s="49"/>
      <c r="AO38" s="49"/>
      <c r="AP38" s="49"/>
      <c r="AQ38" s="49"/>
      <c r="AR38" s="50"/>
      <c r="AS38" s="51"/>
      <c r="AT38" s="60"/>
      <c r="AU38" s="58"/>
      <c r="AV38" s="52"/>
      <c r="AW38" s="46"/>
      <c r="AX38" s="40"/>
      <c r="AY38" s="53" t="str">
        <f t="shared" si="5"/>
        <v/>
      </c>
      <c r="AZ38" s="54"/>
      <c r="BA38" s="54"/>
      <c r="BB38" s="54"/>
      <c r="BC38" s="54"/>
      <c r="BD38" s="54"/>
      <c r="BE38" s="54"/>
      <c r="BF38" s="54"/>
      <c r="BG38" s="54"/>
      <c r="BH38" s="54"/>
      <c r="BI38" s="13"/>
      <c r="BJ38" s="13"/>
      <c r="BK38" s="13"/>
      <c r="BL38" s="13"/>
      <c r="BM38" s="13"/>
      <c r="BX38" s="2"/>
      <c r="CA38" s="55" t="str">
        <f t="shared" si="6"/>
        <v/>
      </c>
      <c r="CB38" s="55" t="str">
        <f t="shared" si="7"/>
        <v/>
      </c>
      <c r="CC38" s="55" t="str">
        <f t="shared" si="8"/>
        <v/>
      </c>
      <c r="CD38" s="55" t="str">
        <f t="shared" si="9"/>
        <v/>
      </c>
      <c r="CE38" s="55" t="str">
        <f t="shared" si="10"/>
        <v/>
      </c>
      <c r="CF38" s="55"/>
      <c r="CG38" s="56">
        <f t="shared" si="11"/>
        <v>0</v>
      </c>
      <c r="CH38" s="56">
        <f t="shared" si="12"/>
        <v>0</v>
      </c>
      <c r="CI38" s="56">
        <f t="shared" si="2"/>
        <v>0</v>
      </c>
      <c r="CJ38" s="56">
        <f t="shared" si="3"/>
        <v>0</v>
      </c>
      <c r="CK38" s="56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1" t="s">
        <v>86</v>
      </c>
      <c r="B39" s="34">
        <f t="shared" si="14"/>
        <v>28</v>
      </c>
      <c r="C39" s="38">
        <v>0</v>
      </c>
      <c r="D39" s="38">
        <v>0</v>
      </c>
      <c r="E39" s="38">
        <v>0</v>
      </c>
      <c r="F39" s="42">
        <v>0</v>
      </c>
      <c r="G39" s="42">
        <v>1</v>
      </c>
      <c r="H39" s="42">
        <v>3</v>
      </c>
      <c r="I39" s="42">
        <v>0</v>
      </c>
      <c r="J39" s="42">
        <v>0</v>
      </c>
      <c r="K39" s="42">
        <v>1</v>
      </c>
      <c r="L39" s="42">
        <v>1</v>
      </c>
      <c r="M39" s="42">
        <v>1</v>
      </c>
      <c r="N39" s="42">
        <v>2</v>
      </c>
      <c r="O39" s="42">
        <v>8</v>
      </c>
      <c r="P39" s="42">
        <v>1</v>
      </c>
      <c r="Q39" s="42">
        <v>5</v>
      </c>
      <c r="R39" s="42">
        <v>2</v>
      </c>
      <c r="S39" s="40">
        <v>3</v>
      </c>
      <c r="T39" s="39">
        <v>27</v>
      </c>
      <c r="U39" s="39">
        <v>11</v>
      </c>
      <c r="V39" s="40">
        <v>17</v>
      </c>
      <c r="W39" s="41">
        <f>SUM(X39+Y39+Z39)</f>
        <v>0</v>
      </c>
      <c r="X39" s="39">
        <v>0</v>
      </c>
      <c r="Y39" s="42">
        <v>0</v>
      </c>
      <c r="Z39" s="40">
        <v>0</v>
      </c>
      <c r="AA39" s="62">
        <f>SUM(AB39+AC39+AD39)</f>
        <v>28</v>
      </c>
      <c r="AB39" s="39">
        <v>13</v>
      </c>
      <c r="AC39" s="42">
        <v>15</v>
      </c>
      <c r="AD39" s="40">
        <v>0</v>
      </c>
      <c r="AE39" s="44">
        <v>13</v>
      </c>
      <c r="AF39" s="66">
        <v>0</v>
      </c>
      <c r="AG39" s="39">
        <v>3</v>
      </c>
      <c r="AH39" s="40">
        <v>14</v>
      </c>
      <c r="AI39" s="48">
        <v>53</v>
      </c>
      <c r="AJ39" s="46">
        <v>0</v>
      </c>
      <c r="AK39" s="40">
        <v>20</v>
      </c>
      <c r="AL39" s="46">
        <v>0</v>
      </c>
      <c r="AM39" s="40">
        <v>0</v>
      </c>
      <c r="AN39" s="49"/>
      <c r="AO39" s="49"/>
      <c r="AP39" s="49"/>
      <c r="AQ39" s="49"/>
      <c r="AR39" s="50"/>
      <c r="AS39" s="51"/>
      <c r="AT39" s="60"/>
      <c r="AU39" s="58"/>
      <c r="AV39" s="52"/>
      <c r="AW39" s="46"/>
      <c r="AX39" s="40"/>
      <c r="AY39" s="53" t="str">
        <f t="shared" si="5"/>
        <v/>
      </c>
      <c r="AZ39" s="54"/>
      <c r="BA39" s="54"/>
      <c r="BB39" s="54"/>
      <c r="BC39" s="54"/>
      <c r="BD39" s="54"/>
      <c r="BE39" s="54"/>
      <c r="BF39" s="54"/>
      <c r="BG39" s="54"/>
      <c r="BH39" s="54"/>
      <c r="BI39" s="13"/>
      <c r="BJ39" s="13"/>
      <c r="BK39" s="13"/>
      <c r="BL39" s="13"/>
      <c r="BM39" s="13"/>
      <c r="BX39" s="2"/>
      <c r="CA39" s="55" t="str">
        <f t="shared" si="6"/>
        <v/>
      </c>
      <c r="CB39" s="55" t="str">
        <f t="shared" si="7"/>
        <v/>
      </c>
      <c r="CC39" s="55" t="str">
        <f t="shared" si="8"/>
        <v/>
      </c>
      <c r="CD39" s="55" t="str">
        <f t="shared" si="9"/>
        <v/>
      </c>
      <c r="CE39" s="55" t="str">
        <f t="shared" si="10"/>
        <v/>
      </c>
      <c r="CF39" s="55"/>
      <c r="CG39" s="56">
        <f t="shared" si="11"/>
        <v>0</v>
      </c>
      <c r="CH39" s="56">
        <f t="shared" si="12"/>
        <v>0</v>
      </c>
      <c r="CI39" s="56">
        <f t="shared" si="2"/>
        <v>0</v>
      </c>
      <c r="CJ39" s="56">
        <f t="shared" si="3"/>
        <v>0</v>
      </c>
      <c r="CK39" s="56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1" t="s">
        <v>87</v>
      </c>
      <c r="B40" s="34">
        <f t="shared" si="14"/>
        <v>0</v>
      </c>
      <c r="C40" s="38"/>
      <c r="D40" s="38"/>
      <c r="E40" s="38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0"/>
      <c r="T40" s="39"/>
      <c r="U40" s="39"/>
      <c r="V40" s="40"/>
      <c r="W40" s="41">
        <f>SUM(X40+Y40+Z40)</f>
        <v>0</v>
      </c>
      <c r="X40" s="39"/>
      <c r="Y40" s="42"/>
      <c r="Z40" s="40"/>
      <c r="AA40" s="62">
        <f>SUM(AB40+AC40+AD40)</f>
        <v>0</v>
      </c>
      <c r="AB40" s="39"/>
      <c r="AC40" s="42"/>
      <c r="AD40" s="40"/>
      <c r="AE40" s="44"/>
      <c r="AF40" s="40">
        <v>0</v>
      </c>
      <c r="AG40" s="39"/>
      <c r="AH40" s="40"/>
      <c r="AI40" s="48"/>
      <c r="AJ40" s="46"/>
      <c r="AK40" s="40"/>
      <c r="AL40" s="46"/>
      <c r="AM40" s="40"/>
      <c r="AN40" s="49"/>
      <c r="AO40" s="49"/>
      <c r="AP40" s="49"/>
      <c r="AQ40" s="49"/>
      <c r="AR40" s="50"/>
      <c r="AS40" s="51"/>
      <c r="AT40" s="60"/>
      <c r="AU40" s="58"/>
      <c r="AV40" s="52"/>
      <c r="AW40" s="46"/>
      <c r="AX40" s="40"/>
      <c r="AY40" s="53" t="str">
        <f t="shared" si="5"/>
        <v/>
      </c>
      <c r="AZ40" s="54"/>
      <c r="BA40" s="54"/>
      <c r="BB40" s="54"/>
      <c r="BC40" s="54"/>
      <c r="BD40" s="54"/>
      <c r="BE40" s="54"/>
      <c r="BF40" s="54"/>
      <c r="BG40" s="54"/>
      <c r="BH40" s="54"/>
      <c r="BI40" s="13"/>
      <c r="BJ40" s="13"/>
      <c r="BK40" s="13"/>
      <c r="BL40" s="13"/>
      <c r="BM40" s="13"/>
      <c r="BX40" s="2"/>
      <c r="CA40" s="55" t="str">
        <f t="shared" si="6"/>
        <v/>
      </c>
      <c r="CB40" s="55" t="str">
        <f t="shared" si="7"/>
        <v/>
      </c>
      <c r="CC40" s="55" t="str">
        <f t="shared" si="8"/>
        <v/>
      </c>
      <c r="CD40" s="55" t="str">
        <f t="shared" si="9"/>
        <v/>
      </c>
      <c r="CE40" s="55" t="str">
        <f t="shared" si="10"/>
        <v/>
      </c>
      <c r="CF40" s="55"/>
      <c r="CG40" s="56">
        <f t="shared" si="11"/>
        <v>0</v>
      </c>
      <c r="CH40" s="56">
        <f t="shared" si="12"/>
        <v>0</v>
      </c>
      <c r="CI40" s="56">
        <f t="shared" si="2"/>
        <v>0</v>
      </c>
      <c r="CJ40" s="56">
        <f t="shared" si="3"/>
        <v>0</v>
      </c>
      <c r="CK40" s="56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1" t="s">
        <v>88</v>
      </c>
      <c r="B41" s="34">
        <f t="shared" si="14"/>
        <v>0</v>
      </c>
      <c r="C41" s="38">
        <v>0</v>
      </c>
      <c r="D41" s="38">
        <v>0</v>
      </c>
      <c r="E41" s="38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39">
        <v>0</v>
      </c>
      <c r="U41" s="39">
        <v>0</v>
      </c>
      <c r="V41" s="40">
        <v>0</v>
      </c>
      <c r="W41" s="41">
        <f>SUM(X41+Y41+Z41)</f>
        <v>0</v>
      </c>
      <c r="X41" s="39">
        <v>0</v>
      </c>
      <c r="Y41" s="42">
        <v>0</v>
      </c>
      <c r="Z41" s="40">
        <v>0</v>
      </c>
      <c r="AA41" s="62">
        <f>SUM(AB41+AC41+AD41)</f>
        <v>0</v>
      </c>
      <c r="AB41" s="39">
        <v>0</v>
      </c>
      <c r="AC41" s="42">
        <v>0</v>
      </c>
      <c r="AD41" s="40">
        <v>0</v>
      </c>
      <c r="AE41" s="44"/>
      <c r="AF41" s="40">
        <v>0</v>
      </c>
      <c r="AG41" s="39">
        <v>0</v>
      </c>
      <c r="AH41" s="40">
        <v>0</v>
      </c>
      <c r="AI41" s="48">
        <v>0</v>
      </c>
      <c r="AJ41" s="46">
        <v>0</v>
      </c>
      <c r="AK41" s="40">
        <v>0</v>
      </c>
      <c r="AL41" s="46">
        <v>0</v>
      </c>
      <c r="AM41" s="40">
        <v>0</v>
      </c>
      <c r="AN41" s="49"/>
      <c r="AO41" s="49"/>
      <c r="AP41" s="49"/>
      <c r="AQ41" s="49"/>
      <c r="AR41" s="50"/>
      <c r="AS41" s="51"/>
      <c r="AT41" s="60"/>
      <c r="AU41" s="58"/>
      <c r="AV41" s="52"/>
      <c r="AW41" s="46"/>
      <c r="AX41" s="40"/>
      <c r="AY41" s="53" t="str">
        <f t="shared" si="5"/>
        <v/>
      </c>
      <c r="AZ41" s="54"/>
      <c r="BA41" s="54"/>
      <c r="BB41" s="54"/>
      <c r="BC41" s="54"/>
      <c r="BD41" s="54"/>
      <c r="BE41" s="54"/>
      <c r="BF41" s="54"/>
      <c r="BG41" s="54"/>
      <c r="BH41" s="54"/>
      <c r="BI41" s="13"/>
      <c r="BJ41" s="13"/>
      <c r="BK41" s="13"/>
      <c r="BL41" s="13"/>
      <c r="BM41" s="13"/>
      <c r="BX41" s="2"/>
      <c r="CA41" s="55" t="str">
        <f t="shared" si="6"/>
        <v/>
      </c>
      <c r="CB41" s="55" t="str">
        <f t="shared" si="7"/>
        <v/>
      </c>
      <c r="CC41" s="55" t="str">
        <f t="shared" si="8"/>
        <v/>
      </c>
      <c r="CD41" s="55" t="str">
        <f t="shared" si="9"/>
        <v/>
      </c>
      <c r="CE41" s="55" t="str">
        <f t="shared" si="10"/>
        <v/>
      </c>
      <c r="CF41" s="55"/>
      <c r="CG41" s="56">
        <f t="shared" si="11"/>
        <v>0</v>
      </c>
      <c r="CH41" s="56">
        <f t="shared" si="12"/>
        <v>0</v>
      </c>
      <c r="CI41" s="56">
        <f t="shared" si="2"/>
        <v>0</v>
      </c>
      <c r="CJ41" s="56">
        <f t="shared" si="3"/>
        <v>0</v>
      </c>
      <c r="CK41" s="56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1" t="s">
        <v>89</v>
      </c>
      <c r="B42" s="34">
        <f t="shared" si="14"/>
        <v>139</v>
      </c>
      <c r="C42" s="39">
        <v>0</v>
      </c>
      <c r="D42" s="57">
        <v>0</v>
      </c>
      <c r="E42" s="42">
        <v>0</v>
      </c>
      <c r="F42" s="42">
        <v>5</v>
      </c>
      <c r="G42" s="42">
        <v>12</v>
      </c>
      <c r="H42" s="42">
        <v>10</v>
      </c>
      <c r="I42" s="42">
        <v>10</v>
      </c>
      <c r="J42" s="42">
        <v>16</v>
      </c>
      <c r="K42" s="42">
        <v>13</v>
      </c>
      <c r="L42" s="42">
        <v>17</v>
      </c>
      <c r="M42" s="42">
        <v>13</v>
      </c>
      <c r="N42" s="42">
        <v>20</v>
      </c>
      <c r="O42" s="42">
        <v>10</v>
      </c>
      <c r="P42" s="42">
        <v>13</v>
      </c>
      <c r="Q42" s="42">
        <v>0</v>
      </c>
      <c r="R42" s="42">
        <v>0</v>
      </c>
      <c r="S42" s="40">
        <v>0</v>
      </c>
      <c r="T42" s="39">
        <v>138</v>
      </c>
      <c r="U42" s="39">
        <v>66</v>
      </c>
      <c r="V42" s="40">
        <v>73</v>
      </c>
      <c r="W42" s="41">
        <f t="shared" ref="W42:W67" si="15">SUM(X42+Y42+Z42)</f>
        <v>0</v>
      </c>
      <c r="X42" s="39">
        <v>0</v>
      </c>
      <c r="Y42" s="42">
        <v>0</v>
      </c>
      <c r="Z42" s="40">
        <v>0</v>
      </c>
      <c r="AA42" s="62">
        <f>SUM(AB42+AC42+AD42)</f>
        <v>8</v>
      </c>
      <c r="AB42" s="39">
        <v>4</v>
      </c>
      <c r="AC42" s="42">
        <v>4</v>
      </c>
      <c r="AD42" s="40">
        <v>0</v>
      </c>
      <c r="AE42" s="44">
        <v>4</v>
      </c>
      <c r="AF42" s="40">
        <v>2</v>
      </c>
      <c r="AG42" s="39">
        <v>6</v>
      </c>
      <c r="AH42" s="67">
        <v>5</v>
      </c>
      <c r="AI42" s="48">
        <v>173</v>
      </c>
      <c r="AJ42" s="46">
        <v>0</v>
      </c>
      <c r="AK42" s="40">
        <v>0</v>
      </c>
      <c r="AL42" s="46">
        <v>0</v>
      </c>
      <c r="AM42" s="40">
        <v>0</v>
      </c>
      <c r="AN42" s="49"/>
      <c r="AO42" s="49"/>
      <c r="AP42" s="49"/>
      <c r="AQ42" s="49"/>
      <c r="AR42" s="50"/>
      <c r="AS42" s="51"/>
      <c r="AT42" s="60">
        <v>10</v>
      </c>
      <c r="AU42" s="58">
        <v>10</v>
      </c>
      <c r="AV42" s="52">
        <v>10</v>
      </c>
      <c r="AW42" s="46"/>
      <c r="AX42" s="40"/>
      <c r="AY42" s="53" t="str">
        <f t="shared" si="5"/>
        <v/>
      </c>
      <c r="AZ42" s="54"/>
      <c r="BA42" s="54"/>
      <c r="BB42" s="54"/>
      <c r="BC42" s="54"/>
      <c r="BD42" s="54"/>
      <c r="BE42" s="54"/>
      <c r="BF42" s="54"/>
      <c r="BG42" s="54"/>
      <c r="BH42" s="54"/>
      <c r="BI42" s="13"/>
      <c r="BJ42" s="13"/>
      <c r="BK42" s="13"/>
      <c r="BL42" s="13"/>
      <c r="BM42" s="13"/>
      <c r="BX42" s="2"/>
      <c r="CA42" s="55" t="str">
        <f t="shared" si="6"/>
        <v/>
      </c>
      <c r="CB42" s="55" t="str">
        <f t="shared" si="7"/>
        <v/>
      </c>
      <c r="CC42" s="55" t="str">
        <f t="shared" si="8"/>
        <v/>
      </c>
      <c r="CD42" s="55" t="str">
        <f t="shared" si="9"/>
        <v/>
      </c>
      <c r="CE42" s="55" t="str">
        <f t="shared" si="10"/>
        <v/>
      </c>
      <c r="CF42" s="55"/>
      <c r="CG42" s="56">
        <f t="shared" si="11"/>
        <v>0</v>
      </c>
      <c r="CH42" s="56">
        <f t="shared" si="12"/>
        <v>0</v>
      </c>
      <c r="CI42" s="56">
        <f t="shared" si="2"/>
        <v>0</v>
      </c>
      <c r="CJ42" s="56">
        <f t="shared" si="3"/>
        <v>0</v>
      </c>
      <c r="CK42" s="56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1" t="s">
        <v>90</v>
      </c>
      <c r="B43" s="34">
        <f t="shared" si="14"/>
        <v>0</v>
      </c>
      <c r="C43" s="39">
        <v>0</v>
      </c>
      <c r="D43" s="57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39">
        <v>0</v>
      </c>
      <c r="U43" s="39">
        <v>0</v>
      </c>
      <c r="V43" s="40">
        <v>0</v>
      </c>
      <c r="W43" s="41">
        <f t="shared" si="15"/>
        <v>0</v>
      </c>
      <c r="X43" s="39">
        <v>0</v>
      </c>
      <c r="Y43" s="42">
        <v>0</v>
      </c>
      <c r="Z43" s="40">
        <v>0</v>
      </c>
      <c r="AA43" s="62">
        <f t="shared" ref="AA43:AA70" si="16">SUM(AB43+AC43+AD43)</f>
        <v>0</v>
      </c>
      <c r="AB43" s="39">
        <v>0</v>
      </c>
      <c r="AC43" s="42">
        <v>0</v>
      </c>
      <c r="AD43" s="40">
        <v>0</v>
      </c>
      <c r="AE43" s="44"/>
      <c r="AF43" s="49">
        <v>0</v>
      </c>
      <c r="AG43" s="39">
        <v>0</v>
      </c>
      <c r="AH43" s="67">
        <v>0</v>
      </c>
      <c r="AI43" s="48">
        <v>0</v>
      </c>
      <c r="AJ43" s="46">
        <v>1</v>
      </c>
      <c r="AK43" s="40">
        <v>0</v>
      </c>
      <c r="AL43" s="46">
        <v>0</v>
      </c>
      <c r="AM43" s="40">
        <v>0</v>
      </c>
      <c r="AN43" s="49"/>
      <c r="AO43" s="49"/>
      <c r="AP43" s="49"/>
      <c r="AQ43" s="49"/>
      <c r="AR43" s="50"/>
      <c r="AS43" s="51"/>
      <c r="AT43" s="60"/>
      <c r="AU43" s="58"/>
      <c r="AV43" s="52"/>
      <c r="AW43" s="46"/>
      <c r="AX43" s="40"/>
      <c r="AY43" s="53" t="str">
        <f t="shared" si="5"/>
        <v/>
      </c>
      <c r="AZ43" s="54"/>
      <c r="BA43" s="54"/>
      <c r="BB43" s="54"/>
      <c r="BC43" s="54"/>
      <c r="BD43" s="54"/>
      <c r="BE43" s="54"/>
      <c r="BF43" s="54"/>
      <c r="BG43" s="54"/>
      <c r="BH43" s="54"/>
      <c r="BI43" s="13"/>
      <c r="BJ43" s="13"/>
      <c r="BK43" s="13"/>
      <c r="BL43" s="13"/>
      <c r="BM43" s="13"/>
      <c r="BX43" s="2"/>
      <c r="CA43" s="55" t="str">
        <f t="shared" si="6"/>
        <v/>
      </c>
      <c r="CB43" s="55" t="str">
        <f t="shared" si="7"/>
        <v/>
      </c>
      <c r="CC43" s="55" t="str">
        <f t="shared" si="8"/>
        <v/>
      </c>
      <c r="CD43" s="55" t="str">
        <f t="shared" si="9"/>
        <v/>
      </c>
      <c r="CE43" s="55" t="str">
        <f t="shared" si="10"/>
        <v/>
      </c>
      <c r="CF43" s="55"/>
      <c r="CG43" s="56">
        <f t="shared" si="11"/>
        <v>0</v>
      </c>
      <c r="CH43" s="56">
        <f t="shared" si="12"/>
        <v>0</v>
      </c>
      <c r="CI43" s="56">
        <f t="shared" si="2"/>
        <v>0</v>
      </c>
      <c r="CJ43" s="56">
        <f t="shared" si="3"/>
        <v>0</v>
      </c>
      <c r="CK43" s="56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1" t="s">
        <v>91</v>
      </c>
      <c r="B44" s="34">
        <f t="shared" si="14"/>
        <v>299</v>
      </c>
      <c r="C44" s="39">
        <v>0</v>
      </c>
      <c r="D44" s="57">
        <v>0</v>
      </c>
      <c r="E44" s="42">
        <v>0</v>
      </c>
      <c r="F44" s="42">
        <v>8</v>
      </c>
      <c r="G44" s="42">
        <v>1</v>
      </c>
      <c r="H44" s="42">
        <v>6</v>
      </c>
      <c r="I44" s="42">
        <v>6</v>
      </c>
      <c r="J44" s="42">
        <v>21</v>
      </c>
      <c r="K44" s="42">
        <v>18</v>
      </c>
      <c r="L44" s="42">
        <v>26</v>
      </c>
      <c r="M44" s="42">
        <v>24</v>
      </c>
      <c r="N44" s="42">
        <v>40</v>
      </c>
      <c r="O44" s="42">
        <v>37</v>
      </c>
      <c r="P44" s="42">
        <v>30</v>
      </c>
      <c r="Q44" s="42">
        <v>31</v>
      </c>
      <c r="R44" s="42">
        <v>24</v>
      </c>
      <c r="S44" s="40">
        <v>27</v>
      </c>
      <c r="T44" s="39">
        <v>294</v>
      </c>
      <c r="U44" s="39">
        <v>95</v>
      </c>
      <c r="V44" s="40">
        <v>204</v>
      </c>
      <c r="W44" s="41">
        <f t="shared" si="15"/>
        <v>0</v>
      </c>
      <c r="X44" s="39">
        <v>0</v>
      </c>
      <c r="Y44" s="42">
        <v>0</v>
      </c>
      <c r="Z44" s="40">
        <v>0</v>
      </c>
      <c r="AA44" s="62">
        <f t="shared" si="16"/>
        <v>130</v>
      </c>
      <c r="AB44" s="39">
        <v>40</v>
      </c>
      <c r="AC44" s="42">
        <v>89</v>
      </c>
      <c r="AD44" s="40">
        <v>1</v>
      </c>
      <c r="AE44" s="44">
        <v>37</v>
      </c>
      <c r="AF44" s="66">
        <v>11</v>
      </c>
      <c r="AG44" s="39">
        <v>5</v>
      </c>
      <c r="AH44" s="67">
        <v>21</v>
      </c>
      <c r="AI44" s="67">
        <v>116</v>
      </c>
      <c r="AJ44" s="46">
        <v>0</v>
      </c>
      <c r="AK44" s="40">
        <v>22</v>
      </c>
      <c r="AL44" s="46">
        <v>0</v>
      </c>
      <c r="AM44" s="40">
        <v>21</v>
      </c>
      <c r="AN44" s="49"/>
      <c r="AO44" s="49"/>
      <c r="AP44" s="49"/>
      <c r="AQ44" s="49"/>
      <c r="AR44" s="50"/>
      <c r="AS44" s="51"/>
      <c r="AT44" s="60"/>
      <c r="AU44" s="58"/>
      <c r="AV44" s="52"/>
      <c r="AW44" s="46"/>
      <c r="AX44" s="40"/>
      <c r="AY44" s="53" t="str">
        <f t="shared" si="5"/>
        <v/>
      </c>
      <c r="AZ44" s="54"/>
      <c r="BA44" s="54"/>
      <c r="BB44" s="54"/>
      <c r="BC44" s="54"/>
      <c r="BD44" s="54"/>
      <c r="BE44" s="54"/>
      <c r="BF44" s="54"/>
      <c r="BG44" s="54"/>
      <c r="BH44" s="54"/>
      <c r="BI44" s="13"/>
      <c r="BJ44" s="13"/>
      <c r="BK44" s="13"/>
      <c r="BL44" s="13"/>
      <c r="BM44" s="13"/>
      <c r="BX44" s="2"/>
      <c r="CA44" s="55" t="str">
        <f t="shared" si="6"/>
        <v/>
      </c>
      <c r="CB44" s="55" t="str">
        <f t="shared" si="7"/>
        <v/>
      </c>
      <c r="CC44" s="55" t="str">
        <f t="shared" si="8"/>
        <v/>
      </c>
      <c r="CD44" s="55" t="str">
        <f t="shared" si="9"/>
        <v/>
      </c>
      <c r="CE44" s="55" t="str">
        <f t="shared" si="10"/>
        <v/>
      </c>
      <c r="CF44" s="55"/>
      <c r="CG44" s="56">
        <f t="shared" si="11"/>
        <v>0</v>
      </c>
      <c r="CH44" s="56">
        <f t="shared" si="12"/>
        <v>0</v>
      </c>
      <c r="CI44" s="56">
        <f t="shared" si="2"/>
        <v>0</v>
      </c>
      <c r="CJ44" s="56">
        <f t="shared" si="3"/>
        <v>0</v>
      </c>
      <c r="CK44" s="56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68" t="s">
        <v>92</v>
      </c>
      <c r="B45" s="34">
        <f t="shared" si="14"/>
        <v>0</v>
      </c>
      <c r="C45" s="38"/>
      <c r="D45" s="38"/>
      <c r="E45" s="38"/>
      <c r="F45" s="38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0"/>
      <c r="T45" s="39"/>
      <c r="U45" s="39"/>
      <c r="V45" s="40"/>
      <c r="W45" s="41">
        <f t="shared" si="15"/>
        <v>0</v>
      </c>
      <c r="X45" s="39"/>
      <c r="Y45" s="42"/>
      <c r="Z45" s="40"/>
      <c r="AA45" s="62">
        <f t="shared" si="16"/>
        <v>0</v>
      </c>
      <c r="AB45" s="39"/>
      <c r="AC45" s="42"/>
      <c r="AD45" s="40"/>
      <c r="AE45" s="44"/>
      <c r="AF45" s="40">
        <v>0</v>
      </c>
      <c r="AG45" s="39"/>
      <c r="AH45" s="40"/>
      <c r="AI45" s="48"/>
      <c r="AJ45" s="46"/>
      <c r="AK45" s="40"/>
      <c r="AL45" s="46"/>
      <c r="AM45" s="40"/>
      <c r="AN45" s="49"/>
      <c r="AO45" s="49"/>
      <c r="AP45" s="49"/>
      <c r="AQ45" s="49"/>
      <c r="AR45" s="50"/>
      <c r="AS45" s="51"/>
      <c r="AT45" s="60"/>
      <c r="AU45" s="58"/>
      <c r="AV45" s="52"/>
      <c r="AW45" s="46"/>
      <c r="AX45" s="40"/>
      <c r="AY45" s="53" t="str">
        <f t="shared" si="5"/>
        <v/>
      </c>
      <c r="AZ45" s="54"/>
      <c r="BA45" s="54"/>
      <c r="BB45" s="54"/>
      <c r="BC45" s="54"/>
      <c r="BD45" s="54"/>
      <c r="BE45" s="54"/>
      <c r="BF45" s="54"/>
      <c r="BG45" s="54"/>
      <c r="BH45" s="54"/>
      <c r="BI45" s="13"/>
      <c r="BJ45" s="13"/>
      <c r="BK45" s="13"/>
      <c r="BL45" s="13"/>
      <c r="BM45" s="13"/>
      <c r="BX45" s="2"/>
      <c r="CA45" s="55" t="str">
        <f t="shared" si="6"/>
        <v/>
      </c>
      <c r="CB45" s="55" t="str">
        <f t="shared" si="7"/>
        <v/>
      </c>
      <c r="CC45" s="55" t="str">
        <f t="shared" si="8"/>
        <v/>
      </c>
      <c r="CD45" s="55" t="str">
        <f t="shared" si="9"/>
        <v/>
      </c>
      <c r="CE45" s="55" t="str">
        <f t="shared" si="10"/>
        <v/>
      </c>
      <c r="CF45" s="55"/>
      <c r="CG45" s="56">
        <f t="shared" si="11"/>
        <v>0</v>
      </c>
      <c r="CH45" s="56">
        <f t="shared" si="12"/>
        <v>0</v>
      </c>
      <c r="CI45" s="56">
        <f t="shared" si="2"/>
        <v>0</v>
      </c>
      <c r="CJ45" s="56">
        <f t="shared" si="3"/>
        <v>0</v>
      </c>
      <c r="CK45" s="56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69" t="s">
        <v>93</v>
      </c>
      <c r="B46" s="34">
        <f t="shared" si="14"/>
        <v>0</v>
      </c>
      <c r="C46" s="38"/>
      <c r="D46" s="38"/>
      <c r="E46" s="38"/>
      <c r="F46" s="38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0"/>
      <c r="T46" s="39"/>
      <c r="U46" s="39"/>
      <c r="V46" s="40"/>
      <c r="W46" s="41">
        <f t="shared" si="15"/>
        <v>0</v>
      </c>
      <c r="X46" s="39"/>
      <c r="Y46" s="42"/>
      <c r="Z46" s="40"/>
      <c r="AA46" s="62">
        <f t="shared" si="16"/>
        <v>0</v>
      </c>
      <c r="AB46" s="39"/>
      <c r="AC46" s="42"/>
      <c r="AD46" s="40"/>
      <c r="AE46" s="44"/>
      <c r="AF46" s="66">
        <v>0</v>
      </c>
      <c r="AG46" s="39"/>
      <c r="AH46" s="40"/>
      <c r="AI46" s="48"/>
      <c r="AJ46" s="46"/>
      <c r="AK46" s="40"/>
      <c r="AL46" s="39"/>
      <c r="AM46" s="67"/>
      <c r="AN46" s="49"/>
      <c r="AO46" s="49"/>
      <c r="AP46" s="49"/>
      <c r="AQ46" s="49"/>
      <c r="AR46" s="50"/>
      <c r="AS46" s="51"/>
      <c r="AT46" s="60"/>
      <c r="AU46" s="58"/>
      <c r="AV46" s="52"/>
      <c r="AW46" s="39"/>
      <c r="AX46" s="67"/>
      <c r="AY46" s="53" t="str">
        <f t="shared" si="5"/>
        <v/>
      </c>
      <c r="AZ46" s="54"/>
      <c r="BA46" s="54"/>
      <c r="BB46" s="54"/>
      <c r="BC46" s="54"/>
      <c r="BD46" s="54"/>
      <c r="BE46" s="54"/>
      <c r="BF46" s="54"/>
      <c r="BG46" s="54"/>
      <c r="BH46" s="54"/>
      <c r="BI46" s="13"/>
      <c r="BJ46" s="13"/>
      <c r="BK46" s="13"/>
      <c r="BL46" s="13"/>
      <c r="BM46" s="13"/>
      <c r="BX46" s="2"/>
      <c r="CA46" s="55" t="str">
        <f t="shared" si="6"/>
        <v/>
      </c>
      <c r="CB46" s="55" t="str">
        <f t="shared" si="7"/>
        <v/>
      </c>
      <c r="CC46" s="55" t="str">
        <f t="shared" si="8"/>
        <v/>
      </c>
      <c r="CD46" s="55" t="str">
        <f t="shared" si="9"/>
        <v/>
      </c>
      <c r="CE46" s="55" t="str">
        <f t="shared" si="10"/>
        <v/>
      </c>
      <c r="CF46" s="55"/>
      <c r="CG46" s="56">
        <f t="shared" si="11"/>
        <v>0</v>
      </c>
      <c r="CH46" s="56">
        <f t="shared" si="12"/>
        <v>0</v>
      </c>
      <c r="CI46" s="56">
        <f t="shared" si="2"/>
        <v>0</v>
      </c>
      <c r="CJ46" s="56">
        <f t="shared" si="3"/>
        <v>0</v>
      </c>
      <c r="CK46" s="56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1" t="s">
        <v>94</v>
      </c>
      <c r="B47" s="34">
        <f t="shared" si="14"/>
        <v>0</v>
      </c>
      <c r="C47" s="38"/>
      <c r="D47" s="38"/>
      <c r="E47" s="38"/>
      <c r="F47" s="38"/>
      <c r="G47" s="38"/>
      <c r="H47" s="38"/>
      <c r="I47" s="38"/>
      <c r="J47" s="38"/>
      <c r="K47" s="38"/>
      <c r="L47" s="42"/>
      <c r="M47" s="42"/>
      <c r="N47" s="42"/>
      <c r="O47" s="42"/>
      <c r="P47" s="42"/>
      <c r="Q47" s="42"/>
      <c r="R47" s="42"/>
      <c r="S47" s="42"/>
      <c r="T47" s="39"/>
      <c r="U47" s="39"/>
      <c r="V47" s="40"/>
      <c r="W47" s="41">
        <f t="shared" si="15"/>
        <v>0</v>
      </c>
      <c r="X47" s="39"/>
      <c r="Y47" s="42"/>
      <c r="Z47" s="40"/>
      <c r="AA47" s="62">
        <f t="shared" si="16"/>
        <v>0</v>
      </c>
      <c r="AB47" s="39"/>
      <c r="AC47" s="42"/>
      <c r="AD47" s="40"/>
      <c r="AE47" s="44"/>
      <c r="AF47" s="40">
        <v>0</v>
      </c>
      <c r="AG47" s="39"/>
      <c r="AH47" s="40"/>
      <c r="AI47" s="48"/>
      <c r="AJ47" s="46"/>
      <c r="AK47" s="40"/>
      <c r="AL47" s="39"/>
      <c r="AM47" s="67"/>
      <c r="AN47" s="49"/>
      <c r="AO47" s="49"/>
      <c r="AP47" s="49"/>
      <c r="AQ47" s="49"/>
      <c r="AR47" s="50"/>
      <c r="AS47" s="51"/>
      <c r="AT47" s="60"/>
      <c r="AU47" s="58"/>
      <c r="AV47" s="52"/>
      <c r="AW47" s="39"/>
      <c r="AX47" s="67"/>
      <c r="AY47" s="53" t="str">
        <f t="shared" si="5"/>
        <v/>
      </c>
      <c r="AZ47" s="54"/>
      <c r="BA47" s="54"/>
      <c r="BB47" s="54"/>
      <c r="BC47" s="54"/>
      <c r="BD47" s="54"/>
      <c r="BE47" s="54"/>
      <c r="BF47" s="54"/>
      <c r="BG47" s="54"/>
      <c r="BH47" s="54"/>
      <c r="BI47" s="13"/>
      <c r="BJ47" s="13"/>
      <c r="BK47" s="13"/>
      <c r="BL47" s="13"/>
      <c r="BM47" s="13"/>
      <c r="BX47" s="2"/>
      <c r="CA47" s="55" t="str">
        <f t="shared" si="6"/>
        <v/>
      </c>
      <c r="CB47" s="55" t="str">
        <f t="shared" si="7"/>
        <v/>
      </c>
      <c r="CC47" s="55" t="str">
        <f t="shared" si="8"/>
        <v/>
      </c>
      <c r="CD47" s="55" t="str">
        <f t="shared" si="9"/>
        <v/>
      </c>
      <c r="CE47" s="55" t="str">
        <f t="shared" si="10"/>
        <v/>
      </c>
      <c r="CF47" s="55"/>
      <c r="CG47" s="56">
        <f t="shared" si="11"/>
        <v>0</v>
      </c>
      <c r="CH47" s="56">
        <f t="shared" si="12"/>
        <v>0</v>
      </c>
      <c r="CI47" s="56">
        <f t="shared" si="2"/>
        <v>0</v>
      </c>
      <c r="CJ47" s="56">
        <f t="shared" si="3"/>
        <v>0</v>
      </c>
      <c r="CK47" s="56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1" t="s">
        <v>95</v>
      </c>
      <c r="B48" s="34">
        <f t="shared" si="14"/>
        <v>0</v>
      </c>
      <c r="C48" s="38"/>
      <c r="D48" s="38"/>
      <c r="E48" s="38"/>
      <c r="F48" s="38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0"/>
      <c r="T48" s="39"/>
      <c r="U48" s="39"/>
      <c r="V48" s="40"/>
      <c r="W48" s="41">
        <f t="shared" si="15"/>
        <v>0</v>
      </c>
      <c r="X48" s="39"/>
      <c r="Y48" s="42"/>
      <c r="Z48" s="40"/>
      <c r="AA48" s="62">
        <f t="shared" si="16"/>
        <v>0</v>
      </c>
      <c r="AB48" s="39"/>
      <c r="AC48" s="42"/>
      <c r="AD48" s="40"/>
      <c r="AE48" s="44"/>
      <c r="AF48" s="40">
        <v>0</v>
      </c>
      <c r="AG48" s="39"/>
      <c r="AH48" s="40"/>
      <c r="AI48" s="48"/>
      <c r="AJ48" s="46"/>
      <c r="AK48" s="40"/>
      <c r="AL48" s="39"/>
      <c r="AM48" s="67"/>
      <c r="AN48" s="49"/>
      <c r="AO48" s="49"/>
      <c r="AP48" s="49"/>
      <c r="AQ48" s="49"/>
      <c r="AR48" s="50"/>
      <c r="AS48" s="51"/>
      <c r="AT48" s="60"/>
      <c r="AU48" s="58"/>
      <c r="AV48" s="52"/>
      <c r="AW48" s="39"/>
      <c r="AX48" s="67"/>
      <c r="AY48" s="53" t="str">
        <f t="shared" si="5"/>
        <v/>
      </c>
      <c r="AZ48" s="54"/>
      <c r="BA48" s="54"/>
      <c r="BB48" s="54"/>
      <c r="BC48" s="54"/>
      <c r="BD48" s="54"/>
      <c r="BE48" s="54"/>
      <c r="BF48" s="54"/>
      <c r="BG48" s="54"/>
      <c r="BH48" s="54"/>
      <c r="BI48" s="13"/>
      <c r="BJ48" s="13"/>
      <c r="BK48" s="13"/>
      <c r="BL48" s="13"/>
      <c r="BM48" s="13"/>
      <c r="BX48" s="2"/>
      <c r="CA48" s="55" t="str">
        <f t="shared" si="6"/>
        <v/>
      </c>
      <c r="CB48" s="55" t="str">
        <f t="shared" si="7"/>
        <v/>
      </c>
      <c r="CC48" s="55" t="str">
        <f t="shared" si="8"/>
        <v/>
      </c>
      <c r="CD48" s="55" t="str">
        <f t="shared" si="9"/>
        <v/>
      </c>
      <c r="CE48" s="55" t="str">
        <f t="shared" si="10"/>
        <v/>
      </c>
      <c r="CF48" s="55"/>
      <c r="CG48" s="56">
        <f t="shared" si="11"/>
        <v>0</v>
      </c>
      <c r="CH48" s="56">
        <f t="shared" si="12"/>
        <v>0</v>
      </c>
      <c r="CI48" s="56">
        <f t="shared" si="2"/>
        <v>0</v>
      </c>
      <c r="CJ48" s="56">
        <f t="shared" si="3"/>
        <v>0</v>
      </c>
      <c r="CK48" s="56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1" t="s">
        <v>96</v>
      </c>
      <c r="B49" s="34">
        <f t="shared" si="14"/>
        <v>0</v>
      </c>
      <c r="C49" s="39"/>
      <c r="D49" s="57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0"/>
      <c r="T49" s="39"/>
      <c r="U49" s="39"/>
      <c r="V49" s="40"/>
      <c r="W49" s="41">
        <f t="shared" si="15"/>
        <v>0</v>
      </c>
      <c r="X49" s="39"/>
      <c r="Y49" s="42"/>
      <c r="Z49" s="40"/>
      <c r="AA49" s="62">
        <f t="shared" si="16"/>
        <v>0</v>
      </c>
      <c r="AB49" s="39"/>
      <c r="AC49" s="42"/>
      <c r="AD49" s="40"/>
      <c r="AE49" s="44"/>
      <c r="AF49" s="66">
        <v>0</v>
      </c>
      <c r="AG49" s="39"/>
      <c r="AH49" s="40"/>
      <c r="AI49" s="48"/>
      <c r="AJ49" s="46"/>
      <c r="AK49" s="40"/>
      <c r="AL49" s="46"/>
      <c r="AM49" s="40"/>
      <c r="AN49" s="49"/>
      <c r="AO49" s="49"/>
      <c r="AP49" s="49"/>
      <c r="AQ49" s="49"/>
      <c r="AR49" s="50"/>
      <c r="AS49" s="51"/>
      <c r="AT49" s="60"/>
      <c r="AU49" s="58"/>
      <c r="AV49" s="52"/>
      <c r="AW49" s="46"/>
      <c r="AX49" s="40"/>
      <c r="AY49" s="53" t="str">
        <f t="shared" si="5"/>
        <v/>
      </c>
      <c r="AZ49" s="54"/>
      <c r="BA49" s="54"/>
      <c r="BB49" s="54"/>
      <c r="BC49" s="54"/>
      <c r="BD49" s="54"/>
      <c r="BE49" s="54"/>
      <c r="BF49" s="54"/>
      <c r="BG49" s="54"/>
      <c r="BH49" s="54"/>
      <c r="BI49" s="13"/>
      <c r="BJ49" s="13"/>
      <c r="BK49" s="13"/>
      <c r="BL49" s="13"/>
      <c r="BM49" s="13"/>
      <c r="BX49" s="2"/>
      <c r="CA49" s="55" t="str">
        <f t="shared" si="6"/>
        <v/>
      </c>
      <c r="CB49" s="55" t="str">
        <f t="shared" si="7"/>
        <v/>
      </c>
      <c r="CC49" s="55" t="str">
        <f t="shared" si="8"/>
        <v/>
      </c>
      <c r="CD49" s="55" t="str">
        <f t="shared" si="9"/>
        <v/>
      </c>
      <c r="CE49" s="55" t="str">
        <f t="shared" si="10"/>
        <v/>
      </c>
      <c r="CF49" s="55"/>
      <c r="CG49" s="56">
        <f t="shared" si="11"/>
        <v>0</v>
      </c>
      <c r="CH49" s="56">
        <f t="shared" si="12"/>
        <v>0</v>
      </c>
      <c r="CI49" s="56">
        <f t="shared" si="2"/>
        <v>0</v>
      </c>
      <c r="CJ49" s="56">
        <f t="shared" si="3"/>
        <v>0</v>
      </c>
      <c r="CK49" s="56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1" t="s">
        <v>97</v>
      </c>
      <c r="B50" s="34">
        <f t="shared" si="14"/>
        <v>32</v>
      </c>
      <c r="C50" s="39">
        <v>0</v>
      </c>
      <c r="D50" s="57">
        <v>0</v>
      </c>
      <c r="E50" s="42">
        <v>0</v>
      </c>
      <c r="F50" s="42">
        <v>0</v>
      </c>
      <c r="G50" s="42">
        <v>2</v>
      </c>
      <c r="H50" s="42">
        <v>1</v>
      </c>
      <c r="I50" s="42">
        <v>0</v>
      </c>
      <c r="J50" s="42">
        <v>1</v>
      </c>
      <c r="K50" s="42">
        <v>6</v>
      </c>
      <c r="L50" s="42">
        <v>0</v>
      </c>
      <c r="M50" s="42">
        <v>2</v>
      </c>
      <c r="N50" s="42">
        <v>3</v>
      </c>
      <c r="O50" s="42">
        <v>5</v>
      </c>
      <c r="P50" s="42">
        <v>6</v>
      </c>
      <c r="Q50" s="42">
        <v>0</v>
      </c>
      <c r="R50" s="42">
        <v>2</v>
      </c>
      <c r="S50" s="40">
        <v>4</v>
      </c>
      <c r="T50" s="39">
        <v>31</v>
      </c>
      <c r="U50" s="39">
        <v>17</v>
      </c>
      <c r="V50" s="40">
        <v>15</v>
      </c>
      <c r="W50" s="41">
        <f t="shared" si="15"/>
        <v>0</v>
      </c>
      <c r="X50" s="39">
        <v>0</v>
      </c>
      <c r="Y50" s="42">
        <v>0</v>
      </c>
      <c r="Z50" s="40">
        <v>0</v>
      </c>
      <c r="AA50" s="62">
        <f t="shared" si="16"/>
        <v>8</v>
      </c>
      <c r="AB50" s="39">
        <v>2</v>
      </c>
      <c r="AC50" s="42">
        <v>6</v>
      </c>
      <c r="AD50" s="40">
        <v>0</v>
      </c>
      <c r="AE50" s="44">
        <v>2</v>
      </c>
      <c r="AF50" s="40">
        <v>0</v>
      </c>
      <c r="AG50" s="39">
        <v>0</v>
      </c>
      <c r="AH50" s="40">
        <v>0</v>
      </c>
      <c r="AI50" s="48">
        <v>0</v>
      </c>
      <c r="AJ50" s="46">
        <v>0</v>
      </c>
      <c r="AK50" s="40">
        <v>7</v>
      </c>
      <c r="AL50" s="46">
        <v>0</v>
      </c>
      <c r="AM50" s="40">
        <v>5</v>
      </c>
      <c r="AN50" s="49"/>
      <c r="AO50" s="49"/>
      <c r="AP50" s="49"/>
      <c r="AQ50" s="49"/>
      <c r="AR50" s="50"/>
      <c r="AS50" s="51"/>
      <c r="AT50" s="60"/>
      <c r="AU50" s="58"/>
      <c r="AV50" s="52"/>
      <c r="AW50" s="46"/>
      <c r="AX50" s="40"/>
      <c r="AY50" s="53" t="str">
        <f t="shared" si="5"/>
        <v/>
      </c>
      <c r="AZ50" s="54"/>
      <c r="BA50" s="54"/>
      <c r="BB50" s="54"/>
      <c r="BC50" s="54"/>
      <c r="BD50" s="54"/>
      <c r="BE50" s="54"/>
      <c r="BF50" s="54"/>
      <c r="BG50" s="54"/>
      <c r="BH50" s="54"/>
      <c r="BI50" s="13"/>
      <c r="BJ50" s="13"/>
      <c r="BK50" s="13"/>
      <c r="BL50" s="13"/>
      <c r="BM50" s="13"/>
      <c r="BX50" s="2"/>
      <c r="CA50" s="55" t="str">
        <f t="shared" si="6"/>
        <v/>
      </c>
      <c r="CB50" s="55" t="str">
        <f t="shared" si="7"/>
        <v/>
      </c>
      <c r="CC50" s="55" t="str">
        <f t="shared" si="8"/>
        <v/>
      </c>
      <c r="CD50" s="55" t="str">
        <f t="shared" si="9"/>
        <v/>
      </c>
      <c r="CE50" s="55" t="str">
        <f t="shared" si="10"/>
        <v/>
      </c>
      <c r="CF50" s="55"/>
      <c r="CG50" s="56">
        <f t="shared" si="11"/>
        <v>0</v>
      </c>
      <c r="CH50" s="56">
        <f t="shared" si="12"/>
        <v>0</v>
      </c>
      <c r="CI50" s="56">
        <f t="shared" si="2"/>
        <v>0</v>
      </c>
      <c r="CJ50" s="56">
        <f t="shared" si="3"/>
        <v>0</v>
      </c>
      <c r="CK50" s="56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1" t="s">
        <v>98</v>
      </c>
      <c r="B51" s="34">
        <f t="shared" si="14"/>
        <v>0</v>
      </c>
      <c r="C51" s="39"/>
      <c r="D51" s="57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0"/>
      <c r="T51" s="39"/>
      <c r="U51" s="39"/>
      <c r="V51" s="40"/>
      <c r="W51" s="41">
        <f t="shared" si="15"/>
        <v>0</v>
      </c>
      <c r="X51" s="39"/>
      <c r="Y51" s="42"/>
      <c r="Z51" s="40"/>
      <c r="AA51" s="62">
        <f t="shared" si="16"/>
        <v>0</v>
      </c>
      <c r="AB51" s="39"/>
      <c r="AC51" s="42"/>
      <c r="AD51" s="40"/>
      <c r="AE51" s="44"/>
      <c r="AF51" s="59">
        <v>0</v>
      </c>
      <c r="AG51" s="39"/>
      <c r="AH51" s="40"/>
      <c r="AI51" s="48"/>
      <c r="AJ51" s="46"/>
      <c r="AK51" s="40"/>
      <c r="AL51" s="70"/>
      <c r="AM51" s="59"/>
      <c r="AN51" s="71"/>
      <c r="AO51" s="40"/>
      <c r="AP51" s="49"/>
      <c r="AQ51" s="49"/>
      <c r="AR51" s="50"/>
      <c r="AS51" s="51"/>
      <c r="AT51" s="60"/>
      <c r="AU51" s="58"/>
      <c r="AV51" s="52"/>
      <c r="AW51" s="70"/>
      <c r="AX51" s="59"/>
      <c r="AY51" s="53" t="str">
        <f t="shared" si="5"/>
        <v/>
      </c>
      <c r="AZ51" s="54"/>
      <c r="BA51" s="54"/>
      <c r="BB51" s="54"/>
      <c r="BC51" s="54"/>
      <c r="BD51" s="54"/>
      <c r="BE51" s="54"/>
      <c r="BF51" s="54"/>
      <c r="BG51" s="54"/>
      <c r="BH51" s="54"/>
      <c r="BI51" s="13"/>
      <c r="BJ51" s="13"/>
      <c r="BK51" s="13"/>
      <c r="BL51" s="13"/>
      <c r="BM51" s="13"/>
      <c r="BX51" s="2"/>
      <c r="CA51" s="55" t="str">
        <f t="shared" si="6"/>
        <v/>
      </c>
      <c r="CB51" s="55" t="str">
        <f t="shared" si="7"/>
        <v/>
      </c>
      <c r="CC51" s="55" t="str">
        <f t="shared" si="8"/>
        <v/>
      </c>
      <c r="CD51" s="55" t="str">
        <f t="shared" si="9"/>
        <v/>
      </c>
      <c r="CE51" s="55" t="str">
        <f t="shared" si="10"/>
        <v/>
      </c>
      <c r="CF51" s="55"/>
      <c r="CG51" s="56">
        <f t="shared" si="11"/>
        <v>0</v>
      </c>
      <c r="CH51" s="56">
        <f t="shared" si="12"/>
        <v>0</v>
      </c>
      <c r="CI51" s="56">
        <f t="shared" si="2"/>
        <v>0</v>
      </c>
      <c r="CJ51" s="56">
        <f t="shared" si="3"/>
        <v>0</v>
      </c>
      <c r="CK51" s="56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1" t="s">
        <v>99</v>
      </c>
      <c r="B52" s="34">
        <f t="shared" si="14"/>
        <v>0</v>
      </c>
      <c r="C52" s="39"/>
      <c r="D52" s="57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0"/>
      <c r="T52" s="39"/>
      <c r="U52" s="39"/>
      <c r="V52" s="40"/>
      <c r="W52" s="41">
        <f t="shared" si="15"/>
        <v>0</v>
      </c>
      <c r="X52" s="39"/>
      <c r="Y52" s="42"/>
      <c r="Z52" s="40"/>
      <c r="AA52" s="62">
        <f t="shared" si="16"/>
        <v>0</v>
      </c>
      <c r="AB52" s="39"/>
      <c r="AC52" s="42"/>
      <c r="AD52" s="40"/>
      <c r="AE52" s="44"/>
      <c r="AF52" s="59">
        <v>0</v>
      </c>
      <c r="AG52" s="39"/>
      <c r="AH52" s="40"/>
      <c r="AI52" s="48"/>
      <c r="AJ52" s="46"/>
      <c r="AK52" s="40"/>
      <c r="AL52" s="70"/>
      <c r="AM52" s="59"/>
      <c r="AN52" s="71"/>
      <c r="AO52" s="40"/>
      <c r="AP52" s="49"/>
      <c r="AQ52" s="49"/>
      <c r="AR52" s="50"/>
      <c r="AS52" s="51"/>
      <c r="AT52" s="60"/>
      <c r="AU52" s="58"/>
      <c r="AV52" s="52"/>
      <c r="AW52" s="70"/>
      <c r="AX52" s="59"/>
      <c r="AY52" s="53" t="str">
        <f t="shared" si="5"/>
        <v/>
      </c>
      <c r="AZ52" s="54"/>
      <c r="BA52" s="54"/>
      <c r="BB52" s="54"/>
      <c r="BC52" s="54"/>
      <c r="BD52" s="54"/>
      <c r="BE52" s="54"/>
      <c r="BF52" s="54"/>
      <c r="BG52" s="54"/>
      <c r="BH52" s="54"/>
      <c r="BI52" s="13"/>
      <c r="BJ52" s="13"/>
      <c r="BK52" s="13"/>
      <c r="BL52" s="13"/>
      <c r="BM52" s="13"/>
      <c r="BX52" s="2"/>
      <c r="CA52" s="55" t="str">
        <f t="shared" si="6"/>
        <v/>
      </c>
      <c r="CB52" s="55" t="str">
        <f t="shared" si="7"/>
        <v/>
      </c>
      <c r="CC52" s="55" t="str">
        <f t="shared" si="8"/>
        <v/>
      </c>
      <c r="CD52" s="55" t="str">
        <f t="shared" si="9"/>
        <v/>
      </c>
      <c r="CE52" s="55" t="str">
        <f t="shared" si="10"/>
        <v/>
      </c>
      <c r="CF52" s="55"/>
      <c r="CG52" s="56">
        <f t="shared" si="11"/>
        <v>0</v>
      </c>
      <c r="CH52" s="56">
        <f t="shared" si="12"/>
        <v>0</v>
      </c>
      <c r="CI52" s="56">
        <f t="shared" si="2"/>
        <v>0</v>
      </c>
      <c r="CJ52" s="56">
        <f t="shared" si="3"/>
        <v>0</v>
      </c>
      <c r="CK52" s="56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1" t="s">
        <v>100</v>
      </c>
      <c r="B53" s="34">
        <f t="shared" si="14"/>
        <v>0</v>
      </c>
      <c r="C53" s="39"/>
      <c r="D53" s="57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0"/>
      <c r="T53" s="39"/>
      <c r="U53" s="39"/>
      <c r="V53" s="40"/>
      <c r="W53" s="41">
        <f t="shared" si="15"/>
        <v>0</v>
      </c>
      <c r="X53" s="39"/>
      <c r="Y53" s="42"/>
      <c r="Z53" s="40"/>
      <c r="AA53" s="62">
        <f t="shared" si="16"/>
        <v>0</v>
      </c>
      <c r="AB53" s="39"/>
      <c r="AC53" s="42"/>
      <c r="AD53" s="40"/>
      <c r="AE53" s="44"/>
      <c r="AF53" s="59">
        <v>0</v>
      </c>
      <c r="AG53" s="39"/>
      <c r="AH53" s="40"/>
      <c r="AI53" s="48"/>
      <c r="AJ53" s="46"/>
      <c r="AK53" s="40"/>
      <c r="AL53" s="70"/>
      <c r="AM53" s="59"/>
      <c r="AN53" s="71"/>
      <c r="AO53" s="40"/>
      <c r="AP53" s="49"/>
      <c r="AQ53" s="49"/>
      <c r="AR53" s="50"/>
      <c r="AS53" s="51"/>
      <c r="AT53" s="60"/>
      <c r="AU53" s="58"/>
      <c r="AV53" s="52"/>
      <c r="AW53" s="70"/>
      <c r="AX53" s="59"/>
      <c r="AY53" s="53" t="str">
        <f t="shared" si="5"/>
        <v/>
      </c>
      <c r="AZ53" s="54"/>
      <c r="BA53" s="54"/>
      <c r="BB53" s="54"/>
      <c r="BC53" s="54"/>
      <c r="BD53" s="54"/>
      <c r="BE53" s="54"/>
      <c r="BF53" s="54"/>
      <c r="BG53" s="54"/>
      <c r="BH53" s="54"/>
      <c r="BI53" s="13"/>
      <c r="BJ53" s="13"/>
      <c r="BK53" s="13"/>
      <c r="BL53" s="13"/>
      <c r="BM53" s="13"/>
      <c r="BX53" s="2"/>
      <c r="CA53" s="55" t="str">
        <f t="shared" si="6"/>
        <v/>
      </c>
      <c r="CB53" s="55" t="str">
        <f t="shared" si="7"/>
        <v/>
      </c>
      <c r="CC53" s="55" t="str">
        <f t="shared" si="8"/>
        <v/>
      </c>
      <c r="CD53" s="55" t="str">
        <f t="shared" si="9"/>
        <v/>
      </c>
      <c r="CE53" s="55" t="str">
        <f t="shared" si="10"/>
        <v/>
      </c>
      <c r="CF53" s="55"/>
      <c r="CG53" s="56">
        <f t="shared" si="11"/>
        <v>0</v>
      </c>
      <c r="CH53" s="56">
        <f t="shared" si="12"/>
        <v>0</v>
      </c>
      <c r="CI53" s="56">
        <f t="shared" si="2"/>
        <v>0</v>
      </c>
      <c r="CJ53" s="56">
        <f t="shared" si="3"/>
        <v>0</v>
      </c>
      <c r="CK53" s="56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3" t="s">
        <v>101</v>
      </c>
      <c r="B54" s="34">
        <f t="shared" si="14"/>
        <v>142</v>
      </c>
      <c r="C54" s="39">
        <v>0</v>
      </c>
      <c r="D54" s="57">
        <v>0</v>
      </c>
      <c r="E54" s="42">
        <v>0</v>
      </c>
      <c r="F54" s="42">
        <v>0</v>
      </c>
      <c r="G54" s="42">
        <v>1</v>
      </c>
      <c r="H54" s="42">
        <v>0</v>
      </c>
      <c r="I54" s="42">
        <v>0</v>
      </c>
      <c r="J54" s="42">
        <v>5</v>
      </c>
      <c r="K54" s="42">
        <v>6</v>
      </c>
      <c r="L54" s="42">
        <v>4</v>
      </c>
      <c r="M54" s="42">
        <v>11</v>
      </c>
      <c r="N54" s="42">
        <v>12</v>
      </c>
      <c r="O54" s="42">
        <v>10</v>
      </c>
      <c r="P54" s="42">
        <v>16</v>
      </c>
      <c r="Q54" s="42">
        <v>29</v>
      </c>
      <c r="R54" s="42">
        <v>12</v>
      </c>
      <c r="S54" s="40">
        <v>36</v>
      </c>
      <c r="T54" s="39">
        <v>142</v>
      </c>
      <c r="U54" s="39">
        <v>85</v>
      </c>
      <c r="V54" s="40">
        <v>57</v>
      </c>
      <c r="W54" s="41">
        <f t="shared" si="15"/>
        <v>0</v>
      </c>
      <c r="X54" s="39">
        <v>0</v>
      </c>
      <c r="Y54" s="42">
        <v>0</v>
      </c>
      <c r="Z54" s="40">
        <v>0</v>
      </c>
      <c r="AA54" s="62">
        <f t="shared" si="16"/>
        <v>20</v>
      </c>
      <c r="AB54" s="39">
        <v>0</v>
      </c>
      <c r="AC54" s="42">
        <v>20</v>
      </c>
      <c r="AD54" s="40">
        <v>0</v>
      </c>
      <c r="AE54" s="44"/>
      <c r="AF54" s="59">
        <v>0</v>
      </c>
      <c r="AG54" s="39">
        <v>0</v>
      </c>
      <c r="AH54" s="40">
        <v>15</v>
      </c>
      <c r="AI54" s="48">
        <v>0</v>
      </c>
      <c r="AJ54" s="46">
        <v>0</v>
      </c>
      <c r="AK54" s="40">
        <v>0</v>
      </c>
      <c r="AL54" s="70">
        <v>0</v>
      </c>
      <c r="AM54" s="59">
        <v>0</v>
      </c>
      <c r="AN54" s="71"/>
      <c r="AO54" s="40"/>
      <c r="AP54" s="49"/>
      <c r="AQ54" s="49"/>
      <c r="AR54" s="50"/>
      <c r="AS54" s="51"/>
      <c r="AT54" s="60"/>
      <c r="AU54" s="58"/>
      <c r="AV54" s="52"/>
      <c r="AW54" s="70"/>
      <c r="AX54" s="59"/>
      <c r="AY54" s="53" t="str">
        <f t="shared" si="5"/>
        <v/>
      </c>
      <c r="AZ54" s="54"/>
      <c r="BA54" s="54"/>
      <c r="BB54" s="54"/>
      <c r="BC54" s="54"/>
      <c r="BD54" s="54"/>
      <c r="BE54" s="54"/>
      <c r="BF54" s="54"/>
      <c r="BG54" s="54"/>
      <c r="BH54" s="54"/>
      <c r="BI54" s="13"/>
      <c r="BJ54" s="13"/>
      <c r="BK54" s="13"/>
      <c r="BL54" s="13"/>
      <c r="BM54" s="13"/>
      <c r="BX54" s="2"/>
      <c r="CA54" s="55" t="str">
        <f t="shared" si="6"/>
        <v/>
      </c>
      <c r="CB54" s="55" t="str">
        <f t="shared" si="7"/>
        <v/>
      </c>
      <c r="CC54" s="55" t="str">
        <f t="shared" si="8"/>
        <v/>
      </c>
      <c r="CD54" s="55" t="str">
        <f t="shared" si="9"/>
        <v/>
      </c>
      <c r="CE54" s="55" t="str">
        <f t="shared" si="10"/>
        <v/>
      </c>
      <c r="CF54" s="55"/>
      <c r="CG54" s="56">
        <f t="shared" si="11"/>
        <v>0</v>
      </c>
      <c r="CH54" s="56">
        <f t="shared" si="12"/>
        <v>0</v>
      </c>
      <c r="CI54" s="56">
        <f t="shared" si="2"/>
        <v>0</v>
      </c>
      <c r="CJ54" s="56">
        <f t="shared" si="3"/>
        <v>0</v>
      </c>
      <c r="CK54" s="56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69" t="s">
        <v>102</v>
      </c>
      <c r="B55" s="34">
        <f t="shared" si="14"/>
        <v>152</v>
      </c>
      <c r="C55" s="39">
        <v>0</v>
      </c>
      <c r="D55" s="57">
        <v>0</v>
      </c>
      <c r="E55" s="42">
        <v>0</v>
      </c>
      <c r="F55" s="42">
        <v>6</v>
      </c>
      <c r="G55" s="42">
        <v>29</v>
      </c>
      <c r="H55" s="42">
        <v>38</v>
      </c>
      <c r="I55" s="42">
        <v>32</v>
      </c>
      <c r="J55" s="42">
        <v>31</v>
      </c>
      <c r="K55" s="42">
        <v>16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0">
        <v>0</v>
      </c>
      <c r="T55" s="39">
        <v>152</v>
      </c>
      <c r="U55" s="39">
        <v>0</v>
      </c>
      <c r="V55" s="40">
        <v>152</v>
      </c>
      <c r="W55" s="41">
        <f t="shared" si="15"/>
        <v>0</v>
      </c>
      <c r="X55" s="39">
        <v>0</v>
      </c>
      <c r="Y55" s="42">
        <v>0</v>
      </c>
      <c r="Z55" s="40">
        <v>0</v>
      </c>
      <c r="AA55" s="62">
        <f t="shared" si="16"/>
        <v>90</v>
      </c>
      <c r="AB55" s="39">
        <v>33</v>
      </c>
      <c r="AC55" s="42">
        <v>57</v>
      </c>
      <c r="AD55" s="40">
        <v>0</v>
      </c>
      <c r="AE55" s="44">
        <v>3</v>
      </c>
      <c r="AF55" s="59">
        <v>0</v>
      </c>
      <c r="AG55" s="39">
        <v>2</v>
      </c>
      <c r="AH55" s="40">
        <v>8</v>
      </c>
      <c r="AI55" s="48">
        <v>2</v>
      </c>
      <c r="AJ55" s="46">
        <v>0</v>
      </c>
      <c r="AK55" s="40">
        <v>0</v>
      </c>
      <c r="AL55" s="70">
        <v>0</v>
      </c>
      <c r="AM55" s="59">
        <v>9</v>
      </c>
      <c r="AN55" s="71"/>
      <c r="AO55" s="40"/>
      <c r="AP55" s="49"/>
      <c r="AQ55" s="49"/>
      <c r="AR55" s="50"/>
      <c r="AS55" s="51"/>
      <c r="AT55" s="60"/>
      <c r="AU55" s="58"/>
      <c r="AV55" s="52"/>
      <c r="AW55" s="70"/>
      <c r="AX55" s="59"/>
      <c r="AY55" s="53" t="str">
        <f t="shared" si="5"/>
        <v/>
      </c>
      <c r="AZ55" s="54"/>
      <c r="BA55" s="54"/>
      <c r="BB55" s="54"/>
      <c r="BC55" s="54"/>
      <c r="BD55" s="54"/>
      <c r="BE55" s="54"/>
      <c r="BF55" s="54"/>
      <c r="BG55" s="54"/>
      <c r="BH55" s="54"/>
      <c r="BI55" s="13"/>
      <c r="BJ55" s="13"/>
      <c r="BK55" s="13"/>
      <c r="BL55" s="13"/>
      <c r="BM55" s="13"/>
      <c r="BX55" s="2"/>
      <c r="CA55" s="55" t="str">
        <f t="shared" si="6"/>
        <v/>
      </c>
      <c r="CB55" s="55" t="str">
        <f t="shared" si="7"/>
        <v/>
      </c>
      <c r="CC55" s="55" t="str">
        <f t="shared" si="8"/>
        <v/>
      </c>
      <c r="CD55" s="55" t="str">
        <f t="shared" si="9"/>
        <v/>
      </c>
      <c r="CE55" s="55" t="str">
        <f t="shared" si="10"/>
        <v/>
      </c>
      <c r="CF55" s="55"/>
      <c r="CG55" s="56">
        <f t="shared" si="11"/>
        <v>0</v>
      </c>
      <c r="CH55" s="56">
        <f t="shared" si="12"/>
        <v>0</v>
      </c>
      <c r="CI55" s="56">
        <f t="shared" si="2"/>
        <v>0</v>
      </c>
      <c r="CJ55" s="56">
        <f t="shared" si="3"/>
        <v>0</v>
      </c>
      <c r="CK55" s="56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69" t="s">
        <v>103</v>
      </c>
      <c r="B56" s="34">
        <f t="shared" si="14"/>
        <v>21</v>
      </c>
      <c r="C56" s="39">
        <v>0</v>
      </c>
      <c r="D56" s="57">
        <v>12</v>
      </c>
      <c r="E56" s="42">
        <v>7</v>
      </c>
      <c r="F56" s="42">
        <v>2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39">
        <v>21</v>
      </c>
      <c r="U56" s="39">
        <v>0</v>
      </c>
      <c r="V56" s="40">
        <v>21</v>
      </c>
      <c r="W56" s="41">
        <f t="shared" si="15"/>
        <v>4</v>
      </c>
      <c r="X56" s="39">
        <v>1</v>
      </c>
      <c r="Y56" s="42">
        <v>2</v>
      </c>
      <c r="Z56" s="40">
        <v>1</v>
      </c>
      <c r="AA56" s="62">
        <f t="shared" si="16"/>
        <v>2</v>
      </c>
      <c r="AB56" s="39">
        <v>0</v>
      </c>
      <c r="AC56" s="42">
        <v>2</v>
      </c>
      <c r="AD56" s="40">
        <v>0</v>
      </c>
      <c r="AE56" s="44">
        <v>1</v>
      </c>
      <c r="AF56" s="59">
        <v>0</v>
      </c>
      <c r="AG56" s="39">
        <v>0</v>
      </c>
      <c r="AH56" s="40">
        <v>0</v>
      </c>
      <c r="AI56" s="48">
        <v>2</v>
      </c>
      <c r="AJ56" s="46">
        <v>0</v>
      </c>
      <c r="AK56" s="40">
        <v>0</v>
      </c>
      <c r="AL56" s="70">
        <v>0</v>
      </c>
      <c r="AM56" s="59">
        <v>1</v>
      </c>
      <c r="AN56" s="71"/>
      <c r="AO56" s="40"/>
      <c r="AP56" s="49"/>
      <c r="AQ56" s="49"/>
      <c r="AR56" s="50"/>
      <c r="AS56" s="51"/>
      <c r="AT56" s="60"/>
      <c r="AU56" s="58"/>
      <c r="AV56" s="52"/>
      <c r="AW56" s="70"/>
      <c r="AX56" s="59"/>
      <c r="AY56" s="53" t="str">
        <f t="shared" si="5"/>
        <v/>
      </c>
      <c r="AZ56" s="54"/>
      <c r="BA56" s="54"/>
      <c r="BB56" s="54"/>
      <c r="BC56" s="54"/>
      <c r="BD56" s="54"/>
      <c r="BE56" s="54"/>
      <c r="BF56" s="54"/>
      <c r="BG56" s="54"/>
      <c r="BH56" s="54"/>
      <c r="BI56" s="13"/>
      <c r="BJ56" s="13"/>
      <c r="BK56" s="13"/>
      <c r="BL56" s="13"/>
      <c r="BM56" s="13"/>
      <c r="BX56" s="2"/>
      <c r="CA56" s="55" t="str">
        <f t="shared" si="6"/>
        <v/>
      </c>
      <c r="CB56" s="55" t="str">
        <f t="shared" si="7"/>
        <v/>
      </c>
      <c r="CC56" s="55" t="str">
        <f t="shared" si="8"/>
        <v/>
      </c>
      <c r="CD56" s="55" t="str">
        <f t="shared" si="9"/>
        <v/>
      </c>
      <c r="CE56" s="55" t="str">
        <f t="shared" si="10"/>
        <v/>
      </c>
      <c r="CF56" s="55"/>
      <c r="CG56" s="56">
        <f t="shared" si="11"/>
        <v>0</v>
      </c>
      <c r="CH56" s="56">
        <f t="shared" si="12"/>
        <v>0</v>
      </c>
      <c r="CI56" s="56">
        <f t="shared" si="2"/>
        <v>0</v>
      </c>
      <c r="CJ56" s="56">
        <f t="shared" si="3"/>
        <v>0</v>
      </c>
      <c r="CK56" s="56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69" t="s">
        <v>104</v>
      </c>
      <c r="B57" s="34">
        <f t="shared" si="14"/>
        <v>49</v>
      </c>
      <c r="C57" s="39">
        <v>0</v>
      </c>
      <c r="D57" s="57">
        <v>0</v>
      </c>
      <c r="E57" s="42">
        <v>0</v>
      </c>
      <c r="F57" s="42">
        <v>0</v>
      </c>
      <c r="G57" s="42">
        <v>4</v>
      </c>
      <c r="H57" s="42">
        <v>9</v>
      </c>
      <c r="I57" s="42">
        <v>5</v>
      </c>
      <c r="J57" s="42">
        <v>5</v>
      </c>
      <c r="K57" s="42">
        <v>7</v>
      </c>
      <c r="L57" s="42">
        <v>3</v>
      </c>
      <c r="M57" s="42">
        <v>5</v>
      </c>
      <c r="N57" s="42">
        <v>4</v>
      </c>
      <c r="O57" s="42">
        <v>3</v>
      </c>
      <c r="P57" s="42">
        <v>0</v>
      </c>
      <c r="Q57" s="42">
        <v>4</v>
      </c>
      <c r="R57" s="42">
        <v>0</v>
      </c>
      <c r="S57" s="40">
        <v>0</v>
      </c>
      <c r="T57" s="39">
        <v>49</v>
      </c>
      <c r="U57" s="39">
        <v>0</v>
      </c>
      <c r="V57" s="40">
        <v>49</v>
      </c>
      <c r="W57" s="41">
        <f t="shared" si="15"/>
        <v>0</v>
      </c>
      <c r="X57" s="39">
        <v>0</v>
      </c>
      <c r="Y57" s="42">
        <v>0</v>
      </c>
      <c r="Z57" s="40">
        <v>0</v>
      </c>
      <c r="AA57" s="62">
        <f t="shared" si="16"/>
        <v>26</v>
      </c>
      <c r="AB57" s="39">
        <v>4</v>
      </c>
      <c r="AC57" s="42">
        <v>22</v>
      </c>
      <c r="AD57" s="40">
        <v>0</v>
      </c>
      <c r="AE57" s="44">
        <v>2</v>
      </c>
      <c r="AF57" s="59">
        <v>0</v>
      </c>
      <c r="AG57" s="39">
        <v>27</v>
      </c>
      <c r="AH57" s="40">
        <v>10</v>
      </c>
      <c r="AI57" s="48">
        <v>3</v>
      </c>
      <c r="AJ57" s="46">
        <v>0</v>
      </c>
      <c r="AK57" s="40">
        <v>0</v>
      </c>
      <c r="AL57" s="70">
        <v>0</v>
      </c>
      <c r="AM57" s="59">
        <v>5</v>
      </c>
      <c r="AN57" s="71"/>
      <c r="AO57" s="40"/>
      <c r="AP57" s="49"/>
      <c r="AQ57" s="49"/>
      <c r="AR57" s="50"/>
      <c r="AS57" s="51"/>
      <c r="AT57" s="60"/>
      <c r="AU57" s="58"/>
      <c r="AV57" s="52"/>
      <c r="AW57" s="70"/>
      <c r="AX57" s="59"/>
      <c r="AY57" s="53" t="str">
        <f t="shared" si="5"/>
        <v/>
      </c>
      <c r="AZ57" s="54"/>
      <c r="BA57" s="54"/>
      <c r="BB57" s="54"/>
      <c r="BC57" s="54"/>
      <c r="BD57" s="54"/>
      <c r="BE57" s="54"/>
      <c r="BF57" s="54"/>
      <c r="BG57" s="54"/>
      <c r="BH57" s="54"/>
      <c r="BI57" s="13"/>
      <c r="BJ57" s="13"/>
      <c r="BK57" s="13"/>
      <c r="BL57" s="13"/>
      <c r="BM57" s="13"/>
      <c r="BX57" s="2"/>
      <c r="CA57" s="55" t="str">
        <f t="shared" si="6"/>
        <v/>
      </c>
      <c r="CB57" s="55" t="str">
        <f t="shared" si="7"/>
        <v/>
      </c>
      <c r="CC57" s="55" t="str">
        <f t="shared" si="8"/>
        <v/>
      </c>
      <c r="CD57" s="55" t="str">
        <f t="shared" si="9"/>
        <v/>
      </c>
      <c r="CE57" s="55" t="str">
        <f t="shared" si="10"/>
        <v/>
      </c>
      <c r="CF57" s="55"/>
      <c r="CG57" s="56">
        <f t="shared" si="11"/>
        <v>0</v>
      </c>
      <c r="CH57" s="56">
        <f t="shared" si="12"/>
        <v>0</v>
      </c>
      <c r="CI57" s="56">
        <f t="shared" si="2"/>
        <v>0</v>
      </c>
      <c r="CJ57" s="56">
        <f t="shared" si="3"/>
        <v>0</v>
      </c>
      <c r="CK57" s="56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1" t="s">
        <v>105</v>
      </c>
      <c r="B58" s="34">
        <f t="shared" si="14"/>
        <v>271</v>
      </c>
      <c r="C58" s="39">
        <v>10</v>
      </c>
      <c r="D58" s="57">
        <v>6</v>
      </c>
      <c r="E58" s="42">
        <v>4</v>
      </c>
      <c r="F58" s="42">
        <v>12</v>
      </c>
      <c r="G58" s="42">
        <v>6</v>
      </c>
      <c r="H58" s="42">
        <v>3</v>
      </c>
      <c r="I58" s="42">
        <v>15</v>
      </c>
      <c r="J58" s="42">
        <v>19</v>
      </c>
      <c r="K58" s="42">
        <v>19</v>
      </c>
      <c r="L58" s="42">
        <v>11</v>
      </c>
      <c r="M58" s="42">
        <v>29</v>
      </c>
      <c r="N58" s="42">
        <v>41</v>
      </c>
      <c r="O58" s="42">
        <v>28</v>
      </c>
      <c r="P58" s="42">
        <v>22</v>
      </c>
      <c r="Q58" s="42">
        <v>16</v>
      </c>
      <c r="R58" s="42">
        <v>20</v>
      </c>
      <c r="S58" s="40">
        <v>10</v>
      </c>
      <c r="T58" s="39">
        <v>261</v>
      </c>
      <c r="U58" s="39">
        <v>159</v>
      </c>
      <c r="V58" s="40">
        <v>112</v>
      </c>
      <c r="W58" s="41">
        <f t="shared" si="15"/>
        <v>16</v>
      </c>
      <c r="X58" s="39">
        <v>2</v>
      </c>
      <c r="Y58" s="42">
        <v>14</v>
      </c>
      <c r="Z58" s="40">
        <v>0</v>
      </c>
      <c r="AA58" s="62">
        <f t="shared" si="16"/>
        <v>138</v>
      </c>
      <c r="AB58" s="39">
        <v>13</v>
      </c>
      <c r="AC58" s="42">
        <v>125</v>
      </c>
      <c r="AD58" s="40">
        <v>0</v>
      </c>
      <c r="AE58" s="44">
        <v>11</v>
      </c>
      <c r="AF58" s="59">
        <v>5</v>
      </c>
      <c r="AG58" s="39">
        <v>1</v>
      </c>
      <c r="AH58" s="40">
        <v>12</v>
      </c>
      <c r="AI58" s="48">
        <v>411</v>
      </c>
      <c r="AJ58" s="46">
        <v>0</v>
      </c>
      <c r="AK58" s="40">
        <v>0</v>
      </c>
      <c r="AL58" s="70">
        <v>4</v>
      </c>
      <c r="AM58" s="59">
        <v>50</v>
      </c>
      <c r="AN58" s="71"/>
      <c r="AO58" s="40"/>
      <c r="AP58" s="49"/>
      <c r="AQ58" s="49"/>
      <c r="AR58" s="50"/>
      <c r="AS58" s="51"/>
      <c r="AT58" s="60"/>
      <c r="AU58" s="58"/>
      <c r="AV58" s="52"/>
      <c r="AW58" s="70"/>
      <c r="AX58" s="59"/>
      <c r="AY58" s="53" t="str">
        <f t="shared" si="5"/>
        <v/>
      </c>
      <c r="AZ58" s="54"/>
      <c r="BA58" s="54"/>
      <c r="BB58" s="54"/>
      <c r="BC58" s="54"/>
      <c r="BD58" s="54"/>
      <c r="BE58" s="54"/>
      <c r="BF58" s="54"/>
      <c r="BG58" s="54"/>
      <c r="BH58" s="54"/>
      <c r="BI58" s="13"/>
      <c r="BJ58" s="13"/>
      <c r="BK58" s="13"/>
      <c r="BL58" s="13"/>
      <c r="BM58" s="13"/>
      <c r="BX58" s="2"/>
      <c r="CA58" s="55" t="str">
        <f t="shared" si="6"/>
        <v/>
      </c>
      <c r="CB58" s="55" t="str">
        <f t="shared" si="7"/>
        <v/>
      </c>
      <c r="CC58" s="55" t="str">
        <f t="shared" si="8"/>
        <v/>
      </c>
      <c r="CD58" s="55" t="str">
        <f t="shared" si="9"/>
        <v/>
      </c>
      <c r="CE58" s="55" t="str">
        <f t="shared" si="10"/>
        <v/>
      </c>
      <c r="CF58" s="55"/>
      <c r="CG58" s="56">
        <f t="shared" si="11"/>
        <v>0</v>
      </c>
      <c r="CH58" s="56">
        <f t="shared" si="12"/>
        <v>0</v>
      </c>
      <c r="CI58" s="56">
        <f t="shared" si="2"/>
        <v>0</v>
      </c>
      <c r="CJ58" s="56">
        <f t="shared" si="3"/>
        <v>0</v>
      </c>
      <c r="CK58" s="56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1" t="s">
        <v>106</v>
      </c>
      <c r="B59" s="34">
        <f t="shared" si="14"/>
        <v>112</v>
      </c>
      <c r="C59" s="39">
        <v>5</v>
      </c>
      <c r="D59" s="57">
        <v>11</v>
      </c>
      <c r="E59" s="42">
        <v>5</v>
      </c>
      <c r="F59" s="42">
        <v>3</v>
      </c>
      <c r="G59" s="42">
        <v>4</v>
      </c>
      <c r="H59" s="42">
        <v>7</v>
      </c>
      <c r="I59" s="42">
        <v>3</v>
      </c>
      <c r="J59" s="42">
        <v>3</v>
      </c>
      <c r="K59" s="42">
        <v>7</v>
      </c>
      <c r="L59" s="42">
        <v>3</v>
      </c>
      <c r="M59" s="42">
        <v>5</v>
      </c>
      <c r="N59" s="42">
        <v>11</v>
      </c>
      <c r="O59" s="42">
        <v>4</v>
      </c>
      <c r="P59" s="42">
        <v>6</v>
      </c>
      <c r="Q59" s="42">
        <v>10</v>
      </c>
      <c r="R59" s="42">
        <v>9</v>
      </c>
      <c r="S59" s="40">
        <v>16</v>
      </c>
      <c r="T59" s="39">
        <v>111</v>
      </c>
      <c r="U59" s="39">
        <v>54</v>
      </c>
      <c r="V59" s="40">
        <v>58</v>
      </c>
      <c r="W59" s="41">
        <f t="shared" si="15"/>
        <v>6</v>
      </c>
      <c r="X59" s="39">
        <v>3</v>
      </c>
      <c r="Y59" s="42">
        <v>3</v>
      </c>
      <c r="Z59" s="40">
        <v>0</v>
      </c>
      <c r="AA59" s="62">
        <f t="shared" si="16"/>
        <v>43</v>
      </c>
      <c r="AB59" s="39">
        <v>26</v>
      </c>
      <c r="AC59" s="42">
        <v>17</v>
      </c>
      <c r="AD59" s="40">
        <v>0</v>
      </c>
      <c r="AE59" s="44">
        <v>27</v>
      </c>
      <c r="AF59" s="40">
        <v>0</v>
      </c>
      <c r="AG59" s="39">
        <v>9</v>
      </c>
      <c r="AH59" s="40">
        <v>9</v>
      </c>
      <c r="AI59" s="48">
        <v>0</v>
      </c>
      <c r="AJ59" s="46">
        <v>0</v>
      </c>
      <c r="AK59" s="40">
        <v>0</v>
      </c>
      <c r="AL59" s="70">
        <v>2</v>
      </c>
      <c r="AM59" s="59">
        <v>15</v>
      </c>
      <c r="AN59" s="71"/>
      <c r="AO59" s="40"/>
      <c r="AP59" s="49"/>
      <c r="AQ59" s="49"/>
      <c r="AR59" s="50"/>
      <c r="AS59" s="51"/>
      <c r="AT59" s="60"/>
      <c r="AU59" s="58"/>
      <c r="AV59" s="52"/>
      <c r="AW59" s="70"/>
      <c r="AX59" s="59"/>
      <c r="AY59" s="53" t="str">
        <f t="shared" si="5"/>
        <v/>
      </c>
      <c r="AZ59" s="54"/>
      <c r="BA59" s="54"/>
      <c r="BB59" s="54"/>
      <c r="BC59" s="54"/>
      <c r="BD59" s="54"/>
      <c r="BE59" s="54"/>
      <c r="BF59" s="54"/>
      <c r="BG59" s="54"/>
      <c r="BH59" s="54"/>
      <c r="BI59" s="13"/>
      <c r="BJ59" s="13"/>
      <c r="BK59" s="13"/>
      <c r="BL59" s="13"/>
      <c r="BM59" s="13"/>
      <c r="BX59" s="2"/>
      <c r="CA59" s="55" t="str">
        <f t="shared" si="6"/>
        <v/>
      </c>
      <c r="CB59" s="55" t="str">
        <f t="shared" si="7"/>
        <v/>
      </c>
      <c r="CC59" s="55" t="str">
        <f t="shared" si="8"/>
        <v/>
      </c>
      <c r="CD59" s="55" t="str">
        <f t="shared" si="9"/>
        <v/>
      </c>
      <c r="CE59" s="55" t="str">
        <f t="shared" si="10"/>
        <v/>
      </c>
      <c r="CF59" s="55"/>
      <c r="CG59" s="56">
        <f t="shared" si="11"/>
        <v>0</v>
      </c>
      <c r="CH59" s="56">
        <f t="shared" si="12"/>
        <v>0</v>
      </c>
      <c r="CI59" s="56">
        <f t="shared" si="2"/>
        <v>0</v>
      </c>
      <c r="CJ59" s="56">
        <f t="shared" si="3"/>
        <v>0</v>
      </c>
      <c r="CK59" s="56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1" t="s">
        <v>107</v>
      </c>
      <c r="B60" s="34">
        <f t="shared" si="14"/>
        <v>103</v>
      </c>
      <c r="C60" s="39">
        <v>63</v>
      </c>
      <c r="D60" s="57">
        <v>18</v>
      </c>
      <c r="E60" s="42">
        <v>17</v>
      </c>
      <c r="F60" s="42">
        <v>5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39">
        <v>103</v>
      </c>
      <c r="U60" s="39">
        <v>51</v>
      </c>
      <c r="V60" s="40">
        <v>52</v>
      </c>
      <c r="W60" s="41">
        <f t="shared" si="15"/>
        <v>61</v>
      </c>
      <c r="X60" s="39">
        <v>7</v>
      </c>
      <c r="Y60" s="42">
        <v>54</v>
      </c>
      <c r="Z60" s="40">
        <v>0</v>
      </c>
      <c r="AA60" s="62">
        <f t="shared" si="16"/>
        <v>0</v>
      </c>
      <c r="AB60" s="39">
        <v>0</v>
      </c>
      <c r="AC60" s="42">
        <v>0</v>
      </c>
      <c r="AD60" s="40">
        <v>0</v>
      </c>
      <c r="AE60" s="44">
        <v>7</v>
      </c>
      <c r="AF60" s="40">
        <v>0</v>
      </c>
      <c r="AG60" s="39">
        <v>12</v>
      </c>
      <c r="AH60" s="40">
        <v>3</v>
      </c>
      <c r="AI60" s="48">
        <v>0</v>
      </c>
      <c r="AJ60" s="46">
        <v>1</v>
      </c>
      <c r="AK60" s="40">
        <v>0</v>
      </c>
      <c r="AL60" s="70">
        <v>5</v>
      </c>
      <c r="AM60" s="59">
        <v>0</v>
      </c>
      <c r="AN60" s="71"/>
      <c r="AO60" s="40"/>
      <c r="AP60" s="49"/>
      <c r="AQ60" s="49"/>
      <c r="AR60" s="50"/>
      <c r="AS60" s="51"/>
      <c r="AT60" s="60"/>
      <c r="AU60" s="58"/>
      <c r="AV60" s="52"/>
      <c r="AW60" s="70"/>
      <c r="AX60" s="59"/>
      <c r="AY60" s="53" t="str">
        <f t="shared" si="5"/>
        <v/>
      </c>
      <c r="AZ60" s="54"/>
      <c r="BA60" s="54"/>
      <c r="BB60" s="54"/>
      <c r="BC60" s="54"/>
      <c r="BD60" s="54"/>
      <c r="BE60" s="54"/>
      <c r="BF60" s="54"/>
      <c r="BG60" s="54"/>
      <c r="BH60" s="54"/>
      <c r="BI60" s="13"/>
      <c r="BJ60" s="13"/>
      <c r="BK60" s="13"/>
      <c r="BL60" s="13"/>
      <c r="BM60" s="13"/>
      <c r="BX60" s="2"/>
      <c r="CA60" s="55" t="str">
        <f t="shared" si="6"/>
        <v/>
      </c>
      <c r="CB60" s="55" t="str">
        <f t="shared" si="7"/>
        <v/>
      </c>
      <c r="CC60" s="55" t="str">
        <f t="shared" si="8"/>
        <v/>
      </c>
      <c r="CD60" s="55" t="str">
        <f t="shared" si="9"/>
        <v/>
      </c>
      <c r="CE60" s="55" t="str">
        <f t="shared" si="10"/>
        <v/>
      </c>
      <c r="CF60" s="55"/>
      <c r="CG60" s="56">
        <f t="shared" si="11"/>
        <v>0</v>
      </c>
      <c r="CH60" s="56">
        <f t="shared" si="12"/>
        <v>0</v>
      </c>
      <c r="CI60" s="56">
        <f t="shared" si="2"/>
        <v>0</v>
      </c>
      <c r="CJ60" s="56">
        <f t="shared" si="3"/>
        <v>0</v>
      </c>
      <c r="CK60" s="56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1" t="s">
        <v>108</v>
      </c>
      <c r="B61" s="34">
        <f t="shared" si="14"/>
        <v>213</v>
      </c>
      <c r="C61" s="39">
        <v>0</v>
      </c>
      <c r="D61" s="57">
        <v>0</v>
      </c>
      <c r="E61" s="42">
        <v>0</v>
      </c>
      <c r="F61" s="42">
        <v>11</v>
      </c>
      <c r="G61" s="42">
        <v>16</v>
      </c>
      <c r="H61" s="42">
        <v>14</v>
      </c>
      <c r="I61" s="42">
        <v>15</v>
      </c>
      <c r="J61" s="42">
        <v>12</v>
      </c>
      <c r="K61" s="42">
        <v>13</v>
      </c>
      <c r="L61" s="42">
        <v>10</v>
      </c>
      <c r="M61" s="42">
        <v>23</v>
      </c>
      <c r="N61" s="42">
        <v>22</v>
      </c>
      <c r="O61" s="42">
        <v>13</v>
      </c>
      <c r="P61" s="42">
        <v>23</v>
      </c>
      <c r="Q61" s="42">
        <v>13</v>
      </c>
      <c r="R61" s="42">
        <v>7</v>
      </c>
      <c r="S61" s="40">
        <v>21</v>
      </c>
      <c r="T61" s="39">
        <v>212</v>
      </c>
      <c r="U61" s="39">
        <v>104</v>
      </c>
      <c r="V61" s="40">
        <v>109</v>
      </c>
      <c r="W61" s="41">
        <f t="shared" si="15"/>
        <v>0</v>
      </c>
      <c r="X61" s="39">
        <v>0</v>
      </c>
      <c r="Y61" s="42">
        <v>0</v>
      </c>
      <c r="Z61" s="40">
        <v>0</v>
      </c>
      <c r="AA61" s="62">
        <f t="shared" si="16"/>
        <v>190</v>
      </c>
      <c r="AB61" s="39">
        <v>4</v>
      </c>
      <c r="AC61" s="42">
        <v>186</v>
      </c>
      <c r="AD61" s="40">
        <v>0</v>
      </c>
      <c r="AE61" s="44">
        <v>4</v>
      </c>
      <c r="AF61" s="66">
        <v>1</v>
      </c>
      <c r="AG61" s="39">
        <v>2</v>
      </c>
      <c r="AH61" s="40">
        <v>25</v>
      </c>
      <c r="AI61" s="48">
        <v>17</v>
      </c>
      <c r="AJ61" s="46">
        <v>0</v>
      </c>
      <c r="AK61" s="40">
        <v>38</v>
      </c>
      <c r="AL61" s="70">
        <v>0</v>
      </c>
      <c r="AM61" s="59">
        <v>25</v>
      </c>
      <c r="AN61" s="71"/>
      <c r="AO61" s="40"/>
      <c r="AP61" s="49"/>
      <c r="AQ61" s="49"/>
      <c r="AR61" s="50"/>
      <c r="AS61" s="51"/>
      <c r="AT61" s="60"/>
      <c r="AU61" s="58"/>
      <c r="AV61" s="52"/>
      <c r="AW61" s="70"/>
      <c r="AX61" s="59"/>
      <c r="AY61" s="53" t="str">
        <f t="shared" si="5"/>
        <v/>
      </c>
      <c r="AZ61" s="54"/>
      <c r="BA61" s="54"/>
      <c r="BB61" s="54"/>
      <c r="BC61" s="54"/>
      <c r="BD61" s="54"/>
      <c r="BE61" s="54"/>
      <c r="BF61" s="54"/>
      <c r="BG61" s="54"/>
      <c r="BH61" s="54"/>
      <c r="BI61" s="13"/>
      <c r="BJ61" s="13"/>
      <c r="BK61" s="13"/>
      <c r="BL61" s="13"/>
      <c r="BM61" s="13"/>
      <c r="BX61" s="2"/>
      <c r="CA61" s="55" t="str">
        <f t="shared" si="6"/>
        <v/>
      </c>
      <c r="CB61" s="55" t="str">
        <f t="shared" si="7"/>
        <v/>
      </c>
      <c r="CC61" s="55" t="str">
        <f t="shared" si="8"/>
        <v/>
      </c>
      <c r="CD61" s="55" t="str">
        <f t="shared" si="9"/>
        <v/>
      </c>
      <c r="CE61" s="55" t="str">
        <f t="shared" si="10"/>
        <v/>
      </c>
      <c r="CF61" s="55"/>
      <c r="CG61" s="56">
        <f t="shared" si="11"/>
        <v>0</v>
      </c>
      <c r="CH61" s="56">
        <f t="shared" si="12"/>
        <v>0</v>
      </c>
      <c r="CI61" s="56">
        <f t="shared" si="2"/>
        <v>0</v>
      </c>
      <c r="CJ61" s="56">
        <f t="shared" si="3"/>
        <v>0</v>
      </c>
      <c r="CK61" s="56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1" t="s">
        <v>109</v>
      </c>
      <c r="B62" s="34">
        <f t="shared" si="14"/>
        <v>0</v>
      </c>
      <c r="C62" s="39"/>
      <c r="D62" s="57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39"/>
      <c r="U62" s="39"/>
      <c r="V62" s="40"/>
      <c r="W62" s="41">
        <f t="shared" si="15"/>
        <v>0</v>
      </c>
      <c r="X62" s="39"/>
      <c r="Y62" s="42"/>
      <c r="Z62" s="40"/>
      <c r="AA62" s="62">
        <f t="shared" si="16"/>
        <v>0</v>
      </c>
      <c r="AB62" s="39"/>
      <c r="AC62" s="42"/>
      <c r="AD62" s="40"/>
      <c r="AE62" s="44"/>
      <c r="AF62" s="59">
        <v>0</v>
      </c>
      <c r="AG62" s="39"/>
      <c r="AH62" s="40"/>
      <c r="AI62" s="48"/>
      <c r="AJ62" s="46"/>
      <c r="AK62" s="40"/>
      <c r="AL62" s="70"/>
      <c r="AM62" s="59"/>
      <c r="AN62" s="71"/>
      <c r="AO62" s="40"/>
      <c r="AP62" s="49"/>
      <c r="AQ62" s="49"/>
      <c r="AR62" s="50"/>
      <c r="AS62" s="51"/>
      <c r="AT62" s="60"/>
      <c r="AU62" s="58"/>
      <c r="AV62" s="52"/>
      <c r="AW62" s="70"/>
      <c r="AX62" s="59"/>
      <c r="AY62" s="53" t="str">
        <f t="shared" si="5"/>
        <v/>
      </c>
      <c r="AZ62" s="54"/>
      <c r="BA62" s="54"/>
      <c r="BB62" s="54"/>
      <c r="BC62" s="54"/>
      <c r="BD62" s="54"/>
      <c r="BE62" s="54"/>
      <c r="BF62" s="54"/>
      <c r="BG62" s="54"/>
      <c r="BH62" s="54"/>
      <c r="BI62" s="13"/>
      <c r="BJ62" s="13"/>
      <c r="BK62" s="13"/>
      <c r="BL62" s="13"/>
      <c r="BM62" s="13"/>
      <c r="BX62" s="2"/>
      <c r="CA62" s="55" t="str">
        <f t="shared" si="6"/>
        <v/>
      </c>
      <c r="CB62" s="55" t="str">
        <f t="shared" si="7"/>
        <v/>
      </c>
      <c r="CC62" s="55" t="str">
        <f t="shared" si="8"/>
        <v/>
      </c>
      <c r="CD62" s="55" t="str">
        <f t="shared" si="9"/>
        <v/>
      </c>
      <c r="CE62" s="55" t="str">
        <f t="shared" si="10"/>
        <v/>
      </c>
      <c r="CF62" s="55"/>
      <c r="CG62" s="56">
        <f t="shared" si="11"/>
        <v>0</v>
      </c>
      <c r="CH62" s="56">
        <f t="shared" si="12"/>
        <v>0</v>
      </c>
      <c r="CI62" s="56">
        <f t="shared" si="2"/>
        <v>0</v>
      </c>
      <c r="CJ62" s="56">
        <f t="shared" si="3"/>
        <v>0</v>
      </c>
      <c r="CK62" s="56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1" t="s">
        <v>110</v>
      </c>
      <c r="B63" s="34">
        <f t="shared" si="14"/>
        <v>189</v>
      </c>
      <c r="C63" s="39">
        <v>0</v>
      </c>
      <c r="D63" s="57">
        <v>0</v>
      </c>
      <c r="E63" s="42">
        <v>0</v>
      </c>
      <c r="F63" s="42">
        <v>4</v>
      </c>
      <c r="G63" s="42">
        <v>6</v>
      </c>
      <c r="H63" s="42">
        <v>6</v>
      </c>
      <c r="I63" s="42">
        <v>6</v>
      </c>
      <c r="J63" s="42">
        <v>13</v>
      </c>
      <c r="K63" s="42">
        <v>17</v>
      </c>
      <c r="L63" s="42">
        <v>14</v>
      </c>
      <c r="M63" s="42">
        <v>18</v>
      </c>
      <c r="N63" s="42">
        <v>16</v>
      </c>
      <c r="O63" s="42">
        <v>14</v>
      </c>
      <c r="P63" s="42">
        <v>15</v>
      </c>
      <c r="Q63" s="42">
        <v>17</v>
      </c>
      <c r="R63" s="42">
        <v>23</v>
      </c>
      <c r="S63" s="40">
        <v>20</v>
      </c>
      <c r="T63" s="39">
        <v>189</v>
      </c>
      <c r="U63" s="39">
        <v>132</v>
      </c>
      <c r="V63" s="40">
        <v>57</v>
      </c>
      <c r="W63" s="41">
        <f t="shared" si="15"/>
        <v>0</v>
      </c>
      <c r="X63" s="39">
        <v>0</v>
      </c>
      <c r="Y63" s="42">
        <v>0</v>
      </c>
      <c r="Z63" s="40">
        <v>0</v>
      </c>
      <c r="AA63" s="62">
        <f t="shared" si="16"/>
        <v>107</v>
      </c>
      <c r="AB63" s="39">
        <v>49</v>
      </c>
      <c r="AC63" s="42">
        <v>58</v>
      </c>
      <c r="AD63" s="40">
        <v>0</v>
      </c>
      <c r="AE63" s="44">
        <v>49</v>
      </c>
      <c r="AF63" s="59">
        <v>6</v>
      </c>
      <c r="AG63" s="39">
        <v>1</v>
      </c>
      <c r="AH63" s="40">
        <v>1</v>
      </c>
      <c r="AI63" s="48">
        <v>0</v>
      </c>
      <c r="AJ63" s="46">
        <v>0</v>
      </c>
      <c r="AK63" s="40">
        <v>22</v>
      </c>
      <c r="AL63" s="70">
        <v>0</v>
      </c>
      <c r="AM63" s="59">
        <v>1</v>
      </c>
      <c r="AN63" s="71"/>
      <c r="AO63" s="40"/>
      <c r="AP63" s="49"/>
      <c r="AQ63" s="49"/>
      <c r="AR63" s="50"/>
      <c r="AS63" s="51"/>
      <c r="AT63" s="60"/>
      <c r="AU63" s="58"/>
      <c r="AV63" s="52"/>
      <c r="AW63" s="70"/>
      <c r="AX63" s="59"/>
      <c r="AY63" s="53" t="str">
        <f t="shared" si="5"/>
        <v/>
      </c>
      <c r="AZ63" s="54"/>
      <c r="BA63" s="54"/>
      <c r="BB63" s="54"/>
      <c r="BC63" s="54"/>
      <c r="BD63" s="54"/>
      <c r="BE63" s="54"/>
      <c r="BF63" s="54"/>
      <c r="BG63" s="54"/>
      <c r="BH63" s="54"/>
      <c r="BI63" s="13"/>
      <c r="BJ63" s="13"/>
      <c r="BK63" s="13"/>
      <c r="BL63" s="13"/>
      <c r="BM63" s="13"/>
      <c r="BX63" s="2"/>
      <c r="CA63" s="55" t="str">
        <f t="shared" si="6"/>
        <v/>
      </c>
      <c r="CB63" s="55" t="str">
        <f t="shared" si="7"/>
        <v/>
      </c>
      <c r="CC63" s="55" t="str">
        <f t="shared" si="8"/>
        <v/>
      </c>
      <c r="CD63" s="55" t="str">
        <f t="shared" si="9"/>
        <v/>
      </c>
      <c r="CE63" s="55" t="str">
        <f t="shared" si="10"/>
        <v/>
      </c>
      <c r="CF63" s="55"/>
      <c r="CG63" s="56">
        <f t="shared" si="11"/>
        <v>0</v>
      </c>
      <c r="CH63" s="56">
        <f t="shared" si="12"/>
        <v>0</v>
      </c>
      <c r="CI63" s="56">
        <f t="shared" si="2"/>
        <v>0</v>
      </c>
      <c r="CJ63" s="56">
        <f t="shared" si="3"/>
        <v>0</v>
      </c>
      <c r="CK63" s="56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1" t="s">
        <v>111</v>
      </c>
      <c r="B64" s="34">
        <f t="shared" si="14"/>
        <v>0</v>
      </c>
      <c r="C64" s="39"/>
      <c r="D64" s="57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39"/>
      <c r="U64" s="39"/>
      <c r="V64" s="40"/>
      <c r="W64" s="41">
        <f t="shared" si="15"/>
        <v>0</v>
      </c>
      <c r="X64" s="39"/>
      <c r="Y64" s="42"/>
      <c r="Z64" s="40"/>
      <c r="AA64" s="62">
        <f t="shared" si="16"/>
        <v>0</v>
      </c>
      <c r="AB64" s="39"/>
      <c r="AC64" s="42"/>
      <c r="AD64" s="40"/>
      <c r="AE64" s="44"/>
      <c r="AF64" s="59"/>
      <c r="AG64" s="39"/>
      <c r="AH64" s="40"/>
      <c r="AI64" s="48"/>
      <c r="AJ64" s="46"/>
      <c r="AK64" s="40"/>
      <c r="AL64" s="72"/>
      <c r="AM64" s="73"/>
      <c r="AN64" s="71"/>
      <c r="AO64" s="40"/>
      <c r="AP64" s="49"/>
      <c r="AQ64" s="49"/>
      <c r="AR64" s="50"/>
      <c r="AS64" s="51"/>
      <c r="AT64" s="60"/>
      <c r="AU64" s="58"/>
      <c r="AV64" s="52"/>
      <c r="AW64" s="72"/>
      <c r="AX64" s="73"/>
      <c r="AY64" s="53" t="str">
        <f t="shared" si="5"/>
        <v/>
      </c>
      <c r="AZ64" s="54"/>
      <c r="BA64" s="54"/>
      <c r="BB64" s="54"/>
      <c r="BC64" s="54"/>
      <c r="BD64" s="54"/>
      <c r="BE64" s="54"/>
      <c r="BF64" s="54"/>
      <c r="BG64" s="54"/>
      <c r="BH64" s="54"/>
      <c r="BI64" s="13"/>
      <c r="BJ64" s="13"/>
      <c r="BK64" s="13"/>
      <c r="BL64" s="13"/>
      <c r="BM64" s="13"/>
      <c r="BX64" s="2"/>
      <c r="CA64" s="55" t="str">
        <f t="shared" si="6"/>
        <v/>
      </c>
      <c r="CB64" s="55" t="str">
        <f t="shared" si="7"/>
        <v/>
      </c>
      <c r="CC64" s="55" t="str">
        <f t="shared" si="8"/>
        <v/>
      </c>
      <c r="CD64" s="55" t="str">
        <f t="shared" si="9"/>
        <v/>
      </c>
      <c r="CE64" s="55" t="str">
        <f t="shared" si="10"/>
        <v/>
      </c>
      <c r="CF64" s="55"/>
      <c r="CG64" s="56">
        <f t="shared" si="11"/>
        <v>0</v>
      </c>
      <c r="CH64" s="56">
        <f t="shared" si="12"/>
        <v>0</v>
      </c>
      <c r="CI64" s="56">
        <f t="shared" si="2"/>
        <v>0</v>
      </c>
      <c r="CJ64" s="56">
        <f t="shared" si="3"/>
        <v>0</v>
      </c>
      <c r="CK64" s="56">
        <f t="shared" si="4"/>
        <v>0</v>
      </c>
    </row>
    <row r="65" spans="1:104" ht="16.350000000000001" customHeight="1" x14ac:dyDescent="0.2">
      <c r="A65" s="41" t="s">
        <v>112</v>
      </c>
      <c r="B65" s="34">
        <f t="shared" si="14"/>
        <v>0</v>
      </c>
      <c r="C65" s="39"/>
      <c r="D65" s="57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0"/>
      <c r="T65" s="39"/>
      <c r="U65" s="39"/>
      <c r="V65" s="40"/>
      <c r="W65" s="41">
        <f t="shared" si="15"/>
        <v>0</v>
      </c>
      <c r="X65" s="39"/>
      <c r="Y65" s="42"/>
      <c r="Z65" s="40"/>
      <c r="AA65" s="62">
        <f t="shared" si="16"/>
        <v>0</v>
      </c>
      <c r="AB65" s="39"/>
      <c r="AC65" s="42"/>
      <c r="AD65" s="40"/>
      <c r="AE65" s="44"/>
      <c r="AF65" s="40"/>
      <c r="AG65" s="39"/>
      <c r="AH65" s="40"/>
      <c r="AI65" s="48"/>
      <c r="AJ65" s="46"/>
      <c r="AK65" s="40"/>
      <c r="AL65" s="72"/>
      <c r="AM65" s="73"/>
      <c r="AN65" s="71"/>
      <c r="AO65" s="40"/>
      <c r="AP65" s="49"/>
      <c r="AQ65" s="49"/>
      <c r="AR65" s="50"/>
      <c r="AS65" s="51"/>
      <c r="AT65" s="60"/>
      <c r="AU65" s="58"/>
      <c r="AV65" s="52"/>
      <c r="AW65" s="72"/>
      <c r="AX65" s="73"/>
      <c r="AY65" s="53" t="str">
        <f t="shared" si="5"/>
        <v/>
      </c>
      <c r="AZ65" s="54"/>
      <c r="BA65" s="54"/>
      <c r="BB65" s="54"/>
      <c r="BC65" s="54"/>
      <c r="BD65" s="54"/>
      <c r="BE65" s="54"/>
      <c r="BF65" s="54"/>
      <c r="BG65" s="54"/>
      <c r="BH65" s="54"/>
      <c r="BI65" s="13"/>
      <c r="BJ65" s="13"/>
      <c r="BK65" s="13"/>
      <c r="BL65" s="13"/>
      <c r="BM65" s="13"/>
      <c r="BX65" s="2"/>
      <c r="CA65" s="55" t="str">
        <f t="shared" si="6"/>
        <v/>
      </c>
      <c r="CB65" s="55" t="str">
        <f t="shared" si="7"/>
        <v/>
      </c>
      <c r="CC65" s="55" t="str">
        <f t="shared" si="8"/>
        <v/>
      </c>
      <c r="CD65" s="55" t="str">
        <f t="shared" si="9"/>
        <v/>
      </c>
      <c r="CE65" s="55" t="str">
        <f t="shared" si="10"/>
        <v/>
      </c>
      <c r="CF65" s="55"/>
      <c r="CG65" s="56">
        <f t="shared" si="11"/>
        <v>0</v>
      </c>
      <c r="CH65" s="56">
        <f t="shared" si="12"/>
        <v>0</v>
      </c>
      <c r="CI65" s="56">
        <f t="shared" si="2"/>
        <v>0</v>
      </c>
      <c r="CJ65" s="56">
        <f t="shared" si="3"/>
        <v>0</v>
      </c>
      <c r="CK65" s="56">
        <f t="shared" si="4"/>
        <v>0</v>
      </c>
    </row>
    <row r="66" spans="1:104" ht="16.350000000000001" customHeight="1" x14ac:dyDescent="0.2">
      <c r="A66" s="41" t="s">
        <v>113</v>
      </c>
      <c r="B66" s="34">
        <f>SUM(L66+M66+N66+O66+P66+Q66+R66+S66)</f>
        <v>0</v>
      </c>
      <c r="C66" s="74"/>
      <c r="D66" s="75"/>
      <c r="E66" s="76"/>
      <c r="F66" s="76"/>
      <c r="G66" s="76"/>
      <c r="H66" s="76"/>
      <c r="I66" s="76"/>
      <c r="J66" s="76"/>
      <c r="K66" s="76"/>
      <c r="L66" s="42"/>
      <c r="M66" s="42"/>
      <c r="N66" s="42"/>
      <c r="O66" s="42"/>
      <c r="P66" s="42"/>
      <c r="Q66" s="42"/>
      <c r="R66" s="42"/>
      <c r="S66" s="40"/>
      <c r="T66" s="39"/>
      <c r="U66" s="39"/>
      <c r="V66" s="40"/>
      <c r="W66" s="41">
        <f t="shared" si="15"/>
        <v>0</v>
      </c>
      <c r="X66" s="39"/>
      <c r="Y66" s="42"/>
      <c r="Z66" s="40"/>
      <c r="AA66" s="62">
        <f t="shared" si="16"/>
        <v>0</v>
      </c>
      <c r="AB66" s="39"/>
      <c r="AC66" s="42"/>
      <c r="AD66" s="40"/>
      <c r="AE66" s="44"/>
      <c r="AF66" s="40"/>
      <c r="AG66" s="39"/>
      <c r="AH66" s="40"/>
      <c r="AI66" s="48"/>
      <c r="AJ66" s="46"/>
      <c r="AK66" s="40"/>
      <c r="AL66" s="72"/>
      <c r="AM66" s="73"/>
      <c r="AN66" s="71"/>
      <c r="AO66" s="40"/>
      <c r="AP66" s="49"/>
      <c r="AQ66" s="49"/>
      <c r="AR66" s="50"/>
      <c r="AS66" s="51"/>
      <c r="AT66" s="60"/>
      <c r="AU66" s="58"/>
      <c r="AV66" s="52"/>
      <c r="AW66" s="72"/>
      <c r="AX66" s="73"/>
      <c r="AY66" s="53" t="str">
        <f t="shared" si="5"/>
        <v/>
      </c>
      <c r="AZ66" s="54"/>
      <c r="BA66" s="54"/>
      <c r="BB66" s="54"/>
      <c r="BC66" s="54"/>
      <c r="BD66" s="54"/>
      <c r="BE66" s="54"/>
      <c r="BF66" s="54"/>
      <c r="BG66" s="54"/>
      <c r="BH66" s="54"/>
      <c r="BI66" s="13"/>
      <c r="BJ66" s="13"/>
      <c r="BK66" s="13"/>
      <c r="BL66" s="13"/>
      <c r="BM66" s="13"/>
      <c r="BX66" s="2"/>
      <c r="CA66" s="55" t="str">
        <f t="shared" si="6"/>
        <v/>
      </c>
      <c r="CB66" s="55" t="str">
        <f t="shared" si="7"/>
        <v/>
      </c>
      <c r="CC66" s="55" t="str">
        <f t="shared" si="8"/>
        <v/>
      </c>
      <c r="CD66" s="55" t="str">
        <f t="shared" si="9"/>
        <v/>
      </c>
      <c r="CE66" s="55" t="str">
        <f t="shared" si="10"/>
        <v/>
      </c>
      <c r="CF66" s="55"/>
      <c r="CG66" s="56">
        <f t="shared" si="11"/>
        <v>0</v>
      </c>
      <c r="CH66" s="56">
        <f t="shared" si="12"/>
        <v>0</v>
      </c>
      <c r="CI66" s="56">
        <f t="shared" si="2"/>
        <v>0</v>
      </c>
      <c r="CJ66" s="56">
        <f t="shared" si="3"/>
        <v>0</v>
      </c>
      <c r="CK66" s="56">
        <f t="shared" si="4"/>
        <v>0</v>
      </c>
    </row>
    <row r="67" spans="1:104" ht="16.350000000000001" customHeight="1" x14ac:dyDescent="0.2">
      <c r="A67" s="41" t="s">
        <v>114</v>
      </c>
      <c r="B67" s="34">
        <f t="shared" ref="B67:B69" si="17">SUM(C67:S67)</f>
        <v>0</v>
      </c>
      <c r="C67" s="39"/>
      <c r="D67" s="57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0"/>
      <c r="T67" s="39"/>
      <c r="U67" s="39"/>
      <c r="V67" s="40"/>
      <c r="W67" s="41">
        <f t="shared" si="15"/>
        <v>0</v>
      </c>
      <c r="X67" s="39"/>
      <c r="Y67" s="42"/>
      <c r="Z67" s="40"/>
      <c r="AA67" s="62">
        <f t="shared" si="16"/>
        <v>0</v>
      </c>
      <c r="AB67" s="39"/>
      <c r="AC67" s="42"/>
      <c r="AD67" s="40"/>
      <c r="AE67" s="44"/>
      <c r="AF67" s="40"/>
      <c r="AG67" s="39"/>
      <c r="AH67" s="40"/>
      <c r="AI67" s="48"/>
      <c r="AJ67" s="46"/>
      <c r="AK67" s="40"/>
      <c r="AL67" s="39"/>
      <c r="AM67" s="73"/>
      <c r="AN67" s="71"/>
      <c r="AO67" s="40"/>
      <c r="AP67" s="49"/>
      <c r="AQ67" s="49"/>
      <c r="AR67" s="77"/>
      <c r="AS67" s="51"/>
      <c r="AT67" s="60"/>
      <c r="AU67" s="58"/>
      <c r="AV67" s="52"/>
      <c r="AW67" s="39"/>
      <c r="AX67" s="73"/>
      <c r="AY67" s="53" t="str">
        <f t="shared" si="5"/>
        <v/>
      </c>
      <c r="AZ67" s="54"/>
      <c r="BA67" s="54"/>
      <c r="BB67" s="54"/>
      <c r="BC67" s="54"/>
      <c r="BD67" s="54"/>
      <c r="BE67" s="54"/>
      <c r="BF67" s="54"/>
      <c r="BG67" s="54"/>
      <c r="BH67" s="54"/>
      <c r="BI67" s="13"/>
      <c r="BJ67" s="13"/>
      <c r="BK67" s="13"/>
      <c r="BL67" s="13"/>
      <c r="BM67" s="13"/>
      <c r="BX67" s="2"/>
      <c r="CA67" s="55" t="str">
        <f t="shared" si="6"/>
        <v/>
      </c>
      <c r="CB67" s="55" t="str">
        <f t="shared" si="7"/>
        <v/>
      </c>
      <c r="CC67" s="55" t="str">
        <f t="shared" si="8"/>
        <v/>
      </c>
      <c r="CD67" s="55" t="str">
        <f t="shared" si="9"/>
        <v/>
      </c>
      <c r="CE67" s="55" t="str">
        <f t="shared" si="10"/>
        <v/>
      </c>
      <c r="CF67" s="55"/>
      <c r="CG67" s="56">
        <f t="shared" si="11"/>
        <v>0</v>
      </c>
      <c r="CH67" s="56">
        <f t="shared" si="12"/>
        <v>0</v>
      </c>
      <c r="CI67" s="56">
        <f t="shared" si="2"/>
        <v>0</v>
      </c>
      <c r="CJ67" s="56">
        <f t="shared" si="3"/>
        <v>0</v>
      </c>
      <c r="CK67" s="56">
        <f t="shared" si="4"/>
        <v>0</v>
      </c>
    </row>
    <row r="68" spans="1:104" ht="16.350000000000001" customHeight="1" x14ac:dyDescent="0.2">
      <c r="A68" s="41" t="s">
        <v>115</v>
      </c>
      <c r="B68" s="34">
        <f t="shared" si="17"/>
        <v>0</v>
      </c>
      <c r="C68" s="39"/>
      <c r="D68" s="57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0"/>
      <c r="T68" s="39"/>
      <c r="U68" s="39"/>
      <c r="V68" s="40"/>
      <c r="W68" s="41">
        <f>SUM(X68+Y68+Z68)</f>
        <v>0</v>
      </c>
      <c r="X68" s="39"/>
      <c r="Y68" s="42"/>
      <c r="Z68" s="40"/>
      <c r="AA68" s="62">
        <f t="shared" si="16"/>
        <v>0</v>
      </c>
      <c r="AB68" s="39"/>
      <c r="AC68" s="42"/>
      <c r="AD68" s="40"/>
      <c r="AE68" s="44"/>
      <c r="AF68" s="40"/>
      <c r="AG68" s="39"/>
      <c r="AH68" s="67"/>
      <c r="AI68" s="48"/>
      <c r="AJ68" s="46"/>
      <c r="AK68" s="40"/>
      <c r="AL68" s="39"/>
      <c r="AM68" s="67"/>
      <c r="AN68" s="71"/>
      <c r="AO68" s="40"/>
      <c r="AP68" s="71"/>
      <c r="AQ68" s="40"/>
      <c r="AR68" s="77"/>
      <c r="AS68" s="78"/>
      <c r="AT68" s="39"/>
      <c r="AU68" s="42"/>
      <c r="AV68" s="67"/>
      <c r="AW68" s="39"/>
      <c r="AX68" s="67"/>
      <c r="AY68" s="53" t="str">
        <f t="shared" si="5"/>
        <v/>
      </c>
      <c r="AZ68" s="54"/>
      <c r="BA68" s="54"/>
      <c r="BB68" s="54"/>
      <c r="BC68" s="54"/>
      <c r="BD68" s="54"/>
      <c r="BE68" s="54"/>
      <c r="BF68" s="54"/>
      <c r="BG68" s="54"/>
      <c r="BH68" s="54"/>
      <c r="BI68" s="13"/>
      <c r="BJ68" s="13"/>
      <c r="BK68" s="13"/>
      <c r="BL68" s="13"/>
      <c r="BM68" s="13"/>
      <c r="BX68" s="2"/>
      <c r="CA68" s="55" t="str">
        <f t="shared" si="6"/>
        <v/>
      </c>
      <c r="CB68" s="55" t="str">
        <f t="shared" si="7"/>
        <v/>
      </c>
      <c r="CC68" s="55" t="str">
        <f t="shared" si="8"/>
        <v/>
      </c>
      <c r="CD68" s="55" t="str">
        <f t="shared" si="9"/>
        <v/>
      </c>
      <c r="CE68" s="55" t="str">
        <f t="shared" si="10"/>
        <v/>
      </c>
      <c r="CF68" s="55"/>
      <c r="CG68" s="56">
        <f t="shared" si="11"/>
        <v>0</v>
      </c>
      <c r="CH68" s="56">
        <f t="shared" si="12"/>
        <v>0</v>
      </c>
      <c r="CI68" s="56">
        <f t="shared" si="2"/>
        <v>0</v>
      </c>
      <c r="CJ68" s="56">
        <f t="shared" si="3"/>
        <v>0</v>
      </c>
      <c r="CK68" s="56">
        <f t="shared" si="4"/>
        <v>0</v>
      </c>
    </row>
    <row r="69" spans="1:104" ht="16.350000000000001" customHeight="1" x14ac:dyDescent="0.2">
      <c r="A69" s="33" t="s">
        <v>116</v>
      </c>
      <c r="B69" s="34">
        <f t="shared" si="17"/>
        <v>0</v>
      </c>
      <c r="C69" s="60"/>
      <c r="D69" s="79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49"/>
      <c r="T69" s="80"/>
      <c r="U69" s="80"/>
      <c r="V69" s="49"/>
      <c r="W69" s="33">
        <f t="shared" ref="W69:W70" si="18">SUM(X69+Y69+Z69)</f>
        <v>0</v>
      </c>
      <c r="X69" s="80"/>
      <c r="Y69" s="58"/>
      <c r="Z69" s="81"/>
      <c r="AA69" s="82">
        <f t="shared" si="16"/>
        <v>0</v>
      </c>
      <c r="AB69" s="80"/>
      <c r="AC69" s="58"/>
      <c r="AD69" s="49"/>
      <c r="AE69" s="81"/>
      <c r="AF69" s="49"/>
      <c r="AG69" s="60"/>
      <c r="AH69" s="52"/>
      <c r="AI69" s="81"/>
      <c r="AJ69" s="80"/>
      <c r="AK69" s="49"/>
      <c r="AL69" s="60"/>
      <c r="AM69" s="52"/>
      <c r="AN69" s="52"/>
      <c r="AO69" s="52"/>
      <c r="AP69" s="52"/>
      <c r="AQ69" s="52"/>
      <c r="AR69" s="50"/>
      <c r="AS69" s="83"/>
      <c r="AT69" s="60"/>
      <c r="AU69" s="58"/>
      <c r="AV69" s="52"/>
      <c r="AW69" s="60"/>
      <c r="AX69" s="52"/>
      <c r="AY69" s="53" t="str">
        <f t="shared" si="5"/>
        <v/>
      </c>
      <c r="AZ69" s="54"/>
      <c r="BA69" s="54"/>
      <c r="BB69" s="54"/>
      <c r="BC69" s="54"/>
      <c r="BD69" s="54"/>
      <c r="BE69" s="54"/>
      <c r="BF69" s="54"/>
      <c r="BG69" s="54"/>
      <c r="BH69" s="54"/>
      <c r="BI69" s="13"/>
      <c r="BJ69" s="13"/>
      <c r="BK69" s="13"/>
      <c r="BL69" s="13"/>
      <c r="BM69" s="13"/>
      <c r="BX69" s="2"/>
      <c r="CA69" s="55" t="str">
        <f t="shared" si="6"/>
        <v/>
      </c>
      <c r="CB69" s="55" t="str">
        <f t="shared" si="7"/>
        <v/>
      </c>
      <c r="CC69" s="55" t="str">
        <f t="shared" si="8"/>
        <v/>
      </c>
      <c r="CD69" s="55" t="str">
        <f t="shared" si="9"/>
        <v/>
      </c>
      <c r="CE69" s="55" t="str">
        <f t="shared" si="10"/>
        <v/>
      </c>
      <c r="CF69" s="55"/>
      <c r="CG69" s="56">
        <f t="shared" si="11"/>
        <v>0</v>
      </c>
      <c r="CH69" s="56">
        <f t="shared" si="12"/>
        <v>0</v>
      </c>
      <c r="CI69" s="56">
        <f t="shared" si="2"/>
        <v>0</v>
      </c>
      <c r="CJ69" s="56">
        <f t="shared" si="3"/>
        <v>0</v>
      </c>
      <c r="CK69" s="56">
        <f t="shared" si="4"/>
        <v>0</v>
      </c>
    </row>
    <row r="70" spans="1:104" ht="16.350000000000001" customHeight="1" x14ac:dyDescent="0.2">
      <c r="A70" s="43" t="s">
        <v>117</v>
      </c>
      <c r="B70" s="84">
        <f>SUM(C70:S70)</f>
        <v>0</v>
      </c>
      <c r="C70" s="85"/>
      <c r="D70" s="86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66"/>
      <c r="T70" s="88"/>
      <c r="U70" s="88"/>
      <c r="V70" s="66"/>
      <c r="W70" s="43">
        <f t="shared" si="18"/>
        <v>0</v>
      </c>
      <c r="X70" s="88"/>
      <c r="Y70" s="87"/>
      <c r="Z70" s="89"/>
      <c r="AA70" s="90">
        <f t="shared" si="16"/>
        <v>0</v>
      </c>
      <c r="AB70" s="88"/>
      <c r="AC70" s="87"/>
      <c r="AD70" s="66"/>
      <c r="AE70" s="89"/>
      <c r="AF70" s="91"/>
      <c r="AG70" s="85"/>
      <c r="AH70" s="92"/>
      <c r="AI70" s="89"/>
      <c r="AJ70" s="88"/>
      <c r="AK70" s="66"/>
      <c r="AL70" s="85"/>
      <c r="AM70" s="92"/>
      <c r="AN70" s="93"/>
      <c r="AO70" s="93"/>
      <c r="AP70" s="92"/>
      <c r="AQ70" s="92"/>
      <c r="AR70" s="94"/>
      <c r="AS70" s="95"/>
      <c r="AT70" s="85"/>
      <c r="AU70" s="87"/>
      <c r="AV70" s="92"/>
      <c r="AW70" s="85"/>
      <c r="AX70" s="92"/>
      <c r="AY70" s="53" t="str">
        <f t="shared" si="5"/>
        <v/>
      </c>
      <c r="AZ70" s="54"/>
      <c r="BA70" s="54"/>
      <c r="BB70" s="54"/>
      <c r="BC70" s="54"/>
      <c r="BD70" s="54"/>
      <c r="BE70" s="54"/>
      <c r="BF70" s="54"/>
      <c r="BG70" s="54"/>
      <c r="BH70" s="54"/>
      <c r="BI70" s="13"/>
      <c r="BJ70" s="13"/>
      <c r="BK70" s="13"/>
      <c r="BL70" s="13"/>
      <c r="BM70" s="13"/>
      <c r="BX70" s="2"/>
      <c r="CA70" s="55" t="str">
        <f t="shared" si="6"/>
        <v/>
      </c>
      <c r="CB70" s="55" t="str">
        <f t="shared" si="7"/>
        <v/>
      </c>
      <c r="CC70" s="55" t="str">
        <f t="shared" si="8"/>
        <v/>
      </c>
      <c r="CD70" s="55" t="str">
        <f t="shared" si="9"/>
        <v/>
      </c>
      <c r="CE70" s="55" t="str">
        <f t="shared" si="10"/>
        <v/>
      </c>
      <c r="CF70" s="55"/>
      <c r="CG70" s="56">
        <f t="shared" si="11"/>
        <v>0</v>
      </c>
      <c r="CH70" s="56">
        <f t="shared" si="12"/>
        <v>0</v>
      </c>
      <c r="CI70" s="56">
        <f t="shared" si="2"/>
        <v>0</v>
      </c>
      <c r="CJ70" s="56">
        <f t="shared" si="3"/>
        <v>0</v>
      </c>
      <c r="CK70" s="56">
        <f t="shared" si="4"/>
        <v>0</v>
      </c>
    </row>
    <row r="71" spans="1:104" s="5" customFormat="1" ht="16.350000000000001" customHeight="1" x14ac:dyDescent="0.15">
      <c r="A71" s="355" t="s">
        <v>42</v>
      </c>
      <c r="B71" s="315">
        <f>SUM(B11:B70)</f>
        <v>2454</v>
      </c>
      <c r="C71" s="316">
        <f>SUM(C11:C70)</f>
        <v>163</v>
      </c>
      <c r="D71" s="317">
        <f>SUM(D11:D70)</f>
        <v>89</v>
      </c>
      <c r="E71" s="318">
        <f t="shared" ref="E71:F71" si="19">SUM(E11:E70)</f>
        <v>71</v>
      </c>
      <c r="F71" s="318">
        <f t="shared" si="19"/>
        <v>73</v>
      </c>
      <c r="G71" s="318">
        <f>SUM(G11:G70)</f>
        <v>108</v>
      </c>
      <c r="H71" s="318">
        <f t="shared" ref="H71:V71" si="20">SUM(H11:H70)</f>
        <v>129</v>
      </c>
      <c r="I71" s="318">
        <f t="shared" si="20"/>
        <v>118</v>
      </c>
      <c r="J71" s="318">
        <f t="shared" si="20"/>
        <v>164</v>
      </c>
      <c r="K71" s="318">
        <f t="shared" si="20"/>
        <v>158</v>
      </c>
      <c r="L71" s="318">
        <f t="shared" si="20"/>
        <v>136</v>
      </c>
      <c r="M71" s="318">
        <f t="shared" si="20"/>
        <v>179</v>
      </c>
      <c r="N71" s="318">
        <f t="shared" si="20"/>
        <v>232</v>
      </c>
      <c r="O71" s="318">
        <f t="shared" si="20"/>
        <v>183</v>
      </c>
      <c r="P71" s="318">
        <f t="shared" si="20"/>
        <v>175</v>
      </c>
      <c r="Q71" s="318">
        <f t="shared" si="20"/>
        <v>177</v>
      </c>
      <c r="R71" s="318">
        <f t="shared" si="20"/>
        <v>132</v>
      </c>
      <c r="S71" s="319">
        <f t="shared" si="20"/>
        <v>167</v>
      </c>
      <c r="T71" s="320">
        <f t="shared" si="20"/>
        <v>2429</v>
      </c>
      <c r="U71" s="320">
        <f t="shared" si="20"/>
        <v>1061</v>
      </c>
      <c r="V71" s="319">
        <f t="shared" si="20"/>
        <v>1393</v>
      </c>
      <c r="W71" s="320">
        <f>SUM(W11:W70)</f>
        <v>140</v>
      </c>
      <c r="X71" s="320">
        <f t="shared" ref="X71:Z71" si="21">SUM(X11:X70)</f>
        <v>26</v>
      </c>
      <c r="Y71" s="318">
        <f t="shared" si="21"/>
        <v>112</v>
      </c>
      <c r="Z71" s="321">
        <f t="shared" si="21"/>
        <v>2</v>
      </c>
      <c r="AA71" s="316">
        <f>SUM(AA11:AA70)</f>
        <v>1002</v>
      </c>
      <c r="AB71" s="320">
        <f t="shared" ref="AB71:AQ71" si="22">SUM(AB11:AB70)</f>
        <v>250</v>
      </c>
      <c r="AC71" s="318">
        <f t="shared" si="22"/>
        <v>751</v>
      </c>
      <c r="AD71" s="319">
        <f t="shared" si="22"/>
        <v>1</v>
      </c>
      <c r="AE71" s="320">
        <f t="shared" si="22"/>
        <v>225</v>
      </c>
      <c r="AF71" s="319">
        <f t="shared" si="22"/>
        <v>28</v>
      </c>
      <c r="AG71" s="316">
        <f t="shared" si="22"/>
        <v>116</v>
      </c>
      <c r="AH71" s="322">
        <f t="shared" si="22"/>
        <v>147</v>
      </c>
      <c r="AI71" s="322">
        <f t="shared" si="22"/>
        <v>2260</v>
      </c>
      <c r="AJ71" s="320">
        <f t="shared" si="22"/>
        <v>31</v>
      </c>
      <c r="AK71" s="319">
        <f t="shared" si="22"/>
        <v>209</v>
      </c>
      <c r="AL71" s="316">
        <f t="shared" si="22"/>
        <v>13</v>
      </c>
      <c r="AM71" s="322">
        <f t="shared" si="22"/>
        <v>200</v>
      </c>
      <c r="AN71" s="322">
        <f t="shared" si="22"/>
        <v>0</v>
      </c>
      <c r="AO71" s="322">
        <f t="shared" si="22"/>
        <v>0</v>
      </c>
      <c r="AP71" s="322">
        <f t="shared" si="22"/>
        <v>0</v>
      </c>
      <c r="AQ71" s="323">
        <f t="shared" si="22"/>
        <v>0</v>
      </c>
      <c r="AR71" s="324">
        <f>SUM(AR11:AR70)</f>
        <v>0</v>
      </c>
      <c r="AS71" s="325">
        <f>SUM(AS11:AS70)</f>
        <v>0</v>
      </c>
      <c r="AT71" s="324">
        <f t="shared" ref="AT71:AU71" si="23">SUM(AT11:AT70)</f>
        <v>10</v>
      </c>
      <c r="AU71" s="326">
        <f t="shared" si="23"/>
        <v>10</v>
      </c>
      <c r="AV71" s="327">
        <f>SUM(AV11:AV70)</f>
        <v>10</v>
      </c>
      <c r="AW71" s="324">
        <f>SUM(AW11:AW70)</f>
        <v>0</v>
      </c>
      <c r="AX71" s="327">
        <f>SUM(AX11:AX70)</f>
        <v>0</v>
      </c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Y71" s="111"/>
      <c r="CA71" s="112"/>
      <c r="CB71" s="112"/>
      <c r="CC71" s="112"/>
      <c r="CD71" s="112"/>
      <c r="CE71" s="112"/>
      <c r="CF71" s="112"/>
      <c r="CG71" s="113"/>
      <c r="CH71" s="113"/>
      <c r="CI71" s="113"/>
      <c r="CJ71" s="113"/>
      <c r="CK71" s="113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</row>
    <row r="72" spans="1:104" ht="31.35" customHeight="1" x14ac:dyDescent="0.2">
      <c r="A72" s="114" t="s">
        <v>118</v>
      </c>
      <c r="B72" s="115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328" t="s">
        <v>119</v>
      </c>
      <c r="B73" s="350" t="s">
        <v>42</v>
      </c>
      <c r="C73" s="294" t="s">
        <v>120</v>
      </c>
      <c r="D73" s="295" t="s">
        <v>121</v>
      </c>
      <c r="E73" s="296" t="s">
        <v>122</v>
      </c>
      <c r="F73" s="296" t="s">
        <v>123</v>
      </c>
      <c r="G73" s="296" t="s">
        <v>124</v>
      </c>
      <c r="H73" s="297" t="s">
        <v>125</v>
      </c>
      <c r="I73" s="297" t="s">
        <v>126</v>
      </c>
      <c r="J73" s="297" t="s">
        <v>127</v>
      </c>
      <c r="K73" s="297" t="s">
        <v>128</v>
      </c>
      <c r="L73" s="297" t="s">
        <v>129</v>
      </c>
      <c r="M73" s="297" t="s">
        <v>130</v>
      </c>
      <c r="N73" s="297" t="s">
        <v>131</v>
      </c>
      <c r="O73" s="297" t="s">
        <v>132</v>
      </c>
      <c r="P73" s="297" t="s">
        <v>133</v>
      </c>
      <c r="Q73" s="297" t="s">
        <v>134</v>
      </c>
      <c r="R73" s="297" t="s">
        <v>135</v>
      </c>
      <c r="S73" s="298" t="s">
        <v>136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329" t="s">
        <v>137</v>
      </c>
      <c r="B74" s="330">
        <f t="shared" ref="B74:B87" si="24">SUM(C74:S74)</f>
        <v>0</v>
      </c>
      <c r="C74" s="311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4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20" t="s">
        <v>138</v>
      </c>
      <c r="B75" s="121">
        <f t="shared" si="24"/>
        <v>84</v>
      </c>
      <c r="C75" s="39">
        <v>0</v>
      </c>
      <c r="D75" s="42">
        <v>0</v>
      </c>
      <c r="E75" s="42">
        <v>0</v>
      </c>
      <c r="F75" s="42">
        <v>2</v>
      </c>
      <c r="G75" s="42">
        <v>1</v>
      </c>
      <c r="H75" s="42">
        <v>2</v>
      </c>
      <c r="I75" s="42">
        <v>2</v>
      </c>
      <c r="J75" s="42">
        <v>2</v>
      </c>
      <c r="K75" s="42">
        <v>2</v>
      </c>
      <c r="L75" s="42">
        <v>9</v>
      </c>
      <c r="M75" s="42">
        <v>13</v>
      </c>
      <c r="N75" s="42">
        <v>9</v>
      </c>
      <c r="O75" s="42">
        <v>15</v>
      </c>
      <c r="P75" s="42">
        <v>13</v>
      </c>
      <c r="Q75" s="42">
        <v>6</v>
      </c>
      <c r="R75" s="42">
        <v>5</v>
      </c>
      <c r="S75" s="40">
        <v>3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20" t="s">
        <v>139</v>
      </c>
      <c r="B76" s="121">
        <f t="shared" si="24"/>
        <v>102</v>
      </c>
      <c r="C76" s="39">
        <v>0</v>
      </c>
      <c r="D76" s="42">
        <v>0</v>
      </c>
      <c r="E76" s="42">
        <v>0</v>
      </c>
      <c r="F76" s="42">
        <v>0</v>
      </c>
      <c r="G76" s="42">
        <v>0</v>
      </c>
      <c r="H76" s="42">
        <v>1</v>
      </c>
      <c r="I76" s="42">
        <v>1</v>
      </c>
      <c r="J76" s="42">
        <v>4</v>
      </c>
      <c r="K76" s="42">
        <v>12</v>
      </c>
      <c r="L76" s="42">
        <v>16</v>
      </c>
      <c r="M76" s="42">
        <v>9</v>
      </c>
      <c r="N76" s="42">
        <v>20</v>
      </c>
      <c r="O76" s="42">
        <v>10</v>
      </c>
      <c r="P76" s="42">
        <v>9</v>
      </c>
      <c r="Q76" s="42">
        <v>5</v>
      </c>
      <c r="R76" s="42">
        <v>9</v>
      </c>
      <c r="S76" s="40">
        <v>6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20" t="s">
        <v>140</v>
      </c>
      <c r="B77" s="121">
        <f t="shared" si="24"/>
        <v>152</v>
      </c>
      <c r="C77" s="39">
        <v>0</v>
      </c>
      <c r="D77" s="42">
        <v>0</v>
      </c>
      <c r="E77" s="42">
        <v>0</v>
      </c>
      <c r="F77" s="42">
        <v>6</v>
      </c>
      <c r="G77" s="42">
        <v>29</v>
      </c>
      <c r="H77" s="42">
        <v>38</v>
      </c>
      <c r="I77" s="42">
        <v>32</v>
      </c>
      <c r="J77" s="42">
        <v>31</v>
      </c>
      <c r="K77" s="42">
        <v>16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0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20" t="s">
        <v>141</v>
      </c>
      <c r="B78" s="121">
        <f t="shared" si="24"/>
        <v>116</v>
      </c>
      <c r="C78" s="39">
        <v>0</v>
      </c>
      <c r="D78" s="42">
        <v>0</v>
      </c>
      <c r="E78" s="42">
        <v>0</v>
      </c>
      <c r="F78" s="42">
        <v>0</v>
      </c>
      <c r="G78" s="42">
        <v>1</v>
      </c>
      <c r="H78" s="42">
        <v>0</v>
      </c>
      <c r="I78" s="42">
        <v>1</v>
      </c>
      <c r="J78" s="42">
        <v>3</v>
      </c>
      <c r="K78" s="42">
        <v>6</v>
      </c>
      <c r="L78" s="42">
        <v>5</v>
      </c>
      <c r="M78" s="42">
        <v>8</v>
      </c>
      <c r="N78" s="42">
        <v>17</v>
      </c>
      <c r="O78" s="42">
        <v>11</v>
      </c>
      <c r="P78" s="42">
        <v>18</v>
      </c>
      <c r="Q78" s="42">
        <v>20</v>
      </c>
      <c r="R78" s="42">
        <v>12</v>
      </c>
      <c r="S78" s="40">
        <v>14</v>
      </c>
      <c r="T78" s="3"/>
      <c r="CG78" s="12"/>
      <c r="CH78" s="12"/>
      <c r="CI78" s="12"/>
      <c r="CJ78" s="12"/>
      <c r="CK78" s="12"/>
    </row>
    <row r="79" spans="1:104" ht="16.350000000000001" customHeight="1" x14ac:dyDescent="0.2">
      <c r="A79" s="120" t="s">
        <v>142</v>
      </c>
      <c r="B79" s="121">
        <f t="shared" si="24"/>
        <v>142</v>
      </c>
      <c r="C79" s="39">
        <v>0</v>
      </c>
      <c r="D79" s="42">
        <v>0</v>
      </c>
      <c r="E79" s="42">
        <v>0</v>
      </c>
      <c r="F79" s="42">
        <v>0</v>
      </c>
      <c r="G79" s="42">
        <v>1</v>
      </c>
      <c r="H79" s="42">
        <v>0</v>
      </c>
      <c r="I79" s="42">
        <v>0</v>
      </c>
      <c r="J79" s="42">
        <v>5</v>
      </c>
      <c r="K79" s="42">
        <v>6</v>
      </c>
      <c r="L79" s="42">
        <v>4</v>
      </c>
      <c r="M79" s="42">
        <v>11</v>
      </c>
      <c r="N79" s="42">
        <v>12</v>
      </c>
      <c r="O79" s="42">
        <v>10</v>
      </c>
      <c r="P79" s="42">
        <v>16</v>
      </c>
      <c r="Q79" s="42">
        <v>29</v>
      </c>
      <c r="R79" s="42">
        <v>12</v>
      </c>
      <c r="S79" s="40">
        <v>36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20" t="s">
        <v>143</v>
      </c>
      <c r="B80" s="121">
        <f t="shared" si="24"/>
        <v>0</v>
      </c>
      <c r="C80" s="39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0"/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20" t="s">
        <v>144</v>
      </c>
      <c r="B81" s="121">
        <f t="shared" si="24"/>
        <v>7</v>
      </c>
      <c r="C81" s="39">
        <v>0</v>
      </c>
      <c r="D81" s="42">
        <v>0</v>
      </c>
      <c r="E81" s="42">
        <v>0</v>
      </c>
      <c r="F81" s="42">
        <v>0</v>
      </c>
      <c r="G81" s="42">
        <v>1</v>
      </c>
      <c r="H81" s="42">
        <v>1</v>
      </c>
      <c r="I81" s="42">
        <v>0</v>
      </c>
      <c r="J81" s="42">
        <v>0</v>
      </c>
      <c r="K81" s="42">
        <v>0</v>
      </c>
      <c r="L81" s="42">
        <v>2</v>
      </c>
      <c r="M81" s="42">
        <v>1</v>
      </c>
      <c r="N81" s="42">
        <v>0</v>
      </c>
      <c r="O81" s="42">
        <v>1</v>
      </c>
      <c r="P81" s="42">
        <v>0</v>
      </c>
      <c r="Q81" s="42">
        <v>1</v>
      </c>
      <c r="R81" s="42">
        <v>0</v>
      </c>
      <c r="S81" s="40">
        <v>0</v>
      </c>
      <c r="T81" s="111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CG81" s="12"/>
      <c r="CH81" s="12"/>
      <c r="CI81" s="12"/>
      <c r="CJ81" s="12"/>
      <c r="CK81" s="12"/>
    </row>
    <row r="82" spans="1:89" ht="16.350000000000001" customHeight="1" x14ac:dyDescent="0.2">
      <c r="A82" s="120" t="s">
        <v>145</v>
      </c>
      <c r="B82" s="121">
        <f t="shared" si="24"/>
        <v>0</v>
      </c>
      <c r="C82" s="39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0">
        <v>0</v>
      </c>
      <c r="T82" s="3"/>
      <c r="CG82" s="12"/>
      <c r="CH82" s="12"/>
      <c r="CI82" s="12"/>
      <c r="CJ82" s="12"/>
      <c r="CK82" s="12"/>
    </row>
    <row r="83" spans="1:89" ht="16.350000000000001" customHeight="1" x14ac:dyDescent="0.2">
      <c r="A83" s="120" t="s">
        <v>146</v>
      </c>
      <c r="B83" s="121">
        <f t="shared" si="24"/>
        <v>0</v>
      </c>
      <c r="C83" s="39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0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20" t="s">
        <v>147</v>
      </c>
      <c r="B84" s="121">
        <f t="shared" si="24"/>
        <v>15</v>
      </c>
      <c r="C84" s="39">
        <v>13</v>
      </c>
      <c r="D84" s="42">
        <v>2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0">
        <v>0</v>
      </c>
      <c r="T84" s="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CG84" s="12"/>
      <c r="CH84" s="12"/>
      <c r="CI84" s="12"/>
      <c r="CJ84" s="12"/>
      <c r="CK84" s="12"/>
    </row>
    <row r="85" spans="1:89" ht="16.350000000000001" customHeight="1" x14ac:dyDescent="0.2">
      <c r="A85" s="120" t="s">
        <v>148</v>
      </c>
      <c r="B85" s="121">
        <f t="shared" si="24"/>
        <v>2</v>
      </c>
      <c r="C85" s="39">
        <v>0</v>
      </c>
      <c r="D85" s="42">
        <v>0</v>
      </c>
      <c r="E85" s="42">
        <v>0</v>
      </c>
      <c r="F85" s="42">
        <v>1</v>
      </c>
      <c r="G85" s="42">
        <v>0</v>
      </c>
      <c r="H85" s="42">
        <v>0</v>
      </c>
      <c r="I85" s="42">
        <v>1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0">
        <v>0</v>
      </c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20" t="s">
        <v>149</v>
      </c>
      <c r="B86" s="121">
        <f t="shared" si="24"/>
        <v>8</v>
      </c>
      <c r="C86" s="39">
        <v>0</v>
      </c>
      <c r="D86" s="42">
        <v>0</v>
      </c>
      <c r="E86" s="42">
        <v>0</v>
      </c>
      <c r="F86" s="42">
        <v>0</v>
      </c>
      <c r="G86" s="42">
        <v>0</v>
      </c>
      <c r="H86" s="42">
        <v>1</v>
      </c>
      <c r="I86" s="42">
        <v>2</v>
      </c>
      <c r="J86" s="42">
        <v>0</v>
      </c>
      <c r="K86" s="42">
        <v>0</v>
      </c>
      <c r="L86" s="42">
        <v>3</v>
      </c>
      <c r="M86" s="42">
        <v>1</v>
      </c>
      <c r="N86" s="42">
        <v>0</v>
      </c>
      <c r="O86" s="42">
        <v>1</v>
      </c>
      <c r="P86" s="42">
        <v>0</v>
      </c>
      <c r="Q86" s="42">
        <v>0</v>
      </c>
      <c r="R86" s="42">
        <v>0</v>
      </c>
      <c r="S86" s="40">
        <v>0</v>
      </c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22" t="s">
        <v>150</v>
      </c>
      <c r="B87" s="123">
        <f t="shared" si="24"/>
        <v>110</v>
      </c>
      <c r="C87" s="124">
        <v>0</v>
      </c>
      <c r="D87" s="125">
        <v>0</v>
      </c>
      <c r="E87" s="125">
        <v>0</v>
      </c>
      <c r="F87" s="125">
        <v>2</v>
      </c>
      <c r="G87" s="125">
        <v>3</v>
      </c>
      <c r="H87" s="125">
        <v>13</v>
      </c>
      <c r="I87" s="125">
        <v>10</v>
      </c>
      <c r="J87" s="125">
        <v>19</v>
      </c>
      <c r="K87" s="125">
        <v>16</v>
      </c>
      <c r="L87" s="125">
        <v>7</v>
      </c>
      <c r="M87" s="125">
        <v>11</v>
      </c>
      <c r="N87" s="125">
        <v>18</v>
      </c>
      <c r="O87" s="125">
        <v>9</v>
      </c>
      <c r="P87" s="125">
        <v>1</v>
      </c>
      <c r="Q87" s="125">
        <v>1</v>
      </c>
      <c r="R87" s="125">
        <v>0</v>
      </c>
      <c r="S87" s="126"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27" t="s">
        <v>151</v>
      </c>
      <c r="B88" s="315">
        <f t="shared" ref="B88:S88" si="25">SUM(B74:B87)</f>
        <v>738</v>
      </c>
      <c r="C88" s="128">
        <f t="shared" si="25"/>
        <v>13</v>
      </c>
      <c r="D88" s="129">
        <f t="shared" si="25"/>
        <v>2</v>
      </c>
      <c r="E88" s="129">
        <f t="shared" si="25"/>
        <v>0</v>
      </c>
      <c r="F88" s="129">
        <f t="shared" si="25"/>
        <v>11</v>
      </c>
      <c r="G88" s="129">
        <f t="shared" si="25"/>
        <v>36</v>
      </c>
      <c r="H88" s="129">
        <f t="shared" si="25"/>
        <v>56</v>
      </c>
      <c r="I88" s="129">
        <f t="shared" si="25"/>
        <v>49</v>
      </c>
      <c r="J88" s="129">
        <f t="shared" si="25"/>
        <v>64</v>
      </c>
      <c r="K88" s="129">
        <f t="shared" si="25"/>
        <v>58</v>
      </c>
      <c r="L88" s="129">
        <f t="shared" si="25"/>
        <v>46</v>
      </c>
      <c r="M88" s="129">
        <f t="shared" si="25"/>
        <v>54</v>
      </c>
      <c r="N88" s="129">
        <f t="shared" si="25"/>
        <v>76</v>
      </c>
      <c r="O88" s="129">
        <f t="shared" si="25"/>
        <v>57</v>
      </c>
      <c r="P88" s="129">
        <f t="shared" si="25"/>
        <v>57</v>
      </c>
      <c r="Q88" s="129">
        <f t="shared" si="25"/>
        <v>62</v>
      </c>
      <c r="R88" s="129">
        <f t="shared" si="25"/>
        <v>38</v>
      </c>
      <c r="S88" s="130">
        <f t="shared" si="25"/>
        <v>59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31.35" customHeight="1" x14ac:dyDescent="0.2">
      <c r="A89" s="114" t="s">
        <v>152</v>
      </c>
      <c r="B89" s="131"/>
      <c r="C89" s="131"/>
      <c r="D89" s="131"/>
      <c r="E89" s="131"/>
      <c r="F89" s="13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132"/>
      <c r="AC89" s="132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16.350000000000001" customHeight="1" x14ac:dyDescent="0.2">
      <c r="A90" s="414" t="s">
        <v>153</v>
      </c>
      <c r="B90" s="415"/>
      <c r="C90" s="414" t="s">
        <v>151</v>
      </c>
      <c r="D90" s="420"/>
      <c r="E90" s="415"/>
      <c r="F90" s="473" t="s">
        <v>154</v>
      </c>
      <c r="G90" s="475"/>
      <c r="H90" s="475"/>
      <c r="I90" s="475"/>
      <c r="J90" s="475"/>
      <c r="K90" s="475"/>
      <c r="L90" s="475"/>
      <c r="M90" s="475"/>
      <c r="N90" s="475"/>
      <c r="O90" s="475"/>
      <c r="P90" s="475"/>
      <c r="Q90" s="475"/>
      <c r="R90" s="475"/>
      <c r="S90" s="475"/>
      <c r="T90" s="475"/>
      <c r="U90" s="475"/>
      <c r="V90" s="475"/>
      <c r="W90" s="475"/>
      <c r="X90" s="475"/>
      <c r="Y90" s="475"/>
      <c r="Z90" s="475"/>
      <c r="AA90" s="475"/>
      <c r="AB90" s="475"/>
      <c r="AC90" s="475"/>
      <c r="AD90" s="475"/>
      <c r="AE90" s="475"/>
      <c r="AF90" s="475"/>
      <c r="AG90" s="475"/>
      <c r="AH90" s="475"/>
      <c r="AI90" s="475"/>
      <c r="AJ90" s="475"/>
      <c r="AK90" s="475"/>
      <c r="AL90" s="475"/>
      <c r="AM90" s="474"/>
      <c r="AN90" s="389" t="s">
        <v>155</v>
      </c>
      <c r="AO90" s="404" t="s">
        <v>156</v>
      </c>
      <c r="AP90" s="407" t="s">
        <v>157</v>
      </c>
      <c r="AQ90" s="383" t="s">
        <v>158</v>
      </c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416"/>
      <c r="B91" s="417"/>
      <c r="C91" s="418"/>
      <c r="D91" s="421"/>
      <c r="E91" s="419"/>
      <c r="F91" s="476" t="s">
        <v>23</v>
      </c>
      <c r="G91" s="477"/>
      <c r="H91" s="476" t="s">
        <v>24</v>
      </c>
      <c r="I91" s="477"/>
      <c r="J91" s="476" t="s">
        <v>25</v>
      </c>
      <c r="K91" s="477"/>
      <c r="L91" s="476" t="s">
        <v>26</v>
      </c>
      <c r="M91" s="477"/>
      <c r="N91" s="476" t="s">
        <v>27</v>
      </c>
      <c r="O91" s="477"/>
      <c r="P91" s="473" t="s">
        <v>28</v>
      </c>
      <c r="Q91" s="474"/>
      <c r="R91" s="473" t="s">
        <v>29</v>
      </c>
      <c r="S91" s="474"/>
      <c r="T91" s="473" t="s">
        <v>30</v>
      </c>
      <c r="U91" s="474"/>
      <c r="V91" s="473" t="s">
        <v>31</v>
      </c>
      <c r="W91" s="474"/>
      <c r="X91" s="473" t="s">
        <v>32</v>
      </c>
      <c r="Y91" s="474"/>
      <c r="Z91" s="473" t="s">
        <v>33</v>
      </c>
      <c r="AA91" s="474"/>
      <c r="AB91" s="473" t="s">
        <v>34</v>
      </c>
      <c r="AC91" s="474"/>
      <c r="AD91" s="473" t="s">
        <v>35</v>
      </c>
      <c r="AE91" s="474"/>
      <c r="AF91" s="473" t="s">
        <v>36</v>
      </c>
      <c r="AG91" s="474"/>
      <c r="AH91" s="473" t="s">
        <v>37</v>
      </c>
      <c r="AI91" s="474"/>
      <c r="AJ91" s="473" t="s">
        <v>38</v>
      </c>
      <c r="AK91" s="474"/>
      <c r="AL91" s="473" t="s">
        <v>39</v>
      </c>
      <c r="AM91" s="474"/>
      <c r="AN91" s="390"/>
      <c r="AO91" s="405"/>
      <c r="AP91" s="408"/>
      <c r="AQ91" s="401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418"/>
      <c r="B92" s="419"/>
      <c r="C92" s="300" t="s">
        <v>159</v>
      </c>
      <c r="D92" s="297" t="s">
        <v>40</v>
      </c>
      <c r="E92" s="353" t="s">
        <v>41</v>
      </c>
      <c r="F92" s="351" t="s">
        <v>40</v>
      </c>
      <c r="G92" s="348" t="s">
        <v>41</v>
      </c>
      <c r="H92" s="351" t="s">
        <v>40</v>
      </c>
      <c r="I92" s="348" t="s">
        <v>41</v>
      </c>
      <c r="J92" s="351" t="s">
        <v>40</v>
      </c>
      <c r="K92" s="348" t="s">
        <v>41</v>
      </c>
      <c r="L92" s="351" t="s">
        <v>40</v>
      </c>
      <c r="M92" s="348" t="s">
        <v>41</v>
      </c>
      <c r="N92" s="351" t="s">
        <v>40</v>
      </c>
      <c r="O92" s="348" t="s">
        <v>41</v>
      </c>
      <c r="P92" s="351" t="s">
        <v>40</v>
      </c>
      <c r="Q92" s="348" t="s">
        <v>41</v>
      </c>
      <c r="R92" s="351" t="s">
        <v>40</v>
      </c>
      <c r="S92" s="348" t="s">
        <v>41</v>
      </c>
      <c r="T92" s="351" t="s">
        <v>40</v>
      </c>
      <c r="U92" s="348" t="s">
        <v>41</v>
      </c>
      <c r="V92" s="351" t="s">
        <v>40</v>
      </c>
      <c r="W92" s="348" t="s">
        <v>41</v>
      </c>
      <c r="X92" s="351" t="s">
        <v>40</v>
      </c>
      <c r="Y92" s="348" t="s">
        <v>41</v>
      </c>
      <c r="Z92" s="351" t="s">
        <v>40</v>
      </c>
      <c r="AA92" s="348" t="s">
        <v>41</v>
      </c>
      <c r="AB92" s="351" t="s">
        <v>40</v>
      </c>
      <c r="AC92" s="348" t="s">
        <v>41</v>
      </c>
      <c r="AD92" s="351" t="s">
        <v>40</v>
      </c>
      <c r="AE92" s="348" t="s">
        <v>41</v>
      </c>
      <c r="AF92" s="351" t="s">
        <v>40</v>
      </c>
      <c r="AG92" s="348" t="s">
        <v>41</v>
      </c>
      <c r="AH92" s="351" t="s">
        <v>40</v>
      </c>
      <c r="AI92" s="348" t="s">
        <v>41</v>
      </c>
      <c r="AJ92" s="351" t="s">
        <v>40</v>
      </c>
      <c r="AK92" s="348" t="s">
        <v>41</v>
      </c>
      <c r="AL92" s="351" t="s">
        <v>40</v>
      </c>
      <c r="AM92" s="348" t="s">
        <v>41</v>
      </c>
      <c r="AN92" s="391"/>
      <c r="AO92" s="406"/>
      <c r="AP92" s="409"/>
      <c r="AQ92" s="388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412" t="s">
        <v>160</v>
      </c>
      <c r="B93" s="413"/>
      <c r="C93" s="331">
        <f>SUM(D93+E93)</f>
        <v>727</v>
      </c>
      <c r="D93" s="137">
        <f>SUM(F93+H93+J93+L93+N93+P93+R93+T93+V93+X93+Z93+AB93+AD93+AF93+AH93+AJ93+AL93)</f>
        <v>382</v>
      </c>
      <c r="E93" s="138">
        <f>SUM(G93+I93+K93+M93+O93+Q93+S93+U93+W93+Y93+AA93+AC93+AE93+AG93+AI93+AK93+AM93)</f>
        <v>345</v>
      </c>
      <c r="F93" s="139">
        <v>0</v>
      </c>
      <c r="G93" s="140">
        <v>0</v>
      </c>
      <c r="H93" s="139">
        <v>0</v>
      </c>
      <c r="I93" s="140">
        <v>0</v>
      </c>
      <c r="J93" s="139">
        <v>1</v>
      </c>
      <c r="K93" s="45">
        <v>0</v>
      </c>
      <c r="L93" s="139">
        <v>1</v>
      </c>
      <c r="M93" s="45">
        <v>0</v>
      </c>
      <c r="N93" s="139">
        <v>2</v>
      </c>
      <c r="O93" s="45">
        <v>12</v>
      </c>
      <c r="P93" s="139">
        <v>5</v>
      </c>
      <c r="Q93" s="45">
        <v>10</v>
      </c>
      <c r="R93" s="139">
        <v>4</v>
      </c>
      <c r="S93" s="45">
        <v>11</v>
      </c>
      <c r="T93" s="139">
        <v>13</v>
      </c>
      <c r="U93" s="45">
        <v>18</v>
      </c>
      <c r="V93" s="139">
        <v>11</v>
      </c>
      <c r="W93" s="45">
        <v>7</v>
      </c>
      <c r="X93" s="139">
        <v>11</v>
      </c>
      <c r="Y93" s="45">
        <v>14</v>
      </c>
      <c r="Z93" s="139">
        <v>20</v>
      </c>
      <c r="AA93" s="45">
        <v>13</v>
      </c>
      <c r="AB93" s="139">
        <v>22</v>
      </c>
      <c r="AC93" s="45">
        <v>29</v>
      </c>
      <c r="AD93" s="139">
        <v>50</v>
      </c>
      <c r="AE93" s="45">
        <v>46</v>
      </c>
      <c r="AF93" s="139">
        <v>55</v>
      </c>
      <c r="AG93" s="45">
        <v>38</v>
      </c>
      <c r="AH93" s="139">
        <v>69</v>
      </c>
      <c r="AI93" s="45">
        <v>50</v>
      </c>
      <c r="AJ93" s="139">
        <v>56</v>
      </c>
      <c r="AK93" s="45">
        <v>40</v>
      </c>
      <c r="AL93" s="141">
        <v>62</v>
      </c>
      <c r="AM93" s="45">
        <v>57</v>
      </c>
      <c r="AN93" s="142">
        <v>727</v>
      </c>
      <c r="AO93" s="143">
        <v>404</v>
      </c>
      <c r="AP93" s="144">
        <v>0</v>
      </c>
      <c r="AQ93" s="140">
        <v>0</v>
      </c>
      <c r="AR93" s="145" t="str">
        <f>CA93&amp;CB93&amp;CC93&amp;CD93</f>
        <v/>
      </c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13"/>
      <c r="BE93" s="13"/>
      <c r="CA93" s="146" t="str">
        <f>IF(CG93=1,"* El número de Beneficiarios NO DEBE ser mayor que el Total. ","")</f>
        <v/>
      </c>
      <c r="CB93" s="146" t="str">
        <f>IF(CH93=1,"* No olvide digitar la columna Beneficiarios y/o Pueblos Originarios y/o Migrantes (Digite CEROS si no tiene.). ","")</f>
        <v/>
      </c>
      <c r="CC93" s="146" t="str">
        <f>IF(CI93=1,"* El número de Pueblos Originarios y/o Migrantes NO DEBE ser mayor que el Total. ","")</f>
        <v/>
      </c>
      <c r="CD93" s="146" t="str">
        <f>IF(CJ93=1,"* El número de Controles NO DEBE ser mayor que el Total. ","")</f>
        <v/>
      </c>
      <c r="CE93" s="146"/>
      <c r="CF93" s="146"/>
      <c r="CG93" s="56">
        <f>IF(C93&lt;AN93,1,0)</f>
        <v>0</v>
      </c>
      <c r="CH93" s="56">
        <f>IF(AND(C93&lt;&gt;0,OR(AN93="",AP93="",AQ93="")),1,0)</f>
        <v>0</v>
      </c>
      <c r="CI93" s="56">
        <f>IF(OR(C93&lt;AP93,C93&lt;AQ93),1,0)</f>
        <v>0</v>
      </c>
      <c r="CJ93" s="56">
        <f>IF(C93&lt;AO93,1,0)</f>
        <v>0</v>
      </c>
      <c r="CK93" s="12"/>
    </row>
    <row r="94" spans="1:89" ht="16.350000000000001" customHeight="1" x14ac:dyDescent="0.2">
      <c r="A94" s="389" t="s">
        <v>161</v>
      </c>
      <c r="B94" s="329" t="s">
        <v>162</v>
      </c>
      <c r="C94" s="147">
        <f>SUM(D94:E94)</f>
        <v>223</v>
      </c>
      <c r="D94" s="332"/>
      <c r="E94" s="138">
        <f>SUM(K94+M94+O94+Q94+S94+U94+W94+Y94+AA94+AC94+AE94+AG94+AI94+AK94+AM94)</f>
        <v>223</v>
      </c>
      <c r="F94" s="333"/>
      <c r="G94" s="334"/>
      <c r="H94" s="333"/>
      <c r="I94" s="334"/>
      <c r="J94" s="333"/>
      <c r="K94" s="314"/>
      <c r="L94" s="333"/>
      <c r="M94" s="314">
        <v>9</v>
      </c>
      <c r="N94" s="333"/>
      <c r="O94" s="314">
        <v>35</v>
      </c>
      <c r="P94" s="333"/>
      <c r="Q94" s="314">
        <v>45</v>
      </c>
      <c r="R94" s="333"/>
      <c r="S94" s="314">
        <v>63</v>
      </c>
      <c r="T94" s="333"/>
      <c r="U94" s="314">
        <v>47</v>
      </c>
      <c r="V94" s="333"/>
      <c r="W94" s="314">
        <v>24</v>
      </c>
      <c r="X94" s="333"/>
      <c r="Y94" s="314"/>
      <c r="Z94" s="333"/>
      <c r="AA94" s="314"/>
      <c r="AB94" s="333"/>
      <c r="AC94" s="314"/>
      <c r="AD94" s="333"/>
      <c r="AE94" s="314"/>
      <c r="AF94" s="333"/>
      <c r="AG94" s="314"/>
      <c r="AH94" s="333"/>
      <c r="AI94" s="314"/>
      <c r="AJ94" s="333"/>
      <c r="AK94" s="314"/>
      <c r="AL94" s="333"/>
      <c r="AM94" s="314"/>
      <c r="AN94" s="335">
        <v>223</v>
      </c>
      <c r="AO94" s="336">
        <v>167</v>
      </c>
      <c r="AP94" s="312">
        <v>0</v>
      </c>
      <c r="AQ94" s="337">
        <v>0</v>
      </c>
      <c r="AR94" s="145" t="str">
        <f t="shared" ref="AR94:AR101" si="26">CA94&amp;CB94&amp;CC94&amp;CD94</f>
        <v/>
      </c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13"/>
      <c r="BE94" s="13"/>
      <c r="CA94" s="146" t="str">
        <f t="shared" ref="CA94:CA100" si="27">IF(CG94=1,"* El número de Beneficiarios NO DEBE ser mayor que el Total. ","")</f>
        <v/>
      </c>
      <c r="CB94" s="146" t="str">
        <f t="shared" ref="CB94:CB100" si="28">IF(CH94=1,"* No olvide digitar la columna Beneficiarios y/o Pueblos Originarios y/o Migrantes (Digite CEROS si no tiene.). ","")</f>
        <v/>
      </c>
      <c r="CC94" s="146" t="str">
        <f t="shared" ref="CC94:CC100" si="29">IF(CI94=1,"* El número de Pueblos Originarios y/o Migrantes NO DEBE ser mayor que el Total. ","")</f>
        <v/>
      </c>
      <c r="CD94" s="146" t="str">
        <f t="shared" ref="CD94:CD100" si="30">IF(CJ94=1,"* El número de Controles NO DEBE ser mayor que el Total. ","")</f>
        <v/>
      </c>
      <c r="CE94" s="146"/>
      <c r="CF94" s="146"/>
      <c r="CG94" s="56">
        <f>IF(E94&lt;AN94,1,0)</f>
        <v>0</v>
      </c>
      <c r="CH94" s="56">
        <f>IF(AND(E94&lt;&gt;0,OR(AN94="",AP94="",AQ94="")),1,0)</f>
        <v>0</v>
      </c>
      <c r="CI94" s="56">
        <f>IF(OR(E94&lt;AP94,E94&lt;AQ94),1,0)</f>
        <v>0</v>
      </c>
      <c r="CJ94" s="56">
        <f>IF(E94&lt;AO94,1,0)</f>
        <v>0</v>
      </c>
      <c r="CK94" s="12"/>
    </row>
    <row r="95" spans="1:89" ht="16.350000000000001" customHeight="1" x14ac:dyDescent="0.2">
      <c r="A95" s="390"/>
      <c r="B95" s="69" t="s">
        <v>163</v>
      </c>
      <c r="C95" s="154">
        <f>SUM(D95+E95)</f>
        <v>163</v>
      </c>
      <c r="D95" s="155">
        <f>SUM(F95+H95+J95+L95+N95+P95+R95+T95+V95+X95+Z95+AB95+AD95+AF95+AH95+AJ95+AL95)</f>
        <v>76</v>
      </c>
      <c r="E95" s="156">
        <f>SUM(G95+I95+K95+M95+O95+Q95+S95+U95+W95+Y95+AA95+AC95+AE95+AG95+AI95+AK95+AM95)</f>
        <v>87</v>
      </c>
      <c r="F95" s="39">
        <v>0</v>
      </c>
      <c r="G95" s="40">
        <v>2</v>
      </c>
      <c r="H95" s="39">
        <v>0</v>
      </c>
      <c r="I95" s="40">
        <v>0</v>
      </c>
      <c r="J95" s="39">
        <v>0</v>
      </c>
      <c r="K95" s="40">
        <v>0</v>
      </c>
      <c r="L95" s="39">
        <v>4</v>
      </c>
      <c r="M95" s="40">
        <v>1</v>
      </c>
      <c r="N95" s="39">
        <v>5</v>
      </c>
      <c r="O95" s="40">
        <v>8</v>
      </c>
      <c r="P95" s="39">
        <v>9</v>
      </c>
      <c r="Q95" s="40">
        <v>4</v>
      </c>
      <c r="R95" s="39">
        <v>7</v>
      </c>
      <c r="S95" s="40">
        <v>12</v>
      </c>
      <c r="T95" s="39">
        <v>10</v>
      </c>
      <c r="U95" s="40">
        <v>11</v>
      </c>
      <c r="V95" s="39">
        <v>10</v>
      </c>
      <c r="W95" s="40">
        <v>13</v>
      </c>
      <c r="X95" s="39">
        <v>17</v>
      </c>
      <c r="Y95" s="40">
        <v>8</v>
      </c>
      <c r="Z95" s="39">
        <v>10</v>
      </c>
      <c r="AA95" s="40">
        <v>8</v>
      </c>
      <c r="AB95" s="39">
        <v>2</v>
      </c>
      <c r="AC95" s="40">
        <v>7</v>
      </c>
      <c r="AD95" s="39">
        <v>1</v>
      </c>
      <c r="AE95" s="40">
        <v>4</v>
      </c>
      <c r="AF95" s="39">
        <v>1</v>
      </c>
      <c r="AG95" s="40">
        <v>4</v>
      </c>
      <c r="AH95" s="39">
        <v>0</v>
      </c>
      <c r="AI95" s="40">
        <v>4</v>
      </c>
      <c r="AJ95" s="39">
        <v>0</v>
      </c>
      <c r="AK95" s="40">
        <v>1</v>
      </c>
      <c r="AL95" s="46">
        <v>0</v>
      </c>
      <c r="AM95" s="40">
        <v>0</v>
      </c>
      <c r="AN95" s="71">
        <v>163</v>
      </c>
      <c r="AO95" s="157">
        <v>129</v>
      </c>
      <c r="AP95" s="57">
        <v>0</v>
      </c>
      <c r="AQ95" s="67">
        <v>0</v>
      </c>
      <c r="AR95" s="145" t="str">
        <f t="shared" si="26"/>
        <v/>
      </c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13"/>
      <c r="BE95" s="13"/>
      <c r="CA95" s="146" t="str">
        <f t="shared" si="27"/>
        <v/>
      </c>
      <c r="CB95" s="146" t="str">
        <f t="shared" si="28"/>
        <v/>
      </c>
      <c r="CC95" s="146" t="str">
        <f t="shared" si="29"/>
        <v/>
      </c>
      <c r="CD95" s="146" t="str">
        <f t="shared" si="30"/>
        <v/>
      </c>
      <c r="CE95" s="146"/>
      <c r="CF95" s="146"/>
      <c r="CG95" s="56">
        <f t="shared" ref="CG95:CG100" si="31">IF(C95&lt;AN95,1,0)</f>
        <v>0</v>
      </c>
      <c r="CH95" s="56">
        <f t="shared" ref="CH95:CH100" si="32">IF(AND(C95&lt;&gt;0,OR(AN95="",AP95="",AQ95="")),1,0)</f>
        <v>0</v>
      </c>
      <c r="CI95" s="56">
        <f t="shared" ref="CI95:CI100" si="33">IF(OR(C95&lt;AP95,C95&lt;AQ95),1,0)</f>
        <v>0</v>
      </c>
      <c r="CJ95" s="56">
        <f t="shared" ref="CJ95:CJ100" si="34">IF(C95&lt;AO95,1,0)</f>
        <v>0</v>
      </c>
      <c r="CK95" s="12"/>
    </row>
    <row r="96" spans="1:89" ht="16.350000000000001" customHeight="1" x14ac:dyDescent="0.2">
      <c r="A96" s="391"/>
      <c r="B96" s="122" t="s">
        <v>143</v>
      </c>
      <c r="C96" s="158">
        <f>SUM(D96+E96)</f>
        <v>0</v>
      </c>
      <c r="D96" s="159">
        <f>SUM(N96+P96+R96+T96+V96+X96+Z96+AB96)</f>
        <v>0</v>
      </c>
      <c r="E96" s="160">
        <f>SUM(O96+Q96+S96+U96+W96+Y96+AA96+AC96)</f>
        <v>0</v>
      </c>
      <c r="F96" s="161"/>
      <c r="G96" s="162"/>
      <c r="H96" s="161"/>
      <c r="I96" s="162"/>
      <c r="J96" s="161"/>
      <c r="K96" s="162"/>
      <c r="L96" s="161"/>
      <c r="M96" s="162"/>
      <c r="N96" s="124"/>
      <c r="O96" s="126"/>
      <c r="P96" s="124"/>
      <c r="Q96" s="126"/>
      <c r="R96" s="124"/>
      <c r="S96" s="126"/>
      <c r="T96" s="124"/>
      <c r="U96" s="126"/>
      <c r="V96" s="124"/>
      <c r="W96" s="126"/>
      <c r="X96" s="124"/>
      <c r="Y96" s="126"/>
      <c r="Z96" s="124"/>
      <c r="AA96" s="163"/>
      <c r="AB96" s="124"/>
      <c r="AC96" s="126"/>
      <c r="AD96" s="161"/>
      <c r="AE96" s="162"/>
      <c r="AF96" s="161"/>
      <c r="AG96" s="162"/>
      <c r="AH96" s="161"/>
      <c r="AI96" s="162"/>
      <c r="AJ96" s="161"/>
      <c r="AK96" s="162"/>
      <c r="AL96" s="161"/>
      <c r="AM96" s="162"/>
      <c r="AN96" s="164"/>
      <c r="AO96" s="165"/>
      <c r="AP96" s="166">
        <v>0</v>
      </c>
      <c r="AQ96" s="163">
        <v>0</v>
      </c>
      <c r="AR96" s="145" t="str">
        <f t="shared" si="26"/>
        <v/>
      </c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13"/>
      <c r="BE96" s="13"/>
      <c r="CA96" s="146" t="str">
        <f t="shared" si="27"/>
        <v/>
      </c>
      <c r="CB96" s="146" t="str">
        <f t="shared" si="28"/>
        <v/>
      </c>
      <c r="CC96" s="146" t="str">
        <f t="shared" si="29"/>
        <v/>
      </c>
      <c r="CD96" s="146" t="str">
        <f t="shared" si="30"/>
        <v/>
      </c>
      <c r="CE96" s="146"/>
      <c r="CF96" s="146"/>
      <c r="CG96" s="56">
        <f t="shared" si="31"/>
        <v>0</v>
      </c>
      <c r="CH96" s="56">
        <f t="shared" si="32"/>
        <v>0</v>
      </c>
      <c r="CI96" s="56">
        <f t="shared" si="33"/>
        <v>0</v>
      </c>
      <c r="CJ96" s="56">
        <f t="shared" si="34"/>
        <v>0</v>
      </c>
      <c r="CK96" s="12"/>
    </row>
    <row r="97" spans="1:90" ht="16.350000000000001" customHeight="1" x14ac:dyDescent="0.2">
      <c r="A97" s="422" t="s">
        <v>164</v>
      </c>
      <c r="B97" s="423"/>
      <c r="C97" s="167">
        <f t="shared" ref="C97:C101" si="35">SUM(D97+E97)</f>
        <v>263</v>
      </c>
      <c r="D97" s="168">
        <f t="shared" ref="D97:E101" si="36">SUM(F97+H97+J97+L97+N97+P97+R97+T97+V97+X97+Z97+AB97+AD97+AF97+AH97+AJ97+AL97)</f>
        <v>138</v>
      </c>
      <c r="E97" s="169">
        <f t="shared" si="36"/>
        <v>125</v>
      </c>
      <c r="F97" s="60">
        <v>25</v>
      </c>
      <c r="G97" s="52">
        <v>24</v>
      </c>
      <c r="H97" s="60">
        <v>4</v>
      </c>
      <c r="I97" s="52">
        <v>7</v>
      </c>
      <c r="J97" s="60">
        <v>3</v>
      </c>
      <c r="K97" s="49">
        <v>3</v>
      </c>
      <c r="L97" s="60">
        <v>4</v>
      </c>
      <c r="M97" s="49">
        <v>1</v>
      </c>
      <c r="N97" s="60">
        <v>1</v>
      </c>
      <c r="O97" s="49">
        <v>3</v>
      </c>
      <c r="P97" s="60">
        <v>1</v>
      </c>
      <c r="Q97" s="49">
        <v>1</v>
      </c>
      <c r="R97" s="60">
        <v>2</v>
      </c>
      <c r="S97" s="49">
        <v>4</v>
      </c>
      <c r="T97" s="60">
        <v>7</v>
      </c>
      <c r="U97" s="49">
        <v>2</v>
      </c>
      <c r="V97" s="60">
        <v>3</v>
      </c>
      <c r="W97" s="49">
        <v>5</v>
      </c>
      <c r="X97" s="60">
        <v>2</v>
      </c>
      <c r="Y97" s="49">
        <v>1</v>
      </c>
      <c r="Z97" s="60">
        <v>7</v>
      </c>
      <c r="AA97" s="49">
        <v>4</v>
      </c>
      <c r="AB97" s="60">
        <v>8</v>
      </c>
      <c r="AC97" s="49">
        <v>6</v>
      </c>
      <c r="AD97" s="60">
        <v>8</v>
      </c>
      <c r="AE97" s="49">
        <v>10</v>
      </c>
      <c r="AF97" s="60">
        <v>9</v>
      </c>
      <c r="AG97" s="49">
        <v>14</v>
      </c>
      <c r="AH97" s="60">
        <v>23</v>
      </c>
      <c r="AI97" s="52">
        <v>10</v>
      </c>
      <c r="AJ97" s="60">
        <v>10</v>
      </c>
      <c r="AK97" s="52">
        <v>6</v>
      </c>
      <c r="AL97" s="80">
        <v>21</v>
      </c>
      <c r="AM97" s="49">
        <v>24</v>
      </c>
      <c r="AN97" s="170">
        <v>263</v>
      </c>
      <c r="AO97" s="171">
        <v>219</v>
      </c>
      <c r="AP97" s="79">
        <v>0</v>
      </c>
      <c r="AQ97" s="52">
        <v>0</v>
      </c>
      <c r="AR97" s="145" t="str">
        <f t="shared" si="26"/>
        <v/>
      </c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13"/>
      <c r="BE97" s="13"/>
      <c r="CA97" s="146" t="str">
        <f t="shared" si="27"/>
        <v/>
      </c>
      <c r="CB97" s="146" t="str">
        <f t="shared" si="28"/>
        <v/>
      </c>
      <c r="CC97" s="146" t="str">
        <f t="shared" si="29"/>
        <v/>
      </c>
      <c r="CD97" s="146" t="str">
        <f t="shared" si="30"/>
        <v/>
      </c>
      <c r="CE97" s="146"/>
      <c r="CF97" s="146"/>
      <c r="CG97" s="56">
        <f t="shared" si="31"/>
        <v>0</v>
      </c>
      <c r="CH97" s="56">
        <f t="shared" si="32"/>
        <v>0</v>
      </c>
      <c r="CI97" s="56">
        <f t="shared" si="33"/>
        <v>0</v>
      </c>
      <c r="CJ97" s="56">
        <f t="shared" si="34"/>
        <v>0</v>
      </c>
      <c r="CK97" s="12"/>
    </row>
    <row r="98" spans="1:90" ht="16.350000000000001" customHeight="1" x14ac:dyDescent="0.2">
      <c r="A98" s="424" t="s">
        <v>165</v>
      </c>
      <c r="B98" s="425"/>
      <c r="C98" s="172">
        <f t="shared" si="35"/>
        <v>90</v>
      </c>
      <c r="D98" s="155">
        <f t="shared" si="36"/>
        <v>49</v>
      </c>
      <c r="E98" s="156">
        <f t="shared" si="36"/>
        <v>41</v>
      </c>
      <c r="F98" s="39">
        <v>0</v>
      </c>
      <c r="G98" s="67">
        <v>0</v>
      </c>
      <c r="H98" s="39">
        <v>0</v>
      </c>
      <c r="I98" s="67">
        <v>0</v>
      </c>
      <c r="J98" s="39">
        <v>0</v>
      </c>
      <c r="K98" s="40">
        <v>0</v>
      </c>
      <c r="L98" s="39">
        <v>1</v>
      </c>
      <c r="M98" s="40">
        <v>0</v>
      </c>
      <c r="N98" s="39">
        <v>0</v>
      </c>
      <c r="O98" s="40">
        <v>1</v>
      </c>
      <c r="P98" s="39">
        <v>0</v>
      </c>
      <c r="Q98" s="40">
        <v>6</v>
      </c>
      <c r="R98" s="39">
        <v>4</v>
      </c>
      <c r="S98" s="40">
        <v>0</v>
      </c>
      <c r="T98" s="39">
        <v>7</v>
      </c>
      <c r="U98" s="40">
        <v>2</v>
      </c>
      <c r="V98" s="39">
        <v>1</v>
      </c>
      <c r="W98" s="40">
        <v>2</v>
      </c>
      <c r="X98" s="39">
        <v>0</v>
      </c>
      <c r="Y98" s="40">
        <v>1</v>
      </c>
      <c r="Z98" s="39">
        <v>4</v>
      </c>
      <c r="AA98" s="40">
        <v>3</v>
      </c>
      <c r="AB98" s="39">
        <v>3</v>
      </c>
      <c r="AC98" s="67">
        <v>3</v>
      </c>
      <c r="AD98" s="39">
        <v>10</v>
      </c>
      <c r="AE98" s="67">
        <v>5</v>
      </c>
      <c r="AF98" s="39">
        <v>4</v>
      </c>
      <c r="AG98" s="67">
        <v>4</v>
      </c>
      <c r="AH98" s="39">
        <v>9</v>
      </c>
      <c r="AI98" s="67">
        <v>5</v>
      </c>
      <c r="AJ98" s="39">
        <v>4</v>
      </c>
      <c r="AK98" s="67">
        <v>5</v>
      </c>
      <c r="AL98" s="46">
        <v>2</v>
      </c>
      <c r="AM98" s="40">
        <v>4</v>
      </c>
      <c r="AN98" s="71">
        <v>90</v>
      </c>
      <c r="AO98" s="157">
        <v>67</v>
      </c>
      <c r="AP98" s="57">
        <v>0</v>
      </c>
      <c r="AQ98" s="67">
        <v>0</v>
      </c>
      <c r="AR98" s="145" t="str">
        <f t="shared" si="26"/>
        <v/>
      </c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13"/>
      <c r="BE98" s="13"/>
      <c r="CA98" s="146" t="str">
        <f t="shared" si="27"/>
        <v/>
      </c>
      <c r="CB98" s="146" t="str">
        <f t="shared" si="28"/>
        <v/>
      </c>
      <c r="CC98" s="146" t="str">
        <f t="shared" si="29"/>
        <v/>
      </c>
      <c r="CD98" s="146" t="str">
        <f t="shared" si="30"/>
        <v/>
      </c>
      <c r="CE98" s="146"/>
      <c r="CF98" s="146"/>
      <c r="CG98" s="56">
        <f t="shared" si="31"/>
        <v>0</v>
      </c>
      <c r="CH98" s="56">
        <f t="shared" si="32"/>
        <v>0</v>
      </c>
      <c r="CI98" s="56">
        <f t="shared" si="33"/>
        <v>0</v>
      </c>
      <c r="CJ98" s="56">
        <f t="shared" si="34"/>
        <v>0</v>
      </c>
      <c r="CK98" s="12"/>
    </row>
    <row r="99" spans="1:90" ht="16.350000000000001" customHeight="1" x14ac:dyDescent="0.2">
      <c r="A99" s="426" t="s">
        <v>166</v>
      </c>
      <c r="B99" s="427"/>
      <c r="C99" s="173">
        <f t="shared" si="35"/>
        <v>165</v>
      </c>
      <c r="D99" s="174">
        <f t="shared" si="36"/>
        <v>92</v>
      </c>
      <c r="E99" s="156">
        <f t="shared" si="36"/>
        <v>73</v>
      </c>
      <c r="F99" s="39">
        <v>92</v>
      </c>
      <c r="G99" s="67">
        <v>73</v>
      </c>
      <c r="H99" s="39">
        <v>0</v>
      </c>
      <c r="I99" s="67">
        <v>0</v>
      </c>
      <c r="J99" s="39">
        <v>0</v>
      </c>
      <c r="K99" s="40">
        <v>0</v>
      </c>
      <c r="L99" s="39">
        <v>0</v>
      </c>
      <c r="M99" s="40">
        <v>0</v>
      </c>
      <c r="N99" s="39">
        <v>0</v>
      </c>
      <c r="O99" s="40">
        <v>0</v>
      </c>
      <c r="P99" s="39">
        <v>0</v>
      </c>
      <c r="Q99" s="40">
        <v>0</v>
      </c>
      <c r="R99" s="39">
        <v>0</v>
      </c>
      <c r="S99" s="40">
        <v>0</v>
      </c>
      <c r="T99" s="39">
        <v>0</v>
      </c>
      <c r="U99" s="40">
        <v>0</v>
      </c>
      <c r="V99" s="39">
        <v>0</v>
      </c>
      <c r="W99" s="40">
        <v>0</v>
      </c>
      <c r="X99" s="39">
        <v>0</v>
      </c>
      <c r="Y99" s="40">
        <v>0</v>
      </c>
      <c r="Z99" s="39">
        <v>0</v>
      </c>
      <c r="AA99" s="40">
        <v>0</v>
      </c>
      <c r="AB99" s="39">
        <v>0</v>
      </c>
      <c r="AC99" s="67">
        <v>0</v>
      </c>
      <c r="AD99" s="39">
        <v>0</v>
      </c>
      <c r="AE99" s="67">
        <v>0</v>
      </c>
      <c r="AF99" s="39">
        <v>0</v>
      </c>
      <c r="AG99" s="67">
        <v>0</v>
      </c>
      <c r="AH99" s="39">
        <v>0</v>
      </c>
      <c r="AI99" s="67">
        <v>0</v>
      </c>
      <c r="AJ99" s="39">
        <v>0</v>
      </c>
      <c r="AK99" s="67">
        <v>0</v>
      </c>
      <c r="AL99" s="46">
        <v>0</v>
      </c>
      <c r="AM99" s="40">
        <v>0</v>
      </c>
      <c r="AN99" s="71">
        <v>165</v>
      </c>
      <c r="AO99" s="157">
        <v>95</v>
      </c>
      <c r="AP99" s="57">
        <v>0</v>
      </c>
      <c r="AQ99" s="67">
        <v>0</v>
      </c>
      <c r="AR99" s="145" t="str">
        <f t="shared" si="26"/>
        <v/>
      </c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13"/>
      <c r="BE99" s="13"/>
      <c r="CA99" s="146" t="str">
        <f t="shared" si="27"/>
        <v/>
      </c>
      <c r="CB99" s="146" t="str">
        <f t="shared" si="28"/>
        <v/>
      </c>
      <c r="CC99" s="146" t="str">
        <f t="shared" si="29"/>
        <v/>
      </c>
      <c r="CD99" s="146" t="str">
        <f t="shared" si="30"/>
        <v/>
      </c>
      <c r="CE99" s="146"/>
      <c r="CF99" s="146"/>
      <c r="CG99" s="56">
        <f t="shared" si="31"/>
        <v>0</v>
      </c>
      <c r="CH99" s="56">
        <f t="shared" si="32"/>
        <v>0</v>
      </c>
      <c r="CI99" s="56">
        <f t="shared" si="33"/>
        <v>0</v>
      </c>
      <c r="CJ99" s="56">
        <f t="shared" si="34"/>
        <v>0</v>
      </c>
      <c r="CK99" s="12"/>
    </row>
    <row r="100" spans="1:90" ht="16.350000000000001" customHeight="1" x14ac:dyDescent="0.2">
      <c r="A100" s="424" t="s">
        <v>167</v>
      </c>
      <c r="B100" s="425"/>
      <c r="C100" s="172">
        <f t="shared" si="35"/>
        <v>0</v>
      </c>
      <c r="D100" s="155">
        <f t="shared" si="36"/>
        <v>0</v>
      </c>
      <c r="E100" s="156">
        <f t="shared" si="36"/>
        <v>0</v>
      </c>
      <c r="F100" s="39"/>
      <c r="G100" s="67"/>
      <c r="H100" s="39"/>
      <c r="I100" s="67"/>
      <c r="J100" s="39"/>
      <c r="K100" s="40"/>
      <c r="L100" s="39"/>
      <c r="M100" s="40"/>
      <c r="N100" s="39"/>
      <c r="O100" s="40"/>
      <c r="P100" s="39"/>
      <c r="Q100" s="40"/>
      <c r="R100" s="39"/>
      <c r="S100" s="40"/>
      <c r="T100" s="39"/>
      <c r="U100" s="40"/>
      <c r="V100" s="39"/>
      <c r="W100" s="40"/>
      <c r="X100" s="39"/>
      <c r="Y100" s="40"/>
      <c r="Z100" s="39"/>
      <c r="AA100" s="40"/>
      <c r="AB100" s="39"/>
      <c r="AC100" s="40"/>
      <c r="AD100" s="39"/>
      <c r="AE100" s="40"/>
      <c r="AF100" s="39"/>
      <c r="AG100" s="40"/>
      <c r="AH100" s="39"/>
      <c r="AI100" s="67"/>
      <c r="AJ100" s="39"/>
      <c r="AK100" s="67"/>
      <c r="AL100" s="46"/>
      <c r="AM100" s="40"/>
      <c r="AN100" s="71"/>
      <c r="AO100" s="157"/>
      <c r="AP100" s="57"/>
      <c r="AQ100" s="67"/>
      <c r="AR100" s="145" t="str">
        <f t="shared" si="26"/>
        <v/>
      </c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13"/>
      <c r="BE100" s="13"/>
      <c r="CA100" s="146" t="str">
        <f t="shared" si="27"/>
        <v/>
      </c>
      <c r="CB100" s="146" t="str">
        <f t="shared" si="28"/>
        <v/>
      </c>
      <c r="CC100" s="146" t="str">
        <f t="shared" si="29"/>
        <v/>
      </c>
      <c r="CD100" s="146" t="str">
        <f t="shared" si="30"/>
        <v/>
      </c>
      <c r="CE100" s="146"/>
      <c r="CF100" s="146"/>
      <c r="CG100" s="56">
        <f t="shared" si="31"/>
        <v>0</v>
      </c>
      <c r="CH100" s="56">
        <f t="shared" si="32"/>
        <v>0</v>
      </c>
      <c r="CI100" s="56">
        <f t="shared" si="33"/>
        <v>0</v>
      </c>
      <c r="CJ100" s="56">
        <f t="shared" si="34"/>
        <v>0</v>
      </c>
      <c r="CK100" s="12"/>
    </row>
    <row r="101" spans="1:90" ht="16.350000000000001" customHeight="1" x14ac:dyDescent="0.2">
      <c r="A101" s="428" t="s">
        <v>168</v>
      </c>
      <c r="B101" s="429"/>
      <c r="C101" s="175">
        <f t="shared" si="35"/>
        <v>163</v>
      </c>
      <c r="D101" s="176">
        <f t="shared" si="36"/>
        <v>99</v>
      </c>
      <c r="E101" s="177">
        <f t="shared" si="36"/>
        <v>64</v>
      </c>
      <c r="F101" s="124">
        <v>14</v>
      </c>
      <c r="G101" s="163">
        <v>4</v>
      </c>
      <c r="H101" s="124">
        <v>3</v>
      </c>
      <c r="I101" s="163">
        <v>3</v>
      </c>
      <c r="J101" s="124">
        <v>0</v>
      </c>
      <c r="K101" s="126">
        <v>1</v>
      </c>
      <c r="L101" s="124">
        <v>0</v>
      </c>
      <c r="M101" s="126">
        <v>5</v>
      </c>
      <c r="N101" s="124">
        <v>3</v>
      </c>
      <c r="O101" s="126">
        <v>7</v>
      </c>
      <c r="P101" s="124">
        <v>4</v>
      </c>
      <c r="Q101" s="126">
        <v>0</v>
      </c>
      <c r="R101" s="124">
        <v>1</v>
      </c>
      <c r="S101" s="126">
        <v>1</v>
      </c>
      <c r="T101" s="124">
        <v>11</v>
      </c>
      <c r="U101" s="126">
        <v>12</v>
      </c>
      <c r="V101" s="124">
        <v>8</v>
      </c>
      <c r="W101" s="126">
        <v>3</v>
      </c>
      <c r="X101" s="124">
        <v>1</v>
      </c>
      <c r="Y101" s="126">
        <v>0</v>
      </c>
      <c r="Z101" s="124">
        <v>2</v>
      </c>
      <c r="AA101" s="126">
        <v>6</v>
      </c>
      <c r="AB101" s="124">
        <v>8</v>
      </c>
      <c r="AC101" s="126">
        <v>3</v>
      </c>
      <c r="AD101" s="124">
        <v>7</v>
      </c>
      <c r="AE101" s="126">
        <v>6</v>
      </c>
      <c r="AF101" s="124">
        <v>16</v>
      </c>
      <c r="AG101" s="126">
        <v>1</v>
      </c>
      <c r="AH101" s="124">
        <v>8</v>
      </c>
      <c r="AI101" s="126">
        <v>5</v>
      </c>
      <c r="AJ101" s="124">
        <v>0</v>
      </c>
      <c r="AK101" s="126">
        <v>1</v>
      </c>
      <c r="AL101" s="178">
        <v>13</v>
      </c>
      <c r="AM101" s="126">
        <v>6</v>
      </c>
      <c r="AN101" s="164">
        <v>163</v>
      </c>
      <c r="AO101" s="165">
        <v>81</v>
      </c>
      <c r="AP101" s="166">
        <v>0</v>
      </c>
      <c r="AQ101" s="163">
        <v>20</v>
      </c>
      <c r="AR101" s="145" t="str">
        <f t="shared" si="26"/>
        <v/>
      </c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13"/>
      <c r="BE101" s="13"/>
      <c r="CA101" s="146" t="str">
        <f>IF(CG101=1,"* El número de Beneficiarios NO DEBE ser mayor que el Total. ","")</f>
        <v/>
      </c>
      <c r="CB101" s="146" t="str">
        <f>IF(CH101=1,"* No olvide digitar la columna Beneficiarios y/o Pueblos Originarios y/o Migrantes (Digite CEROS si no tiene.). ","")</f>
        <v/>
      </c>
      <c r="CC101" s="146" t="str">
        <f>IF(CI101=1,"* El número de Pueblos Originarios y/o Migrantes NO DEBE ser mayor que el Total. ","")</f>
        <v/>
      </c>
      <c r="CD101" s="146" t="str">
        <f>IF(CJ101=1,"* El número de Controles NO DEBE ser mayor que el Total. ","")</f>
        <v/>
      </c>
      <c r="CE101" s="146"/>
      <c r="CF101" s="146"/>
      <c r="CG101" s="56">
        <f>IF(C101&lt;AN101,1,0)</f>
        <v>0</v>
      </c>
      <c r="CH101" s="56">
        <f>IF(AND(C101&lt;&gt;0,OR(AN101="",AP101="",AQ101="")),1,0)</f>
        <v>0</v>
      </c>
      <c r="CI101" s="56">
        <f>IF(OR(C101&lt;AP101,C101&lt;AQ101),1,0)</f>
        <v>0</v>
      </c>
      <c r="CJ101" s="56">
        <f>IF(C101&lt;AO101,1,0)</f>
        <v>0</v>
      </c>
      <c r="CK101" s="12"/>
    </row>
    <row r="102" spans="1:90" ht="16.350000000000001" customHeight="1" x14ac:dyDescent="0.2">
      <c r="A102" s="478" t="s">
        <v>42</v>
      </c>
      <c r="B102" s="479"/>
      <c r="C102" s="179">
        <f t="shared" ref="C102:AQ102" si="37">SUM(C93:C101)</f>
        <v>1794</v>
      </c>
      <c r="D102" s="180">
        <f t="shared" si="37"/>
        <v>836</v>
      </c>
      <c r="E102" s="160">
        <f t="shared" si="37"/>
        <v>958</v>
      </c>
      <c r="F102" s="128">
        <f t="shared" si="37"/>
        <v>131</v>
      </c>
      <c r="G102" s="181">
        <f t="shared" si="37"/>
        <v>103</v>
      </c>
      <c r="H102" s="128">
        <f t="shared" si="37"/>
        <v>7</v>
      </c>
      <c r="I102" s="181">
        <f t="shared" si="37"/>
        <v>10</v>
      </c>
      <c r="J102" s="316">
        <f t="shared" si="37"/>
        <v>4</v>
      </c>
      <c r="K102" s="319">
        <f t="shared" si="37"/>
        <v>4</v>
      </c>
      <c r="L102" s="316">
        <f t="shared" si="37"/>
        <v>10</v>
      </c>
      <c r="M102" s="319">
        <f t="shared" si="37"/>
        <v>16</v>
      </c>
      <c r="N102" s="316">
        <f t="shared" si="37"/>
        <v>11</v>
      </c>
      <c r="O102" s="319">
        <f t="shared" si="37"/>
        <v>66</v>
      </c>
      <c r="P102" s="316">
        <f t="shared" si="37"/>
        <v>19</v>
      </c>
      <c r="Q102" s="319">
        <f t="shared" si="37"/>
        <v>66</v>
      </c>
      <c r="R102" s="316">
        <f t="shared" si="37"/>
        <v>18</v>
      </c>
      <c r="S102" s="319">
        <f t="shared" si="37"/>
        <v>91</v>
      </c>
      <c r="T102" s="316">
        <f t="shared" si="37"/>
        <v>48</v>
      </c>
      <c r="U102" s="319">
        <f t="shared" si="37"/>
        <v>92</v>
      </c>
      <c r="V102" s="316">
        <f t="shared" si="37"/>
        <v>33</v>
      </c>
      <c r="W102" s="319">
        <f t="shared" si="37"/>
        <v>54</v>
      </c>
      <c r="X102" s="316">
        <f t="shared" si="37"/>
        <v>31</v>
      </c>
      <c r="Y102" s="319">
        <f t="shared" si="37"/>
        <v>24</v>
      </c>
      <c r="Z102" s="316">
        <f t="shared" si="37"/>
        <v>43</v>
      </c>
      <c r="AA102" s="319">
        <f t="shared" si="37"/>
        <v>34</v>
      </c>
      <c r="AB102" s="316">
        <f t="shared" si="37"/>
        <v>43</v>
      </c>
      <c r="AC102" s="319">
        <f t="shared" si="37"/>
        <v>48</v>
      </c>
      <c r="AD102" s="316">
        <f t="shared" si="37"/>
        <v>76</v>
      </c>
      <c r="AE102" s="319">
        <f t="shared" si="37"/>
        <v>71</v>
      </c>
      <c r="AF102" s="316">
        <f t="shared" si="37"/>
        <v>85</v>
      </c>
      <c r="AG102" s="319">
        <f t="shared" si="37"/>
        <v>61</v>
      </c>
      <c r="AH102" s="316">
        <f t="shared" si="37"/>
        <v>109</v>
      </c>
      <c r="AI102" s="319">
        <f t="shared" si="37"/>
        <v>74</v>
      </c>
      <c r="AJ102" s="316">
        <f t="shared" si="37"/>
        <v>70</v>
      </c>
      <c r="AK102" s="319">
        <f t="shared" si="37"/>
        <v>53</v>
      </c>
      <c r="AL102" s="320">
        <f t="shared" si="37"/>
        <v>98</v>
      </c>
      <c r="AM102" s="319">
        <f t="shared" si="37"/>
        <v>91</v>
      </c>
      <c r="AN102" s="182">
        <f t="shared" si="37"/>
        <v>1794</v>
      </c>
      <c r="AO102" s="183">
        <f t="shared" si="37"/>
        <v>1162</v>
      </c>
      <c r="AP102" s="184">
        <f t="shared" si="37"/>
        <v>0</v>
      </c>
      <c r="AQ102" s="181">
        <f t="shared" si="37"/>
        <v>20</v>
      </c>
      <c r="AR102" s="110" t="s">
        <v>169</v>
      </c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CG102" s="12"/>
      <c r="CH102" s="12"/>
      <c r="CI102" s="12"/>
      <c r="CJ102" s="12"/>
      <c r="CK102" s="12"/>
    </row>
    <row r="103" spans="1:90" ht="31.35" customHeight="1" x14ac:dyDescent="0.2">
      <c r="A103" s="131" t="s">
        <v>170</v>
      </c>
      <c r="B103" s="338"/>
      <c r="C103" s="338"/>
      <c r="D103" s="338"/>
      <c r="E103" s="338"/>
      <c r="F103" s="338"/>
      <c r="G103" s="186"/>
      <c r="H103" s="186"/>
      <c r="I103" s="186"/>
      <c r="J103" s="5"/>
      <c r="K103" s="5"/>
      <c r="L103" s="5"/>
      <c r="M103" s="68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CG103" s="12"/>
      <c r="CH103" s="12"/>
      <c r="CI103" s="12"/>
      <c r="CJ103" s="12"/>
      <c r="CK103" s="12"/>
    </row>
    <row r="104" spans="1:90" ht="21.75" customHeight="1" x14ac:dyDescent="0.2">
      <c r="A104" s="430" t="s">
        <v>171</v>
      </c>
      <c r="B104" s="389" t="s">
        <v>153</v>
      </c>
      <c r="C104" s="414" t="s">
        <v>151</v>
      </c>
      <c r="D104" s="420"/>
      <c r="E104" s="415"/>
      <c r="F104" s="473" t="s">
        <v>154</v>
      </c>
      <c r="G104" s="475"/>
      <c r="H104" s="475"/>
      <c r="I104" s="475"/>
      <c r="J104" s="475"/>
      <c r="K104" s="475"/>
      <c r="L104" s="475"/>
      <c r="M104" s="475"/>
      <c r="N104" s="475"/>
      <c r="O104" s="475"/>
      <c r="P104" s="475"/>
      <c r="Q104" s="475"/>
      <c r="R104" s="475"/>
      <c r="S104" s="475"/>
      <c r="T104" s="475"/>
      <c r="U104" s="475"/>
      <c r="V104" s="475"/>
      <c r="W104" s="475"/>
      <c r="X104" s="475"/>
      <c r="Y104" s="475"/>
      <c r="Z104" s="475"/>
      <c r="AA104" s="475"/>
      <c r="AB104" s="475"/>
      <c r="AC104" s="475"/>
      <c r="AD104" s="475"/>
      <c r="AE104" s="475"/>
      <c r="AF104" s="475"/>
      <c r="AG104" s="475"/>
      <c r="AH104" s="475"/>
      <c r="AI104" s="475"/>
      <c r="AJ104" s="475"/>
      <c r="AK104" s="475"/>
      <c r="AL104" s="475"/>
      <c r="AM104" s="474"/>
      <c r="AN104" s="433" t="s">
        <v>155</v>
      </c>
      <c r="AO104" s="436" t="s">
        <v>172</v>
      </c>
      <c r="AP104" s="437"/>
      <c r="AQ104" s="407" t="s">
        <v>157</v>
      </c>
      <c r="AR104" s="383" t="s">
        <v>158</v>
      </c>
      <c r="AS104" s="389" t="s">
        <v>173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X104" s="2"/>
      <c r="CG104" s="12"/>
      <c r="CH104" s="12"/>
      <c r="CI104" s="12"/>
      <c r="CJ104" s="12"/>
      <c r="CK104" s="12"/>
    </row>
    <row r="105" spans="1:90" ht="22.5" customHeight="1" x14ac:dyDescent="0.2">
      <c r="A105" s="431"/>
      <c r="B105" s="390"/>
      <c r="C105" s="418"/>
      <c r="D105" s="421"/>
      <c r="E105" s="419"/>
      <c r="F105" s="476" t="s">
        <v>23</v>
      </c>
      <c r="G105" s="477"/>
      <c r="H105" s="476" t="s">
        <v>24</v>
      </c>
      <c r="I105" s="477"/>
      <c r="J105" s="476" t="s">
        <v>25</v>
      </c>
      <c r="K105" s="477"/>
      <c r="L105" s="476" t="s">
        <v>26</v>
      </c>
      <c r="M105" s="477"/>
      <c r="N105" s="476" t="s">
        <v>27</v>
      </c>
      <c r="O105" s="477"/>
      <c r="P105" s="473" t="s">
        <v>28</v>
      </c>
      <c r="Q105" s="474"/>
      <c r="R105" s="473" t="s">
        <v>29</v>
      </c>
      <c r="S105" s="474"/>
      <c r="T105" s="473" t="s">
        <v>30</v>
      </c>
      <c r="U105" s="474"/>
      <c r="V105" s="473" t="s">
        <v>31</v>
      </c>
      <c r="W105" s="474"/>
      <c r="X105" s="473" t="s">
        <v>32</v>
      </c>
      <c r="Y105" s="474"/>
      <c r="Z105" s="473" t="s">
        <v>33</v>
      </c>
      <c r="AA105" s="474"/>
      <c r="AB105" s="473" t="s">
        <v>34</v>
      </c>
      <c r="AC105" s="474"/>
      <c r="AD105" s="473" t="s">
        <v>35</v>
      </c>
      <c r="AE105" s="474"/>
      <c r="AF105" s="473" t="s">
        <v>36</v>
      </c>
      <c r="AG105" s="474"/>
      <c r="AH105" s="473" t="s">
        <v>37</v>
      </c>
      <c r="AI105" s="474"/>
      <c r="AJ105" s="473" t="s">
        <v>38</v>
      </c>
      <c r="AK105" s="474"/>
      <c r="AL105" s="473" t="s">
        <v>39</v>
      </c>
      <c r="AM105" s="474"/>
      <c r="AN105" s="434"/>
      <c r="AO105" s="438"/>
      <c r="AP105" s="439"/>
      <c r="AQ105" s="408"/>
      <c r="AR105" s="401"/>
      <c r="AS105" s="390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X105" s="2"/>
      <c r="CG105" s="12"/>
      <c r="CH105" s="12"/>
      <c r="CI105" s="12"/>
      <c r="CJ105" s="12"/>
      <c r="CK105" s="12"/>
    </row>
    <row r="106" spans="1:90" ht="24" customHeight="1" x14ac:dyDescent="0.2">
      <c r="A106" s="432"/>
      <c r="B106" s="391"/>
      <c r="C106" s="187" t="s">
        <v>159</v>
      </c>
      <c r="D106" s="188" t="s">
        <v>174</v>
      </c>
      <c r="E106" s="189" t="s">
        <v>175</v>
      </c>
      <c r="F106" s="351" t="s">
        <v>174</v>
      </c>
      <c r="G106" s="299" t="s">
        <v>175</v>
      </c>
      <c r="H106" s="294" t="s">
        <v>174</v>
      </c>
      <c r="I106" s="348" t="s">
        <v>175</v>
      </c>
      <c r="J106" s="351" t="s">
        <v>174</v>
      </c>
      <c r="K106" s="299" t="s">
        <v>175</v>
      </c>
      <c r="L106" s="351" t="s">
        <v>174</v>
      </c>
      <c r="M106" s="299" t="s">
        <v>175</v>
      </c>
      <c r="N106" s="351" t="s">
        <v>174</v>
      </c>
      <c r="O106" s="299" t="s">
        <v>175</v>
      </c>
      <c r="P106" s="294" t="s">
        <v>174</v>
      </c>
      <c r="Q106" s="348" t="s">
        <v>175</v>
      </c>
      <c r="R106" s="294" t="s">
        <v>174</v>
      </c>
      <c r="S106" s="348" t="s">
        <v>175</v>
      </c>
      <c r="T106" s="351" t="s">
        <v>174</v>
      </c>
      <c r="U106" s="299" t="s">
        <v>175</v>
      </c>
      <c r="V106" s="294" t="s">
        <v>174</v>
      </c>
      <c r="W106" s="348" t="s">
        <v>175</v>
      </c>
      <c r="X106" s="294" t="s">
        <v>174</v>
      </c>
      <c r="Y106" s="348" t="s">
        <v>175</v>
      </c>
      <c r="Z106" s="351" t="s">
        <v>174</v>
      </c>
      <c r="AA106" s="299" t="s">
        <v>175</v>
      </c>
      <c r="AB106" s="351" t="s">
        <v>174</v>
      </c>
      <c r="AC106" s="299" t="s">
        <v>175</v>
      </c>
      <c r="AD106" s="294" t="s">
        <v>174</v>
      </c>
      <c r="AE106" s="348" t="s">
        <v>175</v>
      </c>
      <c r="AF106" s="294" t="s">
        <v>174</v>
      </c>
      <c r="AG106" s="348" t="s">
        <v>175</v>
      </c>
      <c r="AH106" s="351" t="s">
        <v>174</v>
      </c>
      <c r="AI106" s="299" t="s">
        <v>175</v>
      </c>
      <c r="AJ106" s="294" t="s">
        <v>174</v>
      </c>
      <c r="AK106" s="348" t="s">
        <v>175</v>
      </c>
      <c r="AL106" s="351" t="s">
        <v>174</v>
      </c>
      <c r="AM106" s="299" t="s">
        <v>175</v>
      </c>
      <c r="AN106" s="435"/>
      <c r="AO106" s="349" t="s">
        <v>176</v>
      </c>
      <c r="AP106" s="339" t="s">
        <v>177</v>
      </c>
      <c r="AQ106" s="409"/>
      <c r="AR106" s="388"/>
      <c r="AS106" s="391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16.350000000000001" customHeight="1" x14ac:dyDescent="0.2">
      <c r="A107" s="480" t="s">
        <v>178</v>
      </c>
      <c r="B107" s="340" t="s">
        <v>160</v>
      </c>
      <c r="C107" s="341">
        <f t="shared" ref="C107:C117" si="38">SUM(D107+E107)</f>
        <v>0</v>
      </c>
      <c r="D107" s="342">
        <f t="shared" ref="D107:D115" si="39">SUM(F107+H107+J107+L107+N107+P107+R107+T107+V107+X107+Z107+AB107+AD107+AF107+AH107+AJ107+AL107)</f>
        <v>0</v>
      </c>
      <c r="E107" s="343">
        <f t="shared" ref="E107:E115" si="40">SUM(G107+I107+K107+M107+O107+Q107+S107+U107+W107+Y107+AA107+AC107+AE107+AG107+AI107+AK107+AM107)</f>
        <v>0</v>
      </c>
      <c r="F107" s="311"/>
      <c r="G107" s="337"/>
      <c r="H107" s="311"/>
      <c r="I107" s="337"/>
      <c r="J107" s="311"/>
      <c r="K107" s="314"/>
      <c r="L107" s="311"/>
      <c r="M107" s="314"/>
      <c r="N107" s="311"/>
      <c r="O107" s="314"/>
      <c r="P107" s="311"/>
      <c r="Q107" s="314"/>
      <c r="R107" s="311"/>
      <c r="S107" s="314"/>
      <c r="T107" s="311"/>
      <c r="U107" s="314"/>
      <c r="V107" s="311"/>
      <c r="W107" s="314"/>
      <c r="X107" s="311"/>
      <c r="Y107" s="314"/>
      <c r="Z107" s="311"/>
      <c r="AA107" s="314"/>
      <c r="AB107" s="311"/>
      <c r="AC107" s="314"/>
      <c r="AD107" s="311"/>
      <c r="AE107" s="314"/>
      <c r="AF107" s="311"/>
      <c r="AG107" s="314"/>
      <c r="AH107" s="311"/>
      <c r="AI107" s="314"/>
      <c r="AJ107" s="311"/>
      <c r="AK107" s="314"/>
      <c r="AL107" s="344"/>
      <c r="AM107" s="314"/>
      <c r="AN107" s="336"/>
      <c r="AO107" s="345"/>
      <c r="AP107" s="346"/>
      <c r="AQ107" s="312"/>
      <c r="AR107" s="337"/>
      <c r="AS107" s="337"/>
      <c r="AT107" s="199" t="str">
        <f>CA107&amp;CB107&amp;CC107&amp;CD107&amp;CE107&amp;CF107</f>
        <v/>
      </c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13"/>
      <c r="BF107" s="13"/>
      <c r="BG107" s="13"/>
      <c r="BX107" s="2"/>
      <c r="CA107" s="55" t="str">
        <f>IF(CG107=1,"* El número de Beneficiarios NO DEBE ser mayor que el Total ","")</f>
        <v/>
      </c>
      <c r="CB107" s="55" t="str">
        <f>IF(CH107=1,"* No olvide digitar las columnas Beneficiarios y/o Trans y/o Pueblos Originarios y/o Migrantes y/o Niños, Niñas, Adolescentes y Jóvenes Población SENAME (Digite CEROS si no tiene.). ","")</f>
        <v/>
      </c>
      <c r="CC107" s="55" t="str">
        <f>IF(CI107=1,"* El número de Trans NO DEBE ser mayor que el Total. ","")</f>
        <v/>
      </c>
      <c r="CD107" s="55" t="str">
        <f>IF(CJ107=1,"* El número de Pueblos Originarios NO DEBE ser mayor que el Total. ","")</f>
        <v/>
      </c>
      <c r="CE107" s="55" t="str">
        <f>IF(CK107=1,"* El número de Migrantes NO DEBE ser mayor que el Total. ","")</f>
        <v/>
      </c>
      <c r="CF107" s="55" t="str">
        <f>IF(CL107=1,"* El número de Niños, Niñas, Adolescentes y Jóvenes Población SENAME NO DEBE ser mayor que el Total. ","")</f>
        <v/>
      </c>
      <c r="CG107" s="56">
        <f>IF(C107&lt;AN107,1,0)</f>
        <v>0</v>
      </c>
      <c r="CH107" s="56">
        <f>IF(AND(C107&lt;&gt;0,OR(AN107="",AO107="",AP107="",AQ107="",AR107="",AS107="")),1,0)</f>
        <v>0</v>
      </c>
      <c r="CI107" s="56">
        <f>IF(C107&lt;(AO107+AP107),1,0)</f>
        <v>0</v>
      </c>
      <c r="CJ107" s="56">
        <f>IF(C107&lt;AQ107,1,0)</f>
        <v>0</v>
      </c>
      <c r="CK107" s="56">
        <f>IF(C107&lt;AR107,1,0)</f>
        <v>0</v>
      </c>
      <c r="CL107" s="146">
        <f>IF(C107&lt;AS107,1,0)</f>
        <v>0</v>
      </c>
    </row>
    <row r="108" spans="1:90" ht="16.350000000000001" customHeight="1" x14ac:dyDescent="0.2">
      <c r="A108" s="441"/>
      <c r="B108" s="200" t="s">
        <v>161</v>
      </c>
      <c r="C108" s="175">
        <f t="shared" si="38"/>
        <v>2</v>
      </c>
      <c r="D108" s="176">
        <f t="shared" si="39"/>
        <v>0</v>
      </c>
      <c r="E108" s="177">
        <f t="shared" si="40"/>
        <v>2</v>
      </c>
      <c r="F108" s="124">
        <v>0</v>
      </c>
      <c r="G108" s="163">
        <v>0</v>
      </c>
      <c r="H108" s="124">
        <v>0</v>
      </c>
      <c r="I108" s="163">
        <v>0</v>
      </c>
      <c r="J108" s="124">
        <v>0</v>
      </c>
      <c r="K108" s="126">
        <v>0</v>
      </c>
      <c r="L108" s="124">
        <v>0</v>
      </c>
      <c r="M108" s="126">
        <v>1</v>
      </c>
      <c r="N108" s="124">
        <v>0</v>
      </c>
      <c r="O108" s="126">
        <v>1</v>
      </c>
      <c r="P108" s="124">
        <v>0</v>
      </c>
      <c r="Q108" s="126">
        <v>0</v>
      </c>
      <c r="R108" s="124">
        <v>0</v>
      </c>
      <c r="S108" s="126">
        <v>0</v>
      </c>
      <c r="T108" s="124">
        <v>0</v>
      </c>
      <c r="U108" s="126">
        <v>0</v>
      </c>
      <c r="V108" s="124">
        <v>0</v>
      </c>
      <c r="W108" s="126">
        <v>0</v>
      </c>
      <c r="X108" s="124">
        <v>0</v>
      </c>
      <c r="Y108" s="126">
        <v>0</v>
      </c>
      <c r="Z108" s="124">
        <v>0</v>
      </c>
      <c r="AA108" s="126">
        <v>0</v>
      </c>
      <c r="AB108" s="124">
        <v>0</v>
      </c>
      <c r="AC108" s="126">
        <v>0</v>
      </c>
      <c r="AD108" s="124">
        <v>0</v>
      </c>
      <c r="AE108" s="126">
        <v>0</v>
      </c>
      <c r="AF108" s="124">
        <v>0</v>
      </c>
      <c r="AG108" s="126">
        <v>0</v>
      </c>
      <c r="AH108" s="124">
        <v>0</v>
      </c>
      <c r="AI108" s="126">
        <v>0</v>
      </c>
      <c r="AJ108" s="124">
        <v>0</v>
      </c>
      <c r="AK108" s="126">
        <v>0</v>
      </c>
      <c r="AL108" s="178">
        <v>0</v>
      </c>
      <c r="AM108" s="126">
        <v>0</v>
      </c>
      <c r="AN108" s="165">
        <v>2</v>
      </c>
      <c r="AO108" s="201">
        <v>0</v>
      </c>
      <c r="AP108" s="202">
        <v>0</v>
      </c>
      <c r="AQ108" s="166">
        <v>0</v>
      </c>
      <c r="AR108" s="163">
        <v>0</v>
      </c>
      <c r="AS108" s="163">
        <v>0</v>
      </c>
      <c r="AT108" s="199" t="str">
        <f t="shared" ref="AT108:AT117" si="41">CA108&amp;CB108&amp;CC108&amp;CD108&amp;CE108&amp;CF108</f>
        <v/>
      </c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13"/>
      <c r="BF108" s="13"/>
      <c r="BG108" s="13"/>
      <c r="BX108" s="2"/>
      <c r="CA108" s="55" t="str">
        <f t="shared" ref="CA108:CA117" si="42">IF(CG108=1,"* El número de Beneficiarios NO DEBE ser mayor que el Total ","")</f>
        <v/>
      </c>
      <c r="CB108" s="55" t="str">
        <f t="shared" ref="CB108:CB117" si="43">IF(CH108=1,"* No olvide digitar las columnas Beneficiarios y/o Trans y/o Pueblos Originarios y/o Migrantes y/o Niños, Niñas, Adolescentes y Jóvenes Población SENAME (Digite CEROS si no tiene.). ","")</f>
        <v/>
      </c>
      <c r="CC108" s="55" t="str">
        <f t="shared" ref="CC108:CC117" si="44">IF(CI108=1,"* El número de Trans NO DEBE ser mayor que el Total. ","")</f>
        <v/>
      </c>
      <c r="CD108" s="55" t="str">
        <f t="shared" ref="CD108:CD117" si="45">IF(CJ108=1,"* El número de Pueblos Originarios NO DEBE ser mayor que el Total. ","")</f>
        <v/>
      </c>
      <c r="CE108" s="55" t="str">
        <f t="shared" ref="CE108:CE117" si="46">IF(CK108=1,"* El número de Migrantes NO DEBE ser mayor que el Total. ","")</f>
        <v/>
      </c>
      <c r="CF108" s="55" t="str">
        <f t="shared" ref="CF108:CF117" si="47">IF(CL108=1,"* El número de Niños, Niñas, Adolescentes y Jóvenes Población SENAME NO DEBE ser mayor que el Total. ","")</f>
        <v/>
      </c>
      <c r="CG108" s="56">
        <f t="shared" ref="CG108:CG117" si="48">IF(C108&lt;AN108,1,0)</f>
        <v>0</v>
      </c>
      <c r="CH108" s="56">
        <f t="shared" ref="CH108:CH117" si="49">IF(AND(C108&lt;&gt;0,OR(AN108="",AO108="",AP108="",AQ108="",AR108="",AS108="")),1,0)</f>
        <v>0</v>
      </c>
      <c r="CI108" s="56">
        <f t="shared" ref="CI108:CI117" si="50">IF(C108&lt;(AO108+AP108),1,0)</f>
        <v>0</v>
      </c>
      <c r="CJ108" s="56">
        <f t="shared" ref="CJ108:CJ117" si="51">IF(C108&lt;AQ108,1,0)</f>
        <v>0</v>
      </c>
      <c r="CK108" s="56">
        <f t="shared" ref="CK108:CK117" si="52">IF(C108&lt;AR108,1,0)</f>
        <v>0</v>
      </c>
      <c r="CL108" s="146">
        <f t="shared" ref="CL108:CL117" si="53">IF(C108&lt;AS108,1,0)</f>
        <v>0</v>
      </c>
    </row>
    <row r="109" spans="1:90" ht="16.350000000000001" customHeight="1" x14ac:dyDescent="0.2">
      <c r="A109" s="481" t="s">
        <v>179</v>
      </c>
      <c r="B109" s="340" t="s">
        <v>160</v>
      </c>
      <c r="C109" s="341">
        <f t="shared" si="38"/>
        <v>0</v>
      </c>
      <c r="D109" s="342">
        <f t="shared" si="39"/>
        <v>0</v>
      </c>
      <c r="E109" s="343">
        <f>SUM(G109+I109+K109+M109+O109+Q109+S109+U109+W109+Y109+AA109+AC109+AE109+AG109+AI109+AK109+AM109)</f>
        <v>0</v>
      </c>
      <c r="F109" s="311">
        <v>0</v>
      </c>
      <c r="G109" s="337">
        <v>0</v>
      </c>
      <c r="H109" s="311">
        <v>0</v>
      </c>
      <c r="I109" s="337">
        <v>0</v>
      </c>
      <c r="J109" s="311">
        <v>0</v>
      </c>
      <c r="K109" s="314">
        <v>0</v>
      </c>
      <c r="L109" s="311">
        <v>0</v>
      </c>
      <c r="M109" s="314">
        <v>0</v>
      </c>
      <c r="N109" s="311">
        <v>0</v>
      </c>
      <c r="O109" s="314">
        <v>0</v>
      </c>
      <c r="P109" s="311">
        <v>0</v>
      </c>
      <c r="Q109" s="314">
        <v>0</v>
      </c>
      <c r="R109" s="311">
        <v>0</v>
      </c>
      <c r="S109" s="314">
        <v>0</v>
      </c>
      <c r="T109" s="311">
        <v>0</v>
      </c>
      <c r="U109" s="314">
        <v>0</v>
      </c>
      <c r="V109" s="311">
        <v>0</v>
      </c>
      <c r="W109" s="314">
        <v>0</v>
      </c>
      <c r="X109" s="311">
        <v>0</v>
      </c>
      <c r="Y109" s="314">
        <v>0</v>
      </c>
      <c r="Z109" s="311">
        <v>0</v>
      </c>
      <c r="AA109" s="314">
        <v>0</v>
      </c>
      <c r="AB109" s="311">
        <v>0</v>
      </c>
      <c r="AC109" s="314">
        <v>0</v>
      </c>
      <c r="AD109" s="311">
        <v>0</v>
      </c>
      <c r="AE109" s="314">
        <v>0</v>
      </c>
      <c r="AF109" s="311">
        <v>0</v>
      </c>
      <c r="AG109" s="314">
        <v>0</v>
      </c>
      <c r="AH109" s="311">
        <v>0</v>
      </c>
      <c r="AI109" s="314">
        <v>0</v>
      </c>
      <c r="AJ109" s="311">
        <v>0</v>
      </c>
      <c r="AK109" s="314">
        <v>0</v>
      </c>
      <c r="AL109" s="344">
        <v>0</v>
      </c>
      <c r="AM109" s="314">
        <v>0</v>
      </c>
      <c r="AN109" s="336">
        <v>0</v>
      </c>
      <c r="AO109" s="345">
        <v>0</v>
      </c>
      <c r="AP109" s="346">
        <v>0</v>
      </c>
      <c r="AQ109" s="312">
        <v>0</v>
      </c>
      <c r="AR109" s="337">
        <v>0</v>
      </c>
      <c r="AS109" s="337">
        <v>0</v>
      </c>
      <c r="AT109" s="199" t="str">
        <f t="shared" si="41"/>
        <v/>
      </c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13"/>
      <c r="BF109" s="13"/>
      <c r="BG109" s="13"/>
      <c r="BX109" s="2"/>
      <c r="CA109" s="55" t="str">
        <f t="shared" si="42"/>
        <v/>
      </c>
      <c r="CB109" s="55" t="str">
        <f t="shared" si="43"/>
        <v/>
      </c>
      <c r="CC109" s="55" t="str">
        <f t="shared" si="44"/>
        <v/>
      </c>
      <c r="CD109" s="55" t="str">
        <f t="shared" si="45"/>
        <v/>
      </c>
      <c r="CE109" s="55" t="str">
        <f t="shared" si="46"/>
        <v/>
      </c>
      <c r="CF109" s="55" t="str">
        <f t="shared" si="47"/>
        <v/>
      </c>
      <c r="CG109" s="56">
        <f t="shared" si="48"/>
        <v>0</v>
      </c>
      <c r="CH109" s="56">
        <f t="shared" si="49"/>
        <v>0</v>
      </c>
      <c r="CI109" s="56">
        <f t="shared" si="50"/>
        <v>0</v>
      </c>
      <c r="CJ109" s="56">
        <f t="shared" si="51"/>
        <v>0</v>
      </c>
      <c r="CK109" s="56">
        <f t="shared" si="52"/>
        <v>0</v>
      </c>
      <c r="CL109" s="146">
        <f t="shared" si="53"/>
        <v>0</v>
      </c>
    </row>
    <row r="110" spans="1:90" ht="16.350000000000001" customHeight="1" x14ac:dyDescent="0.2">
      <c r="A110" s="443"/>
      <c r="B110" s="203" t="s">
        <v>161</v>
      </c>
      <c r="C110" s="172">
        <f t="shared" si="38"/>
        <v>0</v>
      </c>
      <c r="D110" s="155">
        <f t="shared" si="39"/>
        <v>0</v>
      </c>
      <c r="E110" s="156">
        <f t="shared" si="40"/>
        <v>0</v>
      </c>
      <c r="F110" s="39">
        <v>0</v>
      </c>
      <c r="G110" s="67">
        <v>0</v>
      </c>
      <c r="H110" s="39">
        <v>0</v>
      </c>
      <c r="I110" s="67">
        <v>0</v>
      </c>
      <c r="J110" s="39">
        <v>0</v>
      </c>
      <c r="K110" s="40">
        <v>0</v>
      </c>
      <c r="L110" s="39">
        <v>0</v>
      </c>
      <c r="M110" s="40">
        <v>0</v>
      </c>
      <c r="N110" s="39">
        <v>0</v>
      </c>
      <c r="O110" s="40">
        <v>0</v>
      </c>
      <c r="P110" s="39">
        <v>0</v>
      </c>
      <c r="Q110" s="40">
        <v>0</v>
      </c>
      <c r="R110" s="39">
        <v>0</v>
      </c>
      <c r="S110" s="40">
        <v>0</v>
      </c>
      <c r="T110" s="39">
        <v>0</v>
      </c>
      <c r="U110" s="40">
        <v>0</v>
      </c>
      <c r="V110" s="39">
        <v>0</v>
      </c>
      <c r="W110" s="40">
        <v>0</v>
      </c>
      <c r="X110" s="39">
        <v>0</v>
      </c>
      <c r="Y110" s="40">
        <v>0</v>
      </c>
      <c r="Z110" s="39">
        <v>0</v>
      </c>
      <c r="AA110" s="40">
        <v>0</v>
      </c>
      <c r="AB110" s="39">
        <v>0</v>
      </c>
      <c r="AC110" s="40">
        <v>0</v>
      </c>
      <c r="AD110" s="39">
        <v>0</v>
      </c>
      <c r="AE110" s="40">
        <v>0</v>
      </c>
      <c r="AF110" s="39">
        <v>0</v>
      </c>
      <c r="AG110" s="40">
        <v>0</v>
      </c>
      <c r="AH110" s="39">
        <v>0</v>
      </c>
      <c r="AI110" s="40">
        <v>0</v>
      </c>
      <c r="AJ110" s="39">
        <v>0</v>
      </c>
      <c r="AK110" s="40">
        <v>0</v>
      </c>
      <c r="AL110" s="46">
        <v>0</v>
      </c>
      <c r="AM110" s="40">
        <v>0</v>
      </c>
      <c r="AN110" s="157">
        <v>0</v>
      </c>
      <c r="AO110" s="204">
        <v>0</v>
      </c>
      <c r="AP110" s="205">
        <v>0</v>
      </c>
      <c r="AQ110" s="57">
        <v>0</v>
      </c>
      <c r="AR110" s="67">
        <v>0</v>
      </c>
      <c r="AS110" s="67">
        <v>0</v>
      </c>
      <c r="AT110" s="199" t="str">
        <f t="shared" si="41"/>
        <v/>
      </c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13"/>
      <c r="BF110" s="13"/>
      <c r="BG110" s="13"/>
      <c r="BX110" s="2"/>
      <c r="CA110" s="55" t="str">
        <f t="shared" si="42"/>
        <v/>
      </c>
      <c r="CB110" s="55" t="str">
        <f t="shared" si="43"/>
        <v/>
      </c>
      <c r="CC110" s="55" t="str">
        <f t="shared" si="44"/>
        <v/>
      </c>
      <c r="CD110" s="55" t="str">
        <f t="shared" si="45"/>
        <v/>
      </c>
      <c r="CE110" s="55" t="str">
        <f t="shared" si="46"/>
        <v/>
      </c>
      <c r="CF110" s="55" t="str">
        <f t="shared" si="47"/>
        <v/>
      </c>
      <c r="CG110" s="56">
        <f t="shared" si="48"/>
        <v>0</v>
      </c>
      <c r="CH110" s="56">
        <f t="shared" si="49"/>
        <v>0</v>
      </c>
      <c r="CI110" s="56">
        <f t="shared" si="50"/>
        <v>0</v>
      </c>
      <c r="CJ110" s="56">
        <f t="shared" si="51"/>
        <v>0</v>
      </c>
      <c r="CK110" s="56">
        <f t="shared" si="52"/>
        <v>0</v>
      </c>
      <c r="CL110" s="146">
        <f t="shared" si="53"/>
        <v>0</v>
      </c>
    </row>
    <row r="111" spans="1:90" ht="16.350000000000001" customHeight="1" x14ac:dyDescent="0.2">
      <c r="A111" s="444"/>
      <c r="B111" s="200" t="s">
        <v>180</v>
      </c>
      <c r="C111" s="175">
        <f t="shared" si="38"/>
        <v>0</v>
      </c>
      <c r="D111" s="176">
        <f t="shared" si="39"/>
        <v>0</v>
      </c>
      <c r="E111" s="177">
        <f t="shared" si="40"/>
        <v>0</v>
      </c>
      <c r="F111" s="124"/>
      <c r="G111" s="163"/>
      <c r="H111" s="124"/>
      <c r="I111" s="163"/>
      <c r="J111" s="124"/>
      <c r="K111" s="126"/>
      <c r="L111" s="124"/>
      <c r="M111" s="126"/>
      <c r="N111" s="124"/>
      <c r="O111" s="126"/>
      <c r="P111" s="124"/>
      <c r="Q111" s="126"/>
      <c r="R111" s="124"/>
      <c r="S111" s="126"/>
      <c r="T111" s="124"/>
      <c r="U111" s="126"/>
      <c r="V111" s="124"/>
      <c r="W111" s="126"/>
      <c r="X111" s="124"/>
      <c r="Y111" s="126"/>
      <c r="Z111" s="124"/>
      <c r="AA111" s="126"/>
      <c r="AB111" s="124"/>
      <c r="AC111" s="126"/>
      <c r="AD111" s="124"/>
      <c r="AE111" s="126"/>
      <c r="AF111" s="124"/>
      <c r="AG111" s="126"/>
      <c r="AH111" s="124"/>
      <c r="AI111" s="126"/>
      <c r="AJ111" s="124"/>
      <c r="AK111" s="126"/>
      <c r="AL111" s="178"/>
      <c r="AM111" s="126"/>
      <c r="AN111" s="165"/>
      <c r="AO111" s="201">
        <v>0</v>
      </c>
      <c r="AP111" s="202">
        <v>0</v>
      </c>
      <c r="AQ111" s="166">
        <v>0</v>
      </c>
      <c r="AR111" s="163">
        <v>0</v>
      </c>
      <c r="AS111" s="163">
        <v>0</v>
      </c>
      <c r="AT111" s="199" t="str">
        <f t="shared" si="41"/>
        <v/>
      </c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13"/>
      <c r="BF111" s="13"/>
      <c r="BG111" s="13"/>
      <c r="BX111" s="2"/>
      <c r="CA111" s="55" t="str">
        <f t="shared" si="42"/>
        <v/>
      </c>
      <c r="CB111" s="55" t="str">
        <f t="shared" si="43"/>
        <v/>
      </c>
      <c r="CC111" s="55" t="str">
        <f t="shared" si="44"/>
        <v/>
      </c>
      <c r="CD111" s="55" t="str">
        <f t="shared" si="45"/>
        <v/>
      </c>
      <c r="CE111" s="55" t="str">
        <f t="shared" si="46"/>
        <v/>
      </c>
      <c r="CF111" s="55" t="str">
        <f t="shared" si="47"/>
        <v/>
      </c>
      <c r="CG111" s="56">
        <f t="shared" si="48"/>
        <v>0</v>
      </c>
      <c r="CH111" s="56">
        <f t="shared" si="49"/>
        <v>0</v>
      </c>
      <c r="CI111" s="56">
        <f t="shared" si="50"/>
        <v>0</v>
      </c>
      <c r="CJ111" s="56">
        <f t="shared" si="51"/>
        <v>0</v>
      </c>
      <c r="CK111" s="56">
        <f t="shared" si="52"/>
        <v>0</v>
      </c>
      <c r="CL111" s="146">
        <f t="shared" si="53"/>
        <v>0</v>
      </c>
    </row>
    <row r="112" spans="1:90" ht="16.350000000000001" customHeight="1" x14ac:dyDescent="0.2">
      <c r="A112" s="415" t="s">
        <v>181</v>
      </c>
      <c r="B112" s="340" t="s">
        <v>160</v>
      </c>
      <c r="C112" s="341">
        <f t="shared" si="38"/>
        <v>0</v>
      </c>
      <c r="D112" s="342">
        <f t="shared" si="39"/>
        <v>0</v>
      </c>
      <c r="E112" s="343">
        <f t="shared" si="40"/>
        <v>0</v>
      </c>
      <c r="F112" s="311"/>
      <c r="G112" s="337"/>
      <c r="H112" s="311"/>
      <c r="I112" s="337"/>
      <c r="J112" s="311"/>
      <c r="K112" s="314"/>
      <c r="L112" s="311"/>
      <c r="M112" s="314"/>
      <c r="N112" s="311"/>
      <c r="O112" s="314"/>
      <c r="P112" s="311"/>
      <c r="Q112" s="314"/>
      <c r="R112" s="311"/>
      <c r="S112" s="314"/>
      <c r="T112" s="311"/>
      <c r="U112" s="314"/>
      <c r="V112" s="311"/>
      <c r="W112" s="337"/>
      <c r="X112" s="311"/>
      <c r="Y112" s="314"/>
      <c r="Z112" s="311"/>
      <c r="AA112" s="314"/>
      <c r="AB112" s="311"/>
      <c r="AC112" s="314"/>
      <c r="AD112" s="311"/>
      <c r="AE112" s="314"/>
      <c r="AF112" s="311"/>
      <c r="AG112" s="314"/>
      <c r="AH112" s="311"/>
      <c r="AI112" s="314"/>
      <c r="AJ112" s="311"/>
      <c r="AK112" s="314"/>
      <c r="AL112" s="344"/>
      <c r="AM112" s="314"/>
      <c r="AN112" s="336"/>
      <c r="AO112" s="345">
        <v>0</v>
      </c>
      <c r="AP112" s="346">
        <v>0</v>
      </c>
      <c r="AQ112" s="312">
        <v>0</v>
      </c>
      <c r="AR112" s="337">
        <v>0</v>
      </c>
      <c r="AS112" s="337">
        <v>0</v>
      </c>
      <c r="AT112" s="199" t="str">
        <f t="shared" si="41"/>
        <v/>
      </c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13"/>
      <c r="BF112" s="13"/>
      <c r="BG112" s="13"/>
      <c r="BX112" s="2"/>
      <c r="CA112" s="55" t="str">
        <f t="shared" si="42"/>
        <v/>
      </c>
      <c r="CB112" s="55" t="str">
        <f t="shared" si="43"/>
        <v/>
      </c>
      <c r="CC112" s="55" t="str">
        <f t="shared" si="44"/>
        <v/>
      </c>
      <c r="CD112" s="55" t="str">
        <f t="shared" si="45"/>
        <v/>
      </c>
      <c r="CE112" s="55" t="str">
        <f t="shared" si="46"/>
        <v/>
      </c>
      <c r="CF112" s="55" t="str">
        <f t="shared" si="47"/>
        <v/>
      </c>
      <c r="CG112" s="56">
        <f t="shared" si="48"/>
        <v>0</v>
      </c>
      <c r="CH112" s="56">
        <f t="shared" si="49"/>
        <v>0</v>
      </c>
      <c r="CI112" s="56">
        <f t="shared" si="50"/>
        <v>0</v>
      </c>
      <c r="CJ112" s="56">
        <f t="shared" si="51"/>
        <v>0</v>
      </c>
      <c r="CK112" s="56">
        <f t="shared" si="52"/>
        <v>0</v>
      </c>
      <c r="CL112" s="146">
        <f t="shared" si="53"/>
        <v>0</v>
      </c>
    </row>
    <row r="113" spans="1:90" ht="16.350000000000001" customHeight="1" x14ac:dyDescent="0.2">
      <c r="A113" s="417"/>
      <c r="B113" s="203" t="s">
        <v>161</v>
      </c>
      <c r="C113" s="172">
        <f t="shared" si="38"/>
        <v>107</v>
      </c>
      <c r="D113" s="155">
        <f t="shared" si="39"/>
        <v>73</v>
      </c>
      <c r="E113" s="156">
        <f t="shared" si="40"/>
        <v>34</v>
      </c>
      <c r="F113" s="124">
        <v>0</v>
      </c>
      <c r="G113" s="163">
        <v>2</v>
      </c>
      <c r="H113" s="124">
        <v>0</v>
      </c>
      <c r="I113" s="163">
        <v>0</v>
      </c>
      <c r="J113" s="124">
        <v>0</v>
      </c>
      <c r="K113" s="126">
        <v>0</v>
      </c>
      <c r="L113" s="124">
        <v>3</v>
      </c>
      <c r="M113" s="126">
        <v>0</v>
      </c>
      <c r="N113" s="124">
        <v>5</v>
      </c>
      <c r="O113" s="126">
        <v>1</v>
      </c>
      <c r="P113" s="124">
        <v>9</v>
      </c>
      <c r="Q113" s="126">
        <v>2</v>
      </c>
      <c r="R113" s="124">
        <v>7</v>
      </c>
      <c r="S113" s="126">
        <v>10</v>
      </c>
      <c r="T113" s="124">
        <v>10</v>
      </c>
      <c r="U113" s="126">
        <v>2</v>
      </c>
      <c r="V113" s="124">
        <v>8</v>
      </c>
      <c r="W113" s="126">
        <v>8</v>
      </c>
      <c r="X113" s="124">
        <v>17</v>
      </c>
      <c r="Y113" s="126">
        <v>4</v>
      </c>
      <c r="Z113" s="124">
        <v>10</v>
      </c>
      <c r="AA113" s="126">
        <v>4</v>
      </c>
      <c r="AB113" s="124">
        <v>2</v>
      </c>
      <c r="AC113" s="126">
        <v>0</v>
      </c>
      <c r="AD113" s="124">
        <v>1</v>
      </c>
      <c r="AE113" s="126">
        <v>0</v>
      </c>
      <c r="AF113" s="124">
        <v>1</v>
      </c>
      <c r="AG113" s="126">
        <v>1</v>
      </c>
      <c r="AH113" s="124">
        <v>0</v>
      </c>
      <c r="AI113" s="126">
        <v>0</v>
      </c>
      <c r="AJ113" s="124">
        <v>0</v>
      </c>
      <c r="AK113" s="126">
        <v>0</v>
      </c>
      <c r="AL113" s="178">
        <v>0</v>
      </c>
      <c r="AM113" s="126">
        <v>0</v>
      </c>
      <c r="AN113" s="165">
        <v>107</v>
      </c>
      <c r="AO113" s="201">
        <v>0</v>
      </c>
      <c r="AP113" s="202">
        <v>0</v>
      </c>
      <c r="AQ113" s="166">
        <v>0</v>
      </c>
      <c r="AR113" s="163">
        <v>0</v>
      </c>
      <c r="AS113" s="163">
        <v>0</v>
      </c>
      <c r="AT113" s="199" t="str">
        <f t="shared" si="41"/>
        <v/>
      </c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13"/>
      <c r="BF113" s="13"/>
      <c r="BG113" s="13"/>
      <c r="BX113" s="2"/>
      <c r="CA113" s="55" t="str">
        <f t="shared" si="42"/>
        <v/>
      </c>
      <c r="CB113" s="55" t="str">
        <f t="shared" si="43"/>
        <v/>
      </c>
      <c r="CC113" s="55" t="str">
        <f t="shared" si="44"/>
        <v/>
      </c>
      <c r="CD113" s="55" t="str">
        <f t="shared" si="45"/>
        <v/>
      </c>
      <c r="CE113" s="55" t="str">
        <f t="shared" si="46"/>
        <v/>
      </c>
      <c r="CF113" s="55" t="str">
        <f t="shared" si="47"/>
        <v/>
      </c>
      <c r="CG113" s="56">
        <f t="shared" si="48"/>
        <v>0</v>
      </c>
      <c r="CH113" s="56">
        <f t="shared" si="49"/>
        <v>0</v>
      </c>
      <c r="CI113" s="56">
        <f t="shared" si="50"/>
        <v>0</v>
      </c>
      <c r="CJ113" s="56">
        <f t="shared" si="51"/>
        <v>0</v>
      </c>
      <c r="CK113" s="56">
        <f t="shared" si="52"/>
        <v>0</v>
      </c>
      <c r="CL113" s="146">
        <f t="shared" si="53"/>
        <v>0</v>
      </c>
    </row>
    <row r="114" spans="1:90" ht="16.350000000000001" customHeight="1" x14ac:dyDescent="0.2">
      <c r="A114" s="415" t="s">
        <v>182</v>
      </c>
      <c r="B114" s="340" t="s">
        <v>160</v>
      </c>
      <c r="C114" s="341">
        <f t="shared" si="38"/>
        <v>0</v>
      </c>
      <c r="D114" s="342">
        <f t="shared" si="39"/>
        <v>0</v>
      </c>
      <c r="E114" s="343">
        <f t="shared" si="40"/>
        <v>0</v>
      </c>
      <c r="F114" s="311"/>
      <c r="G114" s="337"/>
      <c r="H114" s="311"/>
      <c r="I114" s="337"/>
      <c r="J114" s="311"/>
      <c r="K114" s="314"/>
      <c r="L114" s="311"/>
      <c r="M114" s="314"/>
      <c r="N114" s="311"/>
      <c r="O114" s="314"/>
      <c r="P114" s="311"/>
      <c r="Q114" s="314"/>
      <c r="R114" s="311"/>
      <c r="S114" s="314"/>
      <c r="T114" s="311"/>
      <c r="U114" s="314"/>
      <c r="V114" s="60"/>
      <c r="W114" s="49"/>
      <c r="X114" s="60"/>
      <c r="Y114" s="49"/>
      <c r="Z114" s="60"/>
      <c r="AA114" s="49"/>
      <c r="AB114" s="60"/>
      <c r="AC114" s="49"/>
      <c r="AD114" s="60"/>
      <c r="AE114" s="49"/>
      <c r="AF114" s="60"/>
      <c r="AG114" s="49"/>
      <c r="AH114" s="60"/>
      <c r="AI114" s="49"/>
      <c r="AJ114" s="60"/>
      <c r="AK114" s="49"/>
      <c r="AL114" s="80"/>
      <c r="AM114" s="49"/>
      <c r="AN114" s="336"/>
      <c r="AO114" s="345">
        <v>0</v>
      </c>
      <c r="AP114" s="346">
        <v>0</v>
      </c>
      <c r="AQ114" s="312">
        <v>0</v>
      </c>
      <c r="AR114" s="337">
        <v>0</v>
      </c>
      <c r="AS114" s="337">
        <v>0</v>
      </c>
      <c r="AT114" s="199" t="str">
        <f t="shared" si="41"/>
        <v/>
      </c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13"/>
      <c r="BF114" s="13"/>
      <c r="BG114" s="13"/>
      <c r="BX114" s="2"/>
      <c r="CA114" s="55" t="str">
        <f t="shared" si="42"/>
        <v/>
      </c>
      <c r="CB114" s="55" t="str">
        <f t="shared" si="43"/>
        <v/>
      </c>
      <c r="CC114" s="55" t="str">
        <f t="shared" si="44"/>
        <v/>
      </c>
      <c r="CD114" s="55" t="str">
        <f t="shared" si="45"/>
        <v/>
      </c>
      <c r="CE114" s="55" t="str">
        <f t="shared" si="46"/>
        <v/>
      </c>
      <c r="CF114" s="55" t="str">
        <f t="shared" si="47"/>
        <v/>
      </c>
      <c r="CG114" s="56">
        <f t="shared" si="48"/>
        <v>0</v>
      </c>
      <c r="CH114" s="56">
        <f t="shared" si="49"/>
        <v>0</v>
      </c>
      <c r="CI114" s="56">
        <f t="shared" si="50"/>
        <v>0</v>
      </c>
      <c r="CJ114" s="56">
        <f t="shared" si="51"/>
        <v>0</v>
      </c>
      <c r="CK114" s="56">
        <f t="shared" si="52"/>
        <v>0</v>
      </c>
      <c r="CL114" s="146">
        <f t="shared" si="53"/>
        <v>0</v>
      </c>
    </row>
    <row r="115" spans="1:90" ht="16.350000000000001" customHeight="1" x14ac:dyDescent="0.2">
      <c r="A115" s="417"/>
      <c r="B115" s="203" t="s">
        <v>161</v>
      </c>
      <c r="C115" s="172">
        <f t="shared" si="38"/>
        <v>5</v>
      </c>
      <c r="D115" s="155">
        <f t="shared" si="39"/>
        <v>3</v>
      </c>
      <c r="E115" s="156">
        <f t="shared" si="40"/>
        <v>2</v>
      </c>
      <c r="F115" s="124">
        <v>0</v>
      </c>
      <c r="G115" s="163">
        <v>0</v>
      </c>
      <c r="H115" s="124">
        <v>0</v>
      </c>
      <c r="I115" s="163">
        <v>0</v>
      </c>
      <c r="J115" s="124">
        <v>0</v>
      </c>
      <c r="K115" s="126">
        <v>0</v>
      </c>
      <c r="L115" s="124">
        <v>1</v>
      </c>
      <c r="M115" s="126">
        <v>0</v>
      </c>
      <c r="N115" s="124">
        <v>0</v>
      </c>
      <c r="O115" s="126">
        <v>0</v>
      </c>
      <c r="P115" s="124">
        <v>0</v>
      </c>
      <c r="Q115" s="126">
        <v>0</v>
      </c>
      <c r="R115" s="124">
        <v>0</v>
      </c>
      <c r="S115" s="126">
        <v>0</v>
      </c>
      <c r="T115" s="124">
        <v>0</v>
      </c>
      <c r="U115" s="126">
        <v>0</v>
      </c>
      <c r="V115" s="85">
        <v>2</v>
      </c>
      <c r="W115" s="52">
        <v>2</v>
      </c>
      <c r="X115" s="60">
        <v>0</v>
      </c>
      <c r="Y115" s="49">
        <v>0</v>
      </c>
      <c r="Z115" s="60">
        <v>0</v>
      </c>
      <c r="AA115" s="49">
        <v>0</v>
      </c>
      <c r="AB115" s="60">
        <v>0</v>
      </c>
      <c r="AC115" s="49">
        <v>0</v>
      </c>
      <c r="AD115" s="60">
        <v>0</v>
      </c>
      <c r="AE115" s="49">
        <v>0</v>
      </c>
      <c r="AF115" s="60">
        <v>0</v>
      </c>
      <c r="AG115" s="49">
        <v>0</v>
      </c>
      <c r="AH115" s="60">
        <v>0</v>
      </c>
      <c r="AI115" s="49">
        <v>0</v>
      </c>
      <c r="AJ115" s="60">
        <v>0</v>
      </c>
      <c r="AK115" s="49">
        <v>0</v>
      </c>
      <c r="AL115" s="80">
        <v>0</v>
      </c>
      <c r="AM115" s="49">
        <v>0</v>
      </c>
      <c r="AN115" s="171">
        <v>5</v>
      </c>
      <c r="AO115" s="206">
        <v>0</v>
      </c>
      <c r="AP115" s="207">
        <v>0</v>
      </c>
      <c r="AQ115" s="79">
        <v>0</v>
      </c>
      <c r="AR115" s="52">
        <v>0</v>
      </c>
      <c r="AS115" s="52">
        <v>0</v>
      </c>
      <c r="AT115" s="199" t="str">
        <f t="shared" si="41"/>
        <v/>
      </c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13"/>
      <c r="BF115" s="13"/>
      <c r="BG115" s="13"/>
      <c r="BX115" s="2"/>
      <c r="CA115" s="55" t="str">
        <f t="shared" si="42"/>
        <v/>
      </c>
      <c r="CB115" s="55" t="str">
        <f t="shared" si="43"/>
        <v/>
      </c>
      <c r="CC115" s="55" t="str">
        <f t="shared" si="44"/>
        <v/>
      </c>
      <c r="CD115" s="55" t="str">
        <f t="shared" si="45"/>
        <v/>
      </c>
      <c r="CE115" s="55" t="str">
        <f t="shared" si="46"/>
        <v/>
      </c>
      <c r="CF115" s="55" t="str">
        <f t="shared" si="47"/>
        <v/>
      </c>
      <c r="CG115" s="56">
        <f t="shared" si="48"/>
        <v>0</v>
      </c>
      <c r="CH115" s="56">
        <f t="shared" si="49"/>
        <v>0</v>
      </c>
      <c r="CI115" s="56">
        <f t="shared" si="50"/>
        <v>0</v>
      </c>
      <c r="CJ115" s="56">
        <f t="shared" si="51"/>
        <v>0</v>
      </c>
      <c r="CK115" s="56">
        <f t="shared" si="52"/>
        <v>0</v>
      </c>
      <c r="CL115" s="146">
        <f t="shared" si="53"/>
        <v>0</v>
      </c>
    </row>
    <row r="116" spans="1:90" ht="16.350000000000001" customHeight="1" x14ac:dyDescent="0.2">
      <c r="A116" s="389" t="s">
        <v>183</v>
      </c>
      <c r="B116" s="208" t="s">
        <v>160</v>
      </c>
      <c r="C116" s="209">
        <f t="shared" si="38"/>
        <v>0</v>
      </c>
      <c r="D116" s="137">
        <f>SUM(L116+N116+P116+R116+T116+V116+X116+Z116+AB116+AD116+AF116+AH116+AJ116+AL116)</f>
        <v>0</v>
      </c>
      <c r="E116" s="138">
        <f>SUM(M116+O116+Q116+S116+U116+W116+Y116+AA116+AC116+AE116+AG116+AI116+AK116+AM116)</f>
        <v>0</v>
      </c>
      <c r="F116" s="210"/>
      <c r="G116" s="211"/>
      <c r="H116" s="210"/>
      <c r="I116" s="211"/>
      <c r="J116" s="210"/>
      <c r="K116" s="211"/>
      <c r="L116" s="38"/>
      <c r="M116" s="45"/>
      <c r="N116" s="139"/>
      <c r="O116" s="45"/>
      <c r="P116" s="139"/>
      <c r="Q116" s="45"/>
      <c r="R116" s="139"/>
      <c r="S116" s="45"/>
      <c r="T116" s="139"/>
      <c r="U116" s="45"/>
      <c r="V116" s="139"/>
      <c r="W116" s="45"/>
      <c r="X116" s="139"/>
      <c r="Y116" s="45"/>
      <c r="Z116" s="139"/>
      <c r="AA116" s="45"/>
      <c r="AB116" s="139"/>
      <c r="AC116" s="45"/>
      <c r="AD116" s="139"/>
      <c r="AE116" s="45"/>
      <c r="AF116" s="139"/>
      <c r="AG116" s="45"/>
      <c r="AH116" s="139"/>
      <c r="AI116" s="45"/>
      <c r="AJ116" s="139"/>
      <c r="AK116" s="45"/>
      <c r="AL116" s="141"/>
      <c r="AM116" s="45"/>
      <c r="AN116" s="143"/>
      <c r="AO116" s="212"/>
      <c r="AP116" s="213"/>
      <c r="AQ116" s="144"/>
      <c r="AR116" s="140"/>
      <c r="AS116" s="140"/>
      <c r="AT116" s="199" t="str">
        <f t="shared" si="41"/>
        <v/>
      </c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13"/>
      <c r="BF116" s="13"/>
      <c r="BG116" s="13"/>
      <c r="BX116" s="2"/>
      <c r="CA116" s="55" t="str">
        <f t="shared" si="42"/>
        <v/>
      </c>
      <c r="CB116" s="55" t="str">
        <f t="shared" si="43"/>
        <v/>
      </c>
      <c r="CC116" s="55" t="str">
        <f t="shared" si="44"/>
        <v/>
      </c>
      <c r="CD116" s="55" t="str">
        <f t="shared" si="45"/>
        <v/>
      </c>
      <c r="CE116" s="55" t="str">
        <f t="shared" si="46"/>
        <v/>
      </c>
      <c r="CF116" s="55" t="str">
        <f t="shared" si="47"/>
        <v/>
      </c>
      <c r="CG116" s="56">
        <f>IF(C116&lt;AN116,1,0)</f>
        <v>0</v>
      </c>
      <c r="CH116" s="56">
        <f t="shared" si="49"/>
        <v>0</v>
      </c>
      <c r="CI116" s="56">
        <f t="shared" si="50"/>
        <v>0</v>
      </c>
      <c r="CJ116" s="56">
        <f t="shared" si="51"/>
        <v>0</v>
      </c>
      <c r="CK116" s="56">
        <f t="shared" si="52"/>
        <v>0</v>
      </c>
      <c r="CL116" s="146">
        <f t="shared" si="53"/>
        <v>0</v>
      </c>
    </row>
    <row r="117" spans="1:90" ht="16.350000000000001" customHeight="1" x14ac:dyDescent="0.2">
      <c r="A117" s="391"/>
      <c r="B117" s="200" t="s">
        <v>161</v>
      </c>
      <c r="C117" s="175">
        <f t="shared" si="38"/>
        <v>0</v>
      </c>
      <c r="D117" s="176">
        <f>SUM(L117+N117+P117+R117+T117+V117+X117+Z117+AB117+AD117+AF117+AH117+AJ117+AL117)</f>
        <v>0</v>
      </c>
      <c r="E117" s="177">
        <f>SUM(M117+O117+Q117+S117+U117+W117+Y117+AA117+AC117+AE117+AG117+AI117+AK117+AM117)</f>
        <v>0</v>
      </c>
      <c r="F117" s="161"/>
      <c r="G117" s="162"/>
      <c r="H117" s="161"/>
      <c r="I117" s="162"/>
      <c r="J117" s="161"/>
      <c r="K117" s="162"/>
      <c r="L117" s="347"/>
      <c r="M117" s="126"/>
      <c r="N117" s="124"/>
      <c r="O117" s="126"/>
      <c r="P117" s="124"/>
      <c r="Q117" s="126"/>
      <c r="R117" s="124"/>
      <c r="S117" s="126"/>
      <c r="T117" s="124"/>
      <c r="U117" s="126"/>
      <c r="V117" s="124"/>
      <c r="W117" s="126"/>
      <c r="X117" s="124"/>
      <c r="Y117" s="126"/>
      <c r="Z117" s="124"/>
      <c r="AA117" s="126"/>
      <c r="AB117" s="124"/>
      <c r="AC117" s="126"/>
      <c r="AD117" s="124"/>
      <c r="AE117" s="126"/>
      <c r="AF117" s="124"/>
      <c r="AG117" s="126"/>
      <c r="AH117" s="124"/>
      <c r="AI117" s="126"/>
      <c r="AJ117" s="124"/>
      <c r="AK117" s="126"/>
      <c r="AL117" s="178"/>
      <c r="AM117" s="126"/>
      <c r="AN117" s="165"/>
      <c r="AO117" s="201"/>
      <c r="AP117" s="202"/>
      <c r="AQ117" s="166"/>
      <c r="AR117" s="163"/>
      <c r="AS117" s="163"/>
      <c r="AT117" s="199" t="str">
        <f t="shared" si="41"/>
        <v/>
      </c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13"/>
      <c r="BF117" s="13"/>
      <c r="BG117" s="13"/>
      <c r="BX117" s="2"/>
      <c r="CA117" s="55" t="str">
        <f t="shared" si="42"/>
        <v/>
      </c>
      <c r="CB117" s="55" t="str">
        <f t="shared" si="43"/>
        <v/>
      </c>
      <c r="CC117" s="55" t="str">
        <f t="shared" si="44"/>
        <v/>
      </c>
      <c r="CD117" s="55" t="str">
        <f t="shared" si="45"/>
        <v/>
      </c>
      <c r="CE117" s="55" t="str">
        <f t="shared" si="46"/>
        <v/>
      </c>
      <c r="CF117" s="55" t="str">
        <f t="shared" si="47"/>
        <v/>
      </c>
      <c r="CG117" s="56">
        <f t="shared" si="48"/>
        <v>0</v>
      </c>
      <c r="CH117" s="56">
        <f t="shared" si="49"/>
        <v>0</v>
      </c>
      <c r="CI117" s="56">
        <f t="shared" si="50"/>
        <v>0</v>
      </c>
      <c r="CJ117" s="56">
        <f t="shared" si="51"/>
        <v>0</v>
      </c>
      <c r="CK117" s="56">
        <f t="shared" si="52"/>
        <v>0</v>
      </c>
      <c r="CL117" s="146">
        <f t="shared" si="53"/>
        <v>0</v>
      </c>
    </row>
    <row r="118" spans="1:90" x14ac:dyDescent="0.2">
      <c r="AA118" s="5"/>
      <c r="AB118" s="5"/>
      <c r="AC118" s="5"/>
      <c r="AD118" s="5"/>
      <c r="AE118" s="5"/>
      <c r="AR118" s="2" t="s">
        <v>169</v>
      </c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CG118" s="12"/>
      <c r="CH118" s="12"/>
      <c r="CI118" s="12"/>
      <c r="CJ118" s="12"/>
      <c r="CK118" s="12"/>
    </row>
    <row r="119" spans="1:90" x14ac:dyDescent="0.2">
      <c r="AA119" s="5"/>
      <c r="AB119" s="5"/>
      <c r="AC119" s="5"/>
      <c r="AD119" s="5"/>
      <c r="AE119" s="5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CG119" s="12"/>
      <c r="CH119" s="12"/>
      <c r="CI119" s="12"/>
      <c r="CJ119" s="12"/>
      <c r="CK119" s="12"/>
    </row>
    <row r="120" spans="1:90" x14ac:dyDescent="0.2">
      <c r="AA120" s="5"/>
      <c r="AB120" s="5"/>
      <c r="AC120" s="5"/>
      <c r="AD120" s="5"/>
      <c r="AE120" s="5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</row>
    <row r="125" spans="1:90" x14ac:dyDescent="0.2">
      <c r="AA125" s="5"/>
      <c r="AB125" s="5"/>
      <c r="AC125" s="5"/>
      <c r="AD125" s="5"/>
      <c r="AE125" s="5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43" x14ac:dyDescent="0.2"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215"/>
      <c r="AJ136" s="5"/>
      <c r="AK136" s="5"/>
      <c r="AL136" s="5"/>
      <c r="AM136" s="5"/>
      <c r="AN136" s="5"/>
      <c r="AO136" s="5"/>
      <c r="AP136" s="5"/>
      <c r="AQ136" s="215"/>
    </row>
    <row r="192" ht="12.75" customHeight="1" x14ac:dyDescent="0.2"/>
    <row r="193" spans="1:104" s="216" customFormat="1" hidden="1" x14ac:dyDescent="0.2">
      <c r="A193" s="216">
        <f>SUM(B71,B88,C102,C107:C117,AV71,AR71:AS71,W71:AV71)</f>
        <v>10653</v>
      </c>
      <c r="B193" s="216">
        <f>SUM(CG7:CK119)</f>
        <v>0</v>
      </c>
      <c r="BX193" s="217"/>
      <c r="BY193" s="217"/>
      <c r="BZ193" s="217"/>
      <c r="CA193" s="217"/>
      <c r="CB193" s="217"/>
      <c r="CC193" s="217"/>
      <c r="CD193" s="217"/>
      <c r="CE193" s="217"/>
      <c r="CF193" s="217"/>
      <c r="CG193" s="217"/>
      <c r="CH193" s="217"/>
      <c r="CI193" s="217"/>
      <c r="CJ193" s="217"/>
      <c r="CK193" s="217"/>
      <c r="CL193" s="217"/>
      <c r="CM193" s="217"/>
      <c r="CN193" s="217"/>
      <c r="CO193" s="217"/>
      <c r="CP193" s="217"/>
      <c r="CQ193" s="217"/>
      <c r="CR193" s="217"/>
      <c r="CS193" s="217"/>
      <c r="CT193" s="217"/>
      <c r="CU193" s="217"/>
      <c r="CV193" s="217"/>
      <c r="CW193" s="217"/>
      <c r="CX193" s="217"/>
      <c r="CY193" s="217"/>
      <c r="CZ193" s="217"/>
    </row>
  </sheetData>
  <mergeCells count="87">
    <mergeCell ref="A107:A108"/>
    <mergeCell ref="A109:A111"/>
    <mergeCell ref="A112:A113"/>
    <mergeCell ref="A114:A115"/>
    <mergeCell ref="A116:A117"/>
    <mergeCell ref="AQ104:AQ106"/>
    <mergeCell ref="AR104:AR106"/>
    <mergeCell ref="AS104:AS106"/>
    <mergeCell ref="F105:G105"/>
    <mergeCell ref="H105:I105"/>
    <mergeCell ref="J105:K105"/>
    <mergeCell ref="L105:M105"/>
    <mergeCell ref="N105:O105"/>
    <mergeCell ref="P105:Q105"/>
    <mergeCell ref="R105:S105"/>
    <mergeCell ref="AO104:AP105"/>
    <mergeCell ref="AB105:AC105"/>
    <mergeCell ref="AD105:AE105"/>
    <mergeCell ref="AF105:AG105"/>
    <mergeCell ref="AH105:AI105"/>
    <mergeCell ref="AJ105:AK105"/>
    <mergeCell ref="A104:A106"/>
    <mergeCell ref="B104:B106"/>
    <mergeCell ref="C104:E105"/>
    <mergeCell ref="F104:AM104"/>
    <mergeCell ref="AN104:AN106"/>
    <mergeCell ref="T105:U105"/>
    <mergeCell ref="V105:W105"/>
    <mergeCell ref="X105:Y105"/>
    <mergeCell ref="Z105:AA105"/>
    <mergeCell ref="AL105:AM105"/>
    <mergeCell ref="A102:B102"/>
    <mergeCell ref="AF91:AG91"/>
    <mergeCell ref="AH91:AI91"/>
    <mergeCell ref="AJ91:AK91"/>
    <mergeCell ref="AL91:AM91"/>
    <mergeCell ref="A93:B93"/>
    <mergeCell ref="A94:A96"/>
    <mergeCell ref="A90:B92"/>
    <mergeCell ref="C90:E91"/>
    <mergeCell ref="AB91:AC91"/>
    <mergeCell ref="AD91:AE91"/>
    <mergeCell ref="A97:B97"/>
    <mergeCell ref="A98:B98"/>
    <mergeCell ref="A99:B99"/>
    <mergeCell ref="A100:B100"/>
    <mergeCell ref="A101:B101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F90:AM90"/>
    <mergeCell ref="AN90:AN92"/>
    <mergeCell ref="AO90:AO92"/>
    <mergeCell ref="AP90:AP92"/>
    <mergeCell ref="X91:Y91"/>
    <mergeCell ref="Z91:AA91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3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37" width="11.42578125" style="2" customWidth="1"/>
    <col min="38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3" width="11.42578125" style="2"/>
    <col min="74" max="75" width="11.42578125" style="2" customWidth="1"/>
    <col min="76" max="77" width="11.42578125" style="3" customWidth="1"/>
    <col min="78" max="78" width="11.140625" style="3" customWidth="1"/>
    <col min="79" max="89" width="11.140625" style="4" hidden="1" customWidth="1"/>
    <col min="90" max="104" width="11.140625" style="4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0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",[12]NOMBRE!B2," - ","( ",[12]NOMBRE!C2,[12]NOMBRE!D2,[12]NOMBRE!E2,[12]NOMBRE!F2,[12]NOMBRE!G2,"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",[12]NOMBRE!B6," - ","( ",[12]NOMBRE!C6,[12]NOMBRE!D6," )")</f>
        <v>MES: OCTUBRE - ( 10 )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",[12]NOMBRE!B7)</f>
        <v>AÑO: 2020</v>
      </c>
      <c r="AP5" s="369"/>
      <c r="AQ5" s="371"/>
      <c r="AR5" s="37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373" t="s">
        <v>1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5"/>
      <c r="AF6" s="5"/>
      <c r="AG6" s="5"/>
      <c r="AH6" s="6"/>
      <c r="AI6" s="5"/>
      <c r="AJ6" s="5"/>
      <c r="AK6" s="6"/>
      <c r="AL6" s="5"/>
      <c r="AM6" s="5"/>
      <c r="AN6" s="7"/>
      <c r="AP6" s="369"/>
      <c r="AQ6" s="371"/>
      <c r="AR6" s="37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2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370"/>
      <c r="AQ7" s="372"/>
      <c r="AR7" s="372"/>
      <c r="AS7" s="374"/>
      <c r="AT7" s="375"/>
      <c r="AU7" s="37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376" t="s">
        <v>3</v>
      </c>
      <c r="B8" s="468" t="s">
        <v>4</v>
      </c>
      <c r="C8" s="469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69"/>
      <c r="U8" s="469"/>
      <c r="V8" s="470"/>
      <c r="W8" s="376" t="s">
        <v>5</v>
      </c>
      <c r="X8" s="382"/>
      <c r="Y8" s="382"/>
      <c r="Z8" s="382"/>
      <c r="AA8" s="382"/>
      <c r="AB8" s="382"/>
      <c r="AC8" s="382"/>
      <c r="AD8" s="383"/>
      <c r="AE8" s="384" t="s">
        <v>6</v>
      </c>
      <c r="AF8" s="385"/>
      <c r="AG8" s="376" t="s">
        <v>7</v>
      </c>
      <c r="AH8" s="383"/>
      <c r="AI8" s="389" t="s">
        <v>8</v>
      </c>
      <c r="AJ8" s="376" t="s">
        <v>9</v>
      </c>
      <c r="AK8" s="383"/>
      <c r="AL8" s="376" t="s">
        <v>10</v>
      </c>
      <c r="AM8" s="383"/>
      <c r="AN8" s="376" t="s">
        <v>11</v>
      </c>
      <c r="AO8" s="383"/>
      <c r="AP8" s="389" t="s">
        <v>12</v>
      </c>
      <c r="AQ8" s="389" t="s">
        <v>13</v>
      </c>
      <c r="AR8" s="397" t="s">
        <v>14</v>
      </c>
      <c r="AS8" s="398"/>
      <c r="AT8" s="471" t="s">
        <v>15</v>
      </c>
      <c r="AU8" s="471"/>
      <c r="AV8" s="471"/>
      <c r="AW8" s="472" t="s">
        <v>16</v>
      </c>
      <c r="AX8" s="472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377"/>
      <c r="B9" s="389" t="s">
        <v>17</v>
      </c>
      <c r="C9" s="376" t="s">
        <v>18</v>
      </c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383"/>
      <c r="T9" s="389" t="s">
        <v>19</v>
      </c>
      <c r="U9" s="473" t="s">
        <v>20</v>
      </c>
      <c r="V9" s="474"/>
      <c r="W9" s="475" t="s">
        <v>21</v>
      </c>
      <c r="X9" s="475"/>
      <c r="Y9" s="475"/>
      <c r="Z9" s="474"/>
      <c r="AA9" s="473" t="s">
        <v>22</v>
      </c>
      <c r="AB9" s="475"/>
      <c r="AC9" s="475"/>
      <c r="AD9" s="474"/>
      <c r="AE9" s="386"/>
      <c r="AF9" s="387"/>
      <c r="AG9" s="378"/>
      <c r="AH9" s="388"/>
      <c r="AI9" s="390"/>
      <c r="AJ9" s="378"/>
      <c r="AK9" s="388"/>
      <c r="AL9" s="378"/>
      <c r="AM9" s="388"/>
      <c r="AN9" s="378"/>
      <c r="AO9" s="388"/>
      <c r="AP9" s="390"/>
      <c r="AQ9" s="390"/>
      <c r="AR9" s="399"/>
      <c r="AS9" s="400"/>
      <c r="AT9" s="471"/>
      <c r="AU9" s="471"/>
      <c r="AV9" s="471"/>
      <c r="AW9" s="472"/>
      <c r="AX9" s="472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378"/>
      <c r="B10" s="391"/>
      <c r="C10" s="294" t="s">
        <v>23</v>
      </c>
      <c r="D10" s="295" t="s">
        <v>24</v>
      </c>
      <c r="E10" s="296" t="s">
        <v>25</v>
      </c>
      <c r="F10" s="296" t="s">
        <v>26</v>
      </c>
      <c r="G10" s="296" t="s">
        <v>27</v>
      </c>
      <c r="H10" s="297" t="s">
        <v>28</v>
      </c>
      <c r="I10" s="297" t="s">
        <v>29</v>
      </c>
      <c r="J10" s="297" t="s">
        <v>30</v>
      </c>
      <c r="K10" s="297" t="s">
        <v>31</v>
      </c>
      <c r="L10" s="297" t="s">
        <v>32</v>
      </c>
      <c r="M10" s="297" t="s">
        <v>33</v>
      </c>
      <c r="N10" s="297" t="s">
        <v>34</v>
      </c>
      <c r="O10" s="297" t="s">
        <v>35</v>
      </c>
      <c r="P10" s="297" t="s">
        <v>36</v>
      </c>
      <c r="Q10" s="297" t="s">
        <v>37</v>
      </c>
      <c r="R10" s="297" t="s">
        <v>38</v>
      </c>
      <c r="S10" s="298" t="s">
        <v>39</v>
      </c>
      <c r="T10" s="391"/>
      <c r="U10" s="352" t="s">
        <v>40</v>
      </c>
      <c r="V10" s="299" t="s">
        <v>41</v>
      </c>
      <c r="W10" s="354" t="s">
        <v>42</v>
      </c>
      <c r="X10" s="300" t="s">
        <v>43</v>
      </c>
      <c r="Y10" s="296" t="s">
        <v>44</v>
      </c>
      <c r="Z10" s="299" t="s">
        <v>45</v>
      </c>
      <c r="AA10" s="300" t="s">
        <v>42</v>
      </c>
      <c r="AB10" s="300" t="s">
        <v>43</v>
      </c>
      <c r="AC10" s="296" t="s">
        <v>44</v>
      </c>
      <c r="AD10" s="299" t="s">
        <v>45</v>
      </c>
      <c r="AE10" s="301" t="s">
        <v>46</v>
      </c>
      <c r="AF10" s="302" t="s">
        <v>47</v>
      </c>
      <c r="AG10" s="303" t="s">
        <v>48</v>
      </c>
      <c r="AH10" s="304" t="s">
        <v>49</v>
      </c>
      <c r="AI10" s="391"/>
      <c r="AJ10" s="294" t="s">
        <v>50</v>
      </c>
      <c r="AK10" s="299" t="s">
        <v>51</v>
      </c>
      <c r="AL10" s="294" t="s">
        <v>50</v>
      </c>
      <c r="AM10" s="299" t="s">
        <v>51</v>
      </c>
      <c r="AN10" s="305" t="s">
        <v>52</v>
      </c>
      <c r="AO10" s="305" t="s">
        <v>53</v>
      </c>
      <c r="AP10" s="391"/>
      <c r="AQ10" s="391"/>
      <c r="AR10" s="306" t="s">
        <v>21</v>
      </c>
      <c r="AS10" s="307" t="s">
        <v>54</v>
      </c>
      <c r="AT10" s="308" t="s">
        <v>55</v>
      </c>
      <c r="AU10" s="309" t="s">
        <v>56</v>
      </c>
      <c r="AV10" s="310" t="s">
        <v>57</v>
      </c>
      <c r="AW10" s="294" t="s">
        <v>50</v>
      </c>
      <c r="AX10" s="299" t="s">
        <v>51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3" t="s">
        <v>58</v>
      </c>
      <c r="B11" s="34">
        <f>SUM(C11:S11)</f>
        <v>153</v>
      </c>
      <c r="C11" s="311">
        <v>64</v>
      </c>
      <c r="D11" s="312">
        <v>49</v>
      </c>
      <c r="E11" s="313">
        <v>32</v>
      </c>
      <c r="F11" s="313">
        <v>8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9">
        <v>153</v>
      </c>
      <c r="U11" s="39">
        <v>75</v>
      </c>
      <c r="V11" s="40">
        <v>78</v>
      </c>
      <c r="W11" s="41">
        <f t="shared" ref="W11:W36" si="0">SUM(X11+Y11+Z11)</f>
        <v>43</v>
      </c>
      <c r="X11" s="39">
        <v>6</v>
      </c>
      <c r="Y11" s="42">
        <v>37</v>
      </c>
      <c r="Z11" s="40">
        <v>0</v>
      </c>
      <c r="AA11" s="43">
        <f t="shared" ref="AA11:AA37" si="1">SUM(AB11+AC11+AD11)</f>
        <v>0</v>
      </c>
      <c r="AB11" s="39">
        <v>0</v>
      </c>
      <c r="AC11" s="42">
        <v>0</v>
      </c>
      <c r="AD11" s="40">
        <v>0</v>
      </c>
      <c r="AE11" s="44">
        <v>6</v>
      </c>
      <c r="AF11" s="45">
        <v>0</v>
      </c>
      <c r="AG11" s="46">
        <v>3</v>
      </c>
      <c r="AH11" s="314">
        <v>4</v>
      </c>
      <c r="AI11" s="48">
        <v>96</v>
      </c>
      <c r="AJ11" s="46">
        <v>0</v>
      </c>
      <c r="AK11" s="314">
        <v>0</v>
      </c>
      <c r="AL11" s="46">
        <v>6</v>
      </c>
      <c r="AM11" s="314">
        <v>0</v>
      </c>
      <c r="AN11" s="49"/>
      <c r="AO11" s="49"/>
      <c r="AP11" s="49"/>
      <c r="AQ11" s="49"/>
      <c r="AR11" s="50"/>
      <c r="AS11" s="51"/>
      <c r="AT11" s="311"/>
      <c r="AU11" s="313"/>
      <c r="AV11" s="52"/>
      <c r="AW11" s="46"/>
      <c r="AX11" s="314"/>
      <c r="AY11" s="53" t="str">
        <f>CA11&amp;CB11&amp;CC11&amp;CD11&amp;CE11</f>
        <v/>
      </c>
      <c r="AZ11" s="54"/>
      <c r="BA11" s="54"/>
      <c r="BB11" s="54"/>
      <c r="BC11" s="54"/>
      <c r="BD11" s="54"/>
      <c r="BE11" s="54"/>
      <c r="BF11" s="54"/>
      <c r="BG11" s="54"/>
      <c r="BH11" s="54"/>
      <c r="BI11" s="13"/>
      <c r="BJ11" s="13"/>
      <c r="BK11" s="13"/>
      <c r="BL11" s="13"/>
      <c r="BM11" s="13"/>
      <c r="BX11" s="2"/>
      <c r="CA11" s="55" t="str">
        <f>IF(CG11=1,"* El número de consultas según sexo NO DEBE ser diferente al Total. ","")</f>
        <v/>
      </c>
      <c r="CB11" s="55" t="str">
        <f>IF(CH11=1,"* No olvide digitar la columna Beneficiarios (Digite CEROS si no tiene). ","")</f>
        <v/>
      </c>
      <c r="CC11" s="55" t="str">
        <f>IF(CI11=1,"* El número de Beneficiarios NO DEBE ser mayor que el Total. ","")</f>
        <v/>
      </c>
      <c r="CD11" s="55" t="str">
        <f>IF(CJ11=1,"* El total de Consultas Nuevas NO DEBE ser MAYOR que el total de las Consultas Médicas. ","")</f>
        <v/>
      </c>
      <c r="CE11" s="55" t="str">
        <f>IF(CK11=1,"* No olvide registrar datos en Pertinencia (Digite CEROS si no tiene). ","")</f>
        <v/>
      </c>
      <c r="CF11" s="55"/>
      <c r="CG11" s="56">
        <f>IF(B11&lt;&gt;(U11+V11),1,0)</f>
        <v>0</v>
      </c>
      <c r="CH11" s="56">
        <f>IF(AND(B11&lt;&gt;0,T11=""),1,0)</f>
        <v>0</v>
      </c>
      <c r="CI11" s="56">
        <f t="shared" ref="CI11:CI70" si="2">IF(B11&lt;(T11),1,0)</f>
        <v>0</v>
      </c>
      <c r="CJ11" s="56">
        <f t="shared" ref="CJ11:CJ70" si="3">IF(B11&lt;(W11+AA11),1,0)</f>
        <v>0</v>
      </c>
      <c r="CK11" s="56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1" t="s">
        <v>59</v>
      </c>
      <c r="B12" s="34">
        <f>SUM(C12:S12)</f>
        <v>613</v>
      </c>
      <c r="C12" s="39">
        <v>0</v>
      </c>
      <c r="D12" s="57">
        <v>0</v>
      </c>
      <c r="E12" s="58">
        <v>0</v>
      </c>
      <c r="F12" s="58">
        <v>9</v>
      </c>
      <c r="G12" s="58">
        <v>8</v>
      </c>
      <c r="H12" s="58">
        <v>24</v>
      </c>
      <c r="I12" s="58">
        <v>56</v>
      </c>
      <c r="J12" s="58">
        <v>48</v>
      </c>
      <c r="K12" s="58">
        <v>34</v>
      </c>
      <c r="L12" s="58">
        <v>48</v>
      </c>
      <c r="M12" s="58">
        <v>52</v>
      </c>
      <c r="N12" s="58">
        <v>71</v>
      </c>
      <c r="O12" s="58">
        <v>80</v>
      </c>
      <c r="P12" s="58">
        <v>52</v>
      </c>
      <c r="Q12" s="58">
        <v>53</v>
      </c>
      <c r="R12" s="58">
        <v>47</v>
      </c>
      <c r="S12" s="40">
        <v>31</v>
      </c>
      <c r="T12" s="39">
        <v>610</v>
      </c>
      <c r="U12" s="39">
        <v>234</v>
      </c>
      <c r="V12" s="40">
        <v>379</v>
      </c>
      <c r="W12" s="41">
        <f t="shared" si="0"/>
        <v>0</v>
      </c>
      <c r="X12" s="39">
        <v>0</v>
      </c>
      <c r="Y12" s="42">
        <v>0</v>
      </c>
      <c r="Z12" s="40">
        <v>0</v>
      </c>
      <c r="AA12" s="43">
        <f t="shared" si="1"/>
        <v>115</v>
      </c>
      <c r="AB12" s="39">
        <v>22</v>
      </c>
      <c r="AC12" s="57">
        <v>93</v>
      </c>
      <c r="AD12" s="40">
        <v>0</v>
      </c>
      <c r="AE12" s="44">
        <v>13</v>
      </c>
      <c r="AF12" s="59">
        <v>0</v>
      </c>
      <c r="AG12" s="39">
        <v>12</v>
      </c>
      <c r="AH12" s="40">
        <v>11</v>
      </c>
      <c r="AI12" s="48">
        <v>889</v>
      </c>
      <c r="AJ12" s="46">
        <v>0</v>
      </c>
      <c r="AK12" s="40">
        <v>22</v>
      </c>
      <c r="AL12" s="46">
        <v>0</v>
      </c>
      <c r="AM12" s="40">
        <v>30</v>
      </c>
      <c r="AN12" s="49"/>
      <c r="AO12" s="49"/>
      <c r="AP12" s="49"/>
      <c r="AQ12" s="49"/>
      <c r="AR12" s="50"/>
      <c r="AS12" s="51"/>
      <c r="AT12" s="60"/>
      <c r="AU12" s="58"/>
      <c r="AV12" s="52"/>
      <c r="AW12" s="46"/>
      <c r="AX12" s="40"/>
      <c r="AY12" s="53" t="str">
        <f t="shared" ref="AY12:AY70" si="5">CA12&amp;CB12&amp;CC12&amp;CD12&amp;CE12</f>
        <v/>
      </c>
      <c r="AZ12" s="54"/>
      <c r="BA12" s="54"/>
      <c r="BB12" s="54"/>
      <c r="BC12" s="54"/>
      <c r="BD12" s="54"/>
      <c r="BE12" s="54"/>
      <c r="BF12" s="54"/>
      <c r="BG12" s="54"/>
      <c r="BH12" s="54"/>
      <c r="BI12" s="13"/>
      <c r="BJ12" s="13"/>
      <c r="BK12" s="13"/>
      <c r="BL12" s="13"/>
      <c r="BM12" s="13"/>
      <c r="BX12" s="2"/>
      <c r="CA12" s="55" t="str">
        <f t="shared" ref="CA12:CA70" si="6">IF(CG12=1,"* El número de consultas según sexo NO DEBE ser diferente al Total. ","")</f>
        <v/>
      </c>
      <c r="CB12" s="55" t="str">
        <f t="shared" ref="CB12:CB70" si="7">IF(CH12=1,"* No olvide digitar la columna Beneficiarios (Digite CEROS si no tiene). ","")</f>
        <v/>
      </c>
      <c r="CC12" s="55" t="str">
        <f t="shared" ref="CC12:CC70" si="8">IF(CI12=1,"* El número de Beneficiarios NO DEBE ser mayor que el Total. ","")</f>
        <v/>
      </c>
      <c r="CD12" s="55" t="str">
        <f t="shared" ref="CD12:CD70" si="9">IF(CJ12=1,"* El total de Consultas Nuevas NO DEBE ser MAYOR que el total de las Consultas Médicas. ","")</f>
        <v/>
      </c>
      <c r="CE12" s="55" t="str">
        <f t="shared" ref="CE12:CE70" si="10">IF(CK12=1,"* No olvide registrar datos en Pertinencia (Digite CEROS si no tiene). ","")</f>
        <v/>
      </c>
      <c r="CF12" s="55"/>
      <c r="CG12" s="56">
        <f t="shared" ref="CG12:CG70" si="11">IF(B12&lt;&gt;(U12+V12),1,0)</f>
        <v>0</v>
      </c>
      <c r="CH12" s="56">
        <f t="shared" ref="CH12:CH70" si="12">IF(AND(B12&lt;&gt;0,T12=""),1,0)</f>
        <v>0</v>
      </c>
      <c r="CI12" s="56">
        <f t="shared" si="2"/>
        <v>0</v>
      </c>
      <c r="CJ12" s="56">
        <f t="shared" si="3"/>
        <v>0</v>
      </c>
      <c r="CK12" s="56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1" t="s">
        <v>60</v>
      </c>
      <c r="B13" s="34">
        <f>SUM(C13)</f>
        <v>56</v>
      </c>
      <c r="C13" s="39">
        <v>56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39">
        <v>56</v>
      </c>
      <c r="U13" s="39">
        <v>31</v>
      </c>
      <c r="V13" s="40">
        <v>25</v>
      </c>
      <c r="W13" s="41">
        <f t="shared" si="0"/>
        <v>4</v>
      </c>
      <c r="X13" s="39">
        <v>0</v>
      </c>
      <c r="Y13" s="42">
        <v>4</v>
      </c>
      <c r="Z13" s="40">
        <v>0</v>
      </c>
      <c r="AA13" s="43">
        <f t="shared" si="1"/>
        <v>0</v>
      </c>
      <c r="AB13" s="39">
        <v>0</v>
      </c>
      <c r="AC13" s="57">
        <v>0</v>
      </c>
      <c r="AD13" s="40">
        <v>0</v>
      </c>
      <c r="AE13" s="44"/>
      <c r="AF13" s="44">
        <v>0</v>
      </c>
      <c r="AG13" s="39">
        <v>1</v>
      </c>
      <c r="AH13" s="40">
        <v>5</v>
      </c>
      <c r="AI13" s="48">
        <v>8</v>
      </c>
      <c r="AJ13" s="46">
        <v>0</v>
      </c>
      <c r="AK13" s="40">
        <v>0</v>
      </c>
      <c r="AL13" s="46">
        <v>3</v>
      </c>
      <c r="AM13" s="40">
        <v>0</v>
      </c>
      <c r="AN13" s="49"/>
      <c r="AO13" s="49"/>
      <c r="AP13" s="49"/>
      <c r="AQ13" s="49"/>
      <c r="AR13" s="50"/>
      <c r="AS13" s="51"/>
      <c r="AT13" s="60"/>
      <c r="AU13" s="58"/>
      <c r="AV13" s="52"/>
      <c r="AW13" s="46"/>
      <c r="AX13" s="40"/>
      <c r="AY13" s="53" t="str">
        <f t="shared" si="5"/>
        <v/>
      </c>
      <c r="AZ13" s="54"/>
      <c r="BA13" s="54"/>
      <c r="BB13" s="54"/>
      <c r="BC13" s="54"/>
      <c r="BD13" s="54"/>
      <c r="BE13" s="54"/>
      <c r="BF13" s="54"/>
      <c r="BG13" s="54"/>
      <c r="BH13" s="54"/>
      <c r="BI13" s="13"/>
      <c r="BJ13" s="13"/>
      <c r="BK13" s="13"/>
      <c r="BL13" s="13"/>
      <c r="BM13" s="13"/>
      <c r="BX13" s="2"/>
      <c r="CA13" s="55" t="str">
        <f t="shared" si="6"/>
        <v/>
      </c>
      <c r="CB13" s="55" t="str">
        <f t="shared" si="7"/>
        <v/>
      </c>
      <c r="CC13" s="55" t="str">
        <f t="shared" si="8"/>
        <v/>
      </c>
      <c r="CD13" s="55" t="str">
        <f t="shared" si="9"/>
        <v/>
      </c>
      <c r="CE13" s="55" t="str">
        <f t="shared" si="10"/>
        <v/>
      </c>
      <c r="CF13" s="55"/>
      <c r="CG13" s="56">
        <f t="shared" si="11"/>
        <v>0</v>
      </c>
      <c r="CH13" s="56">
        <f t="shared" si="12"/>
        <v>0</v>
      </c>
      <c r="CI13" s="56">
        <f t="shared" si="2"/>
        <v>0</v>
      </c>
      <c r="CJ13" s="56">
        <f t="shared" si="3"/>
        <v>0</v>
      </c>
      <c r="CK13" s="56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1" t="s">
        <v>61</v>
      </c>
      <c r="B14" s="34">
        <f t="shared" ref="B14:B34" si="13">SUM(C14:S14)</f>
        <v>22</v>
      </c>
      <c r="C14" s="39">
        <v>13</v>
      </c>
      <c r="D14" s="57">
        <v>3</v>
      </c>
      <c r="E14" s="58">
        <v>5</v>
      </c>
      <c r="F14" s="58">
        <v>1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39">
        <v>22</v>
      </c>
      <c r="U14" s="39">
        <v>13</v>
      </c>
      <c r="V14" s="40">
        <v>9</v>
      </c>
      <c r="W14" s="41">
        <f t="shared" si="0"/>
        <v>2</v>
      </c>
      <c r="X14" s="39">
        <v>0</v>
      </c>
      <c r="Y14" s="42">
        <v>2</v>
      </c>
      <c r="Z14" s="40">
        <v>0</v>
      </c>
      <c r="AA14" s="43">
        <f t="shared" si="1"/>
        <v>0</v>
      </c>
      <c r="AB14" s="39">
        <v>0</v>
      </c>
      <c r="AC14" s="57">
        <v>0</v>
      </c>
      <c r="AD14" s="40">
        <v>0</v>
      </c>
      <c r="AE14" s="44"/>
      <c r="AF14" s="44">
        <v>0</v>
      </c>
      <c r="AG14" s="39">
        <v>1</v>
      </c>
      <c r="AH14" s="40">
        <v>3</v>
      </c>
      <c r="AI14" s="48">
        <v>0</v>
      </c>
      <c r="AJ14" s="46">
        <v>0</v>
      </c>
      <c r="AK14" s="40">
        <v>0</v>
      </c>
      <c r="AL14" s="46">
        <v>2</v>
      </c>
      <c r="AM14" s="40">
        <v>0</v>
      </c>
      <c r="AN14" s="49"/>
      <c r="AO14" s="49"/>
      <c r="AP14" s="49"/>
      <c r="AQ14" s="49"/>
      <c r="AR14" s="50"/>
      <c r="AS14" s="51"/>
      <c r="AT14" s="60"/>
      <c r="AU14" s="58"/>
      <c r="AV14" s="52"/>
      <c r="AW14" s="46"/>
      <c r="AX14" s="40"/>
      <c r="AY14" s="53" t="str">
        <f t="shared" si="5"/>
        <v/>
      </c>
      <c r="AZ14" s="54"/>
      <c r="BA14" s="54"/>
      <c r="BB14" s="54"/>
      <c r="BC14" s="54"/>
      <c r="BD14" s="54"/>
      <c r="BE14" s="54"/>
      <c r="BF14" s="54"/>
      <c r="BG14" s="54"/>
      <c r="BH14" s="54"/>
      <c r="BI14" s="13"/>
      <c r="BJ14" s="13"/>
      <c r="BK14" s="13"/>
      <c r="BL14" s="13"/>
      <c r="BM14" s="13"/>
      <c r="BX14" s="2"/>
      <c r="CA14" s="55" t="str">
        <f t="shared" si="6"/>
        <v/>
      </c>
      <c r="CB14" s="55" t="str">
        <f t="shared" si="7"/>
        <v/>
      </c>
      <c r="CC14" s="55" t="str">
        <f t="shared" si="8"/>
        <v/>
      </c>
      <c r="CD14" s="55" t="str">
        <f t="shared" si="9"/>
        <v/>
      </c>
      <c r="CE14" s="55" t="str">
        <f t="shared" si="10"/>
        <v/>
      </c>
      <c r="CF14" s="55"/>
      <c r="CG14" s="56">
        <f t="shared" si="11"/>
        <v>0</v>
      </c>
      <c r="CH14" s="56">
        <f t="shared" si="12"/>
        <v>0</v>
      </c>
      <c r="CI14" s="56">
        <f t="shared" si="2"/>
        <v>0</v>
      </c>
      <c r="CJ14" s="56">
        <f t="shared" si="3"/>
        <v>0</v>
      </c>
      <c r="CK14" s="56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1" t="s">
        <v>62</v>
      </c>
      <c r="B15" s="34">
        <f t="shared" si="13"/>
        <v>21</v>
      </c>
      <c r="C15" s="39">
        <v>0</v>
      </c>
      <c r="D15" s="57">
        <v>0</v>
      </c>
      <c r="E15" s="42">
        <v>0</v>
      </c>
      <c r="F15" s="42">
        <v>1</v>
      </c>
      <c r="G15" s="42">
        <v>0</v>
      </c>
      <c r="H15" s="42">
        <v>1</v>
      </c>
      <c r="I15" s="42">
        <v>0</v>
      </c>
      <c r="J15" s="42">
        <v>1</v>
      </c>
      <c r="K15" s="42">
        <v>1</v>
      </c>
      <c r="L15" s="42">
        <v>0</v>
      </c>
      <c r="M15" s="42">
        <v>4</v>
      </c>
      <c r="N15" s="42">
        <v>0</v>
      </c>
      <c r="O15" s="42">
        <v>2</v>
      </c>
      <c r="P15" s="42">
        <v>3</v>
      </c>
      <c r="Q15" s="42">
        <v>4</v>
      </c>
      <c r="R15" s="42">
        <v>1</v>
      </c>
      <c r="S15" s="40">
        <v>3</v>
      </c>
      <c r="T15" s="39">
        <v>20</v>
      </c>
      <c r="U15" s="39">
        <v>11</v>
      </c>
      <c r="V15" s="40">
        <v>10</v>
      </c>
      <c r="W15" s="41">
        <f t="shared" si="0"/>
        <v>0</v>
      </c>
      <c r="X15" s="39">
        <v>0</v>
      </c>
      <c r="Y15" s="42">
        <v>0</v>
      </c>
      <c r="Z15" s="40">
        <v>0</v>
      </c>
      <c r="AA15" s="62">
        <f t="shared" si="1"/>
        <v>10</v>
      </c>
      <c r="AB15" s="39">
        <v>2</v>
      </c>
      <c r="AC15" s="42">
        <v>8</v>
      </c>
      <c r="AD15" s="40">
        <v>0</v>
      </c>
      <c r="AE15" s="44">
        <v>0</v>
      </c>
      <c r="AF15" s="44">
        <v>0</v>
      </c>
      <c r="AG15" s="39">
        <v>3</v>
      </c>
      <c r="AH15" s="40">
        <v>4</v>
      </c>
      <c r="AI15" s="48">
        <v>9</v>
      </c>
      <c r="AJ15" s="46">
        <v>0</v>
      </c>
      <c r="AK15" s="40">
        <v>0</v>
      </c>
      <c r="AL15" s="46">
        <v>3</v>
      </c>
      <c r="AM15" s="40">
        <v>1</v>
      </c>
      <c r="AN15" s="49"/>
      <c r="AO15" s="49"/>
      <c r="AP15" s="49"/>
      <c r="AQ15" s="49"/>
      <c r="AR15" s="50"/>
      <c r="AS15" s="51"/>
      <c r="AT15" s="60"/>
      <c r="AU15" s="58"/>
      <c r="AV15" s="52"/>
      <c r="AW15" s="46"/>
      <c r="AX15" s="40"/>
      <c r="AY15" s="53" t="str">
        <f t="shared" si="5"/>
        <v/>
      </c>
      <c r="AZ15" s="54"/>
      <c r="BA15" s="54"/>
      <c r="BB15" s="54"/>
      <c r="BC15" s="54"/>
      <c r="BD15" s="54"/>
      <c r="BE15" s="54"/>
      <c r="BF15" s="54"/>
      <c r="BG15" s="54"/>
      <c r="BH15" s="54"/>
      <c r="BI15" s="13"/>
      <c r="BJ15" s="13"/>
      <c r="BK15" s="13"/>
      <c r="BL15" s="13"/>
      <c r="BM15" s="13"/>
      <c r="BX15" s="2"/>
      <c r="CA15" s="55" t="str">
        <f t="shared" si="6"/>
        <v/>
      </c>
      <c r="CB15" s="55" t="str">
        <f t="shared" si="7"/>
        <v/>
      </c>
      <c r="CC15" s="55" t="str">
        <f t="shared" si="8"/>
        <v/>
      </c>
      <c r="CD15" s="55" t="str">
        <f t="shared" si="9"/>
        <v/>
      </c>
      <c r="CE15" s="55" t="str">
        <f t="shared" si="10"/>
        <v/>
      </c>
      <c r="CF15" s="55"/>
      <c r="CG15" s="56">
        <f t="shared" si="11"/>
        <v>0</v>
      </c>
      <c r="CH15" s="56">
        <f t="shared" si="12"/>
        <v>0</v>
      </c>
      <c r="CI15" s="56">
        <f t="shared" si="2"/>
        <v>0</v>
      </c>
      <c r="CJ15" s="56">
        <f t="shared" si="3"/>
        <v>0</v>
      </c>
      <c r="CK15" s="56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1" t="s">
        <v>63</v>
      </c>
      <c r="B16" s="34">
        <f t="shared" si="13"/>
        <v>44</v>
      </c>
      <c r="C16" s="39">
        <v>35</v>
      </c>
      <c r="D16" s="57">
        <v>5</v>
      </c>
      <c r="E16" s="42">
        <v>3</v>
      </c>
      <c r="F16" s="42">
        <v>1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39">
        <v>44</v>
      </c>
      <c r="U16" s="39">
        <v>22</v>
      </c>
      <c r="V16" s="40">
        <v>22</v>
      </c>
      <c r="W16" s="41">
        <f t="shared" si="0"/>
        <v>21</v>
      </c>
      <c r="X16" s="39">
        <v>7</v>
      </c>
      <c r="Y16" s="42">
        <v>14</v>
      </c>
      <c r="Z16" s="40">
        <v>0</v>
      </c>
      <c r="AA16" s="62">
        <f t="shared" si="1"/>
        <v>0</v>
      </c>
      <c r="AB16" s="39">
        <v>0</v>
      </c>
      <c r="AC16" s="42">
        <v>0</v>
      </c>
      <c r="AD16" s="40">
        <v>0</v>
      </c>
      <c r="AE16" s="44">
        <v>6</v>
      </c>
      <c r="AF16" s="44">
        <v>0</v>
      </c>
      <c r="AG16" s="39">
        <v>4</v>
      </c>
      <c r="AH16" s="40">
        <v>0</v>
      </c>
      <c r="AI16" s="48">
        <v>6</v>
      </c>
      <c r="AJ16" s="46">
        <v>0</v>
      </c>
      <c r="AK16" s="40">
        <v>0</v>
      </c>
      <c r="AL16" s="46">
        <v>0</v>
      </c>
      <c r="AM16" s="40">
        <v>0</v>
      </c>
      <c r="AN16" s="49"/>
      <c r="AO16" s="49"/>
      <c r="AP16" s="49"/>
      <c r="AQ16" s="49"/>
      <c r="AR16" s="50"/>
      <c r="AS16" s="51"/>
      <c r="AT16" s="60"/>
      <c r="AU16" s="58"/>
      <c r="AV16" s="52"/>
      <c r="AW16" s="46"/>
      <c r="AX16" s="40"/>
      <c r="AY16" s="53" t="str">
        <f t="shared" si="5"/>
        <v/>
      </c>
      <c r="AZ16" s="54"/>
      <c r="BA16" s="54"/>
      <c r="BB16" s="54"/>
      <c r="BC16" s="54"/>
      <c r="BD16" s="54"/>
      <c r="BE16" s="54"/>
      <c r="BF16" s="54"/>
      <c r="BG16" s="54"/>
      <c r="BH16" s="54"/>
      <c r="BI16" s="13"/>
      <c r="BJ16" s="13"/>
      <c r="BK16" s="13"/>
      <c r="BL16" s="13"/>
      <c r="BM16" s="13"/>
      <c r="BX16" s="2"/>
      <c r="CA16" s="55" t="str">
        <f t="shared" si="6"/>
        <v/>
      </c>
      <c r="CB16" s="55" t="str">
        <f t="shared" si="7"/>
        <v/>
      </c>
      <c r="CC16" s="55" t="str">
        <f t="shared" si="8"/>
        <v/>
      </c>
      <c r="CD16" s="55" t="str">
        <f t="shared" si="9"/>
        <v/>
      </c>
      <c r="CE16" s="55" t="str">
        <f t="shared" si="10"/>
        <v/>
      </c>
      <c r="CF16" s="55"/>
      <c r="CG16" s="56">
        <f t="shared" si="11"/>
        <v>0</v>
      </c>
      <c r="CH16" s="56">
        <f t="shared" si="12"/>
        <v>0</v>
      </c>
      <c r="CI16" s="56">
        <f t="shared" si="2"/>
        <v>0</v>
      </c>
      <c r="CJ16" s="56">
        <f t="shared" si="3"/>
        <v>0</v>
      </c>
      <c r="CK16" s="56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1" t="s">
        <v>64</v>
      </c>
      <c r="B17" s="34">
        <f t="shared" si="13"/>
        <v>126</v>
      </c>
      <c r="C17" s="39">
        <v>0</v>
      </c>
      <c r="D17" s="57">
        <v>0</v>
      </c>
      <c r="E17" s="42">
        <v>0</v>
      </c>
      <c r="F17" s="42">
        <v>1</v>
      </c>
      <c r="G17" s="42">
        <v>1</v>
      </c>
      <c r="H17" s="42">
        <v>1</v>
      </c>
      <c r="I17" s="42">
        <v>2</v>
      </c>
      <c r="J17" s="42">
        <v>2</v>
      </c>
      <c r="K17" s="42">
        <v>8</v>
      </c>
      <c r="L17" s="42">
        <v>8</v>
      </c>
      <c r="M17" s="42">
        <v>8</v>
      </c>
      <c r="N17" s="42">
        <v>11</v>
      </c>
      <c r="O17" s="42">
        <v>12</v>
      </c>
      <c r="P17" s="42">
        <v>19</v>
      </c>
      <c r="Q17" s="42">
        <v>21</v>
      </c>
      <c r="R17" s="42">
        <v>20</v>
      </c>
      <c r="S17" s="40">
        <v>12</v>
      </c>
      <c r="T17" s="39">
        <v>125</v>
      </c>
      <c r="U17" s="39">
        <v>64</v>
      </c>
      <c r="V17" s="40">
        <v>62</v>
      </c>
      <c r="W17" s="41">
        <f t="shared" si="0"/>
        <v>0</v>
      </c>
      <c r="X17" s="39">
        <v>0</v>
      </c>
      <c r="Y17" s="42">
        <v>0</v>
      </c>
      <c r="Z17" s="40">
        <v>0</v>
      </c>
      <c r="AA17" s="62">
        <f t="shared" si="1"/>
        <v>57</v>
      </c>
      <c r="AB17" s="39">
        <v>32</v>
      </c>
      <c r="AC17" s="42">
        <v>25</v>
      </c>
      <c r="AD17" s="40">
        <v>0</v>
      </c>
      <c r="AE17" s="44">
        <v>32</v>
      </c>
      <c r="AF17" s="44">
        <v>6</v>
      </c>
      <c r="AG17" s="39">
        <v>11</v>
      </c>
      <c r="AH17" s="40">
        <v>5</v>
      </c>
      <c r="AI17" s="48">
        <v>695</v>
      </c>
      <c r="AJ17" s="46">
        <v>0</v>
      </c>
      <c r="AK17" s="40">
        <v>25</v>
      </c>
      <c r="AL17" s="46">
        <v>0</v>
      </c>
      <c r="AM17" s="40">
        <v>0</v>
      </c>
      <c r="AN17" s="49"/>
      <c r="AO17" s="49"/>
      <c r="AP17" s="49"/>
      <c r="AQ17" s="49"/>
      <c r="AR17" s="50"/>
      <c r="AS17" s="51"/>
      <c r="AT17" s="60"/>
      <c r="AU17" s="58"/>
      <c r="AV17" s="52"/>
      <c r="AW17" s="46"/>
      <c r="AX17" s="40"/>
      <c r="AY17" s="53" t="str">
        <f t="shared" si="5"/>
        <v/>
      </c>
      <c r="AZ17" s="54"/>
      <c r="BA17" s="54"/>
      <c r="BB17" s="54"/>
      <c r="BC17" s="54"/>
      <c r="BD17" s="54"/>
      <c r="BE17" s="54"/>
      <c r="BF17" s="54"/>
      <c r="BG17" s="54"/>
      <c r="BH17" s="54"/>
      <c r="BI17" s="13"/>
      <c r="BJ17" s="13"/>
      <c r="BK17" s="13"/>
      <c r="BL17" s="13"/>
      <c r="BM17" s="13"/>
      <c r="BX17" s="2"/>
      <c r="CA17" s="55" t="str">
        <f t="shared" si="6"/>
        <v/>
      </c>
      <c r="CB17" s="55" t="str">
        <f t="shared" si="7"/>
        <v/>
      </c>
      <c r="CC17" s="55" t="str">
        <f t="shared" si="8"/>
        <v/>
      </c>
      <c r="CD17" s="55" t="str">
        <f t="shared" si="9"/>
        <v/>
      </c>
      <c r="CE17" s="55" t="str">
        <f t="shared" si="10"/>
        <v/>
      </c>
      <c r="CF17" s="55"/>
      <c r="CG17" s="56">
        <f t="shared" si="11"/>
        <v>0</v>
      </c>
      <c r="CH17" s="56">
        <f t="shared" si="12"/>
        <v>0</v>
      </c>
      <c r="CI17" s="56">
        <f t="shared" si="2"/>
        <v>0</v>
      </c>
      <c r="CJ17" s="56">
        <f t="shared" si="3"/>
        <v>0</v>
      </c>
      <c r="CK17" s="56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1" t="s">
        <v>65</v>
      </c>
      <c r="B18" s="34">
        <f t="shared" si="13"/>
        <v>0</v>
      </c>
      <c r="C18" s="39"/>
      <c r="D18" s="57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39"/>
      <c r="U18" s="39"/>
      <c r="V18" s="40"/>
      <c r="W18" s="41">
        <f t="shared" si="0"/>
        <v>0</v>
      </c>
      <c r="X18" s="39"/>
      <c r="Y18" s="42"/>
      <c r="Z18" s="40"/>
      <c r="AA18" s="62">
        <f t="shared" si="1"/>
        <v>0</v>
      </c>
      <c r="AB18" s="39"/>
      <c r="AC18" s="42"/>
      <c r="AD18" s="40"/>
      <c r="AE18" s="44"/>
      <c r="AF18" s="44">
        <v>0</v>
      </c>
      <c r="AG18" s="39"/>
      <c r="AH18" s="40"/>
      <c r="AI18" s="48"/>
      <c r="AJ18" s="46"/>
      <c r="AK18" s="40"/>
      <c r="AL18" s="46"/>
      <c r="AM18" s="40"/>
      <c r="AN18" s="49"/>
      <c r="AO18" s="49"/>
      <c r="AP18" s="49"/>
      <c r="AQ18" s="49"/>
      <c r="AR18" s="50"/>
      <c r="AS18" s="51"/>
      <c r="AT18" s="60"/>
      <c r="AU18" s="58"/>
      <c r="AV18" s="52"/>
      <c r="AW18" s="46"/>
      <c r="AX18" s="40"/>
      <c r="AY18" s="53" t="str">
        <f t="shared" si="5"/>
        <v/>
      </c>
      <c r="AZ18" s="54"/>
      <c r="BA18" s="54"/>
      <c r="BB18" s="54"/>
      <c r="BC18" s="54"/>
      <c r="BD18" s="54"/>
      <c r="BE18" s="54"/>
      <c r="BF18" s="54"/>
      <c r="BG18" s="54"/>
      <c r="BH18" s="54"/>
      <c r="BI18" s="13"/>
      <c r="BJ18" s="13"/>
      <c r="BK18" s="13"/>
      <c r="BL18" s="13"/>
      <c r="BM18" s="13"/>
      <c r="BX18" s="2"/>
      <c r="CA18" s="55" t="str">
        <f t="shared" si="6"/>
        <v/>
      </c>
      <c r="CB18" s="55" t="str">
        <f t="shared" si="7"/>
        <v/>
      </c>
      <c r="CC18" s="55" t="str">
        <f t="shared" si="8"/>
        <v/>
      </c>
      <c r="CD18" s="55" t="str">
        <f t="shared" si="9"/>
        <v/>
      </c>
      <c r="CE18" s="55" t="str">
        <f t="shared" si="10"/>
        <v/>
      </c>
      <c r="CF18" s="55"/>
      <c r="CG18" s="56">
        <f t="shared" si="11"/>
        <v>0</v>
      </c>
      <c r="CH18" s="56">
        <f t="shared" si="12"/>
        <v>0</v>
      </c>
      <c r="CI18" s="56">
        <f t="shared" si="2"/>
        <v>0</v>
      </c>
      <c r="CJ18" s="56">
        <f t="shared" si="3"/>
        <v>0</v>
      </c>
      <c r="CK18" s="56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1" t="s">
        <v>66</v>
      </c>
      <c r="B19" s="34">
        <f t="shared" si="13"/>
        <v>74</v>
      </c>
      <c r="C19" s="39">
        <v>0</v>
      </c>
      <c r="D19" s="57">
        <v>0</v>
      </c>
      <c r="E19" s="42">
        <v>2</v>
      </c>
      <c r="F19" s="42">
        <v>2</v>
      </c>
      <c r="G19" s="42">
        <v>6</v>
      </c>
      <c r="H19" s="42">
        <v>4</v>
      </c>
      <c r="I19" s="42">
        <v>12</v>
      </c>
      <c r="J19" s="42">
        <v>7</v>
      </c>
      <c r="K19" s="42">
        <v>5</v>
      </c>
      <c r="L19" s="42">
        <v>9</v>
      </c>
      <c r="M19" s="42">
        <v>7</v>
      </c>
      <c r="N19" s="42">
        <v>6</v>
      </c>
      <c r="O19" s="42">
        <v>3</v>
      </c>
      <c r="P19" s="42">
        <v>4</v>
      </c>
      <c r="Q19" s="42">
        <v>3</v>
      </c>
      <c r="R19" s="42">
        <v>2</v>
      </c>
      <c r="S19" s="40">
        <v>2</v>
      </c>
      <c r="T19" s="39">
        <v>73</v>
      </c>
      <c r="U19" s="39">
        <v>13</v>
      </c>
      <c r="V19" s="40">
        <v>61</v>
      </c>
      <c r="W19" s="41">
        <f t="shared" si="0"/>
        <v>2</v>
      </c>
      <c r="X19" s="39">
        <v>1</v>
      </c>
      <c r="Y19" s="42">
        <v>1</v>
      </c>
      <c r="Z19" s="40">
        <v>0</v>
      </c>
      <c r="AA19" s="62">
        <f t="shared" si="1"/>
        <v>37</v>
      </c>
      <c r="AB19" s="39">
        <v>27</v>
      </c>
      <c r="AC19" s="42">
        <v>10</v>
      </c>
      <c r="AD19" s="40">
        <v>0</v>
      </c>
      <c r="AE19" s="44">
        <v>28</v>
      </c>
      <c r="AF19" s="44">
        <v>0</v>
      </c>
      <c r="AG19" s="39">
        <v>2</v>
      </c>
      <c r="AH19" s="40">
        <v>2</v>
      </c>
      <c r="AI19" s="48">
        <v>11</v>
      </c>
      <c r="AJ19" s="46">
        <v>0</v>
      </c>
      <c r="AK19" s="40">
        <v>2</v>
      </c>
      <c r="AL19" s="46">
        <v>0</v>
      </c>
      <c r="AM19" s="40">
        <v>0</v>
      </c>
      <c r="AN19" s="49"/>
      <c r="AO19" s="49"/>
      <c r="AP19" s="49"/>
      <c r="AQ19" s="49"/>
      <c r="AR19" s="50"/>
      <c r="AS19" s="51"/>
      <c r="AT19" s="60"/>
      <c r="AU19" s="58"/>
      <c r="AV19" s="52"/>
      <c r="AW19" s="46"/>
      <c r="AX19" s="40"/>
      <c r="AY19" s="53" t="str">
        <f t="shared" si="5"/>
        <v/>
      </c>
      <c r="AZ19" s="54"/>
      <c r="BA19" s="54"/>
      <c r="BB19" s="54"/>
      <c r="BC19" s="54"/>
      <c r="BD19" s="54"/>
      <c r="BE19" s="54"/>
      <c r="BF19" s="54"/>
      <c r="BG19" s="54"/>
      <c r="BH19" s="54"/>
      <c r="BI19" s="13"/>
      <c r="BJ19" s="13"/>
      <c r="BK19" s="13"/>
      <c r="BL19" s="13"/>
      <c r="BM19" s="13"/>
      <c r="BX19" s="2"/>
      <c r="CA19" s="55" t="str">
        <f t="shared" si="6"/>
        <v/>
      </c>
      <c r="CB19" s="55" t="str">
        <f t="shared" si="7"/>
        <v/>
      </c>
      <c r="CC19" s="55" t="str">
        <f t="shared" si="8"/>
        <v/>
      </c>
      <c r="CD19" s="55" t="str">
        <f t="shared" si="9"/>
        <v/>
      </c>
      <c r="CE19" s="55" t="str">
        <f t="shared" si="10"/>
        <v/>
      </c>
      <c r="CF19" s="55"/>
      <c r="CG19" s="56">
        <f t="shared" si="11"/>
        <v>0</v>
      </c>
      <c r="CH19" s="56">
        <f t="shared" si="12"/>
        <v>0</v>
      </c>
      <c r="CI19" s="56">
        <f t="shared" si="2"/>
        <v>0</v>
      </c>
      <c r="CJ19" s="56">
        <f t="shared" si="3"/>
        <v>0</v>
      </c>
      <c r="CK19" s="56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1" t="s">
        <v>67</v>
      </c>
      <c r="B20" s="34">
        <f t="shared" si="13"/>
        <v>0</v>
      </c>
      <c r="C20" s="39"/>
      <c r="D20" s="57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39"/>
      <c r="U20" s="39"/>
      <c r="V20" s="40"/>
      <c r="W20" s="41">
        <f t="shared" si="0"/>
        <v>0</v>
      </c>
      <c r="X20" s="39"/>
      <c r="Y20" s="42"/>
      <c r="Z20" s="40"/>
      <c r="AA20" s="62">
        <f t="shared" si="1"/>
        <v>0</v>
      </c>
      <c r="AB20" s="39"/>
      <c r="AC20" s="42"/>
      <c r="AD20" s="40"/>
      <c r="AE20" s="44"/>
      <c r="AF20" s="44">
        <v>0</v>
      </c>
      <c r="AG20" s="39"/>
      <c r="AH20" s="40"/>
      <c r="AI20" s="48"/>
      <c r="AJ20" s="46"/>
      <c r="AK20" s="40"/>
      <c r="AL20" s="46"/>
      <c r="AM20" s="40"/>
      <c r="AN20" s="49"/>
      <c r="AO20" s="49"/>
      <c r="AP20" s="49"/>
      <c r="AQ20" s="49"/>
      <c r="AR20" s="50"/>
      <c r="AS20" s="51"/>
      <c r="AT20" s="60"/>
      <c r="AU20" s="58"/>
      <c r="AV20" s="52"/>
      <c r="AW20" s="46"/>
      <c r="AX20" s="40"/>
      <c r="AY20" s="53" t="str">
        <f t="shared" si="5"/>
        <v/>
      </c>
      <c r="AZ20" s="54"/>
      <c r="BA20" s="54"/>
      <c r="BB20" s="54"/>
      <c r="BC20" s="54"/>
      <c r="BD20" s="54"/>
      <c r="BE20" s="54"/>
      <c r="BF20" s="54"/>
      <c r="BG20" s="54"/>
      <c r="BH20" s="54"/>
      <c r="BI20" s="13"/>
      <c r="BJ20" s="13"/>
      <c r="BK20" s="13"/>
      <c r="BL20" s="13"/>
      <c r="BM20" s="13"/>
      <c r="BX20" s="2"/>
      <c r="CA20" s="55" t="str">
        <f t="shared" si="6"/>
        <v/>
      </c>
      <c r="CB20" s="55" t="str">
        <f t="shared" si="7"/>
        <v/>
      </c>
      <c r="CC20" s="55" t="str">
        <f t="shared" si="8"/>
        <v/>
      </c>
      <c r="CD20" s="55" t="str">
        <f t="shared" si="9"/>
        <v/>
      </c>
      <c r="CE20" s="55" t="str">
        <f t="shared" si="10"/>
        <v/>
      </c>
      <c r="CF20" s="55"/>
      <c r="CG20" s="56">
        <f t="shared" si="11"/>
        <v>0</v>
      </c>
      <c r="CH20" s="56">
        <f t="shared" si="12"/>
        <v>0</v>
      </c>
      <c r="CI20" s="56">
        <f t="shared" si="2"/>
        <v>0</v>
      </c>
      <c r="CJ20" s="56">
        <f t="shared" si="3"/>
        <v>0</v>
      </c>
      <c r="CK20" s="56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1" t="s">
        <v>68</v>
      </c>
      <c r="B21" s="34">
        <f t="shared" si="13"/>
        <v>63</v>
      </c>
      <c r="C21" s="39">
        <v>0</v>
      </c>
      <c r="D21" s="57">
        <v>0</v>
      </c>
      <c r="E21" s="42">
        <v>0</v>
      </c>
      <c r="F21" s="42">
        <v>1</v>
      </c>
      <c r="G21" s="42">
        <v>1</v>
      </c>
      <c r="H21" s="42">
        <v>4</v>
      </c>
      <c r="I21" s="42">
        <v>1</v>
      </c>
      <c r="J21" s="42">
        <v>3</v>
      </c>
      <c r="K21" s="42">
        <v>4</v>
      </c>
      <c r="L21" s="42">
        <v>5</v>
      </c>
      <c r="M21" s="42">
        <v>7</v>
      </c>
      <c r="N21" s="42">
        <v>4</v>
      </c>
      <c r="O21" s="42">
        <v>8</v>
      </c>
      <c r="P21" s="42">
        <v>6</v>
      </c>
      <c r="Q21" s="42">
        <v>7</v>
      </c>
      <c r="R21" s="42">
        <v>7</v>
      </c>
      <c r="S21" s="40">
        <v>5</v>
      </c>
      <c r="T21" s="39">
        <v>62</v>
      </c>
      <c r="U21" s="39">
        <v>38</v>
      </c>
      <c r="V21" s="40">
        <v>25</v>
      </c>
      <c r="W21" s="41">
        <f t="shared" si="0"/>
        <v>0</v>
      </c>
      <c r="X21" s="39">
        <v>0</v>
      </c>
      <c r="Y21" s="42">
        <v>0</v>
      </c>
      <c r="Z21" s="40">
        <v>0</v>
      </c>
      <c r="AA21" s="62">
        <f t="shared" si="1"/>
        <v>36</v>
      </c>
      <c r="AB21" s="39">
        <v>20</v>
      </c>
      <c r="AC21" s="42">
        <v>16</v>
      </c>
      <c r="AD21" s="40">
        <v>0</v>
      </c>
      <c r="AE21" s="44">
        <v>20</v>
      </c>
      <c r="AF21" s="44">
        <v>0</v>
      </c>
      <c r="AG21" s="39">
        <v>2</v>
      </c>
      <c r="AH21" s="40">
        <v>4</v>
      </c>
      <c r="AI21" s="48">
        <v>13</v>
      </c>
      <c r="AJ21" s="46">
        <v>0</v>
      </c>
      <c r="AK21" s="40">
        <v>23</v>
      </c>
      <c r="AL21" s="46">
        <v>0</v>
      </c>
      <c r="AM21" s="40">
        <v>14</v>
      </c>
      <c r="AN21" s="49"/>
      <c r="AO21" s="49"/>
      <c r="AP21" s="49"/>
      <c r="AQ21" s="49"/>
      <c r="AR21" s="50"/>
      <c r="AS21" s="51"/>
      <c r="AT21" s="60"/>
      <c r="AU21" s="58"/>
      <c r="AV21" s="52"/>
      <c r="AW21" s="46"/>
      <c r="AX21" s="40"/>
      <c r="AY21" s="53" t="str">
        <f t="shared" si="5"/>
        <v/>
      </c>
      <c r="AZ21" s="54"/>
      <c r="BA21" s="54"/>
      <c r="BB21" s="54"/>
      <c r="BC21" s="54"/>
      <c r="BD21" s="54"/>
      <c r="BE21" s="54"/>
      <c r="BF21" s="54"/>
      <c r="BG21" s="54"/>
      <c r="BH21" s="54"/>
      <c r="BI21" s="13"/>
      <c r="BJ21" s="13"/>
      <c r="BK21" s="13"/>
      <c r="BL21" s="13"/>
      <c r="BM21" s="13"/>
      <c r="BX21" s="2"/>
      <c r="CA21" s="55" t="str">
        <f t="shared" si="6"/>
        <v/>
      </c>
      <c r="CB21" s="55" t="str">
        <f t="shared" si="7"/>
        <v/>
      </c>
      <c r="CC21" s="55" t="str">
        <f t="shared" si="8"/>
        <v/>
      </c>
      <c r="CD21" s="55" t="str">
        <f t="shared" si="9"/>
        <v/>
      </c>
      <c r="CE21" s="55" t="str">
        <f t="shared" si="10"/>
        <v/>
      </c>
      <c r="CF21" s="55"/>
      <c r="CG21" s="56">
        <f t="shared" si="11"/>
        <v>0</v>
      </c>
      <c r="CH21" s="56">
        <f t="shared" si="12"/>
        <v>0</v>
      </c>
      <c r="CI21" s="56">
        <f t="shared" si="2"/>
        <v>0</v>
      </c>
      <c r="CJ21" s="56">
        <f t="shared" si="3"/>
        <v>0</v>
      </c>
      <c r="CK21" s="56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1" t="s">
        <v>69</v>
      </c>
      <c r="B22" s="34">
        <f t="shared" si="13"/>
        <v>0</v>
      </c>
      <c r="C22" s="39"/>
      <c r="D22" s="57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0"/>
      <c r="T22" s="39"/>
      <c r="U22" s="39"/>
      <c r="V22" s="40"/>
      <c r="W22" s="41">
        <f t="shared" si="0"/>
        <v>0</v>
      </c>
      <c r="X22" s="39"/>
      <c r="Y22" s="42"/>
      <c r="Z22" s="40"/>
      <c r="AA22" s="62">
        <f t="shared" si="1"/>
        <v>0</v>
      </c>
      <c r="AB22" s="39"/>
      <c r="AC22" s="42"/>
      <c r="AD22" s="40"/>
      <c r="AE22" s="44"/>
      <c r="AF22" s="44">
        <v>0</v>
      </c>
      <c r="AG22" s="39"/>
      <c r="AH22" s="40"/>
      <c r="AI22" s="48"/>
      <c r="AJ22" s="46"/>
      <c r="AK22" s="40"/>
      <c r="AL22" s="46"/>
      <c r="AM22" s="40"/>
      <c r="AN22" s="49"/>
      <c r="AO22" s="49"/>
      <c r="AP22" s="49"/>
      <c r="AQ22" s="49"/>
      <c r="AR22" s="50"/>
      <c r="AS22" s="51"/>
      <c r="AT22" s="60"/>
      <c r="AU22" s="58"/>
      <c r="AV22" s="52"/>
      <c r="AW22" s="46"/>
      <c r="AX22" s="40"/>
      <c r="AY22" s="53" t="str">
        <f t="shared" si="5"/>
        <v/>
      </c>
      <c r="AZ22" s="54"/>
      <c r="BA22" s="54"/>
      <c r="BB22" s="54"/>
      <c r="BC22" s="54"/>
      <c r="BD22" s="54"/>
      <c r="BE22" s="54"/>
      <c r="BF22" s="54"/>
      <c r="BG22" s="54"/>
      <c r="BH22" s="54"/>
      <c r="BI22" s="13"/>
      <c r="BJ22" s="13"/>
      <c r="BK22" s="13"/>
      <c r="BL22" s="13"/>
      <c r="BM22" s="13"/>
      <c r="BX22" s="2"/>
      <c r="CA22" s="55" t="str">
        <f t="shared" si="6"/>
        <v/>
      </c>
      <c r="CB22" s="55" t="str">
        <f t="shared" si="7"/>
        <v/>
      </c>
      <c r="CC22" s="55" t="str">
        <f t="shared" si="8"/>
        <v/>
      </c>
      <c r="CD22" s="55" t="str">
        <f t="shared" si="9"/>
        <v/>
      </c>
      <c r="CE22" s="55" t="str">
        <f t="shared" si="10"/>
        <v/>
      </c>
      <c r="CF22" s="55"/>
      <c r="CG22" s="56">
        <f t="shared" si="11"/>
        <v>0</v>
      </c>
      <c r="CH22" s="56">
        <f t="shared" si="12"/>
        <v>0</v>
      </c>
      <c r="CI22" s="56">
        <f t="shared" si="2"/>
        <v>0</v>
      </c>
      <c r="CJ22" s="56">
        <f t="shared" si="3"/>
        <v>0</v>
      </c>
      <c r="CK22" s="56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1" t="s">
        <v>70</v>
      </c>
      <c r="B23" s="34">
        <f t="shared" si="13"/>
        <v>0</v>
      </c>
      <c r="C23" s="39"/>
      <c r="D23" s="57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39"/>
      <c r="U23" s="39"/>
      <c r="V23" s="40"/>
      <c r="W23" s="41">
        <f t="shared" si="0"/>
        <v>0</v>
      </c>
      <c r="X23" s="39"/>
      <c r="Y23" s="42"/>
      <c r="Z23" s="40"/>
      <c r="AA23" s="62">
        <f t="shared" si="1"/>
        <v>0</v>
      </c>
      <c r="AB23" s="39"/>
      <c r="AC23" s="42"/>
      <c r="AD23" s="40"/>
      <c r="AE23" s="44"/>
      <c r="AF23" s="44">
        <v>0</v>
      </c>
      <c r="AG23" s="39"/>
      <c r="AH23" s="40"/>
      <c r="AI23" s="48"/>
      <c r="AJ23" s="46"/>
      <c r="AK23" s="40"/>
      <c r="AL23" s="46"/>
      <c r="AM23" s="40"/>
      <c r="AN23" s="49"/>
      <c r="AO23" s="49"/>
      <c r="AP23" s="49"/>
      <c r="AQ23" s="49"/>
      <c r="AR23" s="50"/>
      <c r="AS23" s="51"/>
      <c r="AT23" s="60"/>
      <c r="AU23" s="58"/>
      <c r="AV23" s="52"/>
      <c r="AW23" s="46"/>
      <c r="AX23" s="40"/>
      <c r="AY23" s="53" t="str">
        <f t="shared" si="5"/>
        <v/>
      </c>
      <c r="AZ23" s="54"/>
      <c r="BA23" s="54"/>
      <c r="BB23" s="54"/>
      <c r="BC23" s="54"/>
      <c r="BD23" s="54"/>
      <c r="BE23" s="54"/>
      <c r="BF23" s="54"/>
      <c r="BG23" s="54"/>
      <c r="BH23" s="54"/>
      <c r="BI23" s="13"/>
      <c r="BJ23" s="13"/>
      <c r="BK23" s="13"/>
      <c r="BL23" s="13"/>
      <c r="BM23" s="13"/>
      <c r="BX23" s="2"/>
      <c r="CA23" s="55" t="str">
        <f t="shared" si="6"/>
        <v/>
      </c>
      <c r="CB23" s="55" t="str">
        <f t="shared" si="7"/>
        <v/>
      </c>
      <c r="CC23" s="55" t="str">
        <f t="shared" si="8"/>
        <v/>
      </c>
      <c r="CD23" s="55" t="str">
        <f t="shared" si="9"/>
        <v/>
      </c>
      <c r="CE23" s="55" t="str">
        <f t="shared" si="10"/>
        <v/>
      </c>
      <c r="CF23" s="55"/>
      <c r="CG23" s="56">
        <f t="shared" si="11"/>
        <v>0</v>
      </c>
      <c r="CH23" s="56">
        <f t="shared" si="12"/>
        <v>0</v>
      </c>
      <c r="CI23" s="56">
        <f t="shared" si="2"/>
        <v>0</v>
      </c>
      <c r="CJ23" s="56">
        <f t="shared" si="3"/>
        <v>0</v>
      </c>
      <c r="CK23" s="56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1" t="s">
        <v>71</v>
      </c>
      <c r="B24" s="34">
        <f t="shared" si="13"/>
        <v>0</v>
      </c>
      <c r="C24" s="39"/>
      <c r="D24" s="57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0"/>
      <c r="T24" s="39"/>
      <c r="U24" s="39"/>
      <c r="V24" s="40"/>
      <c r="W24" s="41">
        <f t="shared" si="0"/>
        <v>0</v>
      </c>
      <c r="X24" s="39"/>
      <c r="Y24" s="42"/>
      <c r="Z24" s="40"/>
      <c r="AA24" s="62">
        <f t="shared" si="1"/>
        <v>0</v>
      </c>
      <c r="AB24" s="39"/>
      <c r="AC24" s="42"/>
      <c r="AD24" s="40"/>
      <c r="AE24" s="44"/>
      <c r="AF24" s="44">
        <v>0</v>
      </c>
      <c r="AG24" s="39"/>
      <c r="AH24" s="40"/>
      <c r="AI24" s="48"/>
      <c r="AJ24" s="46"/>
      <c r="AK24" s="40"/>
      <c r="AL24" s="46"/>
      <c r="AM24" s="40"/>
      <c r="AN24" s="49"/>
      <c r="AO24" s="49"/>
      <c r="AP24" s="49"/>
      <c r="AQ24" s="49"/>
      <c r="AR24" s="50"/>
      <c r="AS24" s="51"/>
      <c r="AT24" s="60"/>
      <c r="AU24" s="58"/>
      <c r="AV24" s="52"/>
      <c r="AW24" s="46"/>
      <c r="AX24" s="40"/>
      <c r="AY24" s="53" t="str">
        <f t="shared" si="5"/>
        <v/>
      </c>
      <c r="AZ24" s="54"/>
      <c r="BA24" s="54"/>
      <c r="BB24" s="54"/>
      <c r="BC24" s="54"/>
      <c r="BD24" s="54"/>
      <c r="BE24" s="54"/>
      <c r="BF24" s="54"/>
      <c r="BG24" s="54"/>
      <c r="BH24" s="54"/>
      <c r="BI24" s="13"/>
      <c r="BJ24" s="13"/>
      <c r="BK24" s="13"/>
      <c r="BL24" s="13"/>
      <c r="BM24" s="13"/>
      <c r="BX24" s="2"/>
      <c r="CA24" s="55" t="str">
        <f t="shared" si="6"/>
        <v/>
      </c>
      <c r="CB24" s="55" t="str">
        <f t="shared" si="7"/>
        <v/>
      </c>
      <c r="CC24" s="55" t="str">
        <f t="shared" si="8"/>
        <v/>
      </c>
      <c r="CD24" s="55" t="str">
        <f t="shared" si="9"/>
        <v/>
      </c>
      <c r="CE24" s="55" t="str">
        <f t="shared" si="10"/>
        <v/>
      </c>
      <c r="CF24" s="55"/>
      <c r="CG24" s="56">
        <f t="shared" si="11"/>
        <v>0</v>
      </c>
      <c r="CH24" s="56">
        <f t="shared" si="12"/>
        <v>0</v>
      </c>
      <c r="CI24" s="56">
        <f t="shared" si="2"/>
        <v>0</v>
      </c>
      <c r="CJ24" s="56">
        <f t="shared" si="3"/>
        <v>0</v>
      </c>
      <c r="CK24" s="56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1" t="s">
        <v>72</v>
      </c>
      <c r="B25" s="34">
        <f t="shared" si="13"/>
        <v>0</v>
      </c>
      <c r="C25" s="39"/>
      <c r="D25" s="57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39"/>
      <c r="U25" s="39"/>
      <c r="V25" s="40"/>
      <c r="W25" s="41">
        <f t="shared" si="0"/>
        <v>0</v>
      </c>
      <c r="X25" s="39"/>
      <c r="Y25" s="42"/>
      <c r="Z25" s="40"/>
      <c r="AA25" s="62">
        <f t="shared" si="1"/>
        <v>0</v>
      </c>
      <c r="AB25" s="39"/>
      <c r="AC25" s="42"/>
      <c r="AD25" s="40"/>
      <c r="AE25" s="44"/>
      <c r="AF25" s="44">
        <v>0</v>
      </c>
      <c r="AG25" s="39"/>
      <c r="AH25" s="40"/>
      <c r="AI25" s="48"/>
      <c r="AJ25" s="46"/>
      <c r="AK25" s="40"/>
      <c r="AL25" s="46"/>
      <c r="AM25" s="40"/>
      <c r="AN25" s="49"/>
      <c r="AO25" s="49"/>
      <c r="AP25" s="49"/>
      <c r="AQ25" s="49"/>
      <c r="AR25" s="50"/>
      <c r="AS25" s="51"/>
      <c r="AT25" s="60"/>
      <c r="AU25" s="58"/>
      <c r="AV25" s="52"/>
      <c r="AW25" s="46"/>
      <c r="AX25" s="40"/>
      <c r="AY25" s="53" t="str">
        <f t="shared" si="5"/>
        <v/>
      </c>
      <c r="AZ25" s="54"/>
      <c r="BA25" s="54"/>
      <c r="BB25" s="54"/>
      <c r="BC25" s="54"/>
      <c r="BD25" s="54"/>
      <c r="BE25" s="54"/>
      <c r="BF25" s="54"/>
      <c r="BG25" s="54"/>
      <c r="BH25" s="54"/>
      <c r="BI25" s="13"/>
      <c r="BJ25" s="13"/>
      <c r="BK25" s="13"/>
      <c r="BL25" s="13"/>
      <c r="BM25" s="13"/>
      <c r="BX25" s="2"/>
      <c r="CA25" s="55" t="str">
        <f t="shared" si="6"/>
        <v/>
      </c>
      <c r="CB25" s="55" t="str">
        <f t="shared" si="7"/>
        <v/>
      </c>
      <c r="CC25" s="55" t="str">
        <f t="shared" si="8"/>
        <v/>
      </c>
      <c r="CD25" s="55" t="str">
        <f t="shared" si="9"/>
        <v/>
      </c>
      <c r="CE25" s="55" t="str">
        <f t="shared" si="10"/>
        <v/>
      </c>
      <c r="CF25" s="55"/>
      <c r="CG25" s="56">
        <f t="shared" si="11"/>
        <v>0</v>
      </c>
      <c r="CH25" s="56">
        <f t="shared" si="12"/>
        <v>0</v>
      </c>
      <c r="CI25" s="56">
        <f t="shared" si="2"/>
        <v>0</v>
      </c>
      <c r="CJ25" s="56">
        <f t="shared" si="3"/>
        <v>0</v>
      </c>
      <c r="CK25" s="56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1" t="s">
        <v>73</v>
      </c>
      <c r="B26" s="34">
        <f t="shared" si="13"/>
        <v>0</v>
      </c>
      <c r="C26" s="39"/>
      <c r="D26" s="57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0"/>
      <c r="T26" s="39"/>
      <c r="U26" s="39"/>
      <c r="V26" s="40"/>
      <c r="W26" s="41">
        <f t="shared" si="0"/>
        <v>0</v>
      </c>
      <c r="X26" s="39">
        <v>0</v>
      </c>
      <c r="Y26" s="42">
        <v>0</v>
      </c>
      <c r="Z26" s="40">
        <v>0</v>
      </c>
      <c r="AA26" s="62">
        <f t="shared" si="1"/>
        <v>0</v>
      </c>
      <c r="AB26" s="39">
        <v>0</v>
      </c>
      <c r="AC26" s="42">
        <v>0</v>
      </c>
      <c r="AD26" s="40">
        <v>0</v>
      </c>
      <c r="AE26" s="44"/>
      <c r="AF26" s="44">
        <v>0</v>
      </c>
      <c r="AG26" s="39">
        <v>0</v>
      </c>
      <c r="AH26" s="40">
        <v>0</v>
      </c>
      <c r="AI26" s="48">
        <v>0</v>
      </c>
      <c r="AJ26" s="46">
        <v>0</v>
      </c>
      <c r="AK26" s="40">
        <v>0</v>
      </c>
      <c r="AL26" s="46">
        <v>0</v>
      </c>
      <c r="AM26" s="40">
        <v>0</v>
      </c>
      <c r="AN26" s="49"/>
      <c r="AO26" s="49"/>
      <c r="AP26" s="49"/>
      <c r="AQ26" s="49"/>
      <c r="AR26" s="50"/>
      <c r="AS26" s="51"/>
      <c r="AT26" s="60"/>
      <c r="AU26" s="58"/>
      <c r="AV26" s="52"/>
      <c r="AW26" s="46"/>
      <c r="AX26" s="40"/>
      <c r="AY26" s="53" t="str">
        <f t="shared" si="5"/>
        <v/>
      </c>
      <c r="AZ26" s="54"/>
      <c r="BA26" s="54"/>
      <c r="BB26" s="54"/>
      <c r="BC26" s="54"/>
      <c r="BD26" s="54"/>
      <c r="BE26" s="54"/>
      <c r="BF26" s="54"/>
      <c r="BG26" s="54"/>
      <c r="BH26" s="54"/>
      <c r="BI26" s="13"/>
      <c r="BJ26" s="13"/>
      <c r="BK26" s="13"/>
      <c r="BL26" s="13"/>
      <c r="BM26" s="13"/>
      <c r="BX26" s="2"/>
      <c r="CA26" s="55" t="str">
        <f t="shared" si="6"/>
        <v/>
      </c>
      <c r="CB26" s="55" t="str">
        <f t="shared" si="7"/>
        <v/>
      </c>
      <c r="CC26" s="55" t="str">
        <f t="shared" si="8"/>
        <v/>
      </c>
      <c r="CD26" s="55" t="str">
        <f t="shared" si="9"/>
        <v/>
      </c>
      <c r="CE26" s="55" t="str">
        <f t="shared" si="10"/>
        <v/>
      </c>
      <c r="CF26" s="55"/>
      <c r="CG26" s="56">
        <f t="shared" si="11"/>
        <v>0</v>
      </c>
      <c r="CH26" s="56">
        <f t="shared" si="12"/>
        <v>0</v>
      </c>
      <c r="CI26" s="56">
        <f t="shared" si="2"/>
        <v>0</v>
      </c>
      <c r="CJ26" s="56">
        <f t="shared" si="3"/>
        <v>0</v>
      </c>
      <c r="CK26" s="56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1" t="s">
        <v>74</v>
      </c>
      <c r="B27" s="34">
        <f t="shared" si="13"/>
        <v>0</v>
      </c>
      <c r="C27" s="39"/>
      <c r="D27" s="57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39"/>
      <c r="U27" s="39"/>
      <c r="V27" s="40"/>
      <c r="W27" s="41">
        <f t="shared" si="0"/>
        <v>0</v>
      </c>
      <c r="X27" s="39"/>
      <c r="Y27" s="42"/>
      <c r="Z27" s="40"/>
      <c r="AA27" s="62">
        <f t="shared" si="1"/>
        <v>0</v>
      </c>
      <c r="AB27" s="39"/>
      <c r="AC27" s="42"/>
      <c r="AD27" s="40"/>
      <c r="AE27" s="44"/>
      <c r="AF27" s="44">
        <v>0</v>
      </c>
      <c r="AG27" s="39"/>
      <c r="AH27" s="40"/>
      <c r="AI27" s="48"/>
      <c r="AJ27" s="46"/>
      <c r="AK27" s="40"/>
      <c r="AL27" s="46"/>
      <c r="AM27" s="40"/>
      <c r="AN27" s="49"/>
      <c r="AO27" s="49"/>
      <c r="AP27" s="49"/>
      <c r="AQ27" s="49"/>
      <c r="AR27" s="50"/>
      <c r="AS27" s="51"/>
      <c r="AT27" s="60"/>
      <c r="AU27" s="58"/>
      <c r="AV27" s="52"/>
      <c r="AW27" s="46"/>
      <c r="AX27" s="40"/>
      <c r="AY27" s="53" t="str">
        <f t="shared" si="5"/>
        <v/>
      </c>
      <c r="AZ27" s="54"/>
      <c r="BA27" s="54"/>
      <c r="BB27" s="54"/>
      <c r="BC27" s="54"/>
      <c r="BD27" s="54"/>
      <c r="BE27" s="54"/>
      <c r="BF27" s="54"/>
      <c r="BG27" s="54"/>
      <c r="BH27" s="54"/>
      <c r="BI27" s="13"/>
      <c r="BJ27" s="13"/>
      <c r="BK27" s="13"/>
      <c r="BL27" s="13"/>
      <c r="BM27" s="13"/>
      <c r="BX27" s="2"/>
      <c r="CA27" s="55" t="str">
        <f t="shared" si="6"/>
        <v/>
      </c>
      <c r="CB27" s="55" t="str">
        <f t="shared" si="7"/>
        <v/>
      </c>
      <c r="CC27" s="55" t="str">
        <f t="shared" si="8"/>
        <v/>
      </c>
      <c r="CD27" s="55" t="str">
        <f t="shared" si="9"/>
        <v/>
      </c>
      <c r="CE27" s="55" t="str">
        <f t="shared" si="10"/>
        <v/>
      </c>
      <c r="CF27" s="55"/>
      <c r="CG27" s="56">
        <f t="shared" si="11"/>
        <v>0</v>
      </c>
      <c r="CH27" s="56">
        <f t="shared" si="12"/>
        <v>0</v>
      </c>
      <c r="CI27" s="56">
        <f t="shared" si="2"/>
        <v>0</v>
      </c>
      <c r="CJ27" s="56">
        <f t="shared" si="3"/>
        <v>0</v>
      </c>
      <c r="CK27" s="56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1" t="s">
        <v>75</v>
      </c>
      <c r="B28" s="34">
        <f t="shared" si="13"/>
        <v>0</v>
      </c>
      <c r="C28" s="39"/>
      <c r="D28" s="57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0"/>
      <c r="T28" s="39"/>
      <c r="U28" s="39"/>
      <c r="V28" s="40"/>
      <c r="W28" s="41">
        <f t="shared" si="0"/>
        <v>0</v>
      </c>
      <c r="X28" s="39"/>
      <c r="Y28" s="42"/>
      <c r="Z28" s="40"/>
      <c r="AA28" s="62">
        <f t="shared" si="1"/>
        <v>0</v>
      </c>
      <c r="AB28" s="39"/>
      <c r="AC28" s="42"/>
      <c r="AD28" s="40"/>
      <c r="AE28" s="44"/>
      <c r="AF28" s="44">
        <v>0</v>
      </c>
      <c r="AG28" s="39"/>
      <c r="AH28" s="40"/>
      <c r="AI28" s="48"/>
      <c r="AJ28" s="46"/>
      <c r="AK28" s="40"/>
      <c r="AL28" s="46"/>
      <c r="AM28" s="40"/>
      <c r="AN28" s="49"/>
      <c r="AO28" s="49"/>
      <c r="AP28" s="49"/>
      <c r="AQ28" s="49"/>
      <c r="AR28" s="50"/>
      <c r="AS28" s="51"/>
      <c r="AT28" s="60"/>
      <c r="AU28" s="58"/>
      <c r="AV28" s="52"/>
      <c r="AW28" s="46"/>
      <c r="AX28" s="40"/>
      <c r="AY28" s="53" t="str">
        <f t="shared" si="5"/>
        <v/>
      </c>
      <c r="AZ28" s="54"/>
      <c r="BA28" s="54"/>
      <c r="BB28" s="54"/>
      <c r="BC28" s="54"/>
      <c r="BD28" s="54"/>
      <c r="BE28" s="54"/>
      <c r="BF28" s="54"/>
      <c r="BG28" s="54"/>
      <c r="BH28" s="54"/>
      <c r="BI28" s="13"/>
      <c r="BJ28" s="13"/>
      <c r="BK28" s="13"/>
      <c r="BL28" s="13"/>
      <c r="BM28" s="13"/>
      <c r="BX28" s="2"/>
      <c r="CA28" s="55" t="str">
        <f t="shared" si="6"/>
        <v/>
      </c>
      <c r="CB28" s="55" t="str">
        <f t="shared" si="7"/>
        <v/>
      </c>
      <c r="CC28" s="55" t="str">
        <f t="shared" si="8"/>
        <v/>
      </c>
      <c r="CD28" s="55" t="str">
        <f t="shared" si="9"/>
        <v/>
      </c>
      <c r="CE28" s="55" t="str">
        <f t="shared" si="10"/>
        <v/>
      </c>
      <c r="CF28" s="55"/>
      <c r="CG28" s="56">
        <f t="shared" si="11"/>
        <v>0</v>
      </c>
      <c r="CH28" s="56">
        <f t="shared" si="12"/>
        <v>0</v>
      </c>
      <c r="CI28" s="56">
        <f t="shared" si="2"/>
        <v>0</v>
      </c>
      <c r="CJ28" s="56">
        <f t="shared" si="3"/>
        <v>0</v>
      </c>
      <c r="CK28" s="56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1" t="s">
        <v>76</v>
      </c>
      <c r="B29" s="34">
        <f t="shared" si="13"/>
        <v>0</v>
      </c>
      <c r="C29" s="39"/>
      <c r="D29" s="57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39"/>
      <c r="U29" s="39"/>
      <c r="V29" s="40"/>
      <c r="W29" s="41">
        <f t="shared" si="0"/>
        <v>0</v>
      </c>
      <c r="X29" s="39"/>
      <c r="Y29" s="42"/>
      <c r="Z29" s="40"/>
      <c r="AA29" s="62">
        <f t="shared" si="1"/>
        <v>0</v>
      </c>
      <c r="AB29" s="39"/>
      <c r="AC29" s="42"/>
      <c r="AD29" s="40"/>
      <c r="AE29" s="44"/>
      <c r="AF29" s="44">
        <v>0</v>
      </c>
      <c r="AG29" s="39"/>
      <c r="AH29" s="40"/>
      <c r="AI29" s="48"/>
      <c r="AJ29" s="46"/>
      <c r="AK29" s="40"/>
      <c r="AL29" s="46"/>
      <c r="AM29" s="40"/>
      <c r="AN29" s="49"/>
      <c r="AO29" s="49"/>
      <c r="AP29" s="49"/>
      <c r="AQ29" s="49"/>
      <c r="AR29" s="50"/>
      <c r="AS29" s="51"/>
      <c r="AT29" s="60"/>
      <c r="AU29" s="58"/>
      <c r="AV29" s="52"/>
      <c r="AW29" s="46"/>
      <c r="AX29" s="40"/>
      <c r="AY29" s="53" t="str">
        <f t="shared" si="5"/>
        <v/>
      </c>
      <c r="AZ29" s="54"/>
      <c r="BA29" s="54"/>
      <c r="BB29" s="54"/>
      <c r="BC29" s="54"/>
      <c r="BD29" s="54"/>
      <c r="BE29" s="54"/>
      <c r="BF29" s="54"/>
      <c r="BG29" s="54"/>
      <c r="BH29" s="54"/>
      <c r="BI29" s="13"/>
      <c r="BJ29" s="13"/>
      <c r="BK29" s="13"/>
      <c r="BL29" s="13"/>
      <c r="BM29" s="13"/>
      <c r="BX29" s="2"/>
      <c r="CA29" s="55" t="str">
        <f t="shared" si="6"/>
        <v/>
      </c>
      <c r="CB29" s="55" t="str">
        <f t="shared" si="7"/>
        <v/>
      </c>
      <c r="CC29" s="55" t="str">
        <f t="shared" si="8"/>
        <v/>
      </c>
      <c r="CD29" s="55" t="str">
        <f t="shared" si="9"/>
        <v/>
      </c>
      <c r="CE29" s="55" t="str">
        <f t="shared" si="10"/>
        <v/>
      </c>
      <c r="CF29" s="55"/>
      <c r="CG29" s="56">
        <f t="shared" si="11"/>
        <v>0</v>
      </c>
      <c r="CH29" s="56">
        <f t="shared" si="12"/>
        <v>0</v>
      </c>
      <c r="CI29" s="56">
        <f t="shared" si="2"/>
        <v>0</v>
      </c>
      <c r="CJ29" s="56">
        <f t="shared" si="3"/>
        <v>0</v>
      </c>
      <c r="CK29" s="56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1" t="s">
        <v>77</v>
      </c>
      <c r="B30" s="34">
        <f t="shared" si="13"/>
        <v>0</v>
      </c>
      <c r="C30" s="39"/>
      <c r="D30" s="57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0"/>
      <c r="T30" s="39"/>
      <c r="U30" s="39"/>
      <c r="V30" s="40"/>
      <c r="W30" s="41">
        <f t="shared" si="0"/>
        <v>0</v>
      </c>
      <c r="X30" s="39">
        <v>0</v>
      </c>
      <c r="Y30" s="42">
        <v>0</v>
      </c>
      <c r="Z30" s="40">
        <v>0</v>
      </c>
      <c r="AA30" s="62">
        <f t="shared" si="1"/>
        <v>0</v>
      </c>
      <c r="AB30" s="39">
        <v>0</v>
      </c>
      <c r="AC30" s="42">
        <v>0</v>
      </c>
      <c r="AD30" s="40">
        <v>0</v>
      </c>
      <c r="AE30" s="44"/>
      <c r="AF30" s="44">
        <v>0</v>
      </c>
      <c r="AG30" s="39">
        <v>0</v>
      </c>
      <c r="AH30" s="40">
        <v>0</v>
      </c>
      <c r="AI30" s="48">
        <v>0</v>
      </c>
      <c r="AJ30" s="46">
        <v>0</v>
      </c>
      <c r="AK30" s="40">
        <v>0</v>
      </c>
      <c r="AL30" s="46">
        <v>0</v>
      </c>
      <c r="AM30" s="40">
        <v>0</v>
      </c>
      <c r="AN30" s="49"/>
      <c r="AO30" s="49"/>
      <c r="AP30" s="49"/>
      <c r="AQ30" s="49"/>
      <c r="AR30" s="50"/>
      <c r="AS30" s="51"/>
      <c r="AT30" s="60"/>
      <c r="AU30" s="58"/>
      <c r="AV30" s="52"/>
      <c r="AW30" s="46"/>
      <c r="AX30" s="40"/>
      <c r="AY30" s="53" t="str">
        <f t="shared" si="5"/>
        <v/>
      </c>
      <c r="AZ30" s="54"/>
      <c r="BA30" s="54"/>
      <c r="BB30" s="54"/>
      <c r="BC30" s="54"/>
      <c r="BD30" s="54"/>
      <c r="BE30" s="54"/>
      <c r="BF30" s="54"/>
      <c r="BG30" s="54"/>
      <c r="BH30" s="54"/>
      <c r="BI30" s="13"/>
      <c r="BJ30" s="13"/>
      <c r="BK30" s="13"/>
      <c r="BL30" s="13"/>
      <c r="BM30" s="13"/>
      <c r="BX30" s="2"/>
      <c r="CA30" s="55" t="str">
        <f t="shared" si="6"/>
        <v/>
      </c>
      <c r="CB30" s="55" t="str">
        <f t="shared" si="7"/>
        <v/>
      </c>
      <c r="CC30" s="55" t="str">
        <f t="shared" si="8"/>
        <v/>
      </c>
      <c r="CD30" s="55" t="str">
        <f t="shared" si="9"/>
        <v/>
      </c>
      <c r="CE30" s="55" t="str">
        <f t="shared" si="10"/>
        <v/>
      </c>
      <c r="CF30" s="55"/>
      <c r="CG30" s="56">
        <f t="shared" si="11"/>
        <v>0</v>
      </c>
      <c r="CH30" s="56">
        <f t="shared" si="12"/>
        <v>0</v>
      </c>
      <c r="CI30" s="56">
        <f t="shared" si="2"/>
        <v>0</v>
      </c>
      <c r="CJ30" s="56">
        <f t="shared" si="3"/>
        <v>0</v>
      </c>
      <c r="CK30" s="56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1" t="s">
        <v>78</v>
      </c>
      <c r="B31" s="34">
        <f t="shared" si="13"/>
        <v>87</v>
      </c>
      <c r="C31" s="39">
        <v>4</v>
      </c>
      <c r="D31" s="57">
        <v>4</v>
      </c>
      <c r="E31" s="42">
        <v>2</v>
      </c>
      <c r="F31" s="42">
        <v>3</v>
      </c>
      <c r="G31" s="42">
        <v>2</v>
      </c>
      <c r="H31" s="42">
        <v>4</v>
      </c>
      <c r="I31" s="42">
        <v>6</v>
      </c>
      <c r="J31" s="42">
        <v>2</v>
      </c>
      <c r="K31" s="42">
        <v>1</v>
      </c>
      <c r="L31" s="42">
        <v>4</v>
      </c>
      <c r="M31" s="42">
        <v>5</v>
      </c>
      <c r="N31" s="42">
        <v>7</v>
      </c>
      <c r="O31" s="42">
        <v>7</v>
      </c>
      <c r="P31" s="42">
        <v>5</v>
      </c>
      <c r="Q31" s="42">
        <v>11</v>
      </c>
      <c r="R31" s="42">
        <v>9</v>
      </c>
      <c r="S31" s="40">
        <v>11</v>
      </c>
      <c r="T31" s="39">
        <v>87</v>
      </c>
      <c r="U31" s="39">
        <v>26</v>
      </c>
      <c r="V31" s="40">
        <v>61</v>
      </c>
      <c r="W31" s="41">
        <f t="shared" si="0"/>
        <v>9</v>
      </c>
      <c r="X31" s="39">
        <v>7</v>
      </c>
      <c r="Y31" s="42">
        <v>2</v>
      </c>
      <c r="Z31" s="40">
        <v>0</v>
      </c>
      <c r="AA31" s="62">
        <f t="shared" si="1"/>
        <v>47</v>
      </c>
      <c r="AB31" s="39">
        <v>24</v>
      </c>
      <c r="AC31" s="42">
        <v>23</v>
      </c>
      <c r="AD31" s="40">
        <v>0</v>
      </c>
      <c r="AE31" s="44">
        <v>31</v>
      </c>
      <c r="AF31" s="44">
        <v>0</v>
      </c>
      <c r="AG31" s="39">
        <v>9</v>
      </c>
      <c r="AH31" s="40">
        <v>3</v>
      </c>
      <c r="AI31" s="48">
        <v>0</v>
      </c>
      <c r="AJ31" s="46">
        <v>0</v>
      </c>
      <c r="AK31" s="40">
        <v>1</v>
      </c>
      <c r="AL31" s="46">
        <v>3</v>
      </c>
      <c r="AM31" s="40">
        <v>12</v>
      </c>
      <c r="AN31" s="49"/>
      <c r="AO31" s="49"/>
      <c r="AP31" s="49"/>
      <c r="AQ31" s="49"/>
      <c r="AR31" s="50"/>
      <c r="AS31" s="51"/>
      <c r="AT31" s="60"/>
      <c r="AU31" s="58"/>
      <c r="AV31" s="52"/>
      <c r="AW31" s="46"/>
      <c r="AX31" s="40"/>
      <c r="AY31" s="53" t="str">
        <f t="shared" si="5"/>
        <v/>
      </c>
      <c r="AZ31" s="54"/>
      <c r="BA31" s="54"/>
      <c r="BB31" s="54"/>
      <c r="BC31" s="54"/>
      <c r="BD31" s="54"/>
      <c r="BE31" s="54"/>
      <c r="BF31" s="54"/>
      <c r="BG31" s="54"/>
      <c r="BH31" s="54"/>
      <c r="BI31" s="13"/>
      <c r="BJ31" s="13"/>
      <c r="BK31" s="13"/>
      <c r="BL31" s="13"/>
      <c r="BM31" s="13"/>
      <c r="BX31" s="2"/>
      <c r="CA31" s="55" t="str">
        <f t="shared" si="6"/>
        <v/>
      </c>
      <c r="CB31" s="55" t="str">
        <f t="shared" si="7"/>
        <v/>
      </c>
      <c r="CC31" s="55" t="str">
        <f t="shared" si="8"/>
        <v/>
      </c>
      <c r="CD31" s="55" t="str">
        <f t="shared" si="9"/>
        <v/>
      </c>
      <c r="CE31" s="55" t="str">
        <f t="shared" si="10"/>
        <v/>
      </c>
      <c r="CF31" s="55"/>
      <c r="CG31" s="56">
        <f t="shared" si="11"/>
        <v>0</v>
      </c>
      <c r="CH31" s="56">
        <f t="shared" si="12"/>
        <v>0</v>
      </c>
      <c r="CI31" s="56">
        <f t="shared" si="2"/>
        <v>0</v>
      </c>
      <c r="CJ31" s="56">
        <f t="shared" si="3"/>
        <v>0</v>
      </c>
      <c r="CK31" s="56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1" t="s">
        <v>79</v>
      </c>
      <c r="B32" s="34">
        <f t="shared" si="13"/>
        <v>0</v>
      </c>
      <c r="C32" s="39"/>
      <c r="D32" s="57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39"/>
      <c r="U32" s="39"/>
      <c r="V32" s="40"/>
      <c r="W32" s="41">
        <f t="shared" si="0"/>
        <v>0</v>
      </c>
      <c r="X32" s="39"/>
      <c r="Y32" s="42"/>
      <c r="Z32" s="40"/>
      <c r="AA32" s="62">
        <f t="shared" si="1"/>
        <v>0</v>
      </c>
      <c r="AB32" s="39"/>
      <c r="AC32" s="42"/>
      <c r="AD32" s="40"/>
      <c r="AE32" s="44"/>
      <c r="AF32" s="44">
        <v>0</v>
      </c>
      <c r="AG32" s="39"/>
      <c r="AH32" s="40"/>
      <c r="AI32" s="48"/>
      <c r="AJ32" s="46"/>
      <c r="AK32" s="40"/>
      <c r="AL32" s="46"/>
      <c r="AM32" s="40"/>
      <c r="AN32" s="49"/>
      <c r="AO32" s="49"/>
      <c r="AP32" s="49"/>
      <c r="AQ32" s="49"/>
      <c r="AR32" s="50"/>
      <c r="AS32" s="51"/>
      <c r="AT32" s="60"/>
      <c r="AU32" s="58"/>
      <c r="AV32" s="52"/>
      <c r="AW32" s="46"/>
      <c r="AX32" s="40"/>
      <c r="AY32" s="53" t="str">
        <f t="shared" si="5"/>
        <v/>
      </c>
      <c r="AZ32" s="54"/>
      <c r="BA32" s="54"/>
      <c r="BB32" s="54"/>
      <c r="BC32" s="54"/>
      <c r="BD32" s="54"/>
      <c r="BE32" s="54"/>
      <c r="BF32" s="54"/>
      <c r="BG32" s="54"/>
      <c r="BH32" s="54"/>
      <c r="BI32" s="13"/>
      <c r="BJ32" s="13"/>
      <c r="BK32" s="13"/>
      <c r="BL32" s="13"/>
      <c r="BM32" s="13"/>
      <c r="BX32" s="2"/>
      <c r="CA32" s="55" t="str">
        <f t="shared" si="6"/>
        <v/>
      </c>
      <c r="CB32" s="55" t="str">
        <f t="shared" si="7"/>
        <v/>
      </c>
      <c r="CC32" s="55" t="str">
        <f t="shared" si="8"/>
        <v/>
      </c>
      <c r="CD32" s="55" t="str">
        <f t="shared" si="9"/>
        <v/>
      </c>
      <c r="CE32" s="55" t="str">
        <f t="shared" si="10"/>
        <v/>
      </c>
      <c r="CF32" s="55"/>
      <c r="CG32" s="56">
        <f t="shared" si="11"/>
        <v>0</v>
      </c>
      <c r="CH32" s="56">
        <f t="shared" si="12"/>
        <v>0</v>
      </c>
      <c r="CI32" s="56">
        <f t="shared" si="2"/>
        <v>0</v>
      </c>
      <c r="CJ32" s="56">
        <f t="shared" si="3"/>
        <v>0</v>
      </c>
      <c r="CK32" s="56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1" t="s">
        <v>80</v>
      </c>
      <c r="B33" s="34">
        <f t="shared" si="13"/>
        <v>0</v>
      </c>
      <c r="C33" s="39"/>
      <c r="D33" s="57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0"/>
      <c r="T33" s="39"/>
      <c r="U33" s="39"/>
      <c r="V33" s="40"/>
      <c r="W33" s="41">
        <f t="shared" si="0"/>
        <v>0</v>
      </c>
      <c r="X33" s="39"/>
      <c r="Y33" s="42"/>
      <c r="Z33" s="40"/>
      <c r="AA33" s="62">
        <f t="shared" si="1"/>
        <v>0</v>
      </c>
      <c r="AB33" s="39"/>
      <c r="AC33" s="42"/>
      <c r="AD33" s="40"/>
      <c r="AE33" s="44"/>
      <c r="AF33" s="44">
        <v>0</v>
      </c>
      <c r="AG33" s="39"/>
      <c r="AH33" s="40"/>
      <c r="AI33" s="48"/>
      <c r="AJ33" s="46"/>
      <c r="AK33" s="40"/>
      <c r="AL33" s="46"/>
      <c r="AM33" s="40"/>
      <c r="AN33" s="49"/>
      <c r="AO33" s="49"/>
      <c r="AP33" s="49"/>
      <c r="AQ33" s="49"/>
      <c r="AR33" s="50"/>
      <c r="AS33" s="51"/>
      <c r="AT33" s="60"/>
      <c r="AU33" s="58"/>
      <c r="AV33" s="52"/>
      <c r="AW33" s="46"/>
      <c r="AX33" s="40"/>
      <c r="AY33" s="53" t="str">
        <f t="shared" si="5"/>
        <v/>
      </c>
      <c r="AZ33" s="54"/>
      <c r="BA33" s="54"/>
      <c r="BB33" s="54"/>
      <c r="BC33" s="54"/>
      <c r="BD33" s="54"/>
      <c r="BE33" s="54"/>
      <c r="BF33" s="54"/>
      <c r="BG33" s="54"/>
      <c r="BH33" s="54"/>
      <c r="BI33" s="13"/>
      <c r="BJ33" s="13"/>
      <c r="BK33" s="13"/>
      <c r="BL33" s="13"/>
      <c r="BM33" s="13"/>
      <c r="BX33" s="2"/>
      <c r="CA33" s="55" t="str">
        <f t="shared" si="6"/>
        <v/>
      </c>
      <c r="CB33" s="55" t="str">
        <f t="shared" si="7"/>
        <v/>
      </c>
      <c r="CC33" s="55" t="str">
        <f t="shared" si="8"/>
        <v/>
      </c>
      <c r="CD33" s="55" t="str">
        <f t="shared" si="9"/>
        <v/>
      </c>
      <c r="CE33" s="55" t="str">
        <f t="shared" si="10"/>
        <v/>
      </c>
      <c r="CF33" s="55"/>
      <c r="CG33" s="56">
        <f t="shared" si="11"/>
        <v>0</v>
      </c>
      <c r="CH33" s="56">
        <f t="shared" si="12"/>
        <v>0</v>
      </c>
      <c r="CI33" s="56">
        <f t="shared" si="2"/>
        <v>0</v>
      </c>
      <c r="CJ33" s="56">
        <f t="shared" si="3"/>
        <v>0</v>
      </c>
      <c r="CK33" s="56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1" t="s">
        <v>81</v>
      </c>
      <c r="B34" s="34">
        <f t="shared" si="13"/>
        <v>0</v>
      </c>
      <c r="C34" s="39"/>
      <c r="D34" s="57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0"/>
      <c r="T34" s="39"/>
      <c r="U34" s="39"/>
      <c r="V34" s="40"/>
      <c r="W34" s="41">
        <f t="shared" si="0"/>
        <v>0</v>
      </c>
      <c r="X34" s="39"/>
      <c r="Y34" s="42"/>
      <c r="Z34" s="40"/>
      <c r="AA34" s="62">
        <f t="shared" si="1"/>
        <v>0</v>
      </c>
      <c r="AB34" s="39"/>
      <c r="AC34" s="42"/>
      <c r="AD34" s="40"/>
      <c r="AE34" s="44"/>
      <c r="AF34" s="44">
        <v>0</v>
      </c>
      <c r="AG34" s="39"/>
      <c r="AH34" s="40"/>
      <c r="AI34" s="48"/>
      <c r="AJ34" s="46"/>
      <c r="AK34" s="40"/>
      <c r="AL34" s="46"/>
      <c r="AM34" s="40"/>
      <c r="AN34" s="49"/>
      <c r="AO34" s="49"/>
      <c r="AP34" s="49"/>
      <c r="AQ34" s="49"/>
      <c r="AR34" s="50"/>
      <c r="AS34" s="51"/>
      <c r="AT34" s="60"/>
      <c r="AU34" s="58"/>
      <c r="AV34" s="52"/>
      <c r="AW34" s="46"/>
      <c r="AX34" s="40"/>
      <c r="AY34" s="53" t="str">
        <f t="shared" si="5"/>
        <v/>
      </c>
      <c r="AZ34" s="54"/>
      <c r="BA34" s="54"/>
      <c r="BB34" s="54"/>
      <c r="BC34" s="54"/>
      <c r="BD34" s="54"/>
      <c r="BE34" s="54"/>
      <c r="BF34" s="54"/>
      <c r="BG34" s="54"/>
      <c r="BH34" s="54"/>
      <c r="BI34" s="13"/>
      <c r="BJ34" s="13"/>
      <c r="BK34" s="13"/>
      <c r="BL34" s="13"/>
      <c r="BM34" s="13"/>
      <c r="BX34" s="2"/>
      <c r="CA34" s="55" t="str">
        <f t="shared" si="6"/>
        <v/>
      </c>
      <c r="CB34" s="55" t="str">
        <f t="shared" si="7"/>
        <v/>
      </c>
      <c r="CC34" s="55" t="str">
        <f t="shared" si="8"/>
        <v/>
      </c>
      <c r="CD34" s="55" t="str">
        <f t="shared" si="9"/>
        <v/>
      </c>
      <c r="CE34" s="55" t="str">
        <f t="shared" si="10"/>
        <v/>
      </c>
      <c r="CF34" s="55"/>
      <c r="CG34" s="56">
        <f t="shared" si="11"/>
        <v>0</v>
      </c>
      <c r="CH34" s="56">
        <f t="shared" si="12"/>
        <v>0</v>
      </c>
      <c r="CI34" s="56">
        <f t="shared" si="2"/>
        <v>0</v>
      </c>
      <c r="CJ34" s="56">
        <f t="shared" si="3"/>
        <v>0</v>
      </c>
      <c r="CK34" s="56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1" t="s">
        <v>82</v>
      </c>
      <c r="B35" s="34">
        <f>SUM(O35+P35+Q35+R35+S35)</f>
        <v>0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42"/>
      <c r="P35" s="42"/>
      <c r="Q35" s="42"/>
      <c r="R35" s="42"/>
      <c r="S35" s="40"/>
      <c r="T35" s="39"/>
      <c r="U35" s="39"/>
      <c r="V35" s="40"/>
      <c r="W35" s="41">
        <f>SUM(X35+Y35+Z35)</f>
        <v>0</v>
      </c>
      <c r="X35" s="63"/>
      <c r="Y35" s="64"/>
      <c r="Z35" s="65"/>
      <c r="AA35" s="62">
        <f t="shared" si="1"/>
        <v>0</v>
      </c>
      <c r="AB35" s="39"/>
      <c r="AC35" s="42"/>
      <c r="AD35" s="40"/>
      <c r="AE35" s="44"/>
      <c r="AF35" s="44">
        <v>0</v>
      </c>
      <c r="AG35" s="39"/>
      <c r="AH35" s="40"/>
      <c r="AI35" s="48"/>
      <c r="AJ35" s="46"/>
      <c r="AK35" s="40"/>
      <c r="AL35" s="46"/>
      <c r="AM35" s="40"/>
      <c r="AN35" s="49"/>
      <c r="AO35" s="49"/>
      <c r="AP35" s="49"/>
      <c r="AQ35" s="49"/>
      <c r="AR35" s="50"/>
      <c r="AS35" s="51"/>
      <c r="AT35" s="60"/>
      <c r="AU35" s="58"/>
      <c r="AV35" s="52"/>
      <c r="AW35" s="46"/>
      <c r="AX35" s="40"/>
      <c r="AY35" s="53" t="str">
        <f t="shared" si="5"/>
        <v/>
      </c>
      <c r="AZ35" s="54"/>
      <c r="BA35" s="54"/>
      <c r="BB35" s="54"/>
      <c r="BC35" s="54"/>
      <c r="BD35" s="54"/>
      <c r="BE35" s="54"/>
      <c r="BF35" s="54"/>
      <c r="BG35" s="54"/>
      <c r="BH35" s="54"/>
      <c r="BI35" s="13"/>
      <c r="BJ35" s="13"/>
      <c r="BK35" s="13"/>
      <c r="BL35" s="13"/>
      <c r="BM35" s="13"/>
      <c r="BX35" s="2"/>
      <c r="CA35" s="55" t="str">
        <f t="shared" si="6"/>
        <v/>
      </c>
      <c r="CB35" s="55" t="str">
        <f t="shared" si="7"/>
        <v/>
      </c>
      <c r="CC35" s="55" t="str">
        <f t="shared" si="8"/>
        <v/>
      </c>
      <c r="CD35" s="55" t="str">
        <f t="shared" si="9"/>
        <v/>
      </c>
      <c r="CE35" s="55" t="str">
        <f t="shared" si="10"/>
        <v/>
      </c>
      <c r="CF35" s="55"/>
      <c r="CG35" s="56">
        <f t="shared" si="11"/>
        <v>0</v>
      </c>
      <c r="CH35" s="56">
        <f t="shared" si="12"/>
        <v>0</v>
      </c>
      <c r="CI35" s="56">
        <f t="shared" si="2"/>
        <v>0</v>
      </c>
      <c r="CJ35" s="56">
        <f t="shared" si="3"/>
        <v>0</v>
      </c>
      <c r="CK35" s="56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1" t="s">
        <v>83</v>
      </c>
      <c r="B36" s="34">
        <f t="shared" ref="B36:B65" si="14">SUM(C36:S36)</f>
        <v>0</v>
      </c>
      <c r="C36" s="39"/>
      <c r="D36" s="57"/>
      <c r="E36" s="42"/>
      <c r="F36" s="38"/>
      <c r="G36" s="38"/>
      <c r="H36" s="38"/>
      <c r="I36" s="38"/>
      <c r="J36" s="38"/>
      <c r="K36" s="38"/>
      <c r="L36" s="42"/>
      <c r="M36" s="42"/>
      <c r="N36" s="42"/>
      <c r="O36" s="42"/>
      <c r="P36" s="42"/>
      <c r="Q36" s="42"/>
      <c r="R36" s="42"/>
      <c r="S36" s="42"/>
      <c r="T36" s="39"/>
      <c r="U36" s="39"/>
      <c r="V36" s="40"/>
      <c r="W36" s="41">
        <f t="shared" si="0"/>
        <v>0</v>
      </c>
      <c r="X36" s="39"/>
      <c r="Y36" s="42"/>
      <c r="Z36" s="40"/>
      <c r="AA36" s="62">
        <f t="shared" si="1"/>
        <v>0</v>
      </c>
      <c r="AB36" s="39"/>
      <c r="AC36" s="42"/>
      <c r="AD36" s="40"/>
      <c r="AE36" s="44"/>
      <c r="AF36" s="44">
        <v>0</v>
      </c>
      <c r="AG36" s="39"/>
      <c r="AH36" s="40"/>
      <c r="AI36" s="48"/>
      <c r="AJ36" s="46"/>
      <c r="AK36" s="40"/>
      <c r="AL36" s="46"/>
      <c r="AM36" s="40"/>
      <c r="AN36" s="49"/>
      <c r="AO36" s="49"/>
      <c r="AP36" s="49"/>
      <c r="AQ36" s="49"/>
      <c r="AR36" s="50"/>
      <c r="AS36" s="51"/>
      <c r="AT36" s="60"/>
      <c r="AU36" s="58"/>
      <c r="AV36" s="52"/>
      <c r="AW36" s="46"/>
      <c r="AX36" s="40"/>
      <c r="AY36" s="53" t="str">
        <f t="shared" si="5"/>
        <v/>
      </c>
      <c r="AZ36" s="54"/>
      <c r="BA36" s="54"/>
      <c r="BB36" s="54"/>
      <c r="BC36" s="54"/>
      <c r="BD36" s="54"/>
      <c r="BE36" s="54"/>
      <c r="BF36" s="54"/>
      <c r="BG36" s="54"/>
      <c r="BH36" s="54"/>
      <c r="BI36" s="13"/>
      <c r="BJ36" s="13"/>
      <c r="BK36" s="13"/>
      <c r="BL36" s="13"/>
      <c r="BM36" s="13"/>
      <c r="BX36" s="2"/>
      <c r="CA36" s="55" t="str">
        <f t="shared" si="6"/>
        <v/>
      </c>
      <c r="CB36" s="55" t="str">
        <f t="shared" si="7"/>
        <v/>
      </c>
      <c r="CC36" s="55" t="str">
        <f t="shared" si="8"/>
        <v/>
      </c>
      <c r="CD36" s="55" t="str">
        <f t="shared" si="9"/>
        <v/>
      </c>
      <c r="CE36" s="55" t="str">
        <f t="shared" si="10"/>
        <v/>
      </c>
      <c r="CF36" s="55"/>
      <c r="CG36" s="56">
        <f t="shared" si="11"/>
        <v>0</v>
      </c>
      <c r="CH36" s="56">
        <f t="shared" si="12"/>
        <v>0</v>
      </c>
      <c r="CI36" s="56">
        <f t="shared" si="2"/>
        <v>0</v>
      </c>
      <c r="CJ36" s="56">
        <f t="shared" si="3"/>
        <v>0</v>
      </c>
      <c r="CK36" s="56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1" t="s">
        <v>84</v>
      </c>
      <c r="B37" s="34">
        <f t="shared" si="14"/>
        <v>0</v>
      </c>
      <c r="C37" s="38"/>
      <c r="D37" s="38"/>
      <c r="E37" s="38"/>
      <c r="F37" s="38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0"/>
      <c r="T37" s="39"/>
      <c r="U37" s="39"/>
      <c r="V37" s="40"/>
      <c r="W37" s="41">
        <f>SUM(X37+Y37+Z37)</f>
        <v>0</v>
      </c>
      <c r="X37" s="39"/>
      <c r="Y37" s="42"/>
      <c r="Z37" s="40"/>
      <c r="AA37" s="62">
        <f t="shared" si="1"/>
        <v>0</v>
      </c>
      <c r="AB37" s="39"/>
      <c r="AC37" s="42"/>
      <c r="AD37" s="40"/>
      <c r="AE37" s="44"/>
      <c r="AF37" s="44">
        <v>0</v>
      </c>
      <c r="AG37" s="39"/>
      <c r="AH37" s="40"/>
      <c r="AI37" s="48"/>
      <c r="AJ37" s="46"/>
      <c r="AK37" s="40"/>
      <c r="AL37" s="46"/>
      <c r="AM37" s="40"/>
      <c r="AN37" s="49"/>
      <c r="AO37" s="49"/>
      <c r="AP37" s="49"/>
      <c r="AQ37" s="49"/>
      <c r="AR37" s="50"/>
      <c r="AS37" s="51"/>
      <c r="AT37" s="60"/>
      <c r="AU37" s="58"/>
      <c r="AV37" s="52"/>
      <c r="AW37" s="46"/>
      <c r="AX37" s="40"/>
      <c r="AY37" s="53" t="str">
        <f t="shared" si="5"/>
        <v/>
      </c>
      <c r="AZ37" s="54"/>
      <c r="BA37" s="54"/>
      <c r="BB37" s="54"/>
      <c r="BC37" s="54"/>
      <c r="BD37" s="54"/>
      <c r="BE37" s="54"/>
      <c r="BF37" s="54"/>
      <c r="BG37" s="54"/>
      <c r="BH37" s="54"/>
      <c r="BI37" s="13"/>
      <c r="BJ37" s="13"/>
      <c r="BK37" s="13"/>
      <c r="BL37" s="13"/>
      <c r="BM37" s="13"/>
      <c r="BX37" s="2"/>
      <c r="CA37" s="55" t="str">
        <f t="shared" si="6"/>
        <v/>
      </c>
      <c r="CB37" s="55" t="str">
        <f t="shared" si="7"/>
        <v/>
      </c>
      <c r="CC37" s="55" t="str">
        <f t="shared" si="8"/>
        <v/>
      </c>
      <c r="CD37" s="55" t="str">
        <f t="shared" si="9"/>
        <v/>
      </c>
      <c r="CE37" s="55" t="str">
        <f t="shared" si="10"/>
        <v/>
      </c>
      <c r="CF37" s="55"/>
      <c r="CG37" s="56">
        <f t="shared" si="11"/>
        <v>0</v>
      </c>
      <c r="CH37" s="56">
        <f t="shared" si="12"/>
        <v>0</v>
      </c>
      <c r="CI37" s="56">
        <f t="shared" si="2"/>
        <v>0</v>
      </c>
      <c r="CJ37" s="56">
        <f t="shared" si="3"/>
        <v>0</v>
      </c>
      <c r="CK37" s="56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1" t="s">
        <v>85</v>
      </c>
      <c r="B38" s="34">
        <f t="shared" si="14"/>
        <v>89</v>
      </c>
      <c r="C38" s="38">
        <v>36</v>
      </c>
      <c r="D38" s="38">
        <v>26</v>
      </c>
      <c r="E38" s="38">
        <v>22</v>
      </c>
      <c r="F38" s="38">
        <v>5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39">
        <v>89</v>
      </c>
      <c r="U38" s="39">
        <v>55</v>
      </c>
      <c r="V38" s="40">
        <v>34</v>
      </c>
      <c r="W38" s="41">
        <f>SUM(X38+Y38+Z38)</f>
        <v>27</v>
      </c>
      <c r="X38" s="39">
        <v>12</v>
      </c>
      <c r="Y38" s="42">
        <v>15</v>
      </c>
      <c r="Z38" s="40">
        <v>0</v>
      </c>
      <c r="AA38" s="62">
        <f>SUM(AB38+AC38+AD38)</f>
        <v>0</v>
      </c>
      <c r="AB38" s="39">
        <v>0</v>
      </c>
      <c r="AC38" s="42">
        <v>0</v>
      </c>
      <c r="AD38" s="40">
        <v>0</v>
      </c>
      <c r="AE38" s="44">
        <v>12</v>
      </c>
      <c r="AF38" s="40">
        <v>0</v>
      </c>
      <c r="AG38" s="39">
        <v>5</v>
      </c>
      <c r="AH38" s="40">
        <v>5</v>
      </c>
      <c r="AI38" s="48">
        <v>152</v>
      </c>
      <c r="AJ38" s="46">
        <v>1</v>
      </c>
      <c r="AK38" s="40">
        <v>0</v>
      </c>
      <c r="AL38" s="46">
        <v>2</v>
      </c>
      <c r="AM38" s="40">
        <v>0</v>
      </c>
      <c r="AN38" s="49"/>
      <c r="AO38" s="49"/>
      <c r="AP38" s="49"/>
      <c r="AQ38" s="49"/>
      <c r="AR38" s="50"/>
      <c r="AS38" s="51"/>
      <c r="AT38" s="60"/>
      <c r="AU38" s="58"/>
      <c r="AV38" s="52"/>
      <c r="AW38" s="46"/>
      <c r="AX38" s="40"/>
      <c r="AY38" s="53" t="str">
        <f t="shared" si="5"/>
        <v/>
      </c>
      <c r="AZ38" s="54"/>
      <c r="BA38" s="54"/>
      <c r="BB38" s="54"/>
      <c r="BC38" s="54"/>
      <c r="BD38" s="54"/>
      <c r="BE38" s="54"/>
      <c r="BF38" s="54"/>
      <c r="BG38" s="54"/>
      <c r="BH38" s="54"/>
      <c r="BI38" s="13"/>
      <c r="BJ38" s="13"/>
      <c r="BK38" s="13"/>
      <c r="BL38" s="13"/>
      <c r="BM38" s="13"/>
      <c r="BX38" s="2"/>
      <c r="CA38" s="55" t="str">
        <f t="shared" si="6"/>
        <v/>
      </c>
      <c r="CB38" s="55" t="str">
        <f t="shared" si="7"/>
        <v/>
      </c>
      <c r="CC38" s="55" t="str">
        <f t="shared" si="8"/>
        <v/>
      </c>
      <c r="CD38" s="55" t="str">
        <f t="shared" si="9"/>
        <v/>
      </c>
      <c r="CE38" s="55" t="str">
        <f t="shared" si="10"/>
        <v/>
      </c>
      <c r="CF38" s="55"/>
      <c r="CG38" s="56">
        <f t="shared" si="11"/>
        <v>0</v>
      </c>
      <c r="CH38" s="56">
        <f t="shared" si="12"/>
        <v>0</v>
      </c>
      <c r="CI38" s="56">
        <f t="shared" si="2"/>
        <v>0</v>
      </c>
      <c r="CJ38" s="56">
        <f t="shared" si="3"/>
        <v>0</v>
      </c>
      <c r="CK38" s="56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1" t="s">
        <v>86</v>
      </c>
      <c r="B39" s="34">
        <f t="shared" si="14"/>
        <v>126</v>
      </c>
      <c r="C39" s="38">
        <v>0</v>
      </c>
      <c r="D39" s="38">
        <v>0</v>
      </c>
      <c r="E39" s="38">
        <v>0</v>
      </c>
      <c r="F39" s="42">
        <v>6</v>
      </c>
      <c r="G39" s="42">
        <v>3</v>
      </c>
      <c r="H39" s="42">
        <v>5</v>
      </c>
      <c r="I39" s="42">
        <v>2</v>
      </c>
      <c r="J39" s="42">
        <v>3</v>
      </c>
      <c r="K39" s="42">
        <v>6</v>
      </c>
      <c r="L39" s="42">
        <v>14</v>
      </c>
      <c r="M39" s="42">
        <v>7</v>
      </c>
      <c r="N39" s="42">
        <v>12</v>
      </c>
      <c r="O39" s="42">
        <v>10</v>
      </c>
      <c r="P39" s="42">
        <v>19</v>
      </c>
      <c r="Q39" s="42">
        <v>12</v>
      </c>
      <c r="R39" s="42">
        <v>11</v>
      </c>
      <c r="S39" s="40">
        <v>16</v>
      </c>
      <c r="T39" s="39">
        <v>126</v>
      </c>
      <c r="U39" s="39">
        <v>63</v>
      </c>
      <c r="V39" s="40">
        <v>63</v>
      </c>
      <c r="W39" s="41">
        <f>SUM(X39+Y39+Z39)</f>
        <v>0</v>
      </c>
      <c r="X39" s="39">
        <v>0</v>
      </c>
      <c r="Y39" s="42">
        <v>0</v>
      </c>
      <c r="Z39" s="40">
        <v>0</v>
      </c>
      <c r="AA39" s="62">
        <f>SUM(AB39+AC39+AD39)</f>
        <v>80</v>
      </c>
      <c r="AB39" s="39">
        <v>36</v>
      </c>
      <c r="AC39" s="42">
        <v>44</v>
      </c>
      <c r="AD39" s="40">
        <v>0</v>
      </c>
      <c r="AE39" s="44">
        <v>36</v>
      </c>
      <c r="AF39" s="66">
        <v>0</v>
      </c>
      <c r="AG39" s="39">
        <v>2</v>
      </c>
      <c r="AH39" s="40">
        <v>11</v>
      </c>
      <c r="AI39" s="48">
        <v>34</v>
      </c>
      <c r="AJ39" s="46">
        <v>0</v>
      </c>
      <c r="AK39" s="40">
        <v>38</v>
      </c>
      <c r="AL39" s="46">
        <v>0</v>
      </c>
      <c r="AM39" s="40">
        <v>10</v>
      </c>
      <c r="AN39" s="49"/>
      <c r="AO39" s="49"/>
      <c r="AP39" s="49"/>
      <c r="AQ39" s="49"/>
      <c r="AR39" s="50"/>
      <c r="AS39" s="51"/>
      <c r="AT39" s="60"/>
      <c r="AU39" s="58"/>
      <c r="AV39" s="52"/>
      <c r="AW39" s="46"/>
      <c r="AX39" s="40"/>
      <c r="AY39" s="53" t="str">
        <f t="shared" si="5"/>
        <v/>
      </c>
      <c r="AZ39" s="54"/>
      <c r="BA39" s="54"/>
      <c r="BB39" s="54"/>
      <c r="BC39" s="54"/>
      <c r="BD39" s="54"/>
      <c r="BE39" s="54"/>
      <c r="BF39" s="54"/>
      <c r="BG39" s="54"/>
      <c r="BH39" s="54"/>
      <c r="BI39" s="13"/>
      <c r="BJ39" s="13"/>
      <c r="BK39" s="13"/>
      <c r="BL39" s="13"/>
      <c r="BM39" s="13"/>
      <c r="BX39" s="2"/>
      <c r="CA39" s="55" t="str">
        <f t="shared" si="6"/>
        <v/>
      </c>
      <c r="CB39" s="55" t="str">
        <f t="shared" si="7"/>
        <v/>
      </c>
      <c r="CC39" s="55" t="str">
        <f t="shared" si="8"/>
        <v/>
      </c>
      <c r="CD39" s="55" t="str">
        <f t="shared" si="9"/>
        <v/>
      </c>
      <c r="CE39" s="55" t="str">
        <f t="shared" si="10"/>
        <v/>
      </c>
      <c r="CF39" s="55"/>
      <c r="CG39" s="56">
        <f t="shared" si="11"/>
        <v>0</v>
      </c>
      <c r="CH39" s="56">
        <f t="shared" si="12"/>
        <v>0</v>
      </c>
      <c r="CI39" s="56">
        <f t="shared" si="2"/>
        <v>0</v>
      </c>
      <c r="CJ39" s="56">
        <f t="shared" si="3"/>
        <v>0</v>
      </c>
      <c r="CK39" s="56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1" t="s">
        <v>87</v>
      </c>
      <c r="B40" s="34">
        <f t="shared" si="14"/>
        <v>0</v>
      </c>
      <c r="C40" s="38"/>
      <c r="D40" s="38"/>
      <c r="E40" s="38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0"/>
      <c r="T40" s="39"/>
      <c r="U40" s="39"/>
      <c r="V40" s="40"/>
      <c r="W40" s="41">
        <f>SUM(X40+Y40+Z40)</f>
        <v>0</v>
      </c>
      <c r="X40" s="39"/>
      <c r="Y40" s="42"/>
      <c r="Z40" s="40"/>
      <c r="AA40" s="62">
        <f>SUM(AB40+AC40+AD40)</f>
        <v>0</v>
      </c>
      <c r="AB40" s="39"/>
      <c r="AC40" s="42"/>
      <c r="AD40" s="40"/>
      <c r="AE40" s="44"/>
      <c r="AF40" s="40">
        <v>0</v>
      </c>
      <c r="AG40" s="39"/>
      <c r="AH40" s="40"/>
      <c r="AI40" s="48"/>
      <c r="AJ40" s="46"/>
      <c r="AK40" s="40"/>
      <c r="AL40" s="46"/>
      <c r="AM40" s="40"/>
      <c r="AN40" s="49"/>
      <c r="AO40" s="49"/>
      <c r="AP40" s="49"/>
      <c r="AQ40" s="49"/>
      <c r="AR40" s="50"/>
      <c r="AS40" s="51"/>
      <c r="AT40" s="60"/>
      <c r="AU40" s="58"/>
      <c r="AV40" s="52"/>
      <c r="AW40" s="46"/>
      <c r="AX40" s="40"/>
      <c r="AY40" s="53" t="str">
        <f t="shared" si="5"/>
        <v/>
      </c>
      <c r="AZ40" s="54"/>
      <c r="BA40" s="54"/>
      <c r="BB40" s="54"/>
      <c r="BC40" s="54"/>
      <c r="BD40" s="54"/>
      <c r="BE40" s="54"/>
      <c r="BF40" s="54"/>
      <c r="BG40" s="54"/>
      <c r="BH40" s="54"/>
      <c r="BI40" s="13"/>
      <c r="BJ40" s="13"/>
      <c r="BK40" s="13"/>
      <c r="BL40" s="13"/>
      <c r="BM40" s="13"/>
      <c r="BX40" s="2"/>
      <c r="CA40" s="55" t="str">
        <f t="shared" si="6"/>
        <v/>
      </c>
      <c r="CB40" s="55" t="str">
        <f t="shared" si="7"/>
        <v/>
      </c>
      <c r="CC40" s="55" t="str">
        <f t="shared" si="8"/>
        <v/>
      </c>
      <c r="CD40" s="55" t="str">
        <f t="shared" si="9"/>
        <v/>
      </c>
      <c r="CE40" s="55" t="str">
        <f t="shared" si="10"/>
        <v/>
      </c>
      <c r="CF40" s="55"/>
      <c r="CG40" s="56">
        <f t="shared" si="11"/>
        <v>0</v>
      </c>
      <c r="CH40" s="56">
        <f t="shared" si="12"/>
        <v>0</v>
      </c>
      <c r="CI40" s="56">
        <f t="shared" si="2"/>
        <v>0</v>
      </c>
      <c r="CJ40" s="56">
        <f t="shared" si="3"/>
        <v>0</v>
      </c>
      <c r="CK40" s="56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1" t="s">
        <v>88</v>
      </c>
      <c r="B41" s="34">
        <f t="shared" si="14"/>
        <v>0</v>
      </c>
      <c r="C41" s="38">
        <v>0</v>
      </c>
      <c r="D41" s="38">
        <v>0</v>
      </c>
      <c r="E41" s="38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39">
        <v>0</v>
      </c>
      <c r="U41" s="39">
        <v>0</v>
      </c>
      <c r="V41" s="40">
        <v>0</v>
      </c>
      <c r="W41" s="41">
        <f>SUM(X41+Y41+Z41)</f>
        <v>0</v>
      </c>
      <c r="X41" s="39">
        <v>0</v>
      </c>
      <c r="Y41" s="42">
        <v>0</v>
      </c>
      <c r="Z41" s="40">
        <v>0</v>
      </c>
      <c r="AA41" s="62">
        <f>SUM(AB41+AC41+AD41)</f>
        <v>0</v>
      </c>
      <c r="AB41" s="39">
        <v>0</v>
      </c>
      <c r="AC41" s="42">
        <v>0</v>
      </c>
      <c r="AD41" s="40">
        <v>0</v>
      </c>
      <c r="AE41" s="44"/>
      <c r="AF41" s="40">
        <v>0</v>
      </c>
      <c r="AG41" s="39">
        <v>0</v>
      </c>
      <c r="AH41" s="40">
        <v>0</v>
      </c>
      <c r="AI41" s="48">
        <v>0</v>
      </c>
      <c r="AJ41" s="46">
        <v>0</v>
      </c>
      <c r="AK41" s="40">
        <v>0</v>
      </c>
      <c r="AL41" s="46">
        <v>0</v>
      </c>
      <c r="AM41" s="40">
        <v>0</v>
      </c>
      <c r="AN41" s="49"/>
      <c r="AO41" s="49"/>
      <c r="AP41" s="49"/>
      <c r="AQ41" s="49"/>
      <c r="AR41" s="50"/>
      <c r="AS41" s="51"/>
      <c r="AT41" s="60"/>
      <c r="AU41" s="58"/>
      <c r="AV41" s="52"/>
      <c r="AW41" s="46"/>
      <c r="AX41" s="40"/>
      <c r="AY41" s="53" t="str">
        <f t="shared" si="5"/>
        <v/>
      </c>
      <c r="AZ41" s="54"/>
      <c r="BA41" s="54"/>
      <c r="BB41" s="54"/>
      <c r="BC41" s="54"/>
      <c r="BD41" s="54"/>
      <c r="BE41" s="54"/>
      <c r="BF41" s="54"/>
      <c r="BG41" s="54"/>
      <c r="BH41" s="54"/>
      <c r="BI41" s="13"/>
      <c r="BJ41" s="13"/>
      <c r="BK41" s="13"/>
      <c r="BL41" s="13"/>
      <c r="BM41" s="13"/>
      <c r="BX41" s="2"/>
      <c r="CA41" s="55" t="str">
        <f t="shared" si="6"/>
        <v/>
      </c>
      <c r="CB41" s="55" t="str">
        <f t="shared" si="7"/>
        <v/>
      </c>
      <c r="CC41" s="55" t="str">
        <f t="shared" si="8"/>
        <v/>
      </c>
      <c r="CD41" s="55" t="str">
        <f t="shared" si="9"/>
        <v/>
      </c>
      <c r="CE41" s="55" t="str">
        <f t="shared" si="10"/>
        <v/>
      </c>
      <c r="CF41" s="55"/>
      <c r="CG41" s="56">
        <f t="shared" si="11"/>
        <v>0</v>
      </c>
      <c r="CH41" s="56">
        <f t="shared" si="12"/>
        <v>0</v>
      </c>
      <c r="CI41" s="56">
        <f t="shared" si="2"/>
        <v>0</v>
      </c>
      <c r="CJ41" s="56">
        <f t="shared" si="3"/>
        <v>0</v>
      </c>
      <c r="CK41" s="56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1" t="s">
        <v>89</v>
      </c>
      <c r="B42" s="34">
        <f t="shared" si="14"/>
        <v>197</v>
      </c>
      <c r="C42" s="39">
        <v>0</v>
      </c>
      <c r="D42" s="57">
        <v>0</v>
      </c>
      <c r="E42" s="42">
        <v>0</v>
      </c>
      <c r="F42" s="42">
        <v>9</v>
      </c>
      <c r="G42" s="42">
        <v>15</v>
      </c>
      <c r="H42" s="42">
        <v>16</v>
      </c>
      <c r="I42" s="42">
        <v>16</v>
      </c>
      <c r="J42" s="42">
        <v>14</v>
      </c>
      <c r="K42" s="42">
        <v>21</v>
      </c>
      <c r="L42" s="42">
        <v>24</v>
      </c>
      <c r="M42" s="42">
        <v>26</v>
      </c>
      <c r="N42" s="42">
        <v>28</v>
      </c>
      <c r="O42" s="42">
        <v>14</v>
      </c>
      <c r="P42" s="42">
        <v>11</v>
      </c>
      <c r="Q42" s="42">
        <v>0</v>
      </c>
      <c r="R42" s="42">
        <v>1</v>
      </c>
      <c r="S42" s="40">
        <v>2</v>
      </c>
      <c r="T42" s="39">
        <v>197</v>
      </c>
      <c r="U42" s="39">
        <v>98</v>
      </c>
      <c r="V42" s="40">
        <v>99</v>
      </c>
      <c r="W42" s="41">
        <f t="shared" ref="W42:W67" si="15">SUM(X42+Y42+Z42)</f>
        <v>0</v>
      </c>
      <c r="X42" s="39">
        <v>0</v>
      </c>
      <c r="Y42" s="42">
        <v>0</v>
      </c>
      <c r="Z42" s="40">
        <v>0</v>
      </c>
      <c r="AA42" s="62">
        <f>SUM(AB42+AC42+AD42)</f>
        <v>16</v>
      </c>
      <c r="AB42" s="39">
        <v>11</v>
      </c>
      <c r="AC42" s="42">
        <v>5</v>
      </c>
      <c r="AD42" s="40">
        <v>0</v>
      </c>
      <c r="AE42" s="44">
        <v>9</v>
      </c>
      <c r="AF42" s="40">
        <v>4</v>
      </c>
      <c r="AG42" s="39">
        <v>4</v>
      </c>
      <c r="AH42" s="67">
        <v>14</v>
      </c>
      <c r="AI42" s="48">
        <v>128</v>
      </c>
      <c r="AJ42" s="46">
        <v>0</v>
      </c>
      <c r="AK42" s="40">
        <v>0</v>
      </c>
      <c r="AL42" s="46">
        <v>0</v>
      </c>
      <c r="AM42" s="40">
        <v>10</v>
      </c>
      <c r="AN42" s="49"/>
      <c r="AO42" s="49"/>
      <c r="AP42" s="49"/>
      <c r="AQ42" s="49"/>
      <c r="AR42" s="50"/>
      <c r="AS42" s="51"/>
      <c r="AT42" s="60">
        <v>11</v>
      </c>
      <c r="AU42" s="58">
        <v>11</v>
      </c>
      <c r="AV42" s="52">
        <v>11</v>
      </c>
      <c r="AW42" s="46"/>
      <c r="AX42" s="40"/>
      <c r="AY42" s="53" t="str">
        <f t="shared" si="5"/>
        <v/>
      </c>
      <c r="AZ42" s="54"/>
      <c r="BA42" s="54"/>
      <c r="BB42" s="54"/>
      <c r="BC42" s="54"/>
      <c r="BD42" s="54"/>
      <c r="BE42" s="54"/>
      <c r="BF42" s="54"/>
      <c r="BG42" s="54"/>
      <c r="BH42" s="54"/>
      <c r="BI42" s="13"/>
      <c r="BJ42" s="13"/>
      <c r="BK42" s="13"/>
      <c r="BL42" s="13"/>
      <c r="BM42" s="13"/>
      <c r="BX42" s="2"/>
      <c r="CA42" s="55" t="str">
        <f t="shared" si="6"/>
        <v/>
      </c>
      <c r="CB42" s="55" t="str">
        <f t="shared" si="7"/>
        <v/>
      </c>
      <c r="CC42" s="55" t="str">
        <f t="shared" si="8"/>
        <v/>
      </c>
      <c r="CD42" s="55" t="str">
        <f t="shared" si="9"/>
        <v/>
      </c>
      <c r="CE42" s="55" t="str">
        <f t="shared" si="10"/>
        <v/>
      </c>
      <c r="CF42" s="55"/>
      <c r="CG42" s="56">
        <f t="shared" si="11"/>
        <v>0</v>
      </c>
      <c r="CH42" s="56">
        <f t="shared" si="12"/>
        <v>0</v>
      </c>
      <c r="CI42" s="56">
        <f t="shared" si="2"/>
        <v>0</v>
      </c>
      <c r="CJ42" s="56">
        <f t="shared" si="3"/>
        <v>0</v>
      </c>
      <c r="CK42" s="56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1" t="s">
        <v>90</v>
      </c>
      <c r="B43" s="34">
        <f t="shared" si="14"/>
        <v>34</v>
      </c>
      <c r="C43" s="39">
        <v>11</v>
      </c>
      <c r="D43" s="57">
        <v>16</v>
      </c>
      <c r="E43" s="42">
        <v>3</v>
      </c>
      <c r="F43" s="42">
        <v>4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39">
        <v>34</v>
      </c>
      <c r="U43" s="39">
        <v>28</v>
      </c>
      <c r="V43" s="40">
        <v>6</v>
      </c>
      <c r="W43" s="41">
        <f t="shared" si="15"/>
        <v>14</v>
      </c>
      <c r="X43" s="39">
        <v>7</v>
      </c>
      <c r="Y43" s="42">
        <v>7</v>
      </c>
      <c r="Z43" s="40">
        <v>0</v>
      </c>
      <c r="AA43" s="62">
        <f t="shared" ref="AA43:AA70" si="16">SUM(AB43+AC43+AD43)</f>
        <v>0</v>
      </c>
      <c r="AB43" s="39">
        <v>0</v>
      </c>
      <c r="AC43" s="42">
        <v>0</v>
      </c>
      <c r="AD43" s="40">
        <v>0</v>
      </c>
      <c r="AE43" s="44">
        <v>7</v>
      </c>
      <c r="AF43" s="49">
        <v>0</v>
      </c>
      <c r="AG43" s="39">
        <v>1</v>
      </c>
      <c r="AH43" s="67">
        <v>0</v>
      </c>
      <c r="AI43" s="48">
        <v>0</v>
      </c>
      <c r="AJ43" s="46">
        <v>0</v>
      </c>
      <c r="AK43" s="40">
        <v>0</v>
      </c>
      <c r="AL43" s="46">
        <v>6</v>
      </c>
      <c r="AM43" s="40">
        <v>0</v>
      </c>
      <c r="AN43" s="49"/>
      <c r="AO43" s="49"/>
      <c r="AP43" s="49"/>
      <c r="AQ43" s="49"/>
      <c r="AR43" s="50"/>
      <c r="AS43" s="51"/>
      <c r="AT43" s="60"/>
      <c r="AU43" s="58"/>
      <c r="AV43" s="52"/>
      <c r="AW43" s="46"/>
      <c r="AX43" s="40"/>
      <c r="AY43" s="53" t="str">
        <f t="shared" si="5"/>
        <v/>
      </c>
      <c r="AZ43" s="54"/>
      <c r="BA43" s="54"/>
      <c r="BB43" s="54"/>
      <c r="BC43" s="54"/>
      <c r="BD43" s="54"/>
      <c r="BE43" s="54"/>
      <c r="BF43" s="54"/>
      <c r="BG43" s="54"/>
      <c r="BH43" s="54"/>
      <c r="BI43" s="13"/>
      <c r="BJ43" s="13"/>
      <c r="BK43" s="13"/>
      <c r="BL43" s="13"/>
      <c r="BM43" s="13"/>
      <c r="BX43" s="2"/>
      <c r="CA43" s="55" t="str">
        <f t="shared" si="6"/>
        <v/>
      </c>
      <c r="CB43" s="55" t="str">
        <f t="shared" si="7"/>
        <v/>
      </c>
      <c r="CC43" s="55" t="str">
        <f t="shared" si="8"/>
        <v/>
      </c>
      <c r="CD43" s="55" t="str">
        <f t="shared" si="9"/>
        <v/>
      </c>
      <c r="CE43" s="55" t="str">
        <f t="shared" si="10"/>
        <v/>
      </c>
      <c r="CF43" s="55"/>
      <c r="CG43" s="56">
        <f t="shared" si="11"/>
        <v>0</v>
      </c>
      <c r="CH43" s="56">
        <f t="shared" si="12"/>
        <v>0</v>
      </c>
      <c r="CI43" s="56">
        <f t="shared" si="2"/>
        <v>0</v>
      </c>
      <c r="CJ43" s="56">
        <f t="shared" si="3"/>
        <v>0</v>
      </c>
      <c r="CK43" s="56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1" t="s">
        <v>91</v>
      </c>
      <c r="B44" s="34">
        <f t="shared" si="14"/>
        <v>298</v>
      </c>
      <c r="C44" s="39">
        <v>0</v>
      </c>
      <c r="D44" s="57">
        <v>0</v>
      </c>
      <c r="E44" s="42">
        <v>0</v>
      </c>
      <c r="F44" s="42">
        <v>4</v>
      </c>
      <c r="G44" s="42">
        <v>6</v>
      </c>
      <c r="H44" s="42">
        <v>11</v>
      </c>
      <c r="I44" s="42">
        <v>2</v>
      </c>
      <c r="J44" s="42">
        <v>25</v>
      </c>
      <c r="K44" s="42">
        <v>19</v>
      </c>
      <c r="L44" s="42">
        <v>28</v>
      </c>
      <c r="M44" s="42">
        <v>40</v>
      </c>
      <c r="N44" s="42">
        <v>50</v>
      </c>
      <c r="O44" s="42">
        <v>32</v>
      </c>
      <c r="P44" s="42">
        <v>34</v>
      </c>
      <c r="Q44" s="42">
        <v>26</v>
      </c>
      <c r="R44" s="42">
        <v>13</v>
      </c>
      <c r="S44" s="40">
        <v>8</v>
      </c>
      <c r="T44" s="39">
        <v>298</v>
      </c>
      <c r="U44" s="39">
        <v>76</v>
      </c>
      <c r="V44" s="40">
        <v>222</v>
      </c>
      <c r="W44" s="41">
        <f t="shared" si="15"/>
        <v>0</v>
      </c>
      <c r="X44" s="39">
        <v>0</v>
      </c>
      <c r="Y44" s="42">
        <v>0</v>
      </c>
      <c r="Z44" s="40">
        <v>0</v>
      </c>
      <c r="AA44" s="62">
        <f t="shared" si="16"/>
        <v>185</v>
      </c>
      <c r="AB44" s="39">
        <v>50</v>
      </c>
      <c r="AC44" s="42">
        <v>135</v>
      </c>
      <c r="AD44" s="40">
        <v>0</v>
      </c>
      <c r="AE44" s="44">
        <v>50</v>
      </c>
      <c r="AF44" s="66">
        <v>8</v>
      </c>
      <c r="AG44" s="39">
        <v>10</v>
      </c>
      <c r="AH44" s="67">
        <v>9</v>
      </c>
      <c r="AI44" s="67">
        <v>143</v>
      </c>
      <c r="AJ44" s="46">
        <v>0</v>
      </c>
      <c r="AK44" s="40">
        <v>27</v>
      </c>
      <c r="AL44" s="46">
        <v>0</v>
      </c>
      <c r="AM44" s="40">
        <v>25</v>
      </c>
      <c r="AN44" s="49"/>
      <c r="AO44" s="49"/>
      <c r="AP44" s="49"/>
      <c r="AQ44" s="49"/>
      <c r="AR44" s="50"/>
      <c r="AS44" s="51"/>
      <c r="AT44" s="60"/>
      <c r="AU44" s="58"/>
      <c r="AV44" s="52"/>
      <c r="AW44" s="46"/>
      <c r="AX44" s="40"/>
      <c r="AY44" s="53" t="str">
        <f t="shared" si="5"/>
        <v/>
      </c>
      <c r="AZ44" s="54"/>
      <c r="BA44" s="54"/>
      <c r="BB44" s="54"/>
      <c r="BC44" s="54"/>
      <c r="BD44" s="54"/>
      <c r="BE44" s="54"/>
      <c r="BF44" s="54"/>
      <c r="BG44" s="54"/>
      <c r="BH44" s="54"/>
      <c r="BI44" s="13"/>
      <c r="BJ44" s="13"/>
      <c r="BK44" s="13"/>
      <c r="BL44" s="13"/>
      <c r="BM44" s="13"/>
      <c r="BX44" s="2"/>
      <c r="CA44" s="55" t="str">
        <f t="shared" si="6"/>
        <v/>
      </c>
      <c r="CB44" s="55" t="str">
        <f t="shared" si="7"/>
        <v/>
      </c>
      <c r="CC44" s="55" t="str">
        <f t="shared" si="8"/>
        <v/>
      </c>
      <c r="CD44" s="55" t="str">
        <f t="shared" si="9"/>
        <v/>
      </c>
      <c r="CE44" s="55" t="str">
        <f t="shared" si="10"/>
        <v/>
      </c>
      <c r="CF44" s="55"/>
      <c r="CG44" s="56">
        <f t="shared" si="11"/>
        <v>0</v>
      </c>
      <c r="CH44" s="56">
        <f t="shared" si="12"/>
        <v>0</v>
      </c>
      <c r="CI44" s="56">
        <f t="shared" si="2"/>
        <v>0</v>
      </c>
      <c r="CJ44" s="56">
        <f t="shared" si="3"/>
        <v>0</v>
      </c>
      <c r="CK44" s="56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68" t="s">
        <v>92</v>
      </c>
      <c r="B45" s="34">
        <f t="shared" si="14"/>
        <v>0</v>
      </c>
      <c r="C45" s="38"/>
      <c r="D45" s="38"/>
      <c r="E45" s="38"/>
      <c r="F45" s="38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0"/>
      <c r="T45" s="39"/>
      <c r="U45" s="39"/>
      <c r="V45" s="40"/>
      <c r="W45" s="41">
        <f t="shared" si="15"/>
        <v>0</v>
      </c>
      <c r="X45" s="39"/>
      <c r="Y45" s="42"/>
      <c r="Z45" s="40"/>
      <c r="AA45" s="62">
        <f t="shared" si="16"/>
        <v>0</v>
      </c>
      <c r="AB45" s="39"/>
      <c r="AC45" s="42"/>
      <c r="AD45" s="40"/>
      <c r="AE45" s="44"/>
      <c r="AF45" s="40">
        <v>0</v>
      </c>
      <c r="AG45" s="39"/>
      <c r="AH45" s="40"/>
      <c r="AI45" s="48"/>
      <c r="AJ45" s="46"/>
      <c r="AK45" s="40"/>
      <c r="AL45" s="46"/>
      <c r="AM45" s="40"/>
      <c r="AN45" s="49"/>
      <c r="AO45" s="49"/>
      <c r="AP45" s="49"/>
      <c r="AQ45" s="49"/>
      <c r="AR45" s="50"/>
      <c r="AS45" s="51"/>
      <c r="AT45" s="60"/>
      <c r="AU45" s="58"/>
      <c r="AV45" s="52"/>
      <c r="AW45" s="46"/>
      <c r="AX45" s="40"/>
      <c r="AY45" s="53" t="str">
        <f t="shared" si="5"/>
        <v/>
      </c>
      <c r="AZ45" s="54"/>
      <c r="BA45" s="54"/>
      <c r="BB45" s="54"/>
      <c r="BC45" s="54"/>
      <c r="BD45" s="54"/>
      <c r="BE45" s="54"/>
      <c r="BF45" s="54"/>
      <c r="BG45" s="54"/>
      <c r="BH45" s="54"/>
      <c r="BI45" s="13"/>
      <c r="BJ45" s="13"/>
      <c r="BK45" s="13"/>
      <c r="BL45" s="13"/>
      <c r="BM45" s="13"/>
      <c r="BX45" s="2"/>
      <c r="CA45" s="55" t="str">
        <f t="shared" si="6"/>
        <v/>
      </c>
      <c r="CB45" s="55" t="str">
        <f t="shared" si="7"/>
        <v/>
      </c>
      <c r="CC45" s="55" t="str">
        <f t="shared" si="8"/>
        <v/>
      </c>
      <c r="CD45" s="55" t="str">
        <f t="shared" si="9"/>
        <v/>
      </c>
      <c r="CE45" s="55" t="str">
        <f t="shared" si="10"/>
        <v/>
      </c>
      <c r="CF45" s="55"/>
      <c r="CG45" s="56">
        <f t="shared" si="11"/>
        <v>0</v>
      </c>
      <c r="CH45" s="56">
        <f t="shared" si="12"/>
        <v>0</v>
      </c>
      <c r="CI45" s="56">
        <f t="shared" si="2"/>
        <v>0</v>
      </c>
      <c r="CJ45" s="56">
        <f t="shared" si="3"/>
        <v>0</v>
      </c>
      <c r="CK45" s="56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69" t="s">
        <v>93</v>
      </c>
      <c r="B46" s="34">
        <f t="shared" si="14"/>
        <v>0</v>
      </c>
      <c r="C46" s="38"/>
      <c r="D46" s="38"/>
      <c r="E46" s="38"/>
      <c r="F46" s="38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0"/>
      <c r="T46" s="39"/>
      <c r="U46" s="39"/>
      <c r="V46" s="40"/>
      <c r="W46" s="41">
        <f t="shared" si="15"/>
        <v>0</v>
      </c>
      <c r="X46" s="39"/>
      <c r="Y46" s="42"/>
      <c r="Z46" s="40"/>
      <c r="AA46" s="62">
        <f t="shared" si="16"/>
        <v>0</v>
      </c>
      <c r="AB46" s="39"/>
      <c r="AC46" s="42"/>
      <c r="AD46" s="40"/>
      <c r="AE46" s="44"/>
      <c r="AF46" s="66">
        <v>0</v>
      </c>
      <c r="AG46" s="39"/>
      <c r="AH46" s="40"/>
      <c r="AI46" s="48"/>
      <c r="AJ46" s="46"/>
      <c r="AK46" s="40"/>
      <c r="AL46" s="39"/>
      <c r="AM46" s="67"/>
      <c r="AN46" s="49"/>
      <c r="AO46" s="49"/>
      <c r="AP46" s="49"/>
      <c r="AQ46" s="49"/>
      <c r="AR46" s="50"/>
      <c r="AS46" s="51"/>
      <c r="AT46" s="60"/>
      <c r="AU46" s="58"/>
      <c r="AV46" s="52"/>
      <c r="AW46" s="39"/>
      <c r="AX46" s="67"/>
      <c r="AY46" s="53" t="str">
        <f t="shared" si="5"/>
        <v/>
      </c>
      <c r="AZ46" s="54"/>
      <c r="BA46" s="54"/>
      <c r="BB46" s="54"/>
      <c r="BC46" s="54"/>
      <c r="BD46" s="54"/>
      <c r="BE46" s="54"/>
      <c r="BF46" s="54"/>
      <c r="BG46" s="54"/>
      <c r="BH46" s="54"/>
      <c r="BI46" s="13"/>
      <c r="BJ46" s="13"/>
      <c r="BK46" s="13"/>
      <c r="BL46" s="13"/>
      <c r="BM46" s="13"/>
      <c r="BX46" s="2"/>
      <c r="CA46" s="55" t="str">
        <f t="shared" si="6"/>
        <v/>
      </c>
      <c r="CB46" s="55" t="str">
        <f t="shared" si="7"/>
        <v/>
      </c>
      <c r="CC46" s="55" t="str">
        <f t="shared" si="8"/>
        <v/>
      </c>
      <c r="CD46" s="55" t="str">
        <f t="shared" si="9"/>
        <v/>
      </c>
      <c r="CE46" s="55" t="str">
        <f t="shared" si="10"/>
        <v/>
      </c>
      <c r="CF46" s="55"/>
      <c r="CG46" s="56">
        <f t="shared" si="11"/>
        <v>0</v>
      </c>
      <c r="CH46" s="56">
        <f t="shared" si="12"/>
        <v>0</v>
      </c>
      <c r="CI46" s="56">
        <f t="shared" si="2"/>
        <v>0</v>
      </c>
      <c r="CJ46" s="56">
        <f t="shared" si="3"/>
        <v>0</v>
      </c>
      <c r="CK46" s="56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1" t="s">
        <v>94</v>
      </c>
      <c r="B47" s="34">
        <f t="shared" si="14"/>
        <v>0</v>
      </c>
      <c r="C47" s="38"/>
      <c r="D47" s="38"/>
      <c r="E47" s="38"/>
      <c r="F47" s="38"/>
      <c r="G47" s="38"/>
      <c r="H47" s="38"/>
      <c r="I47" s="38"/>
      <c r="J47" s="38"/>
      <c r="K47" s="38"/>
      <c r="L47" s="42"/>
      <c r="M47" s="42"/>
      <c r="N47" s="42"/>
      <c r="O47" s="42"/>
      <c r="P47" s="42"/>
      <c r="Q47" s="42"/>
      <c r="R47" s="42"/>
      <c r="S47" s="42"/>
      <c r="T47" s="39"/>
      <c r="U47" s="39"/>
      <c r="V47" s="40"/>
      <c r="W47" s="41">
        <f t="shared" si="15"/>
        <v>0</v>
      </c>
      <c r="X47" s="39"/>
      <c r="Y47" s="42"/>
      <c r="Z47" s="40"/>
      <c r="AA47" s="62">
        <f t="shared" si="16"/>
        <v>0</v>
      </c>
      <c r="AB47" s="39"/>
      <c r="AC47" s="42"/>
      <c r="AD47" s="40"/>
      <c r="AE47" s="44"/>
      <c r="AF47" s="40">
        <v>0</v>
      </c>
      <c r="AG47" s="39"/>
      <c r="AH47" s="40"/>
      <c r="AI47" s="48"/>
      <c r="AJ47" s="46"/>
      <c r="AK47" s="40"/>
      <c r="AL47" s="39"/>
      <c r="AM47" s="67"/>
      <c r="AN47" s="49"/>
      <c r="AO47" s="49"/>
      <c r="AP47" s="49"/>
      <c r="AQ47" s="49"/>
      <c r="AR47" s="50"/>
      <c r="AS47" s="51"/>
      <c r="AT47" s="60"/>
      <c r="AU47" s="58"/>
      <c r="AV47" s="52"/>
      <c r="AW47" s="39"/>
      <c r="AX47" s="67"/>
      <c r="AY47" s="53" t="str">
        <f t="shared" si="5"/>
        <v/>
      </c>
      <c r="AZ47" s="54"/>
      <c r="BA47" s="54"/>
      <c r="BB47" s="54"/>
      <c r="BC47" s="54"/>
      <c r="BD47" s="54"/>
      <c r="BE47" s="54"/>
      <c r="BF47" s="54"/>
      <c r="BG47" s="54"/>
      <c r="BH47" s="54"/>
      <c r="BI47" s="13"/>
      <c r="BJ47" s="13"/>
      <c r="BK47" s="13"/>
      <c r="BL47" s="13"/>
      <c r="BM47" s="13"/>
      <c r="BX47" s="2"/>
      <c r="CA47" s="55" t="str">
        <f t="shared" si="6"/>
        <v/>
      </c>
      <c r="CB47" s="55" t="str">
        <f t="shared" si="7"/>
        <v/>
      </c>
      <c r="CC47" s="55" t="str">
        <f t="shared" si="8"/>
        <v/>
      </c>
      <c r="CD47" s="55" t="str">
        <f t="shared" si="9"/>
        <v/>
      </c>
      <c r="CE47" s="55" t="str">
        <f t="shared" si="10"/>
        <v/>
      </c>
      <c r="CF47" s="55"/>
      <c r="CG47" s="56">
        <f t="shared" si="11"/>
        <v>0</v>
      </c>
      <c r="CH47" s="56">
        <f t="shared" si="12"/>
        <v>0</v>
      </c>
      <c r="CI47" s="56">
        <f t="shared" si="2"/>
        <v>0</v>
      </c>
      <c r="CJ47" s="56">
        <f t="shared" si="3"/>
        <v>0</v>
      </c>
      <c r="CK47" s="56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1" t="s">
        <v>95</v>
      </c>
      <c r="B48" s="34">
        <f t="shared" si="14"/>
        <v>0</v>
      </c>
      <c r="C48" s="38"/>
      <c r="D48" s="38"/>
      <c r="E48" s="38"/>
      <c r="F48" s="38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0"/>
      <c r="T48" s="39"/>
      <c r="U48" s="39"/>
      <c r="V48" s="40"/>
      <c r="W48" s="41">
        <f t="shared" si="15"/>
        <v>0</v>
      </c>
      <c r="X48" s="39"/>
      <c r="Y48" s="42"/>
      <c r="Z48" s="40"/>
      <c r="AA48" s="62">
        <f t="shared" si="16"/>
        <v>0</v>
      </c>
      <c r="AB48" s="39"/>
      <c r="AC48" s="42"/>
      <c r="AD48" s="40"/>
      <c r="AE48" s="44"/>
      <c r="AF48" s="40">
        <v>0</v>
      </c>
      <c r="AG48" s="39"/>
      <c r="AH48" s="40"/>
      <c r="AI48" s="48"/>
      <c r="AJ48" s="46"/>
      <c r="AK48" s="40"/>
      <c r="AL48" s="39"/>
      <c r="AM48" s="67"/>
      <c r="AN48" s="49"/>
      <c r="AO48" s="49"/>
      <c r="AP48" s="49"/>
      <c r="AQ48" s="49"/>
      <c r="AR48" s="50"/>
      <c r="AS48" s="51"/>
      <c r="AT48" s="60"/>
      <c r="AU48" s="58"/>
      <c r="AV48" s="52"/>
      <c r="AW48" s="39"/>
      <c r="AX48" s="67"/>
      <c r="AY48" s="53" t="str">
        <f t="shared" si="5"/>
        <v/>
      </c>
      <c r="AZ48" s="54"/>
      <c r="BA48" s="54"/>
      <c r="BB48" s="54"/>
      <c r="BC48" s="54"/>
      <c r="BD48" s="54"/>
      <c r="BE48" s="54"/>
      <c r="BF48" s="54"/>
      <c r="BG48" s="54"/>
      <c r="BH48" s="54"/>
      <c r="BI48" s="13"/>
      <c r="BJ48" s="13"/>
      <c r="BK48" s="13"/>
      <c r="BL48" s="13"/>
      <c r="BM48" s="13"/>
      <c r="BX48" s="2"/>
      <c r="CA48" s="55" t="str">
        <f t="shared" si="6"/>
        <v/>
      </c>
      <c r="CB48" s="55" t="str">
        <f t="shared" si="7"/>
        <v/>
      </c>
      <c r="CC48" s="55" t="str">
        <f t="shared" si="8"/>
        <v/>
      </c>
      <c r="CD48" s="55" t="str">
        <f t="shared" si="9"/>
        <v/>
      </c>
      <c r="CE48" s="55" t="str">
        <f t="shared" si="10"/>
        <v/>
      </c>
      <c r="CF48" s="55"/>
      <c r="CG48" s="56">
        <f t="shared" si="11"/>
        <v>0</v>
      </c>
      <c r="CH48" s="56">
        <f t="shared" si="12"/>
        <v>0</v>
      </c>
      <c r="CI48" s="56">
        <f t="shared" si="2"/>
        <v>0</v>
      </c>
      <c r="CJ48" s="56">
        <f t="shared" si="3"/>
        <v>0</v>
      </c>
      <c r="CK48" s="56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1" t="s">
        <v>96</v>
      </c>
      <c r="B49" s="34">
        <f t="shared" si="14"/>
        <v>0</v>
      </c>
      <c r="C49" s="39"/>
      <c r="D49" s="57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0"/>
      <c r="T49" s="39"/>
      <c r="U49" s="39"/>
      <c r="V49" s="40"/>
      <c r="W49" s="41">
        <f t="shared" si="15"/>
        <v>0</v>
      </c>
      <c r="X49" s="39"/>
      <c r="Y49" s="42"/>
      <c r="Z49" s="40"/>
      <c r="AA49" s="62">
        <f t="shared" si="16"/>
        <v>0</v>
      </c>
      <c r="AB49" s="39"/>
      <c r="AC49" s="42"/>
      <c r="AD49" s="40"/>
      <c r="AE49" s="44"/>
      <c r="AF49" s="66">
        <v>0</v>
      </c>
      <c r="AG49" s="39"/>
      <c r="AH49" s="40"/>
      <c r="AI49" s="48"/>
      <c r="AJ49" s="46"/>
      <c r="AK49" s="40"/>
      <c r="AL49" s="46"/>
      <c r="AM49" s="40"/>
      <c r="AN49" s="49"/>
      <c r="AO49" s="49"/>
      <c r="AP49" s="49"/>
      <c r="AQ49" s="49"/>
      <c r="AR49" s="50"/>
      <c r="AS49" s="51"/>
      <c r="AT49" s="60"/>
      <c r="AU49" s="58"/>
      <c r="AV49" s="52"/>
      <c r="AW49" s="46"/>
      <c r="AX49" s="40"/>
      <c r="AY49" s="53" t="str">
        <f t="shared" si="5"/>
        <v/>
      </c>
      <c r="AZ49" s="54"/>
      <c r="BA49" s="54"/>
      <c r="BB49" s="54"/>
      <c r="BC49" s="54"/>
      <c r="BD49" s="54"/>
      <c r="BE49" s="54"/>
      <c r="BF49" s="54"/>
      <c r="BG49" s="54"/>
      <c r="BH49" s="54"/>
      <c r="BI49" s="13"/>
      <c r="BJ49" s="13"/>
      <c r="BK49" s="13"/>
      <c r="BL49" s="13"/>
      <c r="BM49" s="13"/>
      <c r="BX49" s="2"/>
      <c r="CA49" s="55" t="str">
        <f t="shared" si="6"/>
        <v/>
      </c>
      <c r="CB49" s="55" t="str">
        <f t="shared" si="7"/>
        <v/>
      </c>
      <c r="CC49" s="55" t="str">
        <f t="shared" si="8"/>
        <v/>
      </c>
      <c r="CD49" s="55" t="str">
        <f t="shared" si="9"/>
        <v/>
      </c>
      <c r="CE49" s="55" t="str">
        <f t="shared" si="10"/>
        <v/>
      </c>
      <c r="CF49" s="55"/>
      <c r="CG49" s="56">
        <f t="shared" si="11"/>
        <v>0</v>
      </c>
      <c r="CH49" s="56">
        <f t="shared" si="12"/>
        <v>0</v>
      </c>
      <c r="CI49" s="56">
        <f t="shared" si="2"/>
        <v>0</v>
      </c>
      <c r="CJ49" s="56">
        <f t="shared" si="3"/>
        <v>0</v>
      </c>
      <c r="CK49" s="56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1" t="s">
        <v>97</v>
      </c>
      <c r="B50" s="34">
        <f t="shared" si="14"/>
        <v>25</v>
      </c>
      <c r="C50" s="39">
        <v>0</v>
      </c>
      <c r="D50" s="57">
        <v>0</v>
      </c>
      <c r="E50" s="42">
        <v>0</v>
      </c>
      <c r="F50" s="42">
        <v>0</v>
      </c>
      <c r="G50" s="42">
        <v>1</v>
      </c>
      <c r="H50" s="42">
        <v>1</v>
      </c>
      <c r="I50" s="42">
        <v>1</v>
      </c>
      <c r="J50" s="42">
        <v>3</v>
      </c>
      <c r="K50" s="42">
        <v>3</v>
      </c>
      <c r="L50" s="42">
        <v>0</v>
      </c>
      <c r="M50" s="42">
        <v>3</v>
      </c>
      <c r="N50" s="42">
        <v>1</v>
      </c>
      <c r="O50" s="42">
        <v>1</v>
      </c>
      <c r="P50" s="42">
        <v>5</v>
      </c>
      <c r="Q50" s="42">
        <v>1</v>
      </c>
      <c r="R50" s="42">
        <v>4</v>
      </c>
      <c r="S50" s="40">
        <v>1</v>
      </c>
      <c r="T50" s="39">
        <v>25</v>
      </c>
      <c r="U50" s="39">
        <v>14</v>
      </c>
      <c r="V50" s="40">
        <v>11</v>
      </c>
      <c r="W50" s="41">
        <f t="shared" si="15"/>
        <v>0</v>
      </c>
      <c r="X50" s="39">
        <v>0</v>
      </c>
      <c r="Y50" s="42">
        <v>0</v>
      </c>
      <c r="Z50" s="40">
        <v>0</v>
      </c>
      <c r="AA50" s="62">
        <f t="shared" si="16"/>
        <v>22</v>
      </c>
      <c r="AB50" s="39">
        <v>4</v>
      </c>
      <c r="AC50" s="42">
        <v>18</v>
      </c>
      <c r="AD50" s="40">
        <v>0</v>
      </c>
      <c r="AE50" s="44">
        <v>4</v>
      </c>
      <c r="AF50" s="40">
        <v>0</v>
      </c>
      <c r="AG50" s="39">
        <v>0</v>
      </c>
      <c r="AH50" s="40">
        <v>0</v>
      </c>
      <c r="AI50" s="48">
        <v>0</v>
      </c>
      <c r="AJ50" s="46">
        <v>0</v>
      </c>
      <c r="AK50" s="40">
        <v>7</v>
      </c>
      <c r="AL50" s="46">
        <v>0</v>
      </c>
      <c r="AM50" s="40">
        <v>3</v>
      </c>
      <c r="AN50" s="49"/>
      <c r="AO50" s="49"/>
      <c r="AP50" s="49"/>
      <c r="AQ50" s="49"/>
      <c r="AR50" s="50"/>
      <c r="AS50" s="51"/>
      <c r="AT50" s="60"/>
      <c r="AU50" s="58"/>
      <c r="AV50" s="52"/>
      <c r="AW50" s="46"/>
      <c r="AX50" s="40"/>
      <c r="AY50" s="53" t="str">
        <f t="shared" si="5"/>
        <v/>
      </c>
      <c r="AZ50" s="54"/>
      <c r="BA50" s="54"/>
      <c r="BB50" s="54"/>
      <c r="BC50" s="54"/>
      <c r="BD50" s="54"/>
      <c r="BE50" s="54"/>
      <c r="BF50" s="54"/>
      <c r="BG50" s="54"/>
      <c r="BH50" s="54"/>
      <c r="BI50" s="13"/>
      <c r="BJ50" s="13"/>
      <c r="BK50" s="13"/>
      <c r="BL50" s="13"/>
      <c r="BM50" s="13"/>
      <c r="BX50" s="2"/>
      <c r="CA50" s="55" t="str">
        <f t="shared" si="6"/>
        <v/>
      </c>
      <c r="CB50" s="55" t="str">
        <f t="shared" si="7"/>
        <v/>
      </c>
      <c r="CC50" s="55" t="str">
        <f t="shared" si="8"/>
        <v/>
      </c>
      <c r="CD50" s="55" t="str">
        <f t="shared" si="9"/>
        <v/>
      </c>
      <c r="CE50" s="55" t="str">
        <f t="shared" si="10"/>
        <v/>
      </c>
      <c r="CF50" s="55"/>
      <c r="CG50" s="56">
        <f t="shared" si="11"/>
        <v>0</v>
      </c>
      <c r="CH50" s="56">
        <f t="shared" si="12"/>
        <v>0</v>
      </c>
      <c r="CI50" s="56">
        <f t="shared" si="2"/>
        <v>0</v>
      </c>
      <c r="CJ50" s="56">
        <f t="shared" si="3"/>
        <v>0</v>
      </c>
      <c r="CK50" s="56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1" t="s">
        <v>98</v>
      </c>
      <c r="B51" s="34">
        <f t="shared" si="14"/>
        <v>0</v>
      </c>
      <c r="C51" s="39"/>
      <c r="D51" s="57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0"/>
      <c r="T51" s="39"/>
      <c r="U51" s="39"/>
      <c r="V51" s="40"/>
      <c r="W51" s="41">
        <f t="shared" si="15"/>
        <v>0</v>
      </c>
      <c r="X51" s="39"/>
      <c r="Y51" s="42"/>
      <c r="Z51" s="40"/>
      <c r="AA51" s="62">
        <f t="shared" si="16"/>
        <v>0</v>
      </c>
      <c r="AB51" s="39"/>
      <c r="AC51" s="42"/>
      <c r="AD51" s="40"/>
      <c r="AE51" s="44"/>
      <c r="AF51" s="59">
        <v>0</v>
      </c>
      <c r="AG51" s="39"/>
      <c r="AH51" s="40"/>
      <c r="AI51" s="48"/>
      <c r="AJ51" s="46"/>
      <c r="AK51" s="40"/>
      <c r="AL51" s="70"/>
      <c r="AM51" s="59"/>
      <c r="AN51" s="71"/>
      <c r="AO51" s="40"/>
      <c r="AP51" s="49"/>
      <c r="AQ51" s="49"/>
      <c r="AR51" s="50"/>
      <c r="AS51" s="51"/>
      <c r="AT51" s="60"/>
      <c r="AU51" s="58"/>
      <c r="AV51" s="52"/>
      <c r="AW51" s="70"/>
      <c r="AX51" s="59"/>
      <c r="AY51" s="53" t="str">
        <f t="shared" si="5"/>
        <v/>
      </c>
      <c r="AZ51" s="54"/>
      <c r="BA51" s="54"/>
      <c r="BB51" s="54"/>
      <c r="BC51" s="54"/>
      <c r="BD51" s="54"/>
      <c r="BE51" s="54"/>
      <c r="BF51" s="54"/>
      <c r="BG51" s="54"/>
      <c r="BH51" s="54"/>
      <c r="BI51" s="13"/>
      <c r="BJ51" s="13"/>
      <c r="BK51" s="13"/>
      <c r="BL51" s="13"/>
      <c r="BM51" s="13"/>
      <c r="BX51" s="2"/>
      <c r="CA51" s="55" t="str">
        <f t="shared" si="6"/>
        <v/>
      </c>
      <c r="CB51" s="55" t="str">
        <f t="shared" si="7"/>
        <v/>
      </c>
      <c r="CC51" s="55" t="str">
        <f t="shared" si="8"/>
        <v/>
      </c>
      <c r="CD51" s="55" t="str">
        <f t="shared" si="9"/>
        <v/>
      </c>
      <c r="CE51" s="55" t="str">
        <f t="shared" si="10"/>
        <v/>
      </c>
      <c r="CF51" s="55"/>
      <c r="CG51" s="56">
        <f t="shared" si="11"/>
        <v>0</v>
      </c>
      <c r="CH51" s="56">
        <f t="shared" si="12"/>
        <v>0</v>
      </c>
      <c r="CI51" s="56">
        <f t="shared" si="2"/>
        <v>0</v>
      </c>
      <c r="CJ51" s="56">
        <f t="shared" si="3"/>
        <v>0</v>
      </c>
      <c r="CK51" s="56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1" t="s">
        <v>99</v>
      </c>
      <c r="B52" s="34">
        <f t="shared" si="14"/>
        <v>0</v>
      </c>
      <c r="C52" s="39"/>
      <c r="D52" s="57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0"/>
      <c r="T52" s="39"/>
      <c r="U52" s="39"/>
      <c r="V52" s="40"/>
      <c r="W52" s="41">
        <f t="shared" si="15"/>
        <v>0</v>
      </c>
      <c r="X52" s="39"/>
      <c r="Y52" s="42"/>
      <c r="Z52" s="40"/>
      <c r="AA52" s="62">
        <f t="shared" si="16"/>
        <v>0</v>
      </c>
      <c r="AB52" s="39"/>
      <c r="AC52" s="42"/>
      <c r="AD52" s="40"/>
      <c r="AE52" s="44"/>
      <c r="AF52" s="59">
        <v>0</v>
      </c>
      <c r="AG52" s="39"/>
      <c r="AH52" s="40"/>
      <c r="AI52" s="48"/>
      <c r="AJ52" s="46"/>
      <c r="AK52" s="40"/>
      <c r="AL52" s="70"/>
      <c r="AM52" s="59"/>
      <c r="AN52" s="71"/>
      <c r="AO52" s="40"/>
      <c r="AP52" s="49"/>
      <c r="AQ52" s="49"/>
      <c r="AR52" s="50"/>
      <c r="AS52" s="51"/>
      <c r="AT52" s="60"/>
      <c r="AU52" s="58"/>
      <c r="AV52" s="52"/>
      <c r="AW52" s="70"/>
      <c r="AX52" s="59"/>
      <c r="AY52" s="53" t="str">
        <f t="shared" si="5"/>
        <v/>
      </c>
      <c r="AZ52" s="54"/>
      <c r="BA52" s="54"/>
      <c r="BB52" s="54"/>
      <c r="BC52" s="54"/>
      <c r="BD52" s="54"/>
      <c r="BE52" s="54"/>
      <c r="BF52" s="54"/>
      <c r="BG52" s="54"/>
      <c r="BH52" s="54"/>
      <c r="BI52" s="13"/>
      <c r="BJ52" s="13"/>
      <c r="BK52" s="13"/>
      <c r="BL52" s="13"/>
      <c r="BM52" s="13"/>
      <c r="BX52" s="2"/>
      <c r="CA52" s="55" t="str">
        <f t="shared" si="6"/>
        <v/>
      </c>
      <c r="CB52" s="55" t="str">
        <f t="shared" si="7"/>
        <v/>
      </c>
      <c r="CC52" s="55" t="str">
        <f t="shared" si="8"/>
        <v/>
      </c>
      <c r="CD52" s="55" t="str">
        <f t="shared" si="9"/>
        <v/>
      </c>
      <c r="CE52" s="55" t="str">
        <f t="shared" si="10"/>
        <v/>
      </c>
      <c r="CF52" s="55"/>
      <c r="CG52" s="56">
        <f t="shared" si="11"/>
        <v>0</v>
      </c>
      <c r="CH52" s="56">
        <f t="shared" si="12"/>
        <v>0</v>
      </c>
      <c r="CI52" s="56">
        <f t="shared" si="2"/>
        <v>0</v>
      </c>
      <c r="CJ52" s="56">
        <f t="shared" si="3"/>
        <v>0</v>
      </c>
      <c r="CK52" s="56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1" t="s">
        <v>100</v>
      </c>
      <c r="B53" s="34">
        <f t="shared" si="14"/>
        <v>0</v>
      </c>
      <c r="C53" s="39"/>
      <c r="D53" s="57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0"/>
      <c r="T53" s="39"/>
      <c r="U53" s="39"/>
      <c r="V53" s="40"/>
      <c r="W53" s="41">
        <f t="shared" si="15"/>
        <v>0</v>
      </c>
      <c r="X53" s="39"/>
      <c r="Y53" s="42"/>
      <c r="Z53" s="40"/>
      <c r="AA53" s="62">
        <f t="shared" si="16"/>
        <v>0</v>
      </c>
      <c r="AB53" s="39"/>
      <c r="AC53" s="42"/>
      <c r="AD53" s="40"/>
      <c r="AE53" s="44"/>
      <c r="AF53" s="59">
        <v>0</v>
      </c>
      <c r="AG53" s="39"/>
      <c r="AH53" s="40"/>
      <c r="AI53" s="48"/>
      <c r="AJ53" s="46"/>
      <c r="AK53" s="40"/>
      <c r="AL53" s="70"/>
      <c r="AM53" s="59"/>
      <c r="AN53" s="71"/>
      <c r="AO53" s="40"/>
      <c r="AP53" s="49"/>
      <c r="AQ53" s="49"/>
      <c r="AR53" s="50"/>
      <c r="AS53" s="51"/>
      <c r="AT53" s="60"/>
      <c r="AU53" s="58"/>
      <c r="AV53" s="52"/>
      <c r="AW53" s="70"/>
      <c r="AX53" s="59"/>
      <c r="AY53" s="53" t="str">
        <f t="shared" si="5"/>
        <v/>
      </c>
      <c r="AZ53" s="54"/>
      <c r="BA53" s="54"/>
      <c r="BB53" s="54"/>
      <c r="BC53" s="54"/>
      <c r="BD53" s="54"/>
      <c r="BE53" s="54"/>
      <c r="BF53" s="54"/>
      <c r="BG53" s="54"/>
      <c r="BH53" s="54"/>
      <c r="BI53" s="13"/>
      <c r="BJ53" s="13"/>
      <c r="BK53" s="13"/>
      <c r="BL53" s="13"/>
      <c r="BM53" s="13"/>
      <c r="BX53" s="2"/>
      <c r="CA53" s="55" t="str">
        <f t="shared" si="6"/>
        <v/>
      </c>
      <c r="CB53" s="55" t="str">
        <f t="shared" si="7"/>
        <v/>
      </c>
      <c r="CC53" s="55" t="str">
        <f t="shared" si="8"/>
        <v/>
      </c>
      <c r="CD53" s="55" t="str">
        <f t="shared" si="9"/>
        <v/>
      </c>
      <c r="CE53" s="55" t="str">
        <f t="shared" si="10"/>
        <v/>
      </c>
      <c r="CF53" s="55"/>
      <c r="CG53" s="56">
        <f t="shared" si="11"/>
        <v>0</v>
      </c>
      <c r="CH53" s="56">
        <f t="shared" si="12"/>
        <v>0</v>
      </c>
      <c r="CI53" s="56">
        <f t="shared" si="2"/>
        <v>0</v>
      </c>
      <c r="CJ53" s="56">
        <f t="shared" si="3"/>
        <v>0</v>
      </c>
      <c r="CK53" s="56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3" t="s">
        <v>101</v>
      </c>
      <c r="B54" s="34">
        <f t="shared" si="14"/>
        <v>178</v>
      </c>
      <c r="C54" s="39">
        <v>0</v>
      </c>
      <c r="D54" s="57">
        <v>0</v>
      </c>
      <c r="E54" s="42">
        <v>0</v>
      </c>
      <c r="F54" s="42">
        <v>0</v>
      </c>
      <c r="G54" s="42">
        <v>1</v>
      </c>
      <c r="H54" s="42">
        <v>0</v>
      </c>
      <c r="I54" s="42">
        <v>2</v>
      </c>
      <c r="J54" s="42">
        <v>10</v>
      </c>
      <c r="K54" s="42">
        <v>3</v>
      </c>
      <c r="L54" s="42">
        <v>4</v>
      </c>
      <c r="M54" s="42">
        <v>9</v>
      </c>
      <c r="N54" s="42">
        <v>22</v>
      </c>
      <c r="O54" s="42">
        <v>17</v>
      </c>
      <c r="P54" s="42">
        <v>28</v>
      </c>
      <c r="Q54" s="42">
        <v>31</v>
      </c>
      <c r="R54" s="42">
        <v>12</v>
      </c>
      <c r="S54" s="40">
        <v>39</v>
      </c>
      <c r="T54" s="39">
        <v>177</v>
      </c>
      <c r="U54" s="39">
        <v>91</v>
      </c>
      <c r="V54" s="40">
        <v>87</v>
      </c>
      <c r="W54" s="41">
        <f t="shared" si="15"/>
        <v>0</v>
      </c>
      <c r="X54" s="39">
        <v>0</v>
      </c>
      <c r="Y54" s="42">
        <v>0</v>
      </c>
      <c r="Z54" s="40">
        <v>0</v>
      </c>
      <c r="AA54" s="62">
        <f t="shared" si="16"/>
        <v>44</v>
      </c>
      <c r="AB54" s="39">
        <v>0</v>
      </c>
      <c r="AC54" s="42">
        <v>44</v>
      </c>
      <c r="AD54" s="40">
        <v>0</v>
      </c>
      <c r="AE54" s="44"/>
      <c r="AF54" s="59">
        <v>0</v>
      </c>
      <c r="AG54" s="39">
        <v>0</v>
      </c>
      <c r="AH54" s="40">
        <v>12</v>
      </c>
      <c r="AI54" s="48">
        <v>6</v>
      </c>
      <c r="AJ54" s="46">
        <v>0</v>
      </c>
      <c r="AK54" s="40">
        <v>0</v>
      </c>
      <c r="AL54" s="70">
        <v>0</v>
      </c>
      <c r="AM54" s="59">
        <v>2</v>
      </c>
      <c r="AN54" s="71"/>
      <c r="AO54" s="40"/>
      <c r="AP54" s="49"/>
      <c r="AQ54" s="49"/>
      <c r="AR54" s="50"/>
      <c r="AS54" s="51"/>
      <c r="AT54" s="60"/>
      <c r="AU54" s="58"/>
      <c r="AV54" s="52"/>
      <c r="AW54" s="70"/>
      <c r="AX54" s="59"/>
      <c r="AY54" s="53" t="str">
        <f t="shared" si="5"/>
        <v/>
      </c>
      <c r="AZ54" s="54"/>
      <c r="BA54" s="54"/>
      <c r="BB54" s="54"/>
      <c r="BC54" s="54"/>
      <c r="BD54" s="54"/>
      <c r="BE54" s="54"/>
      <c r="BF54" s="54"/>
      <c r="BG54" s="54"/>
      <c r="BH54" s="54"/>
      <c r="BI54" s="13"/>
      <c r="BJ54" s="13"/>
      <c r="BK54" s="13"/>
      <c r="BL54" s="13"/>
      <c r="BM54" s="13"/>
      <c r="BX54" s="2"/>
      <c r="CA54" s="55" t="str">
        <f t="shared" si="6"/>
        <v/>
      </c>
      <c r="CB54" s="55" t="str">
        <f t="shared" si="7"/>
        <v/>
      </c>
      <c r="CC54" s="55" t="str">
        <f t="shared" si="8"/>
        <v/>
      </c>
      <c r="CD54" s="55" t="str">
        <f t="shared" si="9"/>
        <v/>
      </c>
      <c r="CE54" s="55" t="str">
        <f t="shared" si="10"/>
        <v/>
      </c>
      <c r="CF54" s="55"/>
      <c r="CG54" s="56">
        <f t="shared" si="11"/>
        <v>0</v>
      </c>
      <c r="CH54" s="56">
        <f t="shared" si="12"/>
        <v>0</v>
      </c>
      <c r="CI54" s="56">
        <f t="shared" si="2"/>
        <v>0</v>
      </c>
      <c r="CJ54" s="56">
        <f t="shared" si="3"/>
        <v>0</v>
      </c>
      <c r="CK54" s="56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69" t="s">
        <v>102</v>
      </c>
      <c r="B55" s="34">
        <f t="shared" si="14"/>
        <v>182</v>
      </c>
      <c r="C55" s="39">
        <v>0</v>
      </c>
      <c r="D55" s="57">
        <v>0</v>
      </c>
      <c r="E55" s="42">
        <v>0</v>
      </c>
      <c r="F55" s="42">
        <v>11</v>
      </c>
      <c r="G55" s="42">
        <v>25</v>
      </c>
      <c r="H55" s="42">
        <v>42</v>
      </c>
      <c r="I55" s="42">
        <v>52</v>
      </c>
      <c r="J55" s="42">
        <v>32</v>
      </c>
      <c r="K55" s="42">
        <v>20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0">
        <v>0</v>
      </c>
      <c r="T55" s="39">
        <v>182</v>
      </c>
      <c r="U55" s="39">
        <v>0</v>
      </c>
      <c r="V55" s="40">
        <v>182</v>
      </c>
      <c r="W55" s="41">
        <f t="shared" si="15"/>
        <v>0</v>
      </c>
      <c r="X55" s="39">
        <v>0</v>
      </c>
      <c r="Y55" s="42">
        <v>0</v>
      </c>
      <c r="Z55" s="40">
        <v>0</v>
      </c>
      <c r="AA55" s="62">
        <f t="shared" si="16"/>
        <v>101</v>
      </c>
      <c r="AB55" s="39">
        <v>15</v>
      </c>
      <c r="AC55" s="42">
        <v>86</v>
      </c>
      <c r="AD55" s="40">
        <v>0</v>
      </c>
      <c r="AE55" s="44">
        <v>14</v>
      </c>
      <c r="AF55" s="59">
        <v>0</v>
      </c>
      <c r="AG55" s="39">
        <v>11</v>
      </c>
      <c r="AH55" s="40">
        <v>14</v>
      </c>
      <c r="AI55" s="48">
        <v>6</v>
      </c>
      <c r="AJ55" s="46">
        <v>0</v>
      </c>
      <c r="AK55" s="40">
        <v>0</v>
      </c>
      <c r="AL55" s="70">
        <v>0</v>
      </c>
      <c r="AM55" s="59">
        <v>29</v>
      </c>
      <c r="AN55" s="71"/>
      <c r="AO55" s="40"/>
      <c r="AP55" s="49"/>
      <c r="AQ55" s="49"/>
      <c r="AR55" s="50"/>
      <c r="AS55" s="51"/>
      <c r="AT55" s="60"/>
      <c r="AU55" s="58"/>
      <c r="AV55" s="52"/>
      <c r="AW55" s="70"/>
      <c r="AX55" s="59"/>
      <c r="AY55" s="53" t="str">
        <f t="shared" si="5"/>
        <v/>
      </c>
      <c r="AZ55" s="54"/>
      <c r="BA55" s="54"/>
      <c r="BB55" s="54"/>
      <c r="BC55" s="54"/>
      <c r="BD55" s="54"/>
      <c r="BE55" s="54"/>
      <c r="BF55" s="54"/>
      <c r="BG55" s="54"/>
      <c r="BH55" s="54"/>
      <c r="BI55" s="13"/>
      <c r="BJ55" s="13"/>
      <c r="BK55" s="13"/>
      <c r="BL55" s="13"/>
      <c r="BM55" s="13"/>
      <c r="BX55" s="2"/>
      <c r="CA55" s="55" t="str">
        <f t="shared" si="6"/>
        <v/>
      </c>
      <c r="CB55" s="55" t="str">
        <f t="shared" si="7"/>
        <v/>
      </c>
      <c r="CC55" s="55" t="str">
        <f t="shared" si="8"/>
        <v/>
      </c>
      <c r="CD55" s="55" t="str">
        <f t="shared" si="9"/>
        <v/>
      </c>
      <c r="CE55" s="55" t="str">
        <f t="shared" si="10"/>
        <v/>
      </c>
      <c r="CF55" s="55"/>
      <c r="CG55" s="56">
        <f t="shared" si="11"/>
        <v>0</v>
      </c>
      <c r="CH55" s="56">
        <f t="shared" si="12"/>
        <v>0</v>
      </c>
      <c r="CI55" s="56">
        <f t="shared" si="2"/>
        <v>0</v>
      </c>
      <c r="CJ55" s="56">
        <f t="shared" si="3"/>
        <v>0</v>
      </c>
      <c r="CK55" s="56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69" t="s">
        <v>103</v>
      </c>
      <c r="B56" s="34">
        <f t="shared" si="14"/>
        <v>25</v>
      </c>
      <c r="C56" s="39">
        <v>1</v>
      </c>
      <c r="D56" s="57">
        <v>12</v>
      </c>
      <c r="E56" s="42">
        <v>11</v>
      </c>
      <c r="F56" s="42">
        <v>1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39">
        <v>25</v>
      </c>
      <c r="U56" s="39">
        <v>0</v>
      </c>
      <c r="V56" s="40">
        <v>25</v>
      </c>
      <c r="W56" s="41">
        <f t="shared" si="15"/>
        <v>7</v>
      </c>
      <c r="X56" s="39">
        <v>3</v>
      </c>
      <c r="Y56" s="42">
        <v>4</v>
      </c>
      <c r="Z56" s="40">
        <v>0</v>
      </c>
      <c r="AA56" s="62">
        <f t="shared" si="16"/>
        <v>0</v>
      </c>
      <c r="AB56" s="39">
        <v>0</v>
      </c>
      <c r="AC56" s="42">
        <v>0</v>
      </c>
      <c r="AD56" s="40">
        <v>0</v>
      </c>
      <c r="AE56" s="44">
        <v>3</v>
      </c>
      <c r="AF56" s="59">
        <v>0</v>
      </c>
      <c r="AG56" s="39">
        <v>0</v>
      </c>
      <c r="AH56" s="40">
        <v>0</v>
      </c>
      <c r="AI56" s="48">
        <v>2</v>
      </c>
      <c r="AJ56" s="46">
        <v>0</v>
      </c>
      <c r="AK56" s="40">
        <v>0</v>
      </c>
      <c r="AL56" s="70">
        <v>0</v>
      </c>
      <c r="AM56" s="59">
        <v>0</v>
      </c>
      <c r="AN56" s="71"/>
      <c r="AO56" s="40"/>
      <c r="AP56" s="49"/>
      <c r="AQ56" s="49"/>
      <c r="AR56" s="50"/>
      <c r="AS56" s="51"/>
      <c r="AT56" s="60"/>
      <c r="AU56" s="58"/>
      <c r="AV56" s="52"/>
      <c r="AW56" s="70"/>
      <c r="AX56" s="59"/>
      <c r="AY56" s="53" t="str">
        <f t="shared" si="5"/>
        <v/>
      </c>
      <c r="AZ56" s="54"/>
      <c r="BA56" s="54"/>
      <c r="BB56" s="54"/>
      <c r="BC56" s="54"/>
      <c r="BD56" s="54"/>
      <c r="BE56" s="54"/>
      <c r="BF56" s="54"/>
      <c r="BG56" s="54"/>
      <c r="BH56" s="54"/>
      <c r="BI56" s="13"/>
      <c r="BJ56" s="13"/>
      <c r="BK56" s="13"/>
      <c r="BL56" s="13"/>
      <c r="BM56" s="13"/>
      <c r="BX56" s="2"/>
      <c r="CA56" s="55" t="str">
        <f t="shared" si="6"/>
        <v/>
      </c>
      <c r="CB56" s="55" t="str">
        <f t="shared" si="7"/>
        <v/>
      </c>
      <c r="CC56" s="55" t="str">
        <f t="shared" si="8"/>
        <v/>
      </c>
      <c r="CD56" s="55" t="str">
        <f t="shared" si="9"/>
        <v/>
      </c>
      <c r="CE56" s="55" t="str">
        <f t="shared" si="10"/>
        <v/>
      </c>
      <c r="CF56" s="55"/>
      <c r="CG56" s="56">
        <f t="shared" si="11"/>
        <v>0</v>
      </c>
      <c r="CH56" s="56">
        <f t="shared" si="12"/>
        <v>0</v>
      </c>
      <c r="CI56" s="56">
        <f t="shared" si="2"/>
        <v>0</v>
      </c>
      <c r="CJ56" s="56">
        <f t="shared" si="3"/>
        <v>0</v>
      </c>
      <c r="CK56" s="56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69" t="s">
        <v>104</v>
      </c>
      <c r="B57" s="34">
        <f t="shared" si="14"/>
        <v>149</v>
      </c>
      <c r="C57" s="39">
        <v>0</v>
      </c>
      <c r="D57" s="57">
        <v>0</v>
      </c>
      <c r="E57" s="42">
        <v>0</v>
      </c>
      <c r="F57" s="42">
        <v>1</v>
      </c>
      <c r="G57" s="42">
        <v>9</v>
      </c>
      <c r="H57" s="42">
        <v>12</v>
      </c>
      <c r="I57" s="42">
        <v>15</v>
      </c>
      <c r="J57" s="42">
        <v>13</v>
      </c>
      <c r="K57" s="42">
        <v>19</v>
      </c>
      <c r="L57" s="42">
        <v>34</v>
      </c>
      <c r="M57" s="42">
        <v>15</v>
      </c>
      <c r="N57" s="42">
        <v>9</v>
      </c>
      <c r="O57" s="42">
        <v>6</v>
      </c>
      <c r="P57" s="42">
        <v>6</v>
      </c>
      <c r="Q57" s="42">
        <v>8</v>
      </c>
      <c r="R57" s="42">
        <v>1</v>
      </c>
      <c r="S57" s="40">
        <v>1</v>
      </c>
      <c r="T57" s="39">
        <v>149</v>
      </c>
      <c r="U57" s="39">
        <v>0</v>
      </c>
      <c r="V57" s="40">
        <v>149</v>
      </c>
      <c r="W57" s="41">
        <f t="shared" si="15"/>
        <v>0</v>
      </c>
      <c r="X57" s="39">
        <v>0</v>
      </c>
      <c r="Y57" s="42">
        <v>0</v>
      </c>
      <c r="Z57" s="40">
        <v>0</v>
      </c>
      <c r="AA57" s="62">
        <f t="shared" si="16"/>
        <v>88</v>
      </c>
      <c r="AB57" s="39">
        <v>11</v>
      </c>
      <c r="AC57" s="42">
        <v>77</v>
      </c>
      <c r="AD57" s="40">
        <v>0</v>
      </c>
      <c r="AE57" s="44">
        <v>11</v>
      </c>
      <c r="AF57" s="59">
        <v>0</v>
      </c>
      <c r="AG57" s="39">
        <v>1</v>
      </c>
      <c r="AH57" s="40">
        <v>2</v>
      </c>
      <c r="AI57" s="48">
        <v>0</v>
      </c>
      <c r="AJ57" s="46">
        <v>0</v>
      </c>
      <c r="AK57" s="40">
        <v>0</v>
      </c>
      <c r="AL57" s="70">
        <v>0</v>
      </c>
      <c r="AM57" s="59">
        <v>11</v>
      </c>
      <c r="AN57" s="71"/>
      <c r="AO57" s="40"/>
      <c r="AP57" s="49"/>
      <c r="AQ57" s="49"/>
      <c r="AR57" s="50"/>
      <c r="AS57" s="51"/>
      <c r="AT57" s="60"/>
      <c r="AU57" s="58"/>
      <c r="AV57" s="52"/>
      <c r="AW57" s="70"/>
      <c r="AX57" s="59"/>
      <c r="AY57" s="53" t="str">
        <f t="shared" si="5"/>
        <v/>
      </c>
      <c r="AZ57" s="54"/>
      <c r="BA57" s="54"/>
      <c r="BB57" s="54"/>
      <c r="BC57" s="54"/>
      <c r="BD57" s="54"/>
      <c r="BE57" s="54"/>
      <c r="BF57" s="54"/>
      <c r="BG57" s="54"/>
      <c r="BH57" s="54"/>
      <c r="BI57" s="13"/>
      <c r="BJ57" s="13"/>
      <c r="BK57" s="13"/>
      <c r="BL57" s="13"/>
      <c r="BM57" s="13"/>
      <c r="BX57" s="2"/>
      <c r="CA57" s="55" t="str">
        <f t="shared" si="6"/>
        <v/>
      </c>
      <c r="CB57" s="55" t="str">
        <f t="shared" si="7"/>
        <v/>
      </c>
      <c r="CC57" s="55" t="str">
        <f t="shared" si="8"/>
        <v/>
      </c>
      <c r="CD57" s="55" t="str">
        <f t="shared" si="9"/>
        <v/>
      </c>
      <c r="CE57" s="55" t="str">
        <f t="shared" si="10"/>
        <v/>
      </c>
      <c r="CF57" s="55"/>
      <c r="CG57" s="56">
        <f t="shared" si="11"/>
        <v>0</v>
      </c>
      <c r="CH57" s="56">
        <f t="shared" si="12"/>
        <v>0</v>
      </c>
      <c r="CI57" s="56">
        <f t="shared" si="2"/>
        <v>0</v>
      </c>
      <c r="CJ57" s="56">
        <f t="shared" si="3"/>
        <v>0</v>
      </c>
      <c r="CK57" s="56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1" t="s">
        <v>105</v>
      </c>
      <c r="B58" s="34">
        <f t="shared" si="14"/>
        <v>542</v>
      </c>
      <c r="C58" s="39">
        <v>15</v>
      </c>
      <c r="D58" s="57">
        <v>7</v>
      </c>
      <c r="E58" s="42">
        <v>2</v>
      </c>
      <c r="F58" s="42">
        <v>5</v>
      </c>
      <c r="G58" s="42">
        <v>6</v>
      </c>
      <c r="H58" s="42">
        <v>9</v>
      </c>
      <c r="I58" s="42">
        <v>9</v>
      </c>
      <c r="J58" s="42">
        <v>17</v>
      </c>
      <c r="K58" s="42">
        <v>13</v>
      </c>
      <c r="L58" s="42">
        <v>25</v>
      </c>
      <c r="M58" s="42">
        <v>59</v>
      </c>
      <c r="N58" s="42">
        <v>51</v>
      </c>
      <c r="O58" s="42">
        <v>49</v>
      </c>
      <c r="P58" s="42">
        <v>80</v>
      </c>
      <c r="Q58" s="42">
        <v>72</v>
      </c>
      <c r="R58" s="42">
        <v>74</v>
      </c>
      <c r="S58" s="40">
        <v>49</v>
      </c>
      <c r="T58" s="39">
        <v>538</v>
      </c>
      <c r="U58" s="39">
        <v>284</v>
      </c>
      <c r="V58" s="40">
        <v>258</v>
      </c>
      <c r="W58" s="41">
        <f t="shared" si="15"/>
        <v>17</v>
      </c>
      <c r="X58" s="39">
        <v>0</v>
      </c>
      <c r="Y58" s="42">
        <v>17</v>
      </c>
      <c r="Z58" s="40">
        <v>0</v>
      </c>
      <c r="AA58" s="62">
        <f t="shared" si="16"/>
        <v>220</v>
      </c>
      <c r="AB58" s="39">
        <v>54</v>
      </c>
      <c r="AC58" s="42">
        <v>166</v>
      </c>
      <c r="AD58" s="40">
        <v>0</v>
      </c>
      <c r="AE58" s="44">
        <v>54</v>
      </c>
      <c r="AF58" s="59">
        <v>4</v>
      </c>
      <c r="AG58" s="39">
        <v>9</v>
      </c>
      <c r="AH58" s="40">
        <v>12</v>
      </c>
      <c r="AI58" s="48">
        <v>255</v>
      </c>
      <c r="AJ58" s="46">
        <v>0</v>
      </c>
      <c r="AK58" s="40">
        <v>0</v>
      </c>
      <c r="AL58" s="70">
        <v>10</v>
      </c>
      <c r="AM58" s="59">
        <v>55</v>
      </c>
      <c r="AN58" s="71"/>
      <c r="AO58" s="40"/>
      <c r="AP58" s="49"/>
      <c r="AQ58" s="49"/>
      <c r="AR58" s="50"/>
      <c r="AS58" s="51"/>
      <c r="AT58" s="60"/>
      <c r="AU58" s="58"/>
      <c r="AV58" s="52"/>
      <c r="AW58" s="70"/>
      <c r="AX58" s="59"/>
      <c r="AY58" s="53" t="str">
        <f t="shared" si="5"/>
        <v/>
      </c>
      <c r="AZ58" s="54"/>
      <c r="BA58" s="54"/>
      <c r="BB58" s="54"/>
      <c r="BC58" s="54"/>
      <c r="BD58" s="54"/>
      <c r="BE58" s="54"/>
      <c r="BF58" s="54"/>
      <c r="BG58" s="54"/>
      <c r="BH58" s="54"/>
      <c r="BI58" s="13"/>
      <c r="BJ58" s="13"/>
      <c r="BK58" s="13"/>
      <c r="BL58" s="13"/>
      <c r="BM58" s="13"/>
      <c r="BX58" s="2"/>
      <c r="CA58" s="55" t="str">
        <f t="shared" si="6"/>
        <v/>
      </c>
      <c r="CB58" s="55" t="str">
        <f t="shared" si="7"/>
        <v/>
      </c>
      <c r="CC58" s="55" t="str">
        <f t="shared" si="8"/>
        <v/>
      </c>
      <c r="CD58" s="55" t="str">
        <f t="shared" si="9"/>
        <v/>
      </c>
      <c r="CE58" s="55" t="str">
        <f t="shared" si="10"/>
        <v/>
      </c>
      <c r="CF58" s="55"/>
      <c r="CG58" s="56">
        <f t="shared" si="11"/>
        <v>0</v>
      </c>
      <c r="CH58" s="56">
        <f t="shared" si="12"/>
        <v>0</v>
      </c>
      <c r="CI58" s="56">
        <f t="shared" si="2"/>
        <v>0</v>
      </c>
      <c r="CJ58" s="56">
        <f t="shared" si="3"/>
        <v>0</v>
      </c>
      <c r="CK58" s="56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1" t="s">
        <v>106</v>
      </c>
      <c r="B59" s="34">
        <f t="shared" si="14"/>
        <v>257</v>
      </c>
      <c r="C59" s="39">
        <v>14</v>
      </c>
      <c r="D59" s="57">
        <v>31</v>
      </c>
      <c r="E59" s="42">
        <v>24</v>
      </c>
      <c r="F59" s="42">
        <v>14</v>
      </c>
      <c r="G59" s="42">
        <v>11</v>
      </c>
      <c r="H59" s="42">
        <v>11</v>
      </c>
      <c r="I59" s="42">
        <v>5</v>
      </c>
      <c r="J59" s="42">
        <v>11</v>
      </c>
      <c r="K59" s="42">
        <v>12</v>
      </c>
      <c r="L59" s="42">
        <v>9</v>
      </c>
      <c r="M59" s="42">
        <v>11</v>
      </c>
      <c r="N59" s="42">
        <v>14</v>
      </c>
      <c r="O59" s="42">
        <v>13</v>
      </c>
      <c r="P59" s="42">
        <v>15</v>
      </c>
      <c r="Q59" s="42">
        <v>16</v>
      </c>
      <c r="R59" s="42">
        <v>17</v>
      </c>
      <c r="S59" s="40">
        <v>29</v>
      </c>
      <c r="T59" s="39">
        <v>256</v>
      </c>
      <c r="U59" s="39">
        <v>106</v>
      </c>
      <c r="V59" s="40">
        <v>151</v>
      </c>
      <c r="W59" s="41">
        <f t="shared" si="15"/>
        <v>33</v>
      </c>
      <c r="X59" s="39">
        <v>9</v>
      </c>
      <c r="Y59" s="42">
        <v>24</v>
      </c>
      <c r="Z59" s="40">
        <v>0</v>
      </c>
      <c r="AA59" s="62">
        <f t="shared" si="16"/>
        <v>103</v>
      </c>
      <c r="AB59" s="39">
        <v>32</v>
      </c>
      <c r="AC59" s="42">
        <v>71</v>
      </c>
      <c r="AD59" s="40">
        <v>0</v>
      </c>
      <c r="AE59" s="44">
        <v>39</v>
      </c>
      <c r="AF59" s="40">
        <v>0</v>
      </c>
      <c r="AG59" s="39">
        <v>17</v>
      </c>
      <c r="AH59" s="40">
        <v>14</v>
      </c>
      <c r="AI59" s="48">
        <v>1</v>
      </c>
      <c r="AJ59" s="46">
        <v>0</v>
      </c>
      <c r="AK59" s="40">
        <v>0</v>
      </c>
      <c r="AL59" s="70">
        <v>11</v>
      </c>
      <c r="AM59" s="59">
        <v>19</v>
      </c>
      <c r="AN59" s="71"/>
      <c r="AO59" s="40"/>
      <c r="AP59" s="49"/>
      <c r="AQ59" s="49"/>
      <c r="AR59" s="50"/>
      <c r="AS59" s="51"/>
      <c r="AT59" s="60"/>
      <c r="AU59" s="58"/>
      <c r="AV59" s="52"/>
      <c r="AW59" s="70"/>
      <c r="AX59" s="59"/>
      <c r="AY59" s="53" t="str">
        <f t="shared" si="5"/>
        <v/>
      </c>
      <c r="AZ59" s="54"/>
      <c r="BA59" s="54"/>
      <c r="BB59" s="54"/>
      <c r="BC59" s="54"/>
      <c r="BD59" s="54"/>
      <c r="BE59" s="54"/>
      <c r="BF59" s="54"/>
      <c r="BG59" s="54"/>
      <c r="BH59" s="54"/>
      <c r="BI59" s="13"/>
      <c r="BJ59" s="13"/>
      <c r="BK59" s="13"/>
      <c r="BL59" s="13"/>
      <c r="BM59" s="13"/>
      <c r="BX59" s="2"/>
      <c r="CA59" s="55" t="str">
        <f t="shared" si="6"/>
        <v/>
      </c>
      <c r="CB59" s="55" t="str">
        <f t="shared" si="7"/>
        <v/>
      </c>
      <c r="CC59" s="55" t="str">
        <f t="shared" si="8"/>
        <v/>
      </c>
      <c r="CD59" s="55" t="str">
        <f t="shared" si="9"/>
        <v/>
      </c>
      <c r="CE59" s="55" t="str">
        <f t="shared" si="10"/>
        <v/>
      </c>
      <c r="CF59" s="55"/>
      <c r="CG59" s="56">
        <f t="shared" si="11"/>
        <v>0</v>
      </c>
      <c r="CH59" s="56">
        <f t="shared" si="12"/>
        <v>0</v>
      </c>
      <c r="CI59" s="56">
        <f t="shared" si="2"/>
        <v>0</v>
      </c>
      <c r="CJ59" s="56">
        <f t="shared" si="3"/>
        <v>0</v>
      </c>
      <c r="CK59" s="56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1" t="s">
        <v>107</v>
      </c>
      <c r="B60" s="34">
        <f t="shared" si="14"/>
        <v>159</v>
      </c>
      <c r="C60" s="39">
        <v>83</v>
      </c>
      <c r="D60" s="57">
        <v>38</v>
      </c>
      <c r="E60" s="42">
        <v>37</v>
      </c>
      <c r="F60" s="42">
        <v>1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39">
        <v>157</v>
      </c>
      <c r="U60" s="39">
        <v>88</v>
      </c>
      <c r="V60" s="40">
        <v>71</v>
      </c>
      <c r="W60" s="41">
        <f t="shared" si="15"/>
        <v>92</v>
      </c>
      <c r="X60" s="39">
        <v>11</v>
      </c>
      <c r="Y60" s="42">
        <v>81</v>
      </c>
      <c r="Z60" s="40">
        <v>0</v>
      </c>
      <c r="AA60" s="62">
        <f t="shared" si="16"/>
        <v>0</v>
      </c>
      <c r="AB60" s="39">
        <v>0</v>
      </c>
      <c r="AC60" s="42">
        <v>0</v>
      </c>
      <c r="AD60" s="40">
        <v>0</v>
      </c>
      <c r="AE60" s="44">
        <v>11</v>
      </c>
      <c r="AF60" s="40">
        <v>0</v>
      </c>
      <c r="AG60" s="39">
        <v>15</v>
      </c>
      <c r="AH60" s="40">
        <v>4</v>
      </c>
      <c r="AI60" s="48">
        <v>0</v>
      </c>
      <c r="AJ60" s="46">
        <v>0</v>
      </c>
      <c r="AK60" s="40">
        <v>0</v>
      </c>
      <c r="AL60" s="70">
        <v>5</v>
      </c>
      <c r="AM60" s="59">
        <v>0</v>
      </c>
      <c r="AN60" s="71"/>
      <c r="AO60" s="40"/>
      <c r="AP60" s="49"/>
      <c r="AQ60" s="49"/>
      <c r="AR60" s="50"/>
      <c r="AS60" s="51"/>
      <c r="AT60" s="60"/>
      <c r="AU60" s="58"/>
      <c r="AV60" s="52"/>
      <c r="AW60" s="70"/>
      <c r="AX60" s="59"/>
      <c r="AY60" s="53" t="str">
        <f t="shared" si="5"/>
        <v/>
      </c>
      <c r="AZ60" s="54"/>
      <c r="BA60" s="54"/>
      <c r="BB60" s="54"/>
      <c r="BC60" s="54"/>
      <c r="BD60" s="54"/>
      <c r="BE60" s="54"/>
      <c r="BF60" s="54"/>
      <c r="BG60" s="54"/>
      <c r="BH60" s="54"/>
      <c r="BI60" s="13"/>
      <c r="BJ60" s="13"/>
      <c r="BK60" s="13"/>
      <c r="BL60" s="13"/>
      <c r="BM60" s="13"/>
      <c r="BX60" s="2"/>
      <c r="CA60" s="55" t="str">
        <f t="shared" si="6"/>
        <v/>
      </c>
      <c r="CB60" s="55" t="str">
        <f t="shared" si="7"/>
        <v/>
      </c>
      <c r="CC60" s="55" t="str">
        <f t="shared" si="8"/>
        <v/>
      </c>
      <c r="CD60" s="55" t="str">
        <f t="shared" si="9"/>
        <v/>
      </c>
      <c r="CE60" s="55" t="str">
        <f t="shared" si="10"/>
        <v/>
      </c>
      <c r="CF60" s="55"/>
      <c r="CG60" s="56">
        <f t="shared" si="11"/>
        <v>0</v>
      </c>
      <c r="CH60" s="56">
        <f t="shared" si="12"/>
        <v>0</v>
      </c>
      <c r="CI60" s="56">
        <f t="shared" si="2"/>
        <v>0</v>
      </c>
      <c r="CJ60" s="56">
        <f t="shared" si="3"/>
        <v>0</v>
      </c>
      <c r="CK60" s="56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1" t="s">
        <v>108</v>
      </c>
      <c r="B61" s="34">
        <f t="shared" si="14"/>
        <v>389</v>
      </c>
      <c r="C61" s="39">
        <v>0</v>
      </c>
      <c r="D61" s="57">
        <v>0</v>
      </c>
      <c r="E61" s="42">
        <v>0</v>
      </c>
      <c r="F61" s="42">
        <v>26</v>
      </c>
      <c r="G61" s="42">
        <v>20</v>
      </c>
      <c r="H61" s="42">
        <v>27</v>
      </c>
      <c r="I61" s="42">
        <v>24</v>
      </c>
      <c r="J61" s="42">
        <v>20</v>
      </c>
      <c r="K61" s="42">
        <v>20</v>
      </c>
      <c r="L61" s="42">
        <v>33</v>
      </c>
      <c r="M61" s="42">
        <v>40</v>
      </c>
      <c r="N61" s="42">
        <v>39</v>
      </c>
      <c r="O61" s="42">
        <v>27</v>
      </c>
      <c r="P61" s="42">
        <v>40</v>
      </c>
      <c r="Q61" s="42">
        <v>32</v>
      </c>
      <c r="R61" s="42">
        <v>19</v>
      </c>
      <c r="S61" s="40">
        <v>22</v>
      </c>
      <c r="T61" s="39">
        <v>384</v>
      </c>
      <c r="U61" s="39">
        <v>175</v>
      </c>
      <c r="V61" s="40">
        <v>214</v>
      </c>
      <c r="W61" s="41">
        <f t="shared" si="15"/>
        <v>0</v>
      </c>
      <c r="X61" s="39">
        <v>0</v>
      </c>
      <c r="Y61" s="42">
        <v>0</v>
      </c>
      <c r="Z61" s="40">
        <v>0</v>
      </c>
      <c r="AA61" s="62">
        <f t="shared" si="16"/>
        <v>218</v>
      </c>
      <c r="AB61" s="39">
        <v>32</v>
      </c>
      <c r="AC61" s="42">
        <v>124</v>
      </c>
      <c r="AD61" s="40">
        <v>62</v>
      </c>
      <c r="AE61" s="44">
        <v>32</v>
      </c>
      <c r="AF61" s="66">
        <v>5</v>
      </c>
      <c r="AG61" s="39">
        <v>5</v>
      </c>
      <c r="AH61" s="40">
        <v>9</v>
      </c>
      <c r="AI61" s="48">
        <v>11</v>
      </c>
      <c r="AJ61" s="46">
        <v>0</v>
      </c>
      <c r="AK61" s="40">
        <v>32</v>
      </c>
      <c r="AL61" s="70">
        <v>0</v>
      </c>
      <c r="AM61" s="59">
        <v>44</v>
      </c>
      <c r="AN61" s="71"/>
      <c r="AO61" s="40"/>
      <c r="AP61" s="49"/>
      <c r="AQ61" s="49"/>
      <c r="AR61" s="50"/>
      <c r="AS61" s="51"/>
      <c r="AT61" s="60"/>
      <c r="AU61" s="58"/>
      <c r="AV61" s="52"/>
      <c r="AW61" s="70"/>
      <c r="AX61" s="59"/>
      <c r="AY61" s="53" t="str">
        <f t="shared" si="5"/>
        <v/>
      </c>
      <c r="AZ61" s="54"/>
      <c r="BA61" s="54"/>
      <c r="BB61" s="54"/>
      <c r="BC61" s="54"/>
      <c r="BD61" s="54"/>
      <c r="BE61" s="54"/>
      <c r="BF61" s="54"/>
      <c r="BG61" s="54"/>
      <c r="BH61" s="54"/>
      <c r="BI61" s="13"/>
      <c r="BJ61" s="13"/>
      <c r="BK61" s="13"/>
      <c r="BL61" s="13"/>
      <c r="BM61" s="13"/>
      <c r="BX61" s="2"/>
      <c r="CA61" s="55" t="str">
        <f t="shared" si="6"/>
        <v/>
      </c>
      <c r="CB61" s="55" t="str">
        <f t="shared" si="7"/>
        <v/>
      </c>
      <c r="CC61" s="55" t="str">
        <f t="shared" si="8"/>
        <v/>
      </c>
      <c r="CD61" s="55" t="str">
        <f t="shared" si="9"/>
        <v/>
      </c>
      <c r="CE61" s="55" t="str">
        <f t="shared" si="10"/>
        <v/>
      </c>
      <c r="CF61" s="55"/>
      <c r="CG61" s="56">
        <f t="shared" si="11"/>
        <v>0</v>
      </c>
      <c r="CH61" s="56">
        <f t="shared" si="12"/>
        <v>0</v>
      </c>
      <c r="CI61" s="56">
        <f t="shared" si="2"/>
        <v>0</v>
      </c>
      <c r="CJ61" s="56">
        <f t="shared" si="3"/>
        <v>0</v>
      </c>
      <c r="CK61" s="56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1" t="s">
        <v>109</v>
      </c>
      <c r="B62" s="34">
        <f t="shared" si="14"/>
        <v>0</v>
      </c>
      <c r="C62" s="39"/>
      <c r="D62" s="57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39"/>
      <c r="U62" s="39"/>
      <c r="V62" s="40"/>
      <c r="W62" s="41">
        <f t="shared" si="15"/>
        <v>0</v>
      </c>
      <c r="X62" s="39"/>
      <c r="Y62" s="42"/>
      <c r="Z62" s="40"/>
      <c r="AA62" s="62">
        <f t="shared" si="16"/>
        <v>0</v>
      </c>
      <c r="AB62" s="39"/>
      <c r="AC62" s="42"/>
      <c r="AD62" s="40"/>
      <c r="AE62" s="44"/>
      <c r="AF62" s="59">
        <v>0</v>
      </c>
      <c r="AG62" s="39"/>
      <c r="AH62" s="40"/>
      <c r="AI62" s="48"/>
      <c r="AJ62" s="46"/>
      <c r="AK62" s="40"/>
      <c r="AL62" s="70"/>
      <c r="AM62" s="59"/>
      <c r="AN62" s="71"/>
      <c r="AO62" s="40"/>
      <c r="AP62" s="49"/>
      <c r="AQ62" s="49"/>
      <c r="AR62" s="50"/>
      <c r="AS62" s="51"/>
      <c r="AT62" s="60"/>
      <c r="AU62" s="58"/>
      <c r="AV62" s="52"/>
      <c r="AW62" s="70"/>
      <c r="AX62" s="59"/>
      <c r="AY62" s="53" t="str">
        <f t="shared" si="5"/>
        <v/>
      </c>
      <c r="AZ62" s="54"/>
      <c r="BA62" s="54"/>
      <c r="BB62" s="54"/>
      <c r="BC62" s="54"/>
      <c r="BD62" s="54"/>
      <c r="BE62" s="54"/>
      <c r="BF62" s="54"/>
      <c r="BG62" s="54"/>
      <c r="BH62" s="54"/>
      <c r="BI62" s="13"/>
      <c r="BJ62" s="13"/>
      <c r="BK62" s="13"/>
      <c r="BL62" s="13"/>
      <c r="BM62" s="13"/>
      <c r="BX62" s="2"/>
      <c r="CA62" s="55" t="str">
        <f t="shared" si="6"/>
        <v/>
      </c>
      <c r="CB62" s="55" t="str">
        <f t="shared" si="7"/>
        <v/>
      </c>
      <c r="CC62" s="55" t="str">
        <f t="shared" si="8"/>
        <v/>
      </c>
      <c r="CD62" s="55" t="str">
        <f t="shared" si="9"/>
        <v/>
      </c>
      <c r="CE62" s="55" t="str">
        <f t="shared" si="10"/>
        <v/>
      </c>
      <c r="CF62" s="55"/>
      <c r="CG62" s="56">
        <f t="shared" si="11"/>
        <v>0</v>
      </c>
      <c r="CH62" s="56">
        <f t="shared" si="12"/>
        <v>0</v>
      </c>
      <c r="CI62" s="56">
        <f t="shared" si="2"/>
        <v>0</v>
      </c>
      <c r="CJ62" s="56">
        <f t="shared" si="3"/>
        <v>0</v>
      </c>
      <c r="CK62" s="56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1" t="s">
        <v>110</v>
      </c>
      <c r="B63" s="34">
        <f t="shared" si="14"/>
        <v>244</v>
      </c>
      <c r="C63" s="39">
        <v>0</v>
      </c>
      <c r="D63" s="57">
        <v>0</v>
      </c>
      <c r="E63" s="42">
        <v>0</v>
      </c>
      <c r="F63" s="42">
        <v>3</v>
      </c>
      <c r="G63" s="42">
        <v>3</v>
      </c>
      <c r="H63" s="42">
        <v>6</v>
      </c>
      <c r="I63" s="42">
        <v>8</v>
      </c>
      <c r="J63" s="42">
        <v>7</v>
      </c>
      <c r="K63" s="42">
        <v>9</v>
      </c>
      <c r="L63" s="42">
        <v>11</v>
      </c>
      <c r="M63" s="42">
        <v>18</v>
      </c>
      <c r="N63" s="42">
        <v>17</v>
      </c>
      <c r="O63" s="42">
        <v>28</v>
      </c>
      <c r="P63" s="42">
        <v>38</v>
      </c>
      <c r="Q63" s="42">
        <v>34</v>
      </c>
      <c r="R63" s="42">
        <v>22</v>
      </c>
      <c r="S63" s="40">
        <v>40</v>
      </c>
      <c r="T63" s="39">
        <v>243</v>
      </c>
      <c r="U63" s="39">
        <v>190</v>
      </c>
      <c r="V63" s="40">
        <v>54</v>
      </c>
      <c r="W63" s="41">
        <f t="shared" si="15"/>
        <v>0</v>
      </c>
      <c r="X63" s="39">
        <v>0</v>
      </c>
      <c r="Y63" s="42">
        <v>0</v>
      </c>
      <c r="Z63" s="40">
        <v>0</v>
      </c>
      <c r="AA63" s="62">
        <f t="shared" si="16"/>
        <v>150</v>
      </c>
      <c r="AB63" s="39">
        <v>109</v>
      </c>
      <c r="AC63" s="42">
        <v>41</v>
      </c>
      <c r="AD63" s="40">
        <v>0</v>
      </c>
      <c r="AE63" s="44">
        <v>106</v>
      </c>
      <c r="AF63" s="59">
        <v>9</v>
      </c>
      <c r="AG63" s="39">
        <v>6</v>
      </c>
      <c r="AH63" s="40">
        <v>0</v>
      </c>
      <c r="AI63" s="48">
        <v>2</v>
      </c>
      <c r="AJ63" s="46">
        <v>0</v>
      </c>
      <c r="AK63" s="40">
        <v>24</v>
      </c>
      <c r="AL63" s="70">
        <v>0</v>
      </c>
      <c r="AM63" s="59">
        <v>0</v>
      </c>
      <c r="AN63" s="71"/>
      <c r="AO63" s="40"/>
      <c r="AP63" s="49"/>
      <c r="AQ63" s="49"/>
      <c r="AR63" s="50"/>
      <c r="AS63" s="51"/>
      <c r="AT63" s="60"/>
      <c r="AU63" s="58"/>
      <c r="AV63" s="52"/>
      <c r="AW63" s="70"/>
      <c r="AX63" s="59"/>
      <c r="AY63" s="53" t="str">
        <f t="shared" si="5"/>
        <v/>
      </c>
      <c r="AZ63" s="54"/>
      <c r="BA63" s="54"/>
      <c r="BB63" s="54"/>
      <c r="BC63" s="54"/>
      <c r="BD63" s="54"/>
      <c r="BE63" s="54"/>
      <c r="BF63" s="54"/>
      <c r="BG63" s="54"/>
      <c r="BH63" s="54"/>
      <c r="BI63" s="13"/>
      <c r="BJ63" s="13"/>
      <c r="BK63" s="13"/>
      <c r="BL63" s="13"/>
      <c r="BM63" s="13"/>
      <c r="BX63" s="2"/>
      <c r="CA63" s="55" t="str">
        <f t="shared" si="6"/>
        <v/>
      </c>
      <c r="CB63" s="55" t="str">
        <f t="shared" si="7"/>
        <v/>
      </c>
      <c r="CC63" s="55" t="str">
        <f t="shared" si="8"/>
        <v/>
      </c>
      <c r="CD63" s="55" t="str">
        <f t="shared" si="9"/>
        <v/>
      </c>
      <c r="CE63" s="55" t="str">
        <f t="shared" si="10"/>
        <v/>
      </c>
      <c r="CF63" s="55"/>
      <c r="CG63" s="56">
        <f t="shared" si="11"/>
        <v>0</v>
      </c>
      <c r="CH63" s="56">
        <f t="shared" si="12"/>
        <v>0</v>
      </c>
      <c r="CI63" s="56">
        <f t="shared" si="2"/>
        <v>0</v>
      </c>
      <c r="CJ63" s="56">
        <f t="shared" si="3"/>
        <v>0</v>
      </c>
      <c r="CK63" s="56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1" t="s">
        <v>111</v>
      </c>
      <c r="B64" s="34">
        <f t="shared" si="14"/>
        <v>0</v>
      </c>
      <c r="C64" s="39"/>
      <c r="D64" s="57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39"/>
      <c r="U64" s="39"/>
      <c r="V64" s="40"/>
      <c r="W64" s="41">
        <f t="shared" si="15"/>
        <v>0</v>
      </c>
      <c r="X64" s="39"/>
      <c r="Y64" s="42"/>
      <c r="Z64" s="40"/>
      <c r="AA64" s="62">
        <f t="shared" si="16"/>
        <v>0</v>
      </c>
      <c r="AB64" s="39"/>
      <c r="AC64" s="42"/>
      <c r="AD64" s="40"/>
      <c r="AE64" s="44"/>
      <c r="AF64" s="59"/>
      <c r="AG64" s="39"/>
      <c r="AH64" s="40"/>
      <c r="AI64" s="48"/>
      <c r="AJ64" s="46"/>
      <c r="AK64" s="40"/>
      <c r="AL64" s="72"/>
      <c r="AM64" s="73"/>
      <c r="AN64" s="71"/>
      <c r="AO64" s="40"/>
      <c r="AP64" s="49"/>
      <c r="AQ64" s="49"/>
      <c r="AR64" s="50"/>
      <c r="AS64" s="51"/>
      <c r="AT64" s="60"/>
      <c r="AU64" s="58"/>
      <c r="AV64" s="52"/>
      <c r="AW64" s="72"/>
      <c r="AX64" s="73"/>
      <c r="AY64" s="53" t="str">
        <f t="shared" si="5"/>
        <v/>
      </c>
      <c r="AZ64" s="54"/>
      <c r="BA64" s="54"/>
      <c r="BB64" s="54"/>
      <c r="BC64" s="54"/>
      <c r="BD64" s="54"/>
      <c r="BE64" s="54"/>
      <c r="BF64" s="54"/>
      <c r="BG64" s="54"/>
      <c r="BH64" s="54"/>
      <c r="BI64" s="13"/>
      <c r="BJ64" s="13"/>
      <c r="BK64" s="13"/>
      <c r="BL64" s="13"/>
      <c r="BM64" s="13"/>
      <c r="BX64" s="2"/>
      <c r="CA64" s="55" t="str">
        <f t="shared" si="6"/>
        <v/>
      </c>
      <c r="CB64" s="55" t="str">
        <f t="shared" si="7"/>
        <v/>
      </c>
      <c r="CC64" s="55" t="str">
        <f t="shared" si="8"/>
        <v/>
      </c>
      <c r="CD64" s="55" t="str">
        <f t="shared" si="9"/>
        <v/>
      </c>
      <c r="CE64" s="55" t="str">
        <f t="shared" si="10"/>
        <v/>
      </c>
      <c r="CF64" s="55"/>
      <c r="CG64" s="56">
        <f t="shared" si="11"/>
        <v>0</v>
      </c>
      <c r="CH64" s="56">
        <f t="shared" si="12"/>
        <v>0</v>
      </c>
      <c r="CI64" s="56">
        <f t="shared" si="2"/>
        <v>0</v>
      </c>
      <c r="CJ64" s="56">
        <f t="shared" si="3"/>
        <v>0</v>
      </c>
      <c r="CK64" s="56">
        <f t="shared" si="4"/>
        <v>0</v>
      </c>
    </row>
    <row r="65" spans="1:104" ht="16.350000000000001" customHeight="1" x14ac:dyDescent="0.2">
      <c r="A65" s="41" t="s">
        <v>112</v>
      </c>
      <c r="B65" s="34">
        <f t="shared" si="14"/>
        <v>0</v>
      </c>
      <c r="C65" s="39"/>
      <c r="D65" s="57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0"/>
      <c r="T65" s="39"/>
      <c r="U65" s="39"/>
      <c r="V65" s="40"/>
      <c r="W65" s="41">
        <f t="shared" si="15"/>
        <v>0</v>
      </c>
      <c r="X65" s="39"/>
      <c r="Y65" s="42"/>
      <c r="Z65" s="40"/>
      <c r="AA65" s="62">
        <f t="shared" si="16"/>
        <v>0</v>
      </c>
      <c r="AB65" s="39"/>
      <c r="AC65" s="42"/>
      <c r="AD65" s="40"/>
      <c r="AE65" s="44"/>
      <c r="AF65" s="40"/>
      <c r="AG65" s="39"/>
      <c r="AH65" s="40"/>
      <c r="AI65" s="48"/>
      <c r="AJ65" s="46"/>
      <c r="AK65" s="40"/>
      <c r="AL65" s="72"/>
      <c r="AM65" s="73"/>
      <c r="AN65" s="71"/>
      <c r="AO65" s="40"/>
      <c r="AP65" s="49"/>
      <c r="AQ65" s="49"/>
      <c r="AR65" s="50"/>
      <c r="AS65" s="51"/>
      <c r="AT65" s="60"/>
      <c r="AU65" s="58"/>
      <c r="AV65" s="52"/>
      <c r="AW65" s="72"/>
      <c r="AX65" s="73"/>
      <c r="AY65" s="53" t="str">
        <f t="shared" si="5"/>
        <v/>
      </c>
      <c r="AZ65" s="54"/>
      <c r="BA65" s="54"/>
      <c r="BB65" s="54"/>
      <c r="BC65" s="54"/>
      <c r="BD65" s="54"/>
      <c r="BE65" s="54"/>
      <c r="BF65" s="54"/>
      <c r="BG65" s="54"/>
      <c r="BH65" s="54"/>
      <c r="BI65" s="13"/>
      <c r="BJ65" s="13"/>
      <c r="BK65" s="13"/>
      <c r="BL65" s="13"/>
      <c r="BM65" s="13"/>
      <c r="BX65" s="2"/>
      <c r="CA65" s="55" t="str">
        <f t="shared" si="6"/>
        <v/>
      </c>
      <c r="CB65" s="55" t="str">
        <f t="shared" si="7"/>
        <v/>
      </c>
      <c r="CC65" s="55" t="str">
        <f t="shared" si="8"/>
        <v/>
      </c>
      <c r="CD65" s="55" t="str">
        <f t="shared" si="9"/>
        <v/>
      </c>
      <c r="CE65" s="55" t="str">
        <f t="shared" si="10"/>
        <v/>
      </c>
      <c r="CF65" s="55"/>
      <c r="CG65" s="56">
        <f t="shared" si="11"/>
        <v>0</v>
      </c>
      <c r="CH65" s="56">
        <f t="shared" si="12"/>
        <v>0</v>
      </c>
      <c r="CI65" s="56">
        <f t="shared" si="2"/>
        <v>0</v>
      </c>
      <c r="CJ65" s="56">
        <f t="shared" si="3"/>
        <v>0</v>
      </c>
      <c r="CK65" s="56">
        <f t="shared" si="4"/>
        <v>0</v>
      </c>
    </row>
    <row r="66" spans="1:104" ht="16.350000000000001" customHeight="1" x14ac:dyDescent="0.2">
      <c r="A66" s="41" t="s">
        <v>113</v>
      </c>
      <c r="B66" s="34">
        <f>SUM(L66+M66+N66+O66+P66+Q66+R66+S66)</f>
        <v>0</v>
      </c>
      <c r="C66" s="74"/>
      <c r="D66" s="75"/>
      <c r="E66" s="76"/>
      <c r="F66" s="76"/>
      <c r="G66" s="76"/>
      <c r="H66" s="76"/>
      <c r="I66" s="76"/>
      <c r="J66" s="76"/>
      <c r="K66" s="76"/>
      <c r="L66" s="42"/>
      <c r="M66" s="42"/>
      <c r="N66" s="42"/>
      <c r="O66" s="42"/>
      <c r="P66" s="42"/>
      <c r="Q66" s="42"/>
      <c r="R66" s="42"/>
      <c r="S66" s="40"/>
      <c r="T66" s="39"/>
      <c r="U66" s="39"/>
      <c r="V66" s="40"/>
      <c r="W66" s="41">
        <f t="shared" si="15"/>
        <v>0</v>
      </c>
      <c r="X66" s="39"/>
      <c r="Y66" s="42"/>
      <c r="Z66" s="40"/>
      <c r="AA66" s="62">
        <f t="shared" si="16"/>
        <v>0</v>
      </c>
      <c r="AB66" s="39"/>
      <c r="AC66" s="42"/>
      <c r="AD66" s="40"/>
      <c r="AE66" s="44"/>
      <c r="AF66" s="40"/>
      <c r="AG66" s="39"/>
      <c r="AH66" s="40"/>
      <c r="AI66" s="48"/>
      <c r="AJ66" s="46"/>
      <c r="AK66" s="40"/>
      <c r="AL66" s="72"/>
      <c r="AM66" s="73"/>
      <c r="AN66" s="71"/>
      <c r="AO66" s="40"/>
      <c r="AP66" s="49"/>
      <c r="AQ66" s="49"/>
      <c r="AR66" s="50"/>
      <c r="AS66" s="51"/>
      <c r="AT66" s="60"/>
      <c r="AU66" s="58"/>
      <c r="AV66" s="52"/>
      <c r="AW66" s="72"/>
      <c r="AX66" s="73"/>
      <c r="AY66" s="53" t="str">
        <f t="shared" si="5"/>
        <v/>
      </c>
      <c r="AZ66" s="54"/>
      <c r="BA66" s="54"/>
      <c r="BB66" s="54"/>
      <c r="BC66" s="54"/>
      <c r="BD66" s="54"/>
      <c r="BE66" s="54"/>
      <c r="BF66" s="54"/>
      <c r="BG66" s="54"/>
      <c r="BH66" s="54"/>
      <c r="BI66" s="13"/>
      <c r="BJ66" s="13"/>
      <c r="BK66" s="13"/>
      <c r="BL66" s="13"/>
      <c r="BM66" s="13"/>
      <c r="BX66" s="2"/>
      <c r="CA66" s="55" t="str">
        <f t="shared" si="6"/>
        <v/>
      </c>
      <c r="CB66" s="55" t="str">
        <f t="shared" si="7"/>
        <v/>
      </c>
      <c r="CC66" s="55" t="str">
        <f t="shared" si="8"/>
        <v/>
      </c>
      <c r="CD66" s="55" t="str">
        <f t="shared" si="9"/>
        <v/>
      </c>
      <c r="CE66" s="55" t="str">
        <f t="shared" si="10"/>
        <v/>
      </c>
      <c r="CF66" s="55"/>
      <c r="CG66" s="56">
        <f t="shared" si="11"/>
        <v>0</v>
      </c>
      <c r="CH66" s="56">
        <f t="shared" si="12"/>
        <v>0</v>
      </c>
      <c r="CI66" s="56">
        <f t="shared" si="2"/>
        <v>0</v>
      </c>
      <c r="CJ66" s="56">
        <f t="shared" si="3"/>
        <v>0</v>
      </c>
      <c r="CK66" s="56">
        <f t="shared" si="4"/>
        <v>0</v>
      </c>
    </row>
    <row r="67" spans="1:104" ht="16.350000000000001" customHeight="1" x14ac:dyDescent="0.2">
      <c r="A67" s="41" t="s">
        <v>114</v>
      </c>
      <c r="B67" s="34">
        <f t="shared" ref="B67:B69" si="17">SUM(C67:S67)</f>
        <v>0</v>
      </c>
      <c r="C67" s="39"/>
      <c r="D67" s="57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0"/>
      <c r="T67" s="39"/>
      <c r="U67" s="39"/>
      <c r="V67" s="40"/>
      <c r="W67" s="41">
        <f t="shared" si="15"/>
        <v>0</v>
      </c>
      <c r="X67" s="39"/>
      <c r="Y67" s="42"/>
      <c r="Z67" s="40"/>
      <c r="AA67" s="62">
        <f t="shared" si="16"/>
        <v>0</v>
      </c>
      <c r="AB67" s="39"/>
      <c r="AC67" s="42"/>
      <c r="AD67" s="40"/>
      <c r="AE67" s="44"/>
      <c r="AF67" s="40"/>
      <c r="AG67" s="39"/>
      <c r="AH67" s="40"/>
      <c r="AI67" s="48"/>
      <c r="AJ67" s="46"/>
      <c r="AK67" s="40"/>
      <c r="AL67" s="39"/>
      <c r="AM67" s="73"/>
      <c r="AN67" s="71"/>
      <c r="AO67" s="40"/>
      <c r="AP67" s="49"/>
      <c r="AQ67" s="49"/>
      <c r="AR67" s="77"/>
      <c r="AS67" s="51"/>
      <c r="AT67" s="60"/>
      <c r="AU67" s="58"/>
      <c r="AV67" s="52"/>
      <c r="AW67" s="39"/>
      <c r="AX67" s="73"/>
      <c r="AY67" s="53" t="str">
        <f t="shared" si="5"/>
        <v/>
      </c>
      <c r="AZ67" s="54"/>
      <c r="BA67" s="54"/>
      <c r="BB67" s="54"/>
      <c r="BC67" s="54"/>
      <c r="BD67" s="54"/>
      <c r="BE67" s="54"/>
      <c r="BF67" s="54"/>
      <c r="BG67" s="54"/>
      <c r="BH67" s="54"/>
      <c r="BI67" s="13"/>
      <c r="BJ67" s="13"/>
      <c r="BK67" s="13"/>
      <c r="BL67" s="13"/>
      <c r="BM67" s="13"/>
      <c r="BX67" s="2"/>
      <c r="CA67" s="55" t="str">
        <f t="shared" si="6"/>
        <v/>
      </c>
      <c r="CB67" s="55" t="str">
        <f t="shared" si="7"/>
        <v/>
      </c>
      <c r="CC67" s="55" t="str">
        <f t="shared" si="8"/>
        <v/>
      </c>
      <c r="CD67" s="55" t="str">
        <f t="shared" si="9"/>
        <v/>
      </c>
      <c r="CE67" s="55" t="str">
        <f t="shared" si="10"/>
        <v/>
      </c>
      <c r="CF67" s="55"/>
      <c r="CG67" s="56">
        <f t="shared" si="11"/>
        <v>0</v>
      </c>
      <c r="CH67" s="56">
        <f t="shared" si="12"/>
        <v>0</v>
      </c>
      <c r="CI67" s="56">
        <f t="shared" si="2"/>
        <v>0</v>
      </c>
      <c r="CJ67" s="56">
        <f t="shared" si="3"/>
        <v>0</v>
      </c>
      <c r="CK67" s="56">
        <f t="shared" si="4"/>
        <v>0</v>
      </c>
    </row>
    <row r="68" spans="1:104" ht="16.350000000000001" customHeight="1" x14ac:dyDescent="0.2">
      <c r="A68" s="41" t="s">
        <v>115</v>
      </c>
      <c r="B68" s="34">
        <f t="shared" si="17"/>
        <v>0</v>
      </c>
      <c r="C68" s="39"/>
      <c r="D68" s="57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0"/>
      <c r="T68" s="39"/>
      <c r="U68" s="39"/>
      <c r="V68" s="40"/>
      <c r="W68" s="41">
        <f>SUM(X68+Y68+Z68)</f>
        <v>0</v>
      </c>
      <c r="X68" s="39"/>
      <c r="Y68" s="42"/>
      <c r="Z68" s="40"/>
      <c r="AA68" s="62">
        <f t="shared" si="16"/>
        <v>0</v>
      </c>
      <c r="AB68" s="39"/>
      <c r="AC68" s="42"/>
      <c r="AD68" s="40"/>
      <c r="AE68" s="44"/>
      <c r="AF68" s="40"/>
      <c r="AG68" s="39"/>
      <c r="AH68" s="67"/>
      <c r="AI68" s="48"/>
      <c r="AJ68" s="46"/>
      <c r="AK68" s="40"/>
      <c r="AL68" s="39"/>
      <c r="AM68" s="67"/>
      <c r="AN68" s="71"/>
      <c r="AO68" s="40"/>
      <c r="AP68" s="71"/>
      <c r="AQ68" s="40"/>
      <c r="AR68" s="77"/>
      <c r="AS68" s="78"/>
      <c r="AT68" s="39"/>
      <c r="AU68" s="42"/>
      <c r="AV68" s="67"/>
      <c r="AW68" s="39"/>
      <c r="AX68" s="67"/>
      <c r="AY68" s="53" t="str">
        <f t="shared" si="5"/>
        <v/>
      </c>
      <c r="AZ68" s="54"/>
      <c r="BA68" s="54"/>
      <c r="BB68" s="54"/>
      <c r="BC68" s="54"/>
      <c r="BD68" s="54"/>
      <c r="BE68" s="54"/>
      <c r="BF68" s="54"/>
      <c r="BG68" s="54"/>
      <c r="BH68" s="54"/>
      <c r="BI68" s="13"/>
      <c r="BJ68" s="13"/>
      <c r="BK68" s="13"/>
      <c r="BL68" s="13"/>
      <c r="BM68" s="13"/>
      <c r="BX68" s="2"/>
      <c r="CA68" s="55" t="str">
        <f t="shared" si="6"/>
        <v/>
      </c>
      <c r="CB68" s="55" t="str">
        <f t="shared" si="7"/>
        <v/>
      </c>
      <c r="CC68" s="55" t="str">
        <f t="shared" si="8"/>
        <v/>
      </c>
      <c r="CD68" s="55" t="str">
        <f t="shared" si="9"/>
        <v/>
      </c>
      <c r="CE68" s="55" t="str">
        <f t="shared" si="10"/>
        <v/>
      </c>
      <c r="CF68" s="55"/>
      <c r="CG68" s="56">
        <f t="shared" si="11"/>
        <v>0</v>
      </c>
      <c r="CH68" s="56">
        <f t="shared" si="12"/>
        <v>0</v>
      </c>
      <c r="CI68" s="56">
        <f t="shared" si="2"/>
        <v>0</v>
      </c>
      <c r="CJ68" s="56">
        <f t="shared" si="3"/>
        <v>0</v>
      </c>
      <c r="CK68" s="56">
        <f t="shared" si="4"/>
        <v>0</v>
      </c>
    </row>
    <row r="69" spans="1:104" ht="16.350000000000001" customHeight="1" x14ac:dyDescent="0.2">
      <c r="A69" s="33" t="s">
        <v>116</v>
      </c>
      <c r="B69" s="34">
        <f t="shared" si="17"/>
        <v>0</v>
      </c>
      <c r="C69" s="60"/>
      <c r="D69" s="79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49"/>
      <c r="T69" s="80"/>
      <c r="U69" s="80"/>
      <c r="V69" s="49"/>
      <c r="W69" s="33">
        <f t="shared" ref="W69:W70" si="18">SUM(X69+Y69+Z69)</f>
        <v>0</v>
      </c>
      <c r="X69" s="80"/>
      <c r="Y69" s="58"/>
      <c r="Z69" s="81"/>
      <c r="AA69" s="82">
        <f t="shared" si="16"/>
        <v>0</v>
      </c>
      <c r="AB69" s="80"/>
      <c r="AC69" s="58"/>
      <c r="AD69" s="49"/>
      <c r="AE69" s="81"/>
      <c r="AF69" s="49"/>
      <c r="AG69" s="60"/>
      <c r="AH69" s="52"/>
      <c r="AI69" s="81"/>
      <c r="AJ69" s="80"/>
      <c r="AK69" s="49"/>
      <c r="AL69" s="60"/>
      <c r="AM69" s="52"/>
      <c r="AN69" s="52"/>
      <c r="AO69" s="52"/>
      <c r="AP69" s="52"/>
      <c r="AQ69" s="52"/>
      <c r="AR69" s="50"/>
      <c r="AS69" s="83"/>
      <c r="AT69" s="60"/>
      <c r="AU69" s="58"/>
      <c r="AV69" s="52"/>
      <c r="AW69" s="60"/>
      <c r="AX69" s="52"/>
      <c r="AY69" s="53" t="str">
        <f t="shared" si="5"/>
        <v/>
      </c>
      <c r="AZ69" s="54"/>
      <c r="BA69" s="54"/>
      <c r="BB69" s="54"/>
      <c r="BC69" s="54"/>
      <c r="BD69" s="54"/>
      <c r="BE69" s="54"/>
      <c r="BF69" s="54"/>
      <c r="BG69" s="54"/>
      <c r="BH69" s="54"/>
      <c r="BI69" s="13"/>
      <c r="BJ69" s="13"/>
      <c r="BK69" s="13"/>
      <c r="BL69" s="13"/>
      <c r="BM69" s="13"/>
      <c r="BX69" s="2"/>
      <c r="CA69" s="55" t="str">
        <f t="shared" si="6"/>
        <v/>
      </c>
      <c r="CB69" s="55" t="str">
        <f t="shared" si="7"/>
        <v/>
      </c>
      <c r="CC69" s="55" t="str">
        <f t="shared" si="8"/>
        <v/>
      </c>
      <c r="CD69" s="55" t="str">
        <f t="shared" si="9"/>
        <v/>
      </c>
      <c r="CE69" s="55" t="str">
        <f t="shared" si="10"/>
        <v/>
      </c>
      <c r="CF69" s="55"/>
      <c r="CG69" s="56">
        <f t="shared" si="11"/>
        <v>0</v>
      </c>
      <c r="CH69" s="56">
        <f t="shared" si="12"/>
        <v>0</v>
      </c>
      <c r="CI69" s="56">
        <f t="shared" si="2"/>
        <v>0</v>
      </c>
      <c r="CJ69" s="56">
        <f t="shared" si="3"/>
        <v>0</v>
      </c>
      <c r="CK69" s="56">
        <f t="shared" si="4"/>
        <v>0</v>
      </c>
    </row>
    <row r="70" spans="1:104" ht="16.350000000000001" customHeight="1" x14ac:dyDescent="0.2">
      <c r="A70" s="43" t="s">
        <v>117</v>
      </c>
      <c r="B70" s="84">
        <f>SUM(C70:S70)</f>
        <v>0</v>
      </c>
      <c r="C70" s="85"/>
      <c r="D70" s="86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66"/>
      <c r="T70" s="88"/>
      <c r="U70" s="88"/>
      <c r="V70" s="66"/>
      <c r="W70" s="43">
        <f t="shared" si="18"/>
        <v>0</v>
      </c>
      <c r="X70" s="88"/>
      <c r="Y70" s="87"/>
      <c r="Z70" s="89"/>
      <c r="AA70" s="90">
        <f t="shared" si="16"/>
        <v>0</v>
      </c>
      <c r="AB70" s="88"/>
      <c r="AC70" s="87"/>
      <c r="AD70" s="66"/>
      <c r="AE70" s="89"/>
      <c r="AF70" s="91"/>
      <c r="AG70" s="85"/>
      <c r="AH70" s="92"/>
      <c r="AI70" s="89"/>
      <c r="AJ70" s="88"/>
      <c r="AK70" s="66"/>
      <c r="AL70" s="85"/>
      <c r="AM70" s="92"/>
      <c r="AN70" s="93"/>
      <c r="AO70" s="93"/>
      <c r="AP70" s="92"/>
      <c r="AQ70" s="92"/>
      <c r="AR70" s="94"/>
      <c r="AS70" s="95"/>
      <c r="AT70" s="85"/>
      <c r="AU70" s="87"/>
      <c r="AV70" s="92"/>
      <c r="AW70" s="85"/>
      <c r="AX70" s="92"/>
      <c r="AY70" s="53" t="str">
        <f t="shared" si="5"/>
        <v/>
      </c>
      <c r="AZ70" s="54"/>
      <c r="BA70" s="54"/>
      <c r="BB70" s="54"/>
      <c r="BC70" s="54"/>
      <c r="BD70" s="54"/>
      <c r="BE70" s="54"/>
      <c r="BF70" s="54"/>
      <c r="BG70" s="54"/>
      <c r="BH70" s="54"/>
      <c r="BI70" s="13"/>
      <c r="BJ70" s="13"/>
      <c r="BK70" s="13"/>
      <c r="BL70" s="13"/>
      <c r="BM70" s="13"/>
      <c r="BX70" s="2"/>
      <c r="CA70" s="55" t="str">
        <f t="shared" si="6"/>
        <v/>
      </c>
      <c r="CB70" s="55" t="str">
        <f t="shared" si="7"/>
        <v/>
      </c>
      <c r="CC70" s="55" t="str">
        <f t="shared" si="8"/>
        <v/>
      </c>
      <c r="CD70" s="55" t="str">
        <f t="shared" si="9"/>
        <v/>
      </c>
      <c r="CE70" s="55" t="str">
        <f t="shared" si="10"/>
        <v/>
      </c>
      <c r="CF70" s="55"/>
      <c r="CG70" s="56">
        <f t="shared" si="11"/>
        <v>0</v>
      </c>
      <c r="CH70" s="56">
        <f t="shared" si="12"/>
        <v>0</v>
      </c>
      <c r="CI70" s="56">
        <f t="shared" si="2"/>
        <v>0</v>
      </c>
      <c r="CJ70" s="56">
        <f t="shared" si="3"/>
        <v>0</v>
      </c>
      <c r="CK70" s="56">
        <f t="shared" si="4"/>
        <v>0</v>
      </c>
    </row>
    <row r="71" spans="1:104" s="5" customFormat="1" ht="16.350000000000001" customHeight="1" x14ac:dyDescent="0.15">
      <c r="A71" s="355" t="s">
        <v>42</v>
      </c>
      <c r="B71" s="315">
        <f>SUM(B11:B70)</f>
        <v>4153</v>
      </c>
      <c r="C71" s="316">
        <f>SUM(C11:C70)</f>
        <v>332</v>
      </c>
      <c r="D71" s="317">
        <f>SUM(D11:D70)</f>
        <v>191</v>
      </c>
      <c r="E71" s="318">
        <f t="shared" ref="E71:F71" si="19">SUM(E11:E70)</f>
        <v>143</v>
      </c>
      <c r="F71" s="318">
        <f t="shared" si="19"/>
        <v>117</v>
      </c>
      <c r="G71" s="318">
        <f>SUM(G11:G70)</f>
        <v>118</v>
      </c>
      <c r="H71" s="318">
        <f t="shared" ref="H71:V71" si="20">SUM(H11:H70)</f>
        <v>178</v>
      </c>
      <c r="I71" s="318">
        <f t="shared" si="20"/>
        <v>213</v>
      </c>
      <c r="J71" s="318">
        <f t="shared" si="20"/>
        <v>218</v>
      </c>
      <c r="K71" s="318">
        <f t="shared" si="20"/>
        <v>198</v>
      </c>
      <c r="L71" s="318">
        <f t="shared" si="20"/>
        <v>256</v>
      </c>
      <c r="M71" s="318">
        <f t="shared" si="20"/>
        <v>311</v>
      </c>
      <c r="N71" s="318">
        <f t="shared" si="20"/>
        <v>342</v>
      </c>
      <c r="O71" s="318">
        <f t="shared" si="20"/>
        <v>309</v>
      </c>
      <c r="P71" s="318">
        <f t="shared" si="20"/>
        <v>365</v>
      </c>
      <c r="Q71" s="318">
        <f t="shared" si="20"/>
        <v>331</v>
      </c>
      <c r="R71" s="318">
        <f t="shared" si="20"/>
        <v>260</v>
      </c>
      <c r="S71" s="319">
        <f t="shared" si="20"/>
        <v>271</v>
      </c>
      <c r="T71" s="320">
        <f t="shared" si="20"/>
        <v>4132</v>
      </c>
      <c r="U71" s="320">
        <f t="shared" si="20"/>
        <v>1795</v>
      </c>
      <c r="V71" s="319">
        <f t="shared" si="20"/>
        <v>2358</v>
      </c>
      <c r="W71" s="320">
        <f>SUM(W11:W70)</f>
        <v>271</v>
      </c>
      <c r="X71" s="320">
        <f t="shared" ref="X71:Z71" si="21">SUM(X11:X70)</f>
        <v>63</v>
      </c>
      <c r="Y71" s="318">
        <f t="shared" si="21"/>
        <v>208</v>
      </c>
      <c r="Z71" s="321">
        <f t="shared" si="21"/>
        <v>0</v>
      </c>
      <c r="AA71" s="316">
        <f>SUM(AA11:AA70)</f>
        <v>1529</v>
      </c>
      <c r="AB71" s="320">
        <f t="shared" ref="AB71:AQ71" si="22">SUM(AB11:AB70)</f>
        <v>481</v>
      </c>
      <c r="AC71" s="318">
        <f t="shared" si="22"/>
        <v>986</v>
      </c>
      <c r="AD71" s="319">
        <f t="shared" si="22"/>
        <v>62</v>
      </c>
      <c r="AE71" s="320">
        <f t="shared" si="22"/>
        <v>524</v>
      </c>
      <c r="AF71" s="319">
        <f t="shared" si="22"/>
        <v>36</v>
      </c>
      <c r="AG71" s="316">
        <f t="shared" si="22"/>
        <v>134</v>
      </c>
      <c r="AH71" s="322">
        <f t="shared" si="22"/>
        <v>147</v>
      </c>
      <c r="AI71" s="322">
        <f t="shared" si="22"/>
        <v>2467</v>
      </c>
      <c r="AJ71" s="320">
        <f t="shared" si="22"/>
        <v>1</v>
      </c>
      <c r="AK71" s="319">
        <f t="shared" si="22"/>
        <v>201</v>
      </c>
      <c r="AL71" s="316">
        <f t="shared" si="22"/>
        <v>51</v>
      </c>
      <c r="AM71" s="322">
        <f t="shared" si="22"/>
        <v>265</v>
      </c>
      <c r="AN71" s="322">
        <f t="shared" si="22"/>
        <v>0</v>
      </c>
      <c r="AO71" s="322">
        <f t="shared" si="22"/>
        <v>0</v>
      </c>
      <c r="AP71" s="322">
        <f t="shared" si="22"/>
        <v>0</v>
      </c>
      <c r="AQ71" s="323">
        <f t="shared" si="22"/>
        <v>0</v>
      </c>
      <c r="AR71" s="324">
        <f>SUM(AR11:AR70)</f>
        <v>0</v>
      </c>
      <c r="AS71" s="325">
        <f>SUM(AS11:AS70)</f>
        <v>0</v>
      </c>
      <c r="AT71" s="324">
        <f t="shared" ref="AT71:AU71" si="23">SUM(AT11:AT70)</f>
        <v>11</v>
      </c>
      <c r="AU71" s="326">
        <f t="shared" si="23"/>
        <v>11</v>
      </c>
      <c r="AV71" s="327">
        <f>SUM(AV11:AV70)</f>
        <v>11</v>
      </c>
      <c r="AW71" s="324">
        <f>SUM(AW11:AW70)</f>
        <v>0</v>
      </c>
      <c r="AX71" s="327">
        <f>SUM(AX11:AX70)</f>
        <v>0</v>
      </c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Y71" s="111"/>
      <c r="CA71" s="112"/>
      <c r="CB71" s="112"/>
      <c r="CC71" s="112"/>
      <c r="CD71" s="112"/>
      <c r="CE71" s="112"/>
      <c r="CF71" s="112"/>
      <c r="CG71" s="113"/>
      <c r="CH71" s="113"/>
      <c r="CI71" s="113"/>
      <c r="CJ71" s="113"/>
      <c r="CK71" s="113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</row>
    <row r="72" spans="1:104" ht="31.35" customHeight="1" x14ac:dyDescent="0.2">
      <c r="A72" s="114" t="s">
        <v>118</v>
      </c>
      <c r="B72" s="115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328" t="s">
        <v>119</v>
      </c>
      <c r="B73" s="350" t="s">
        <v>42</v>
      </c>
      <c r="C73" s="294" t="s">
        <v>120</v>
      </c>
      <c r="D73" s="295" t="s">
        <v>121</v>
      </c>
      <c r="E73" s="296" t="s">
        <v>122</v>
      </c>
      <c r="F73" s="296" t="s">
        <v>123</v>
      </c>
      <c r="G73" s="296" t="s">
        <v>124</v>
      </c>
      <c r="H73" s="297" t="s">
        <v>125</v>
      </c>
      <c r="I73" s="297" t="s">
        <v>126</v>
      </c>
      <c r="J73" s="297" t="s">
        <v>127</v>
      </c>
      <c r="K73" s="297" t="s">
        <v>128</v>
      </c>
      <c r="L73" s="297" t="s">
        <v>129</v>
      </c>
      <c r="M73" s="297" t="s">
        <v>130</v>
      </c>
      <c r="N73" s="297" t="s">
        <v>131</v>
      </c>
      <c r="O73" s="297" t="s">
        <v>132</v>
      </c>
      <c r="P73" s="297" t="s">
        <v>133</v>
      </c>
      <c r="Q73" s="297" t="s">
        <v>134</v>
      </c>
      <c r="R73" s="297" t="s">
        <v>135</v>
      </c>
      <c r="S73" s="298" t="s">
        <v>136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329" t="s">
        <v>137</v>
      </c>
      <c r="B74" s="330">
        <f t="shared" ref="B74:B87" si="24">SUM(C74:S74)</f>
        <v>0</v>
      </c>
      <c r="C74" s="311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4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20" t="s">
        <v>138</v>
      </c>
      <c r="B75" s="121">
        <f t="shared" si="24"/>
        <v>85</v>
      </c>
      <c r="C75" s="39">
        <v>0</v>
      </c>
      <c r="D75" s="42">
        <v>0</v>
      </c>
      <c r="E75" s="42">
        <v>0</v>
      </c>
      <c r="F75" s="42">
        <v>2</v>
      </c>
      <c r="G75" s="42">
        <v>2</v>
      </c>
      <c r="H75" s="42">
        <v>4</v>
      </c>
      <c r="I75" s="42">
        <v>4</v>
      </c>
      <c r="J75" s="42">
        <v>1</v>
      </c>
      <c r="K75" s="42">
        <v>4</v>
      </c>
      <c r="L75" s="42">
        <v>7</v>
      </c>
      <c r="M75" s="42">
        <v>6</v>
      </c>
      <c r="N75" s="42">
        <v>8</v>
      </c>
      <c r="O75" s="42">
        <v>20</v>
      </c>
      <c r="P75" s="42">
        <v>14</v>
      </c>
      <c r="Q75" s="42">
        <v>5</v>
      </c>
      <c r="R75" s="42">
        <v>4</v>
      </c>
      <c r="S75" s="40">
        <v>4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20" t="s">
        <v>139</v>
      </c>
      <c r="B76" s="121">
        <f t="shared" si="24"/>
        <v>141</v>
      </c>
      <c r="C76" s="39">
        <v>0</v>
      </c>
      <c r="D76" s="42">
        <v>0</v>
      </c>
      <c r="E76" s="42">
        <v>0</v>
      </c>
      <c r="F76" s="42">
        <v>2</v>
      </c>
      <c r="G76" s="42">
        <v>1</v>
      </c>
      <c r="H76" s="42">
        <v>7</v>
      </c>
      <c r="I76" s="42">
        <v>1</v>
      </c>
      <c r="J76" s="42">
        <v>11</v>
      </c>
      <c r="K76" s="42">
        <v>11</v>
      </c>
      <c r="L76" s="42">
        <v>14</v>
      </c>
      <c r="M76" s="42">
        <v>21</v>
      </c>
      <c r="N76" s="42">
        <v>29</v>
      </c>
      <c r="O76" s="42">
        <v>11</v>
      </c>
      <c r="P76" s="42">
        <v>14</v>
      </c>
      <c r="Q76" s="42">
        <v>11</v>
      </c>
      <c r="R76" s="42">
        <v>4</v>
      </c>
      <c r="S76" s="40">
        <v>4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20" t="s">
        <v>140</v>
      </c>
      <c r="B77" s="121">
        <f t="shared" si="24"/>
        <v>182</v>
      </c>
      <c r="C77" s="39">
        <v>0</v>
      </c>
      <c r="D77" s="42">
        <v>0</v>
      </c>
      <c r="E77" s="42">
        <v>0</v>
      </c>
      <c r="F77" s="42">
        <v>11</v>
      </c>
      <c r="G77" s="42">
        <v>25</v>
      </c>
      <c r="H77" s="42">
        <v>42</v>
      </c>
      <c r="I77" s="42">
        <v>52</v>
      </c>
      <c r="J77" s="42">
        <v>32</v>
      </c>
      <c r="K77" s="42">
        <v>20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0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20" t="s">
        <v>141</v>
      </c>
      <c r="B78" s="121">
        <f t="shared" si="24"/>
        <v>153</v>
      </c>
      <c r="C78" s="39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3</v>
      </c>
      <c r="J78" s="42">
        <v>3</v>
      </c>
      <c r="K78" s="42">
        <v>7</v>
      </c>
      <c r="L78" s="42">
        <v>14</v>
      </c>
      <c r="M78" s="42">
        <v>15</v>
      </c>
      <c r="N78" s="42">
        <v>12</v>
      </c>
      <c r="O78" s="42">
        <v>18</v>
      </c>
      <c r="P78" s="42">
        <v>19</v>
      </c>
      <c r="Q78" s="42">
        <v>25</v>
      </c>
      <c r="R78" s="42">
        <v>24</v>
      </c>
      <c r="S78" s="40">
        <v>13</v>
      </c>
      <c r="T78" s="3"/>
      <c r="CG78" s="12"/>
      <c r="CH78" s="12"/>
      <c r="CI78" s="12"/>
      <c r="CJ78" s="12"/>
      <c r="CK78" s="12"/>
    </row>
    <row r="79" spans="1:104" ht="16.350000000000001" customHeight="1" x14ac:dyDescent="0.2">
      <c r="A79" s="120" t="s">
        <v>142</v>
      </c>
      <c r="B79" s="121">
        <f t="shared" si="24"/>
        <v>173</v>
      </c>
      <c r="C79" s="39">
        <v>0</v>
      </c>
      <c r="D79" s="42">
        <v>0</v>
      </c>
      <c r="E79" s="42">
        <v>0</v>
      </c>
      <c r="F79" s="42">
        <v>0</v>
      </c>
      <c r="G79" s="42">
        <v>1</v>
      </c>
      <c r="H79" s="42">
        <v>0</v>
      </c>
      <c r="I79" s="42">
        <v>2</v>
      </c>
      <c r="J79" s="42">
        <v>10</v>
      </c>
      <c r="K79" s="42">
        <v>3</v>
      </c>
      <c r="L79" s="42">
        <v>4</v>
      </c>
      <c r="M79" s="42">
        <v>9</v>
      </c>
      <c r="N79" s="42">
        <v>22</v>
      </c>
      <c r="O79" s="42">
        <v>17</v>
      </c>
      <c r="P79" s="42">
        <v>25</v>
      </c>
      <c r="Q79" s="42">
        <v>30</v>
      </c>
      <c r="R79" s="42">
        <v>11</v>
      </c>
      <c r="S79" s="40">
        <v>39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20" t="s">
        <v>143</v>
      </c>
      <c r="B80" s="121">
        <f t="shared" si="24"/>
        <v>0</v>
      </c>
      <c r="C80" s="39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0"/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20" t="s">
        <v>144</v>
      </c>
      <c r="B81" s="121">
        <f t="shared" si="24"/>
        <v>24</v>
      </c>
      <c r="C81" s="39">
        <v>0</v>
      </c>
      <c r="D81" s="42">
        <v>0</v>
      </c>
      <c r="E81" s="42">
        <v>0</v>
      </c>
      <c r="F81" s="42">
        <v>0</v>
      </c>
      <c r="G81" s="42">
        <v>2</v>
      </c>
      <c r="H81" s="42">
        <v>4</v>
      </c>
      <c r="I81" s="42">
        <v>2</v>
      </c>
      <c r="J81" s="42">
        <v>3</v>
      </c>
      <c r="K81" s="42">
        <v>0</v>
      </c>
      <c r="L81" s="42">
        <v>6</v>
      </c>
      <c r="M81" s="42">
        <v>4</v>
      </c>
      <c r="N81" s="42">
        <v>1</v>
      </c>
      <c r="O81" s="42">
        <v>1</v>
      </c>
      <c r="P81" s="42">
        <v>0</v>
      </c>
      <c r="Q81" s="42">
        <v>1</v>
      </c>
      <c r="R81" s="42">
        <v>0</v>
      </c>
      <c r="S81" s="40">
        <v>0</v>
      </c>
      <c r="T81" s="111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CG81" s="12"/>
      <c r="CH81" s="12"/>
      <c r="CI81" s="12"/>
      <c r="CJ81" s="12"/>
      <c r="CK81" s="12"/>
    </row>
    <row r="82" spans="1:89" ht="16.350000000000001" customHeight="1" x14ac:dyDescent="0.2">
      <c r="A82" s="120" t="s">
        <v>145</v>
      </c>
      <c r="B82" s="121">
        <f t="shared" si="24"/>
        <v>0</v>
      </c>
      <c r="C82" s="39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0">
        <v>0</v>
      </c>
      <c r="T82" s="3"/>
      <c r="CG82" s="12"/>
      <c r="CH82" s="12"/>
      <c r="CI82" s="12"/>
      <c r="CJ82" s="12"/>
      <c r="CK82" s="12"/>
    </row>
    <row r="83" spans="1:89" ht="16.350000000000001" customHeight="1" x14ac:dyDescent="0.2">
      <c r="A83" s="120" t="s">
        <v>146</v>
      </c>
      <c r="B83" s="121">
        <f t="shared" si="24"/>
        <v>0</v>
      </c>
      <c r="C83" s="39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0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20" t="s">
        <v>147</v>
      </c>
      <c r="B84" s="121">
        <f t="shared" si="24"/>
        <v>12</v>
      </c>
      <c r="C84" s="39">
        <v>9</v>
      </c>
      <c r="D84" s="42">
        <v>3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0">
        <v>0</v>
      </c>
      <c r="T84" s="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CG84" s="12"/>
      <c r="CH84" s="12"/>
      <c r="CI84" s="12"/>
      <c r="CJ84" s="12"/>
      <c r="CK84" s="12"/>
    </row>
    <row r="85" spans="1:89" ht="16.350000000000001" customHeight="1" x14ac:dyDescent="0.2">
      <c r="A85" s="120" t="s">
        <v>148</v>
      </c>
      <c r="B85" s="121">
        <f t="shared" si="24"/>
        <v>6</v>
      </c>
      <c r="C85" s="39">
        <v>0</v>
      </c>
      <c r="D85" s="42">
        <v>0</v>
      </c>
      <c r="E85" s="42">
        <v>0</v>
      </c>
      <c r="F85" s="42">
        <v>2</v>
      </c>
      <c r="G85" s="42">
        <v>2</v>
      </c>
      <c r="H85" s="42">
        <v>2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0">
        <v>0</v>
      </c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20" t="s">
        <v>149</v>
      </c>
      <c r="B86" s="121">
        <f t="shared" si="24"/>
        <v>8</v>
      </c>
      <c r="C86" s="39">
        <v>0</v>
      </c>
      <c r="D86" s="42">
        <v>0</v>
      </c>
      <c r="E86" s="42">
        <v>0</v>
      </c>
      <c r="F86" s="42">
        <v>1</v>
      </c>
      <c r="G86" s="42">
        <v>0</v>
      </c>
      <c r="H86" s="42">
        <v>1</v>
      </c>
      <c r="I86" s="42">
        <v>1</v>
      </c>
      <c r="J86" s="42">
        <v>1</v>
      </c>
      <c r="K86" s="42">
        <v>2</v>
      </c>
      <c r="L86" s="42">
        <v>2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0">
        <v>0</v>
      </c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22" t="s">
        <v>150</v>
      </c>
      <c r="B87" s="123">
        <f t="shared" si="24"/>
        <v>210</v>
      </c>
      <c r="C87" s="124">
        <v>0</v>
      </c>
      <c r="D87" s="125">
        <v>0</v>
      </c>
      <c r="E87" s="125">
        <v>0</v>
      </c>
      <c r="F87" s="125">
        <v>0</v>
      </c>
      <c r="G87" s="125">
        <v>2</v>
      </c>
      <c r="H87" s="125">
        <v>5</v>
      </c>
      <c r="I87" s="125">
        <v>40</v>
      </c>
      <c r="J87" s="125">
        <v>26</v>
      </c>
      <c r="K87" s="125">
        <v>19</v>
      </c>
      <c r="L87" s="125">
        <v>19</v>
      </c>
      <c r="M87" s="125">
        <v>21</v>
      </c>
      <c r="N87" s="125">
        <v>42</v>
      </c>
      <c r="O87" s="125">
        <v>28</v>
      </c>
      <c r="P87" s="125">
        <v>5</v>
      </c>
      <c r="Q87" s="125">
        <v>2</v>
      </c>
      <c r="R87" s="125">
        <v>0</v>
      </c>
      <c r="S87" s="126">
        <v>1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27" t="s">
        <v>151</v>
      </c>
      <c r="B88" s="315">
        <f t="shared" ref="B88:S88" si="25">SUM(B74:B87)</f>
        <v>994</v>
      </c>
      <c r="C88" s="128">
        <f t="shared" si="25"/>
        <v>9</v>
      </c>
      <c r="D88" s="129">
        <f t="shared" si="25"/>
        <v>3</v>
      </c>
      <c r="E88" s="129">
        <f t="shared" si="25"/>
        <v>0</v>
      </c>
      <c r="F88" s="129">
        <f t="shared" si="25"/>
        <v>18</v>
      </c>
      <c r="G88" s="129">
        <f t="shared" si="25"/>
        <v>35</v>
      </c>
      <c r="H88" s="129">
        <f t="shared" si="25"/>
        <v>65</v>
      </c>
      <c r="I88" s="129">
        <f t="shared" si="25"/>
        <v>105</v>
      </c>
      <c r="J88" s="129">
        <f t="shared" si="25"/>
        <v>87</v>
      </c>
      <c r="K88" s="129">
        <f t="shared" si="25"/>
        <v>66</v>
      </c>
      <c r="L88" s="129">
        <f t="shared" si="25"/>
        <v>66</v>
      </c>
      <c r="M88" s="129">
        <f t="shared" si="25"/>
        <v>76</v>
      </c>
      <c r="N88" s="129">
        <f t="shared" si="25"/>
        <v>114</v>
      </c>
      <c r="O88" s="129">
        <f t="shared" si="25"/>
        <v>95</v>
      </c>
      <c r="P88" s="129">
        <f t="shared" si="25"/>
        <v>77</v>
      </c>
      <c r="Q88" s="129">
        <f t="shared" si="25"/>
        <v>74</v>
      </c>
      <c r="R88" s="129">
        <f t="shared" si="25"/>
        <v>43</v>
      </c>
      <c r="S88" s="130">
        <f t="shared" si="25"/>
        <v>61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31.35" customHeight="1" x14ac:dyDescent="0.2">
      <c r="A89" s="114" t="s">
        <v>152</v>
      </c>
      <c r="B89" s="131"/>
      <c r="C89" s="131"/>
      <c r="D89" s="131"/>
      <c r="E89" s="131"/>
      <c r="F89" s="13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132"/>
      <c r="AC89" s="132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16.350000000000001" customHeight="1" x14ac:dyDescent="0.2">
      <c r="A90" s="414" t="s">
        <v>153</v>
      </c>
      <c r="B90" s="415"/>
      <c r="C90" s="414" t="s">
        <v>151</v>
      </c>
      <c r="D90" s="420"/>
      <c r="E90" s="415"/>
      <c r="F90" s="473" t="s">
        <v>154</v>
      </c>
      <c r="G90" s="475"/>
      <c r="H90" s="475"/>
      <c r="I90" s="475"/>
      <c r="J90" s="475"/>
      <c r="K90" s="475"/>
      <c r="L90" s="475"/>
      <c r="M90" s="475"/>
      <c r="N90" s="475"/>
      <c r="O90" s="475"/>
      <c r="P90" s="475"/>
      <c r="Q90" s="475"/>
      <c r="R90" s="475"/>
      <c r="S90" s="475"/>
      <c r="T90" s="475"/>
      <c r="U90" s="475"/>
      <c r="V90" s="475"/>
      <c r="W90" s="475"/>
      <c r="X90" s="475"/>
      <c r="Y90" s="475"/>
      <c r="Z90" s="475"/>
      <c r="AA90" s="475"/>
      <c r="AB90" s="475"/>
      <c r="AC90" s="475"/>
      <c r="AD90" s="475"/>
      <c r="AE90" s="475"/>
      <c r="AF90" s="475"/>
      <c r="AG90" s="475"/>
      <c r="AH90" s="475"/>
      <c r="AI90" s="475"/>
      <c r="AJ90" s="475"/>
      <c r="AK90" s="475"/>
      <c r="AL90" s="475"/>
      <c r="AM90" s="474"/>
      <c r="AN90" s="389" t="s">
        <v>155</v>
      </c>
      <c r="AO90" s="404" t="s">
        <v>156</v>
      </c>
      <c r="AP90" s="407" t="s">
        <v>157</v>
      </c>
      <c r="AQ90" s="383" t="s">
        <v>158</v>
      </c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416"/>
      <c r="B91" s="417"/>
      <c r="C91" s="418"/>
      <c r="D91" s="421"/>
      <c r="E91" s="419"/>
      <c r="F91" s="476" t="s">
        <v>23</v>
      </c>
      <c r="G91" s="477"/>
      <c r="H91" s="476" t="s">
        <v>24</v>
      </c>
      <c r="I91" s="477"/>
      <c r="J91" s="476" t="s">
        <v>25</v>
      </c>
      <c r="K91" s="477"/>
      <c r="L91" s="476" t="s">
        <v>26</v>
      </c>
      <c r="M91" s="477"/>
      <c r="N91" s="476" t="s">
        <v>27</v>
      </c>
      <c r="O91" s="477"/>
      <c r="P91" s="473" t="s">
        <v>28</v>
      </c>
      <c r="Q91" s="474"/>
      <c r="R91" s="473" t="s">
        <v>29</v>
      </c>
      <c r="S91" s="474"/>
      <c r="T91" s="473" t="s">
        <v>30</v>
      </c>
      <c r="U91" s="474"/>
      <c r="V91" s="473" t="s">
        <v>31</v>
      </c>
      <c r="W91" s="474"/>
      <c r="X91" s="473" t="s">
        <v>32</v>
      </c>
      <c r="Y91" s="474"/>
      <c r="Z91" s="473" t="s">
        <v>33</v>
      </c>
      <c r="AA91" s="474"/>
      <c r="AB91" s="473" t="s">
        <v>34</v>
      </c>
      <c r="AC91" s="474"/>
      <c r="AD91" s="473" t="s">
        <v>35</v>
      </c>
      <c r="AE91" s="474"/>
      <c r="AF91" s="473" t="s">
        <v>36</v>
      </c>
      <c r="AG91" s="474"/>
      <c r="AH91" s="473" t="s">
        <v>37</v>
      </c>
      <c r="AI91" s="474"/>
      <c r="AJ91" s="473" t="s">
        <v>38</v>
      </c>
      <c r="AK91" s="474"/>
      <c r="AL91" s="473" t="s">
        <v>39</v>
      </c>
      <c r="AM91" s="474"/>
      <c r="AN91" s="390"/>
      <c r="AO91" s="405"/>
      <c r="AP91" s="408"/>
      <c r="AQ91" s="401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418"/>
      <c r="B92" s="419"/>
      <c r="C92" s="300" t="s">
        <v>159</v>
      </c>
      <c r="D92" s="297" t="s">
        <v>40</v>
      </c>
      <c r="E92" s="353" t="s">
        <v>41</v>
      </c>
      <c r="F92" s="351" t="s">
        <v>40</v>
      </c>
      <c r="G92" s="348" t="s">
        <v>41</v>
      </c>
      <c r="H92" s="351" t="s">
        <v>40</v>
      </c>
      <c r="I92" s="348" t="s">
        <v>41</v>
      </c>
      <c r="J92" s="351" t="s">
        <v>40</v>
      </c>
      <c r="K92" s="348" t="s">
        <v>41</v>
      </c>
      <c r="L92" s="351" t="s">
        <v>40</v>
      </c>
      <c r="M92" s="348" t="s">
        <v>41</v>
      </c>
      <c r="N92" s="351" t="s">
        <v>40</v>
      </c>
      <c r="O92" s="348" t="s">
        <v>41</v>
      </c>
      <c r="P92" s="351" t="s">
        <v>40</v>
      </c>
      <c r="Q92" s="348" t="s">
        <v>41</v>
      </c>
      <c r="R92" s="351" t="s">
        <v>40</v>
      </c>
      <c r="S92" s="348" t="s">
        <v>41</v>
      </c>
      <c r="T92" s="351" t="s">
        <v>40</v>
      </c>
      <c r="U92" s="348" t="s">
        <v>41</v>
      </c>
      <c r="V92" s="351" t="s">
        <v>40</v>
      </c>
      <c r="W92" s="348" t="s">
        <v>41</v>
      </c>
      <c r="X92" s="351" t="s">
        <v>40</v>
      </c>
      <c r="Y92" s="348" t="s">
        <v>41</v>
      </c>
      <c r="Z92" s="351" t="s">
        <v>40</v>
      </c>
      <c r="AA92" s="348" t="s">
        <v>41</v>
      </c>
      <c r="AB92" s="351" t="s">
        <v>40</v>
      </c>
      <c r="AC92" s="348" t="s">
        <v>41</v>
      </c>
      <c r="AD92" s="351" t="s">
        <v>40</v>
      </c>
      <c r="AE92" s="348" t="s">
        <v>41</v>
      </c>
      <c r="AF92" s="351" t="s">
        <v>40</v>
      </c>
      <c r="AG92" s="348" t="s">
        <v>41</v>
      </c>
      <c r="AH92" s="351" t="s">
        <v>40</v>
      </c>
      <c r="AI92" s="348" t="s">
        <v>41</v>
      </c>
      <c r="AJ92" s="351" t="s">
        <v>40</v>
      </c>
      <c r="AK92" s="348" t="s">
        <v>41</v>
      </c>
      <c r="AL92" s="351" t="s">
        <v>40</v>
      </c>
      <c r="AM92" s="348" t="s">
        <v>41</v>
      </c>
      <c r="AN92" s="391"/>
      <c r="AO92" s="406"/>
      <c r="AP92" s="409"/>
      <c r="AQ92" s="388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412" t="s">
        <v>160</v>
      </c>
      <c r="B93" s="413"/>
      <c r="C93" s="331">
        <f>SUM(D93+E93)</f>
        <v>868</v>
      </c>
      <c r="D93" s="137">
        <f>SUM(F93+H93+J93+L93+N93+P93+R93+T93+V93+X93+Z93+AB93+AD93+AF93+AH93+AJ93+AL93)</f>
        <v>426</v>
      </c>
      <c r="E93" s="138">
        <f>SUM(G93+I93+K93+M93+O93+Q93+S93+U93+W93+Y93+AA93+AC93+AE93+AG93+AI93+AK93+AM93)</f>
        <v>442</v>
      </c>
      <c r="F93" s="139">
        <v>8</v>
      </c>
      <c r="G93" s="140">
        <v>16</v>
      </c>
      <c r="H93" s="139">
        <v>3</v>
      </c>
      <c r="I93" s="140">
        <v>4</v>
      </c>
      <c r="J93" s="139">
        <v>4</v>
      </c>
      <c r="K93" s="45">
        <v>3</v>
      </c>
      <c r="L93" s="139">
        <v>6</v>
      </c>
      <c r="M93" s="45">
        <v>6</v>
      </c>
      <c r="N93" s="139">
        <v>3</v>
      </c>
      <c r="O93" s="45">
        <v>9</v>
      </c>
      <c r="P93" s="139">
        <v>6</v>
      </c>
      <c r="Q93" s="45">
        <v>8</v>
      </c>
      <c r="R93" s="139">
        <v>9</v>
      </c>
      <c r="S93" s="45">
        <v>10</v>
      </c>
      <c r="T93" s="139">
        <v>11</v>
      </c>
      <c r="U93" s="45">
        <v>27</v>
      </c>
      <c r="V93" s="139">
        <v>9</v>
      </c>
      <c r="W93" s="45">
        <v>20</v>
      </c>
      <c r="X93" s="139">
        <v>14</v>
      </c>
      <c r="Y93" s="45">
        <v>30</v>
      </c>
      <c r="Z93" s="139">
        <v>29</v>
      </c>
      <c r="AA93" s="45">
        <v>21</v>
      </c>
      <c r="AB93" s="139">
        <v>39</v>
      </c>
      <c r="AC93" s="45">
        <v>33</v>
      </c>
      <c r="AD93" s="139">
        <v>36</v>
      </c>
      <c r="AE93" s="45">
        <v>47</v>
      </c>
      <c r="AF93" s="139">
        <v>69</v>
      </c>
      <c r="AG93" s="45">
        <v>41</v>
      </c>
      <c r="AH93" s="139">
        <v>68</v>
      </c>
      <c r="AI93" s="45">
        <v>58</v>
      </c>
      <c r="AJ93" s="139">
        <v>58</v>
      </c>
      <c r="AK93" s="45">
        <v>55</v>
      </c>
      <c r="AL93" s="141">
        <v>54</v>
      </c>
      <c r="AM93" s="45">
        <v>54</v>
      </c>
      <c r="AN93" s="142">
        <v>868</v>
      </c>
      <c r="AO93" s="143">
        <v>386</v>
      </c>
      <c r="AP93" s="144">
        <v>0</v>
      </c>
      <c r="AQ93" s="140">
        <v>0</v>
      </c>
      <c r="AR93" s="145" t="str">
        <f>CA93&amp;CB93&amp;CC93&amp;CD93</f>
        <v/>
      </c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13"/>
      <c r="BE93" s="13"/>
      <c r="CA93" s="146" t="str">
        <f>IF(CG93=1,"* El número de Beneficiarios NO DEBE ser mayor que el Total. ","")</f>
        <v/>
      </c>
      <c r="CB93" s="146" t="str">
        <f>IF(CH93=1,"* No olvide digitar la columna Beneficiarios y/o Pueblos Originarios y/o Migrantes (Digite CEROS si no tiene.). ","")</f>
        <v/>
      </c>
      <c r="CC93" s="146" t="str">
        <f>IF(CI93=1,"* El número de Pueblos Originarios y/o Migrantes NO DEBE ser mayor que el Total. ","")</f>
        <v/>
      </c>
      <c r="CD93" s="146" t="str">
        <f>IF(CJ93=1,"* El número de Controles NO DEBE ser mayor que el Total. ","")</f>
        <v/>
      </c>
      <c r="CE93" s="146"/>
      <c r="CF93" s="146"/>
      <c r="CG93" s="56">
        <f>IF(C93&lt;AN93,1,0)</f>
        <v>0</v>
      </c>
      <c r="CH93" s="56">
        <f>IF(AND(C93&lt;&gt;0,OR(AN93="",AP93="",AQ93="")),1,0)</f>
        <v>0</v>
      </c>
      <c r="CI93" s="56">
        <f>IF(OR(C93&lt;AP93,C93&lt;AQ93),1,0)</f>
        <v>0</v>
      </c>
      <c r="CJ93" s="56">
        <f>IF(C93&lt;AO93,1,0)</f>
        <v>0</v>
      </c>
      <c r="CK93" s="12"/>
    </row>
    <row r="94" spans="1:89" ht="16.350000000000001" customHeight="1" x14ac:dyDescent="0.2">
      <c r="A94" s="389" t="s">
        <v>161</v>
      </c>
      <c r="B94" s="329" t="s">
        <v>162</v>
      </c>
      <c r="C94" s="147">
        <f>SUM(D94:E94)</f>
        <v>200</v>
      </c>
      <c r="D94" s="332"/>
      <c r="E94" s="138">
        <f>SUM(K94+M94+O94+Q94+S94+U94+W94+Y94+AA94+AC94+AE94+AG94+AI94+AK94+AM94)</f>
        <v>200</v>
      </c>
      <c r="F94" s="333"/>
      <c r="G94" s="334"/>
      <c r="H94" s="333"/>
      <c r="I94" s="334"/>
      <c r="J94" s="333"/>
      <c r="K94" s="314"/>
      <c r="L94" s="333"/>
      <c r="M94" s="314">
        <v>12</v>
      </c>
      <c r="N94" s="333"/>
      <c r="O94" s="314">
        <v>21</v>
      </c>
      <c r="P94" s="333"/>
      <c r="Q94" s="314">
        <v>45</v>
      </c>
      <c r="R94" s="333"/>
      <c r="S94" s="314">
        <v>57</v>
      </c>
      <c r="T94" s="333"/>
      <c r="U94" s="314">
        <v>33</v>
      </c>
      <c r="V94" s="333"/>
      <c r="W94" s="314">
        <v>32</v>
      </c>
      <c r="X94" s="333"/>
      <c r="Y94" s="314"/>
      <c r="Z94" s="333"/>
      <c r="AA94" s="314"/>
      <c r="AB94" s="333"/>
      <c r="AC94" s="314"/>
      <c r="AD94" s="333"/>
      <c r="AE94" s="314"/>
      <c r="AF94" s="333"/>
      <c r="AG94" s="314"/>
      <c r="AH94" s="333"/>
      <c r="AI94" s="314"/>
      <c r="AJ94" s="333"/>
      <c r="AK94" s="314"/>
      <c r="AL94" s="333"/>
      <c r="AM94" s="314"/>
      <c r="AN94" s="335">
        <v>200</v>
      </c>
      <c r="AO94" s="336">
        <v>142</v>
      </c>
      <c r="AP94" s="312">
        <v>0</v>
      </c>
      <c r="AQ94" s="337">
        <v>0</v>
      </c>
      <c r="AR94" s="145" t="str">
        <f t="shared" ref="AR94:AR101" si="26">CA94&amp;CB94&amp;CC94&amp;CD94</f>
        <v/>
      </c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13"/>
      <c r="BE94" s="13"/>
      <c r="CA94" s="146" t="str">
        <f t="shared" ref="CA94:CA100" si="27">IF(CG94=1,"* El número de Beneficiarios NO DEBE ser mayor que el Total. ","")</f>
        <v/>
      </c>
      <c r="CB94" s="146" t="str">
        <f t="shared" ref="CB94:CB100" si="28">IF(CH94=1,"* No olvide digitar la columna Beneficiarios y/o Pueblos Originarios y/o Migrantes (Digite CEROS si no tiene.). ","")</f>
        <v/>
      </c>
      <c r="CC94" s="146" t="str">
        <f t="shared" ref="CC94:CC100" si="29">IF(CI94=1,"* El número de Pueblos Originarios y/o Migrantes NO DEBE ser mayor que el Total. ","")</f>
        <v/>
      </c>
      <c r="CD94" s="146" t="str">
        <f t="shared" ref="CD94:CD100" si="30">IF(CJ94=1,"* El número de Controles NO DEBE ser mayor que el Total. ","")</f>
        <v/>
      </c>
      <c r="CE94" s="146"/>
      <c r="CF94" s="146"/>
      <c r="CG94" s="56">
        <f>IF(E94&lt;AN94,1,0)</f>
        <v>0</v>
      </c>
      <c r="CH94" s="56">
        <f>IF(AND(E94&lt;&gt;0,OR(AN94="",AP94="",AQ94="")),1,0)</f>
        <v>0</v>
      </c>
      <c r="CI94" s="56">
        <f>IF(OR(E94&lt;AP94,E94&lt;AQ94),1,0)</f>
        <v>0</v>
      </c>
      <c r="CJ94" s="56">
        <f>IF(E94&lt;AO94,1,0)</f>
        <v>0</v>
      </c>
      <c r="CK94" s="12"/>
    </row>
    <row r="95" spans="1:89" ht="16.350000000000001" customHeight="1" x14ac:dyDescent="0.2">
      <c r="A95" s="390"/>
      <c r="B95" s="69" t="s">
        <v>163</v>
      </c>
      <c r="C95" s="154">
        <f>SUM(D95+E95)</f>
        <v>349</v>
      </c>
      <c r="D95" s="155">
        <f>SUM(F95+H95+J95+L95+N95+P95+R95+T95+V95+X95+Z95+AB95+AD95+AF95+AH95+AJ95+AL95)</f>
        <v>125</v>
      </c>
      <c r="E95" s="156">
        <f>SUM(G95+I95+K95+M95+O95+Q95+S95+U95+W95+Y95+AA95+AC95+AE95+AG95+AI95+AK95+AM95)</f>
        <v>224</v>
      </c>
      <c r="F95" s="39">
        <v>0</v>
      </c>
      <c r="G95" s="40">
        <v>1</v>
      </c>
      <c r="H95" s="39">
        <v>0</v>
      </c>
      <c r="I95" s="40">
        <v>0</v>
      </c>
      <c r="J95" s="39">
        <v>0</v>
      </c>
      <c r="K95" s="40">
        <v>1</v>
      </c>
      <c r="L95" s="39">
        <v>6</v>
      </c>
      <c r="M95" s="40">
        <v>2</v>
      </c>
      <c r="N95" s="39">
        <v>5</v>
      </c>
      <c r="O95" s="40">
        <v>13</v>
      </c>
      <c r="P95" s="39">
        <v>21</v>
      </c>
      <c r="Q95" s="40">
        <v>15</v>
      </c>
      <c r="R95" s="39">
        <v>21</v>
      </c>
      <c r="S95" s="40">
        <v>29</v>
      </c>
      <c r="T95" s="39">
        <v>20</v>
      </c>
      <c r="U95" s="40">
        <v>33</v>
      </c>
      <c r="V95" s="39">
        <v>11</v>
      </c>
      <c r="W95" s="40">
        <v>38</v>
      </c>
      <c r="X95" s="39">
        <v>14</v>
      </c>
      <c r="Y95" s="40">
        <v>29</v>
      </c>
      <c r="Z95" s="39">
        <v>12</v>
      </c>
      <c r="AA95" s="40">
        <v>24</v>
      </c>
      <c r="AB95" s="39">
        <v>5</v>
      </c>
      <c r="AC95" s="40">
        <v>5</v>
      </c>
      <c r="AD95" s="39">
        <v>4</v>
      </c>
      <c r="AE95" s="40">
        <v>14</v>
      </c>
      <c r="AF95" s="39">
        <v>2</v>
      </c>
      <c r="AG95" s="40">
        <v>5</v>
      </c>
      <c r="AH95" s="39">
        <v>3</v>
      </c>
      <c r="AI95" s="40">
        <v>11</v>
      </c>
      <c r="AJ95" s="39">
        <v>1</v>
      </c>
      <c r="AK95" s="40">
        <v>2</v>
      </c>
      <c r="AL95" s="46">
        <v>0</v>
      </c>
      <c r="AM95" s="40">
        <v>2</v>
      </c>
      <c r="AN95" s="71">
        <v>349</v>
      </c>
      <c r="AO95" s="157">
        <v>284</v>
      </c>
      <c r="AP95" s="57">
        <v>0</v>
      </c>
      <c r="AQ95" s="67">
        <v>0</v>
      </c>
      <c r="AR95" s="145" t="str">
        <f t="shared" si="26"/>
        <v/>
      </c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13"/>
      <c r="BE95" s="13"/>
      <c r="CA95" s="146" t="str">
        <f t="shared" si="27"/>
        <v/>
      </c>
      <c r="CB95" s="146" t="str">
        <f t="shared" si="28"/>
        <v/>
      </c>
      <c r="CC95" s="146" t="str">
        <f t="shared" si="29"/>
        <v/>
      </c>
      <c r="CD95" s="146" t="str">
        <f t="shared" si="30"/>
        <v/>
      </c>
      <c r="CE95" s="146"/>
      <c r="CF95" s="146"/>
      <c r="CG95" s="56">
        <f t="shared" ref="CG95:CG100" si="31">IF(C95&lt;AN95,1,0)</f>
        <v>0</v>
      </c>
      <c r="CH95" s="56">
        <f t="shared" ref="CH95:CH100" si="32">IF(AND(C95&lt;&gt;0,OR(AN95="",AP95="",AQ95="")),1,0)</f>
        <v>0</v>
      </c>
      <c r="CI95" s="56">
        <f t="shared" ref="CI95:CI100" si="33">IF(OR(C95&lt;AP95,C95&lt;AQ95),1,0)</f>
        <v>0</v>
      </c>
      <c r="CJ95" s="56">
        <f t="shared" ref="CJ95:CJ100" si="34">IF(C95&lt;AO95,1,0)</f>
        <v>0</v>
      </c>
      <c r="CK95" s="12"/>
    </row>
    <row r="96" spans="1:89" ht="16.350000000000001" customHeight="1" x14ac:dyDescent="0.2">
      <c r="A96" s="391"/>
      <c r="B96" s="122" t="s">
        <v>143</v>
      </c>
      <c r="C96" s="158">
        <f>SUM(D96+E96)</f>
        <v>0</v>
      </c>
      <c r="D96" s="159">
        <f>SUM(N96+P96+R96+T96+V96+X96+Z96+AB96)</f>
        <v>0</v>
      </c>
      <c r="E96" s="160">
        <f>SUM(O96+Q96+S96+U96+W96+Y96+AA96+AC96)</f>
        <v>0</v>
      </c>
      <c r="F96" s="161"/>
      <c r="G96" s="162"/>
      <c r="H96" s="161"/>
      <c r="I96" s="162"/>
      <c r="J96" s="161"/>
      <c r="K96" s="162"/>
      <c r="L96" s="161"/>
      <c r="M96" s="162"/>
      <c r="N96" s="124"/>
      <c r="O96" s="126"/>
      <c r="P96" s="124"/>
      <c r="Q96" s="126"/>
      <c r="R96" s="124"/>
      <c r="S96" s="126"/>
      <c r="T96" s="124"/>
      <c r="U96" s="126"/>
      <c r="V96" s="124"/>
      <c r="W96" s="126"/>
      <c r="X96" s="124"/>
      <c r="Y96" s="126"/>
      <c r="Z96" s="124"/>
      <c r="AA96" s="163"/>
      <c r="AB96" s="124"/>
      <c r="AC96" s="126"/>
      <c r="AD96" s="161"/>
      <c r="AE96" s="162"/>
      <c r="AF96" s="161"/>
      <c r="AG96" s="162"/>
      <c r="AH96" s="161"/>
      <c r="AI96" s="162"/>
      <c r="AJ96" s="161"/>
      <c r="AK96" s="162"/>
      <c r="AL96" s="161"/>
      <c r="AM96" s="162"/>
      <c r="AN96" s="164"/>
      <c r="AO96" s="165"/>
      <c r="AP96" s="166">
        <v>0</v>
      </c>
      <c r="AQ96" s="163">
        <v>0</v>
      </c>
      <c r="AR96" s="145" t="str">
        <f t="shared" si="26"/>
        <v/>
      </c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13"/>
      <c r="BE96" s="13"/>
      <c r="CA96" s="146" t="str">
        <f t="shared" si="27"/>
        <v/>
      </c>
      <c r="CB96" s="146" t="str">
        <f t="shared" si="28"/>
        <v/>
      </c>
      <c r="CC96" s="146" t="str">
        <f t="shared" si="29"/>
        <v/>
      </c>
      <c r="CD96" s="146" t="str">
        <f t="shared" si="30"/>
        <v/>
      </c>
      <c r="CE96" s="146"/>
      <c r="CF96" s="146"/>
      <c r="CG96" s="56">
        <f t="shared" si="31"/>
        <v>0</v>
      </c>
      <c r="CH96" s="56">
        <f t="shared" si="32"/>
        <v>0</v>
      </c>
      <c r="CI96" s="56">
        <f t="shared" si="33"/>
        <v>0</v>
      </c>
      <c r="CJ96" s="56">
        <f t="shared" si="34"/>
        <v>0</v>
      </c>
      <c r="CK96" s="12"/>
    </row>
    <row r="97" spans="1:90" ht="16.350000000000001" customHeight="1" x14ac:dyDescent="0.2">
      <c r="A97" s="422" t="s">
        <v>164</v>
      </c>
      <c r="B97" s="423"/>
      <c r="C97" s="167">
        <f t="shared" ref="C97:C101" si="35">SUM(D97+E97)</f>
        <v>391</v>
      </c>
      <c r="D97" s="168">
        <f t="shared" ref="D97:E101" si="36">SUM(F97+H97+J97+L97+N97+P97+R97+T97+V97+X97+Z97+AB97+AD97+AF97+AH97+AJ97+AL97)</f>
        <v>209</v>
      </c>
      <c r="E97" s="169">
        <f t="shared" si="36"/>
        <v>182</v>
      </c>
      <c r="F97" s="60">
        <v>39</v>
      </c>
      <c r="G97" s="52">
        <v>35</v>
      </c>
      <c r="H97" s="60">
        <v>17</v>
      </c>
      <c r="I97" s="52">
        <v>14</v>
      </c>
      <c r="J97" s="60">
        <v>11</v>
      </c>
      <c r="K97" s="49">
        <v>7</v>
      </c>
      <c r="L97" s="60">
        <v>6</v>
      </c>
      <c r="M97" s="49">
        <v>6</v>
      </c>
      <c r="N97" s="60">
        <v>3</v>
      </c>
      <c r="O97" s="49">
        <v>2</v>
      </c>
      <c r="P97" s="60">
        <v>4</v>
      </c>
      <c r="Q97" s="49">
        <v>1</v>
      </c>
      <c r="R97" s="60">
        <v>4</v>
      </c>
      <c r="S97" s="49">
        <v>8</v>
      </c>
      <c r="T97" s="60">
        <v>7</v>
      </c>
      <c r="U97" s="49">
        <v>9</v>
      </c>
      <c r="V97" s="60">
        <v>1</v>
      </c>
      <c r="W97" s="49">
        <v>5</v>
      </c>
      <c r="X97" s="60">
        <v>4</v>
      </c>
      <c r="Y97" s="49">
        <v>6</v>
      </c>
      <c r="Z97" s="60">
        <v>13</v>
      </c>
      <c r="AA97" s="49">
        <v>9</v>
      </c>
      <c r="AB97" s="60">
        <v>12</v>
      </c>
      <c r="AC97" s="49">
        <v>11</v>
      </c>
      <c r="AD97" s="60">
        <v>12</v>
      </c>
      <c r="AE97" s="49">
        <v>15</v>
      </c>
      <c r="AF97" s="60">
        <v>14</v>
      </c>
      <c r="AG97" s="49">
        <v>17</v>
      </c>
      <c r="AH97" s="60">
        <v>27</v>
      </c>
      <c r="AI97" s="52">
        <v>13</v>
      </c>
      <c r="AJ97" s="60">
        <v>9</v>
      </c>
      <c r="AK97" s="52">
        <v>4</v>
      </c>
      <c r="AL97" s="80">
        <v>26</v>
      </c>
      <c r="AM97" s="49">
        <v>20</v>
      </c>
      <c r="AN97" s="170">
        <v>391</v>
      </c>
      <c r="AO97" s="171">
        <v>329</v>
      </c>
      <c r="AP97" s="79">
        <v>0</v>
      </c>
      <c r="AQ97" s="52">
        <v>0</v>
      </c>
      <c r="AR97" s="145" t="str">
        <f t="shared" si="26"/>
        <v/>
      </c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13"/>
      <c r="BE97" s="13"/>
      <c r="CA97" s="146" t="str">
        <f t="shared" si="27"/>
        <v/>
      </c>
      <c r="CB97" s="146" t="str">
        <f t="shared" si="28"/>
        <v/>
      </c>
      <c r="CC97" s="146" t="str">
        <f t="shared" si="29"/>
        <v/>
      </c>
      <c r="CD97" s="146" t="str">
        <f t="shared" si="30"/>
        <v/>
      </c>
      <c r="CE97" s="146"/>
      <c r="CF97" s="146"/>
      <c r="CG97" s="56">
        <f t="shared" si="31"/>
        <v>0</v>
      </c>
      <c r="CH97" s="56">
        <f t="shared" si="32"/>
        <v>0</v>
      </c>
      <c r="CI97" s="56">
        <f t="shared" si="33"/>
        <v>0</v>
      </c>
      <c r="CJ97" s="56">
        <f t="shared" si="34"/>
        <v>0</v>
      </c>
      <c r="CK97" s="12"/>
    </row>
    <row r="98" spans="1:90" ht="16.350000000000001" customHeight="1" x14ac:dyDescent="0.2">
      <c r="A98" s="424" t="s">
        <v>165</v>
      </c>
      <c r="B98" s="425"/>
      <c r="C98" s="172">
        <f t="shared" si="35"/>
        <v>123</v>
      </c>
      <c r="D98" s="155">
        <f t="shared" si="36"/>
        <v>68</v>
      </c>
      <c r="E98" s="156">
        <f t="shared" si="36"/>
        <v>55</v>
      </c>
      <c r="F98" s="39">
        <v>0</v>
      </c>
      <c r="G98" s="67">
        <v>0</v>
      </c>
      <c r="H98" s="39">
        <v>0</v>
      </c>
      <c r="I98" s="67">
        <v>0</v>
      </c>
      <c r="J98" s="39">
        <v>0</v>
      </c>
      <c r="K98" s="40">
        <v>0</v>
      </c>
      <c r="L98" s="39">
        <v>1</v>
      </c>
      <c r="M98" s="40">
        <v>0</v>
      </c>
      <c r="N98" s="39">
        <v>0</v>
      </c>
      <c r="O98" s="40">
        <v>0</v>
      </c>
      <c r="P98" s="39">
        <v>0</v>
      </c>
      <c r="Q98" s="40">
        <v>2</v>
      </c>
      <c r="R98" s="39">
        <v>5</v>
      </c>
      <c r="S98" s="40">
        <v>3</v>
      </c>
      <c r="T98" s="39">
        <v>10</v>
      </c>
      <c r="U98" s="40">
        <v>7</v>
      </c>
      <c r="V98" s="39">
        <v>1</v>
      </c>
      <c r="W98" s="40">
        <v>2</v>
      </c>
      <c r="X98" s="39">
        <v>0</v>
      </c>
      <c r="Y98" s="40">
        <v>2</v>
      </c>
      <c r="Z98" s="39">
        <v>5</v>
      </c>
      <c r="AA98" s="40">
        <v>4</v>
      </c>
      <c r="AB98" s="39">
        <v>12</v>
      </c>
      <c r="AC98" s="67">
        <v>8</v>
      </c>
      <c r="AD98" s="39">
        <v>3</v>
      </c>
      <c r="AE98" s="67">
        <v>7</v>
      </c>
      <c r="AF98" s="39">
        <v>13</v>
      </c>
      <c r="AG98" s="67">
        <v>3</v>
      </c>
      <c r="AH98" s="39">
        <v>9</v>
      </c>
      <c r="AI98" s="67">
        <v>8</v>
      </c>
      <c r="AJ98" s="39">
        <v>4</v>
      </c>
      <c r="AK98" s="67">
        <v>4</v>
      </c>
      <c r="AL98" s="46">
        <v>5</v>
      </c>
      <c r="AM98" s="40">
        <v>5</v>
      </c>
      <c r="AN98" s="71">
        <v>123</v>
      </c>
      <c r="AO98" s="157">
        <v>102</v>
      </c>
      <c r="AP98" s="57">
        <v>0</v>
      </c>
      <c r="AQ98" s="67">
        <v>0</v>
      </c>
      <c r="AR98" s="145" t="str">
        <f t="shared" si="26"/>
        <v/>
      </c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13"/>
      <c r="BE98" s="13"/>
      <c r="CA98" s="146" t="str">
        <f t="shared" si="27"/>
        <v/>
      </c>
      <c r="CB98" s="146" t="str">
        <f t="shared" si="28"/>
        <v/>
      </c>
      <c r="CC98" s="146" t="str">
        <f t="shared" si="29"/>
        <v/>
      </c>
      <c r="CD98" s="146" t="str">
        <f t="shared" si="30"/>
        <v/>
      </c>
      <c r="CE98" s="146"/>
      <c r="CF98" s="146"/>
      <c r="CG98" s="56">
        <f t="shared" si="31"/>
        <v>0</v>
      </c>
      <c r="CH98" s="56">
        <f t="shared" si="32"/>
        <v>0</v>
      </c>
      <c r="CI98" s="56">
        <f t="shared" si="33"/>
        <v>0</v>
      </c>
      <c r="CJ98" s="56">
        <f t="shared" si="34"/>
        <v>0</v>
      </c>
      <c r="CK98" s="12"/>
    </row>
    <row r="99" spans="1:90" ht="16.350000000000001" customHeight="1" x14ac:dyDescent="0.2">
      <c r="A99" s="426" t="s">
        <v>166</v>
      </c>
      <c r="B99" s="427"/>
      <c r="C99" s="173">
        <f t="shared" si="35"/>
        <v>159</v>
      </c>
      <c r="D99" s="174">
        <f t="shared" si="36"/>
        <v>78</v>
      </c>
      <c r="E99" s="156">
        <f t="shared" si="36"/>
        <v>81</v>
      </c>
      <c r="F99" s="39">
        <v>72</v>
      </c>
      <c r="G99" s="67">
        <v>77</v>
      </c>
      <c r="H99" s="39">
        <v>0</v>
      </c>
      <c r="I99" s="67">
        <v>0</v>
      </c>
      <c r="J99" s="39">
        <v>0</v>
      </c>
      <c r="K99" s="40">
        <v>0</v>
      </c>
      <c r="L99" s="39">
        <v>0</v>
      </c>
      <c r="M99" s="40">
        <v>0</v>
      </c>
      <c r="N99" s="39">
        <v>0</v>
      </c>
      <c r="O99" s="40">
        <v>0</v>
      </c>
      <c r="P99" s="39">
        <v>0</v>
      </c>
      <c r="Q99" s="40">
        <v>0</v>
      </c>
      <c r="R99" s="39">
        <v>0</v>
      </c>
      <c r="S99" s="40">
        <v>0</v>
      </c>
      <c r="T99" s="39">
        <v>0</v>
      </c>
      <c r="U99" s="40">
        <v>2</v>
      </c>
      <c r="V99" s="39">
        <v>0</v>
      </c>
      <c r="W99" s="40">
        <v>0</v>
      </c>
      <c r="X99" s="39">
        <v>0</v>
      </c>
      <c r="Y99" s="40">
        <v>0</v>
      </c>
      <c r="Z99" s="39">
        <v>0</v>
      </c>
      <c r="AA99" s="40">
        <v>0</v>
      </c>
      <c r="AB99" s="39">
        <v>3</v>
      </c>
      <c r="AC99" s="67">
        <v>0</v>
      </c>
      <c r="AD99" s="39">
        <v>0</v>
      </c>
      <c r="AE99" s="67">
        <v>2</v>
      </c>
      <c r="AF99" s="39">
        <v>2</v>
      </c>
      <c r="AG99" s="67">
        <v>0</v>
      </c>
      <c r="AH99" s="39">
        <v>0</v>
      </c>
      <c r="AI99" s="67">
        <v>0</v>
      </c>
      <c r="AJ99" s="39">
        <v>0</v>
      </c>
      <c r="AK99" s="67">
        <v>0</v>
      </c>
      <c r="AL99" s="46">
        <v>1</v>
      </c>
      <c r="AM99" s="40">
        <v>0</v>
      </c>
      <c r="AN99" s="71">
        <v>159</v>
      </c>
      <c r="AO99" s="157">
        <v>87</v>
      </c>
      <c r="AP99" s="57">
        <v>0</v>
      </c>
      <c r="AQ99" s="67">
        <v>0</v>
      </c>
      <c r="AR99" s="145" t="str">
        <f t="shared" si="26"/>
        <v/>
      </c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13"/>
      <c r="BE99" s="13"/>
      <c r="CA99" s="146" t="str">
        <f t="shared" si="27"/>
        <v/>
      </c>
      <c r="CB99" s="146" t="str">
        <f t="shared" si="28"/>
        <v/>
      </c>
      <c r="CC99" s="146" t="str">
        <f t="shared" si="29"/>
        <v/>
      </c>
      <c r="CD99" s="146" t="str">
        <f t="shared" si="30"/>
        <v/>
      </c>
      <c r="CE99" s="146"/>
      <c r="CF99" s="146"/>
      <c r="CG99" s="56">
        <f t="shared" si="31"/>
        <v>0</v>
      </c>
      <c r="CH99" s="56">
        <f t="shared" si="32"/>
        <v>0</v>
      </c>
      <c r="CI99" s="56">
        <f t="shared" si="33"/>
        <v>0</v>
      </c>
      <c r="CJ99" s="56">
        <f t="shared" si="34"/>
        <v>0</v>
      </c>
      <c r="CK99" s="12"/>
    </row>
    <row r="100" spans="1:90" ht="16.350000000000001" customHeight="1" x14ac:dyDescent="0.2">
      <c r="A100" s="424" t="s">
        <v>167</v>
      </c>
      <c r="B100" s="425"/>
      <c r="C100" s="172">
        <f t="shared" si="35"/>
        <v>175</v>
      </c>
      <c r="D100" s="155">
        <f t="shared" si="36"/>
        <v>56</v>
      </c>
      <c r="E100" s="156">
        <f t="shared" si="36"/>
        <v>119</v>
      </c>
      <c r="F100" s="39">
        <v>0</v>
      </c>
      <c r="G100" s="67">
        <v>0</v>
      </c>
      <c r="H100" s="39">
        <v>0</v>
      </c>
      <c r="I100" s="67">
        <v>0</v>
      </c>
      <c r="J100" s="39">
        <v>0</v>
      </c>
      <c r="K100" s="40">
        <v>0</v>
      </c>
      <c r="L100" s="39">
        <v>0</v>
      </c>
      <c r="M100" s="40">
        <v>0</v>
      </c>
      <c r="N100" s="39">
        <v>0</v>
      </c>
      <c r="O100" s="40">
        <v>0</v>
      </c>
      <c r="P100" s="39">
        <v>0</v>
      </c>
      <c r="Q100" s="40">
        <v>0</v>
      </c>
      <c r="R100" s="39">
        <v>0</v>
      </c>
      <c r="S100" s="40">
        <v>0</v>
      </c>
      <c r="T100" s="39">
        <v>0</v>
      </c>
      <c r="U100" s="40">
        <v>0</v>
      </c>
      <c r="V100" s="39">
        <v>0</v>
      </c>
      <c r="W100" s="40">
        <v>0</v>
      </c>
      <c r="X100" s="39">
        <v>0</v>
      </c>
      <c r="Y100" s="40">
        <v>0</v>
      </c>
      <c r="Z100" s="39">
        <v>0</v>
      </c>
      <c r="AA100" s="40">
        <v>0</v>
      </c>
      <c r="AB100" s="39">
        <v>0</v>
      </c>
      <c r="AC100" s="40">
        <v>0</v>
      </c>
      <c r="AD100" s="39">
        <v>0</v>
      </c>
      <c r="AE100" s="40">
        <v>0</v>
      </c>
      <c r="AF100" s="39">
        <v>16</v>
      </c>
      <c r="AG100" s="40">
        <v>37</v>
      </c>
      <c r="AH100" s="39">
        <v>18</v>
      </c>
      <c r="AI100" s="67">
        <v>37</v>
      </c>
      <c r="AJ100" s="39">
        <v>9</v>
      </c>
      <c r="AK100" s="67">
        <v>20</v>
      </c>
      <c r="AL100" s="46">
        <v>13</v>
      </c>
      <c r="AM100" s="40">
        <v>25</v>
      </c>
      <c r="AN100" s="71">
        <v>175</v>
      </c>
      <c r="AO100" s="157">
        <v>0</v>
      </c>
      <c r="AP100" s="57">
        <v>0</v>
      </c>
      <c r="AQ100" s="67">
        <v>0</v>
      </c>
      <c r="AR100" s="145" t="str">
        <f t="shared" si="26"/>
        <v/>
      </c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13"/>
      <c r="BE100" s="13"/>
      <c r="CA100" s="146" t="str">
        <f t="shared" si="27"/>
        <v/>
      </c>
      <c r="CB100" s="146" t="str">
        <f t="shared" si="28"/>
        <v/>
      </c>
      <c r="CC100" s="146" t="str">
        <f t="shared" si="29"/>
        <v/>
      </c>
      <c r="CD100" s="146" t="str">
        <f t="shared" si="30"/>
        <v/>
      </c>
      <c r="CE100" s="146"/>
      <c r="CF100" s="146"/>
      <c r="CG100" s="56">
        <f t="shared" si="31"/>
        <v>0</v>
      </c>
      <c r="CH100" s="56">
        <f t="shared" si="32"/>
        <v>0</v>
      </c>
      <c r="CI100" s="56">
        <f t="shared" si="33"/>
        <v>0</v>
      </c>
      <c r="CJ100" s="56">
        <f t="shared" si="34"/>
        <v>0</v>
      </c>
      <c r="CK100" s="12"/>
    </row>
    <row r="101" spans="1:90" ht="16.350000000000001" customHeight="1" x14ac:dyDescent="0.2">
      <c r="A101" s="428" t="s">
        <v>168</v>
      </c>
      <c r="B101" s="429"/>
      <c r="C101" s="175">
        <f t="shared" si="35"/>
        <v>202</v>
      </c>
      <c r="D101" s="176">
        <f t="shared" si="36"/>
        <v>128</v>
      </c>
      <c r="E101" s="177">
        <f t="shared" si="36"/>
        <v>74</v>
      </c>
      <c r="F101" s="124">
        <v>13</v>
      </c>
      <c r="G101" s="163">
        <v>6</v>
      </c>
      <c r="H101" s="124">
        <v>3</v>
      </c>
      <c r="I101" s="163">
        <v>4</v>
      </c>
      <c r="J101" s="124">
        <v>2</v>
      </c>
      <c r="K101" s="126">
        <v>4</v>
      </c>
      <c r="L101" s="124">
        <v>1</v>
      </c>
      <c r="M101" s="126">
        <v>1</v>
      </c>
      <c r="N101" s="124">
        <v>0</v>
      </c>
      <c r="O101" s="126">
        <v>1</v>
      </c>
      <c r="P101" s="124">
        <v>5</v>
      </c>
      <c r="Q101" s="126">
        <v>1</v>
      </c>
      <c r="R101" s="124">
        <v>2</v>
      </c>
      <c r="S101" s="126">
        <v>6</v>
      </c>
      <c r="T101" s="124">
        <v>5</v>
      </c>
      <c r="U101" s="126">
        <v>4</v>
      </c>
      <c r="V101" s="124">
        <v>10</v>
      </c>
      <c r="W101" s="126">
        <v>1</v>
      </c>
      <c r="X101" s="124">
        <v>7</v>
      </c>
      <c r="Y101" s="126">
        <v>5</v>
      </c>
      <c r="Z101" s="124">
        <v>3</v>
      </c>
      <c r="AA101" s="126">
        <v>2</v>
      </c>
      <c r="AB101" s="124">
        <v>9</v>
      </c>
      <c r="AC101" s="126">
        <v>8</v>
      </c>
      <c r="AD101" s="124">
        <v>6</v>
      </c>
      <c r="AE101" s="126">
        <v>14</v>
      </c>
      <c r="AF101" s="124">
        <v>13</v>
      </c>
      <c r="AG101" s="126">
        <v>2</v>
      </c>
      <c r="AH101" s="124">
        <v>13</v>
      </c>
      <c r="AI101" s="126">
        <v>6</v>
      </c>
      <c r="AJ101" s="124">
        <v>14</v>
      </c>
      <c r="AK101" s="126">
        <v>0</v>
      </c>
      <c r="AL101" s="178">
        <v>22</v>
      </c>
      <c r="AM101" s="126">
        <v>9</v>
      </c>
      <c r="AN101" s="164">
        <v>191</v>
      </c>
      <c r="AO101" s="165">
        <v>83</v>
      </c>
      <c r="AP101" s="166">
        <v>0</v>
      </c>
      <c r="AQ101" s="163">
        <v>8</v>
      </c>
      <c r="AR101" s="145" t="str">
        <f t="shared" si="26"/>
        <v/>
      </c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13"/>
      <c r="BE101" s="13"/>
      <c r="CA101" s="146" t="str">
        <f>IF(CG101=1,"* El número de Beneficiarios NO DEBE ser mayor que el Total. ","")</f>
        <v/>
      </c>
      <c r="CB101" s="146" t="str">
        <f>IF(CH101=1,"* No olvide digitar la columna Beneficiarios y/o Pueblos Originarios y/o Migrantes (Digite CEROS si no tiene.). ","")</f>
        <v/>
      </c>
      <c r="CC101" s="146" t="str">
        <f>IF(CI101=1,"* El número de Pueblos Originarios y/o Migrantes NO DEBE ser mayor que el Total. ","")</f>
        <v/>
      </c>
      <c r="CD101" s="146" t="str">
        <f>IF(CJ101=1,"* El número de Controles NO DEBE ser mayor que el Total. ","")</f>
        <v/>
      </c>
      <c r="CE101" s="146"/>
      <c r="CF101" s="146"/>
      <c r="CG101" s="56">
        <f>IF(C101&lt;AN101,1,0)</f>
        <v>0</v>
      </c>
      <c r="CH101" s="56">
        <f>IF(AND(C101&lt;&gt;0,OR(AN101="",AP101="",AQ101="")),1,0)</f>
        <v>0</v>
      </c>
      <c r="CI101" s="56">
        <f>IF(OR(C101&lt;AP101,C101&lt;AQ101),1,0)</f>
        <v>0</v>
      </c>
      <c r="CJ101" s="56">
        <f>IF(C101&lt;AO101,1,0)</f>
        <v>0</v>
      </c>
      <c r="CK101" s="12"/>
    </row>
    <row r="102" spans="1:90" ht="16.350000000000001" customHeight="1" x14ac:dyDescent="0.2">
      <c r="A102" s="478" t="s">
        <v>42</v>
      </c>
      <c r="B102" s="479"/>
      <c r="C102" s="179">
        <f t="shared" ref="C102:AQ102" si="37">SUM(C93:C101)</f>
        <v>2467</v>
      </c>
      <c r="D102" s="180">
        <f t="shared" si="37"/>
        <v>1090</v>
      </c>
      <c r="E102" s="160">
        <f t="shared" si="37"/>
        <v>1377</v>
      </c>
      <c r="F102" s="128">
        <f t="shared" si="37"/>
        <v>132</v>
      </c>
      <c r="G102" s="181">
        <f t="shared" si="37"/>
        <v>135</v>
      </c>
      <c r="H102" s="128">
        <f t="shared" si="37"/>
        <v>23</v>
      </c>
      <c r="I102" s="181">
        <f t="shared" si="37"/>
        <v>22</v>
      </c>
      <c r="J102" s="316">
        <f t="shared" si="37"/>
        <v>17</v>
      </c>
      <c r="K102" s="319">
        <f t="shared" si="37"/>
        <v>15</v>
      </c>
      <c r="L102" s="316">
        <f t="shared" si="37"/>
        <v>20</v>
      </c>
      <c r="M102" s="319">
        <f t="shared" si="37"/>
        <v>27</v>
      </c>
      <c r="N102" s="316">
        <f t="shared" si="37"/>
        <v>11</v>
      </c>
      <c r="O102" s="319">
        <f t="shared" si="37"/>
        <v>46</v>
      </c>
      <c r="P102" s="316">
        <f t="shared" si="37"/>
        <v>36</v>
      </c>
      <c r="Q102" s="319">
        <f t="shared" si="37"/>
        <v>72</v>
      </c>
      <c r="R102" s="316">
        <f t="shared" si="37"/>
        <v>41</v>
      </c>
      <c r="S102" s="319">
        <f t="shared" si="37"/>
        <v>113</v>
      </c>
      <c r="T102" s="316">
        <f t="shared" si="37"/>
        <v>53</v>
      </c>
      <c r="U102" s="319">
        <f t="shared" si="37"/>
        <v>115</v>
      </c>
      <c r="V102" s="316">
        <f t="shared" si="37"/>
        <v>32</v>
      </c>
      <c r="W102" s="319">
        <f t="shared" si="37"/>
        <v>98</v>
      </c>
      <c r="X102" s="316">
        <f t="shared" si="37"/>
        <v>39</v>
      </c>
      <c r="Y102" s="319">
        <f t="shared" si="37"/>
        <v>72</v>
      </c>
      <c r="Z102" s="316">
        <f t="shared" si="37"/>
        <v>62</v>
      </c>
      <c r="AA102" s="319">
        <f t="shared" si="37"/>
        <v>60</v>
      </c>
      <c r="AB102" s="316">
        <f t="shared" si="37"/>
        <v>80</v>
      </c>
      <c r="AC102" s="319">
        <f t="shared" si="37"/>
        <v>65</v>
      </c>
      <c r="AD102" s="316">
        <f t="shared" si="37"/>
        <v>61</v>
      </c>
      <c r="AE102" s="319">
        <f t="shared" si="37"/>
        <v>99</v>
      </c>
      <c r="AF102" s="316">
        <f t="shared" si="37"/>
        <v>129</v>
      </c>
      <c r="AG102" s="319">
        <f t="shared" si="37"/>
        <v>105</v>
      </c>
      <c r="AH102" s="316">
        <f t="shared" si="37"/>
        <v>138</v>
      </c>
      <c r="AI102" s="319">
        <f t="shared" si="37"/>
        <v>133</v>
      </c>
      <c r="AJ102" s="316">
        <f t="shared" si="37"/>
        <v>95</v>
      </c>
      <c r="AK102" s="319">
        <f t="shared" si="37"/>
        <v>85</v>
      </c>
      <c r="AL102" s="320">
        <f t="shared" si="37"/>
        <v>121</v>
      </c>
      <c r="AM102" s="319">
        <f t="shared" si="37"/>
        <v>115</v>
      </c>
      <c r="AN102" s="182">
        <f t="shared" si="37"/>
        <v>2456</v>
      </c>
      <c r="AO102" s="183">
        <f t="shared" si="37"/>
        <v>1413</v>
      </c>
      <c r="AP102" s="184">
        <f t="shared" si="37"/>
        <v>0</v>
      </c>
      <c r="AQ102" s="181">
        <f t="shared" si="37"/>
        <v>8</v>
      </c>
      <c r="AR102" s="110" t="s">
        <v>169</v>
      </c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CG102" s="12"/>
      <c r="CH102" s="12"/>
      <c r="CI102" s="12"/>
      <c r="CJ102" s="12"/>
      <c r="CK102" s="12"/>
    </row>
    <row r="103" spans="1:90" ht="31.35" customHeight="1" x14ac:dyDescent="0.2">
      <c r="A103" s="131" t="s">
        <v>170</v>
      </c>
      <c r="B103" s="338"/>
      <c r="C103" s="338"/>
      <c r="D103" s="338"/>
      <c r="E103" s="338"/>
      <c r="F103" s="338"/>
      <c r="G103" s="186"/>
      <c r="H103" s="186"/>
      <c r="I103" s="186"/>
      <c r="J103" s="5"/>
      <c r="K103" s="5"/>
      <c r="L103" s="5"/>
      <c r="M103" s="68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CG103" s="12"/>
      <c r="CH103" s="12"/>
      <c r="CI103" s="12"/>
      <c r="CJ103" s="12"/>
      <c r="CK103" s="12"/>
    </row>
    <row r="104" spans="1:90" ht="21.75" customHeight="1" x14ac:dyDescent="0.2">
      <c r="A104" s="430" t="s">
        <v>171</v>
      </c>
      <c r="B104" s="389" t="s">
        <v>153</v>
      </c>
      <c r="C104" s="414" t="s">
        <v>151</v>
      </c>
      <c r="D104" s="420"/>
      <c r="E104" s="415"/>
      <c r="F104" s="473" t="s">
        <v>154</v>
      </c>
      <c r="G104" s="475"/>
      <c r="H104" s="475"/>
      <c r="I104" s="475"/>
      <c r="J104" s="475"/>
      <c r="K104" s="475"/>
      <c r="L104" s="475"/>
      <c r="M104" s="475"/>
      <c r="N104" s="475"/>
      <c r="O104" s="475"/>
      <c r="P104" s="475"/>
      <c r="Q104" s="475"/>
      <c r="R104" s="475"/>
      <c r="S104" s="475"/>
      <c r="T104" s="475"/>
      <c r="U104" s="475"/>
      <c r="V104" s="475"/>
      <c r="W104" s="475"/>
      <c r="X104" s="475"/>
      <c r="Y104" s="475"/>
      <c r="Z104" s="475"/>
      <c r="AA104" s="475"/>
      <c r="AB104" s="475"/>
      <c r="AC104" s="475"/>
      <c r="AD104" s="475"/>
      <c r="AE104" s="475"/>
      <c r="AF104" s="475"/>
      <c r="AG104" s="475"/>
      <c r="AH104" s="475"/>
      <c r="AI104" s="475"/>
      <c r="AJ104" s="475"/>
      <c r="AK104" s="475"/>
      <c r="AL104" s="475"/>
      <c r="AM104" s="474"/>
      <c r="AN104" s="433" t="s">
        <v>155</v>
      </c>
      <c r="AO104" s="436" t="s">
        <v>172</v>
      </c>
      <c r="AP104" s="437"/>
      <c r="AQ104" s="407" t="s">
        <v>157</v>
      </c>
      <c r="AR104" s="383" t="s">
        <v>158</v>
      </c>
      <c r="AS104" s="389" t="s">
        <v>173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X104" s="2"/>
      <c r="CG104" s="12"/>
      <c r="CH104" s="12"/>
      <c r="CI104" s="12"/>
      <c r="CJ104" s="12"/>
      <c r="CK104" s="12"/>
    </row>
    <row r="105" spans="1:90" ht="22.5" customHeight="1" x14ac:dyDescent="0.2">
      <c r="A105" s="431"/>
      <c r="B105" s="390"/>
      <c r="C105" s="418"/>
      <c r="D105" s="421"/>
      <c r="E105" s="419"/>
      <c r="F105" s="476" t="s">
        <v>23</v>
      </c>
      <c r="G105" s="477"/>
      <c r="H105" s="476" t="s">
        <v>24</v>
      </c>
      <c r="I105" s="477"/>
      <c r="J105" s="476" t="s">
        <v>25</v>
      </c>
      <c r="K105" s="477"/>
      <c r="L105" s="476" t="s">
        <v>26</v>
      </c>
      <c r="M105" s="477"/>
      <c r="N105" s="476" t="s">
        <v>27</v>
      </c>
      <c r="O105" s="477"/>
      <c r="P105" s="473" t="s">
        <v>28</v>
      </c>
      <c r="Q105" s="474"/>
      <c r="R105" s="473" t="s">
        <v>29</v>
      </c>
      <c r="S105" s="474"/>
      <c r="T105" s="473" t="s">
        <v>30</v>
      </c>
      <c r="U105" s="474"/>
      <c r="V105" s="473" t="s">
        <v>31</v>
      </c>
      <c r="W105" s="474"/>
      <c r="X105" s="473" t="s">
        <v>32</v>
      </c>
      <c r="Y105" s="474"/>
      <c r="Z105" s="473" t="s">
        <v>33</v>
      </c>
      <c r="AA105" s="474"/>
      <c r="AB105" s="473" t="s">
        <v>34</v>
      </c>
      <c r="AC105" s="474"/>
      <c r="AD105" s="473" t="s">
        <v>35</v>
      </c>
      <c r="AE105" s="474"/>
      <c r="AF105" s="473" t="s">
        <v>36</v>
      </c>
      <c r="AG105" s="474"/>
      <c r="AH105" s="473" t="s">
        <v>37</v>
      </c>
      <c r="AI105" s="474"/>
      <c r="AJ105" s="473" t="s">
        <v>38</v>
      </c>
      <c r="AK105" s="474"/>
      <c r="AL105" s="473" t="s">
        <v>39</v>
      </c>
      <c r="AM105" s="474"/>
      <c r="AN105" s="434"/>
      <c r="AO105" s="438"/>
      <c r="AP105" s="439"/>
      <c r="AQ105" s="408"/>
      <c r="AR105" s="401"/>
      <c r="AS105" s="390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X105" s="2"/>
      <c r="CG105" s="12"/>
      <c r="CH105" s="12"/>
      <c r="CI105" s="12"/>
      <c r="CJ105" s="12"/>
      <c r="CK105" s="12"/>
    </row>
    <row r="106" spans="1:90" ht="24" customHeight="1" x14ac:dyDescent="0.2">
      <c r="A106" s="432"/>
      <c r="B106" s="391"/>
      <c r="C106" s="187" t="s">
        <v>159</v>
      </c>
      <c r="D106" s="188" t="s">
        <v>174</v>
      </c>
      <c r="E106" s="189" t="s">
        <v>175</v>
      </c>
      <c r="F106" s="351" t="s">
        <v>174</v>
      </c>
      <c r="G106" s="299" t="s">
        <v>175</v>
      </c>
      <c r="H106" s="294" t="s">
        <v>174</v>
      </c>
      <c r="I106" s="348" t="s">
        <v>175</v>
      </c>
      <c r="J106" s="351" t="s">
        <v>174</v>
      </c>
      <c r="K106" s="299" t="s">
        <v>175</v>
      </c>
      <c r="L106" s="351" t="s">
        <v>174</v>
      </c>
      <c r="M106" s="299" t="s">
        <v>175</v>
      </c>
      <c r="N106" s="351" t="s">
        <v>174</v>
      </c>
      <c r="O106" s="299" t="s">
        <v>175</v>
      </c>
      <c r="P106" s="294" t="s">
        <v>174</v>
      </c>
      <c r="Q106" s="348" t="s">
        <v>175</v>
      </c>
      <c r="R106" s="294" t="s">
        <v>174</v>
      </c>
      <c r="S106" s="348" t="s">
        <v>175</v>
      </c>
      <c r="T106" s="351" t="s">
        <v>174</v>
      </c>
      <c r="U106" s="299" t="s">
        <v>175</v>
      </c>
      <c r="V106" s="294" t="s">
        <v>174</v>
      </c>
      <c r="W106" s="348" t="s">
        <v>175</v>
      </c>
      <c r="X106" s="294" t="s">
        <v>174</v>
      </c>
      <c r="Y106" s="348" t="s">
        <v>175</v>
      </c>
      <c r="Z106" s="351" t="s">
        <v>174</v>
      </c>
      <c r="AA106" s="299" t="s">
        <v>175</v>
      </c>
      <c r="AB106" s="351" t="s">
        <v>174</v>
      </c>
      <c r="AC106" s="299" t="s">
        <v>175</v>
      </c>
      <c r="AD106" s="294" t="s">
        <v>174</v>
      </c>
      <c r="AE106" s="348" t="s">
        <v>175</v>
      </c>
      <c r="AF106" s="294" t="s">
        <v>174</v>
      </c>
      <c r="AG106" s="348" t="s">
        <v>175</v>
      </c>
      <c r="AH106" s="351" t="s">
        <v>174</v>
      </c>
      <c r="AI106" s="299" t="s">
        <v>175</v>
      </c>
      <c r="AJ106" s="294" t="s">
        <v>174</v>
      </c>
      <c r="AK106" s="348" t="s">
        <v>175</v>
      </c>
      <c r="AL106" s="351" t="s">
        <v>174</v>
      </c>
      <c r="AM106" s="299" t="s">
        <v>175</v>
      </c>
      <c r="AN106" s="435"/>
      <c r="AO106" s="349" t="s">
        <v>176</v>
      </c>
      <c r="AP106" s="339" t="s">
        <v>177</v>
      </c>
      <c r="AQ106" s="409"/>
      <c r="AR106" s="388"/>
      <c r="AS106" s="391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16.350000000000001" customHeight="1" x14ac:dyDescent="0.2">
      <c r="A107" s="480" t="s">
        <v>178</v>
      </c>
      <c r="B107" s="340" t="s">
        <v>160</v>
      </c>
      <c r="C107" s="341">
        <f t="shared" ref="C107:C117" si="38">SUM(D107+E107)</f>
        <v>0</v>
      </c>
      <c r="D107" s="342">
        <f t="shared" ref="D107:E115" si="39">SUM(F107+H107+J107+L107+N107+P107+R107+T107+V107+X107+Z107+AB107+AD107+AF107+AH107+AJ107+AL107)</f>
        <v>0</v>
      </c>
      <c r="E107" s="343">
        <f t="shared" si="39"/>
        <v>0</v>
      </c>
      <c r="F107" s="311"/>
      <c r="G107" s="337"/>
      <c r="H107" s="311"/>
      <c r="I107" s="337"/>
      <c r="J107" s="311"/>
      <c r="K107" s="314"/>
      <c r="L107" s="311"/>
      <c r="M107" s="314"/>
      <c r="N107" s="311"/>
      <c r="O107" s="314"/>
      <c r="P107" s="311"/>
      <c r="Q107" s="314"/>
      <c r="R107" s="311"/>
      <c r="S107" s="314"/>
      <c r="T107" s="311"/>
      <c r="U107" s="314"/>
      <c r="V107" s="311"/>
      <c r="W107" s="314"/>
      <c r="X107" s="311"/>
      <c r="Y107" s="314"/>
      <c r="Z107" s="311"/>
      <c r="AA107" s="314"/>
      <c r="AB107" s="311"/>
      <c r="AC107" s="314"/>
      <c r="AD107" s="311"/>
      <c r="AE107" s="314"/>
      <c r="AF107" s="311"/>
      <c r="AG107" s="314"/>
      <c r="AH107" s="311"/>
      <c r="AI107" s="314"/>
      <c r="AJ107" s="311"/>
      <c r="AK107" s="314"/>
      <c r="AL107" s="344"/>
      <c r="AM107" s="314"/>
      <c r="AN107" s="336"/>
      <c r="AO107" s="345">
        <v>0</v>
      </c>
      <c r="AP107" s="346">
        <v>0</v>
      </c>
      <c r="AQ107" s="312">
        <v>0</v>
      </c>
      <c r="AR107" s="337">
        <v>0</v>
      </c>
      <c r="AS107" s="337">
        <v>0</v>
      </c>
      <c r="AT107" s="199" t="str">
        <f>CA107&amp;CB107&amp;CC107&amp;CD107&amp;CE107&amp;CF107</f>
        <v/>
      </c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13"/>
      <c r="BF107" s="13"/>
      <c r="BG107" s="13"/>
      <c r="BX107" s="2"/>
      <c r="CA107" s="55" t="str">
        <f>IF(CG107=1,"* El número de Beneficiarios NO DEBE ser mayor que el Total ","")</f>
        <v/>
      </c>
      <c r="CB107" s="55" t="str">
        <f>IF(CH107=1,"* No olvide digitar las columnas Beneficiarios y/o Trans y/o Pueblos Originarios y/o Migrantes y/o Niños, Niñas, Adolescentes y Jóvenes Población SENAME (Digite CEROS si no tiene.). ","")</f>
        <v/>
      </c>
      <c r="CC107" s="55" t="str">
        <f>IF(CI107=1,"* El número de Trans NO DEBE ser mayor que el Total. ","")</f>
        <v/>
      </c>
      <c r="CD107" s="55" t="str">
        <f>IF(CJ107=1,"* El número de Pueblos Originarios NO DEBE ser mayor que el Total. ","")</f>
        <v/>
      </c>
      <c r="CE107" s="55" t="str">
        <f>IF(CK107=1,"* El número de Migrantes NO DEBE ser mayor que el Total. ","")</f>
        <v/>
      </c>
      <c r="CF107" s="55" t="str">
        <f>IF(CL107=1,"* El número de Niños, Niñas, Adolescentes y Jóvenes Población SENAME NO DEBE ser mayor que el Total. ","")</f>
        <v/>
      </c>
      <c r="CG107" s="56">
        <f>IF(C107&lt;AN107,1,0)</f>
        <v>0</v>
      </c>
      <c r="CH107" s="56">
        <f>IF(AND(C107&lt;&gt;0,OR(AN107="",AO107="",AP107="",AQ107="",AR107="",AS107="")),1,0)</f>
        <v>0</v>
      </c>
      <c r="CI107" s="56">
        <f>IF(C107&lt;(AO107+AP107),1,0)</f>
        <v>0</v>
      </c>
      <c r="CJ107" s="56">
        <f>IF(C107&lt;AQ107,1,0)</f>
        <v>0</v>
      </c>
      <c r="CK107" s="56">
        <f>IF(C107&lt;AR107,1,0)</f>
        <v>0</v>
      </c>
      <c r="CL107" s="146">
        <f>IF(C107&lt;AS107,1,0)</f>
        <v>0</v>
      </c>
    </row>
    <row r="108" spans="1:90" ht="16.350000000000001" customHeight="1" x14ac:dyDescent="0.2">
      <c r="A108" s="441"/>
      <c r="B108" s="200" t="s">
        <v>161</v>
      </c>
      <c r="C108" s="175">
        <f t="shared" si="38"/>
        <v>5</v>
      </c>
      <c r="D108" s="176">
        <f t="shared" si="39"/>
        <v>1</v>
      </c>
      <c r="E108" s="177">
        <f t="shared" si="39"/>
        <v>4</v>
      </c>
      <c r="F108" s="124">
        <v>0</v>
      </c>
      <c r="G108" s="163">
        <v>0</v>
      </c>
      <c r="H108" s="124">
        <v>0</v>
      </c>
      <c r="I108" s="163">
        <v>0</v>
      </c>
      <c r="J108" s="124">
        <v>0</v>
      </c>
      <c r="K108" s="126">
        <v>0</v>
      </c>
      <c r="L108" s="124">
        <v>0</v>
      </c>
      <c r="M108" s="126">
        <v>0</v>
      </c>
      <c r="N108" s="124">
        <v>1</v>
      </c>
      <c r="O108" s="126">
        <v>3</v>
      </c>
      <c r="P108" s="124">
        <v>0</v>
      </c>
      <c r="Q108" s="126">
        <v>1</v>
      </c>
      <c r="R108" s="124">
        <v>0</v>
      </c>
      <c r="S108" s="126">
        <v>0</v>
      </c>
      <c r="T108" s="124">
        <v>0</v>
      </c>
      <c r="U108" s="126">
        <v>0</v>
      </c>
      <c r="V108" s="124">
        <v>0</v>
      </c>
      <c r="W108" s="126">
        <v>0</v>
      </c>
      <c r="X108" s="124">
        <v>0</v>
      </c>
      <c r="Y108" s="126">
        <v>0</v>
      </c>
      <c r="Z108" s="124">
        <v>0</v>
      </c>
      <c r="AA108" s="126">
        <v>0</v>
      </c>
      <c r="AB108" s="124">
        <v>0</v>
      </c>
      <c r="AC108" s="126">
        <v>0</v>
      </c>
      <c r="AD108" s="124">
        <v>0</v>
      </c>
      <c r="AE108" s="126">
        <v>0</v>
      </c>
      <c r="AF108" s="124">
        <v>0</v>
      </c>
      <c r="AG108" s="126">
        <v>0</v>
      </c>
      <c r="AH108" s="124">
        <v>0</v>
      </c>
      <c r="AI108" s="126">
        <v>0</v>
      </c>
      <c r="AJ108" s="124">
        <v>0</v>
      </c>
      <c r="AK108" s="126">
        <v>0</v>
      </c>
      <c r="AL108" s="178">
        <v>0</v>
      </c>
      <c r="AM108" s="126">
        <v>0</v>
      </c>
      <c r="AN108" s="165">
        <v>5</v>
      </c>
      <c r="AO108" s="201">
        <v>0</v>
      </c>
      <c r="AP108" s="202">
        <v>0</v>
      </c>
      <c r="AQ108" s="166">
        <v>0</v>
      </c>
      <c r="AR108" s="163">
        <v>0</v>
      </c>
      <c r="AS108" s="163">
        <v>0</v>
      </c>
      <c r="AT108" s="199" t="str">
        <f t="shared" ref="AT108:AT117" si="40">CA108&amp;CB108&amp;CC108&amp;CD108&amp;CE108&amp;CF108</f>
        <v/>
      </c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13"/>
      <c r="BF108" s="13"/>
      <c r="BG108" s="13"/>
      <c r="BX108" s="2"/>
      <c r="CA108" s="55" t="str">
        <f t="shared" ref="CA108:CA117" si="41">IF(CG108=1,"* El número de Beneficiarios NO DEBE ser mayor que el Total ","")</f>
        <v/>
      </c>
      <c r="CB108" s="55" t="str">
        <f t="shared" ref="CB108:CB117" si="42">IF(CH108=1,"* No olvide digitar las columnas Beneficiarios y/o Trans y/o Pueblos Originarios y/o Migrantes y/o Niños, Niñas, Adolescentes y Jóvenes Población SENAME (Digite CEROS si no tiene.). ","")</f>
        <v/>
      </c>
      <c r="CC108" s="55" t="str">
        <f t="shared" ref="CC108:CC117" si="43">IF(CI108=1,"* El número de Trans NO DEBE ser mayor que el Total. ","")</f>
        <v/>
      </c>
      <c r="CD108" s="55" t="str">
        <f t="shared" ref="CD108:CD117" si="44">IF(CJ108=1,"* El número de Pueblos Originarios NO DEBE ser mayor que el Total. ","")</f>
        <v/>
      </c>
      <c r="CE108" s="55" t="str">
        <f t="shared" ref="CE108:CE117" si="45">IF(CK108=1,"* El número de Migrantes NO DEBE ser mayor que el Total. ","")</f>
        <v/>
      </c>
      <c r="CF108" s="55" t="str">
        <f t="shared" ref="CF108:CF117" si="46">IF(CL108=1,"* El número de Niños, Niñas, Adolescentes y Jóvenes Población SENAME NO DEBE ser mayor que el Total. ","")</f>
        <v/>
      </c>
      <c r="CG108" s="56">
        <f t="shared" ref="CG108:CG117" si="47">IF(C108&lt;AN108,1,0)</f>
        <v>0</v>
      </c>
      <c r="CH108" s="56">
        <f t="shared" ref="CH108:CH117" si="48">IF(AND(C108&lt;&gt;0,OR(AN108="",AO108="",AP108="",AQ108="",AR108="",AS108="")),1,0)</f>
        <v>0</v>
      </c>
      <c r="CI108" s="56">
        <f t="shared" ref="CI108:CI117" si="49">IF(C108&lt;(AO108+AP108),1,0)</f>
        <v>0</v>
      </c>
      <c r="CJ108" s="56">
        <f t="shared" ref="CJ108:CJ117" si="50">IF(C108&lt;AQ108,1,0)</f>
        <v>0</v>
      </c>
      <c r="CK108" s="56">
        <f t="shared" ref="CK108:CK117" si="51">IF(C108&lt;AR108,1,0)</f>
        <v>0</v>
      </c>
      <c r="CL108" s="146">
        <f t="shared" ref="CL108:CL117" si="52">IF(C108&lt;AS108,1,0)</f>
        <v>0</v>
      </c>
    </row>
    <row r="109" spans="1:90" ht="16.350000000000001" customHeight="1" x14ac:dyDescent="0.2">
      <c r="A109" s="481" t="s">
        <v>179</v>
      </c>
      <c r="B109" s="340" t="s">
        <v>160</v>
      </c>
      <c r="C109" s="341">
        <f t="shared" si="38"/>
        <v>0</v>
      </c>
      <c r="D109" s="342">
        <f t="shared" si="39"/>
        <v>0</v>
      </c>
      <c r="E109" s="343">
        <f>SUM(G109+I109+K109+M109+O109+Q109+S109+U109+W109+Y109+AA109+AC109+AE109+AG109+AI109+AK109+AM109)</f>
        <v>0</v>
      </c>
      <c r="F109" s="311">
        <v>0</v>
      </c>
      <c r="G109" s="337">
        <v>0</v>
      </c>
      <c r="H109" s="311">
        <v>0</v>
      </c>
      <c r="I109" s="337">
        <v>0</v>
      </c>
      <c r="J109" s="311">
        <v>0</v>
      </c>
      <c r="K109" s="314">
        <v>0</v>
      </c>
      <c r="L109" s="311">
        <v>0</v>
      </c>
      <c r="M109" s="314">
        <v>0</v>
      </c>
      <c r="N109" s="311">
        <v>0</v>
      </c>
      <c r="O109" s="314">
        <v>0</v>
      </c>
      <c r="P109" s="311">
        <v>0</v>
      </c>
      <c r="Q109" s="314">
        <v>0</v>
      </c>
      <c r="R109" s="311">
        <v>0</v>
      </c>
      <c r="S109" s="314">
        <v>0</v>
      </c>
      <c r="T109" s="311">
        <v>0</v>
      </c>
      <c r="U109" s="314">
        <v>0</v>
      </c>
      <c r="V109" s="311">
        <v>0</v>
      </c>
      <c r="W109" s="314">
        <v>0</v>
      </c>
      <c r="X109" s="311">
        <v>0</v>
      </c>
      <c r="Y109" s="314">
        <v>0</v>
      </c>
      <c r="Z109" s="311">
        <v>0</v>
      </c>
      <c r="AA109" s="314">
        <v>0</v>
      </c>
      <c r="AB109" s="311">
        <v>0</v>
      </c>
      <c r="AC109" s="314">
        <v>0</v>
      </c>
      <c r="AD109" s="311">
        <v>0</v>
      </c>
      <c r="AE109" s="314">
        <v>0</v>
      </c>
      <c r="AF109" s="311">
        <v>0</v>
      </c>
      <c r="AG109" s="314">
        <v>0</v>
      </c>
      <c r="AH109" s="311">
        <v>0</v>
      </c>
      <c r="AI109" s="314">
        <v>0</v>
      </c>
      <c r="AJ109" s="311">
        <v>0</v>
      </c>
      <c r="AK109" s="314">
        <v>0</v>
      </c>
      <c r="AL109" s="344">
        <v>0</v>
      </c>
      <c r="AM109" s="314">
        <v>0</v>
      </c>
      <c r="AN109" s="336">
        <v>0</v>
      </c>
      <c r="AO109" s="345">
        <v>0</v>
      </c>
      <c r="AP109" s="346">
        <v>0</v>
      </c>
      <c r="AQ109" s="312">
        <v>0</v>
      </c>
      <c r="AR109" s="337">
        <v>0</v>
      </c>
      <c r="AS109" s="337">
        <v>0</v>
      </c>
      <c r="AT109" s="199" t="str">
        <f t="shared" si="40"/>
        <v/>
      </c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13"/>
      <c r="BF109" s="13"/>
      <c r="BG109" s="13"/>
      <c r="BX109" s="2"/>
      <c r="CA109" s="55" t="str">
        <f t="shared" si="41"/>
        <v/>
      </c>
      <c r="CB109" s="55" t="str">
        <f t="shared" si="42"/>
        <v/>
      </c>
      <c r="CC109" s="55" t="str">
        <f t="shared" si="43"/>
        <v/>
      </c>
      <c r="CD109" s="55" t="str">
        <f t="shared" si="44"/>
        <v/>
      </c>
      <c r="CE109" s="55" t="str">
        <f t="shared" si="45"/>
        <v/>
      </c>
      <c r="CF109" s="55" t="str">
        <f t="shared" si="46"/>
        <v/>
      </c>
      <c r="CG109" s="56">
        <f t="shared" si="47"/>
        <v>0</v>
      </c>
      <c r="CH109" s="56">
        <f t="shared" si="48"/>
        <v>0</v>
      </c>
      <c r="CI109" s="56">
        <f t="shared" si="49"/>
        <v>0</v>
      </c>
      <c r="CJ109" s="56">
        <f t="shared" si="50"/>
        <v>0</v>
      </c>
      <c r="CK109" s="56">
        <f t="shared" si="51"/>
        <v>0</v>
      </c>
      <c r="CL109" s="146">
        <f t="shared" si="52"/>
        <v>0</v>
      </c>
    </row>
    <row r="110" spans="1:90" ht="16.350000000000001" customHeight="1" x14ac:dyDescent="0.2">
      <c r="A110" s="443"/>
      <c r="B110" s="203" t="s">
        <v>161</v>
      </c>
      <c r="C110" s="172">
        <f t="shared" si="38"/>
        <v>0</v>
      </c>
      <c r="D110" s="155">
        <f t="shared" si="39"/>
        <v>0</v>
      </c>
      <c r="E110" s="156">
        <f t="shared" si="39"/>
        <v>0</v>
      </c>
      <c r="F110" s="39">
        <v>0</v>
      </c>
      <c r="G110" s="67">
        <v>0</v>
      </c>
      <c r="H110" s="39">
        <v>0</v>
      </c>
      <c r="I110" s="67">
        <v>0</v>
      </c>
      <c r="J110" s="39">
        <v>0</v>
      </c>
      <c r="K110" s="40">
        <v>0</v>
      </c>
      <c r="L110" s="39">
        <v>0</v>
      </c>
      <c r="M110" s="40">
        <v>0</v>
      </c>
      <c r="N110" s="39">
        <v>0</v>
      </c>
      <c r="O110" s="40">
        <v>0</v>
      </c>
      <c r="P110" s="39">
        <v>0</v>
      </c>
      <c r="Q110" s="40">
        <v>0</v>
      </c>
      <c r="R110" s="39">
        <v>0</v>
      </c>
      <c r="S110" s="40">
        <v>0</v>
      </c>
      <c r="T110" s="39">
        <v>0</v>
      </c>
      <c r="U110" s="40">
        <v>0</v>
      </c>
      <c r="V110" s="39">
        <v>0</v>
      </c>
      <c r="W110" s="40">
        <v>0</v>
      </c>
      <c r="X110" s="39">
        <v>0</v>
      </c>
      <c r="Y110" s="40">
        <v>0</v>
      </c>
      <c r="Z110" s="39">
        <v>0</v>
      </c>
      <c r="AA110" s="40">
        <v>0</v>
      </c>
      <c r="AB110" s="39">
        <v>0</v>
      </c>
      <c r="AC110" s="40">
        <v>0</v>
      </c>
      <c r="AD110" s="39">
        <v>0</v>
      </c>
      <c r="AE110" s="40">
        <v>0</v>
      </c>
      <c r="AF110" s="39">
        <v>0</v>
      </c>
      <c r="AG110" s="40">
        <v>0</v>
      </c>
      <c r="AH110" s="39">
        <v>0</v>
      </c>
      <c r="AI110" s="40">
        <v>0</v>
      </c>
      <c r="AJ110" s="39">
        <v>0</v>
      </c>
      <c r="AK110" s="40">
        <v>0</v>
      </c>
      <c r="AL110" s="46">
        <v>0</v>
      </c>
      <c r="AM110" s="40">
        <v>0</v>
      </c>
      <c r="AN110" s="157">
        <v>0</v>
      </c>
      <c r="AO110" s="204">
        <v>0</v>
      </c>
      <c r="AP110" s="205">
        <v>0</v>
      </c>
      <c r="AQ110" s="57">
        <v>0</v>
      </c>
      <c r="AR110" s="67">
        <v>0</v>
      </c>
      <c r="AS110" s="67">
        <v>0</v>
      </c>
      <c r="AT110" s="199" t="str">
        <f t="shared" si="40"/>
        <v/>
      </c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13"/>
      <c r="BF110" s="13"/>
      <c r="BG110" s="13"/>
      <c r="BX110" s="2"/>
      <c r="CA110" s="55" t="str">
        <f t="shared" si="41"/>
        <v/>
      </c>
      <c r="CB110" s="55" t="str">
        <f t="shared" si="42"/>
        <v/>
      </c>
      <c r="CC110" s="55" t="str">
        <f t="shared" si="43"/>
        <v/>
      </c>
      <c r="CD110" s="55" t="str">
        <f t="shared" si="44"/>
        <v/>
      </c>
      <c r="CE110" s="55" t="str">
        <f t="shared" si="45"/>
        <v/>
      </c>
      <c r="CF110" s="55" t="str">
        <f t="shared" si="46"/>
        <v/>
      </c>
      <c r="CG110" s="56">
        <f t="shared" si="47"/>
        <v>0</v>
      </c>
      <c r="CH110" s="56">
        <f t="shared" si="48"/>
        <v>0</v>
      </c>
      <c r="CI110" s="56">
        <f t="shared" si="49"/>
        <v>0</v>
      </c>
      <c r="CJ110" s="56">
        <f t="shared" si="50"/>
        <v>0</v>
      </c>
      <c r="CK110" s="56">
        <f t="shared" si="51"/>
        <v>0</v>
      </c>
      <c r="CL110" s="146">
        <f t="shared" si="52"/>
        <v>0</v>
      </c>
    </row>
    <row r="111" spans="1:90" ht="16.350000000000001" customHeight="1" x14ac:dyDescent="0.2">
      <c r="A111" s="444"/>
      <c r="B111" s="200" t="s">
        <v>180</v>
      </c>
      <c r="C111" s="175">
        <f t="shared" si="38"/>
        <v>0</v>
      </c>
      <c r="D111" s="176">
        <f t="shared" si="39"/>
        <v>0</v>
      </c>
      <c r="E111" s="177">
        <f t="shared" si="39"/>
        <v>0</v>
      </c>
      <c r="F111" s="124"/>
      <c r="G111" s="163"/>
      <c r="H111" s="124"/>
      <c r="I111" s="163"/>
      <c r="J111" s="124"/>
      <c r="K111" s="126"/>
      <c r="L111" s="124"/>
      <c r="M111" s="126"/>
      <c r="N111" s="124"/>
      <c r="O111" s="126"/>
      <c r="P111" s="124"/>
      <c r="Q111" s="126"/>
      <c r="R111" s="124"/>
      <c r="S111" s="126"/>
      <c r="T111" s="124"/>
      <c r="U111" s="126"/>
      <c r="V111" s="124"/>
      <c r="W111" s="126"/>
      <c r="X111" s="124"/>
      <c r="Y111" s="126"/>
      <c r="Z111" s="124"/>
      <c r="AA111" s="126"/>
      <c r="AB111" s="124"/>
      <c r="AC111" s="126"/>
      <c r="AD111" s="124"/>
      <c r="AE111" s="126"/>
      <c r="AF111" s="124"/>
      <c r="AG111" s="126"/>
      <c r="AH111" s="124"/>
      <c r="AI111" s="126"/>
      <c r="AJ111" s="124"/>
      <c r="AK111" s="126"/>
      <c r="AL111" s="178"/>
      <c r="AM111" s="126"/>
      <c r="AN111" s="165"/>
      <c r="AO111" s="201">
        <v>0</v>
      </c>
      <c r="AP111" s="202">
        <v>0</v>
      </c>
      <c r="AQ111" s="166">
        <v>0</v>
      </c>
      <c r="AR111" s="163">
        <v>0</v>
      </c>
      <c r="AS111" s="163">
        <v>0</v>
      </c>
      <c r="AT111" s="199" t="str">
        <f t="shared" si="40"/>
        <v/>
      </c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13"/>
      <c r="BF111" s="13"/>
      <c r="BG111" s="13"/>
      <c r="BX111" s="2"/>
      <c r="CA111" s="55" t="str">
        <f t="shared" si="41"/>
        <v/>
      </c>
      <c r="CB111" s="55" t="str">
        <f t="shared" si="42"/>
        <v/>
      </c>
      <c r="CC111" s="55" t="str">
        <f t="shared" si="43"/>
        <v/>
      </c>
      <c r="CD111" s="55" t="str">
        <f t="shared" si="44"/>
        <v/>
      </c>
      <c r="CE111" s="55" t="str">
        <f t="shared" si="45"/>
        <v/>
      </c>
      <c r="CF111" s="55" t="str">
        <f t="shared" si="46"/>
        <v/>
      </c>
      <c r="CG111" s="56">
        <f t="shared" si="47"/>
        <v>0</v>
      </c>
      <c r="CH111" s="56">
        <f t="shared" si="48"/>
        <v>0</v>
      </c>
      <c r="CI111" s="56">
        <f t="shared" si="49"/>
        <v>0</v>
      </c>
      <c r="CJ111" s="56">
        <f t="shared" si="50"/>
        <v>0</v>
      </c>
      <c r="CK111" s="56">
        <f t="shared" si="51"/>
        <v>0</v>
      </c>
      <c r="CL111" s="146">
        <f t="shared" si="52"/>
        <v>0</v>
      </c>
    </row>
    <row r="112" spans="1:90" ht="16.350000000000001" customHeight="1" x14ac:dyDescent="0.2">
      <c r="A112" s="415" t="s">
        <v>181</v>
      </c>
      <c r="B112" s="340" t="s">
        <v>160</v>
      </c>
      <c r="C112" s="341">
        <f t="shared" si="38"/>
        <v>0</v>
      </c>
      <c r="D112" s="342">
        <f t="shared" si="39"/>
        <v>0</v>
      </c>
      <c r="E112" s="343">
        <f t="shared" si="39"/>
        <v>0</v>
      </c>
      <c r="F112" s="311"/>
      <c r="G112" s="337"/>
      <c r="H112" s="311"/>
      <c r="I112" s="337"/>
      <c r="J112" s="311"/>
      <c r="K112" s="314"/>
      <c r="L112" s="311"/>
      <c r="M112" s="314"/>
      <c r="N112" s="311"/>
      <c r="O112" s="314"/>
      <c r="P112" s="311"/>
      <c r="Q112" s="314"/>
      <c r="R112" s="311"/>
      <c r="S112" s="314"/>
      <c r="T112" s="311"/>
      <c r="U112" s="314"/>
      <c r="V112" s="311"/>
      <c r="W112" s="337"/>
      <c r="X112" s="311"/>
      <c r="Y112" s="314"/>
      <c r="Z112" s="311"/>
      <c r="AA112" s="314"/>
      <c r="AB112" s="311"/>
      <c r="AC112" s="314"/>
      <c r="AD112" s="311"/>
      <c r="AE112" s="314"/>
      <c r="AF112" s="311"/>
      <c r="AG112" s="314"/>
      <c r="AH112" s="311"/>
      <c r="AI112" s="314"/>
      <c r="AJ112" s="311"/>
      <c r="AK112" s="314"/>
      <c r="AL112" s="344"/>
      <c r="AM112" s="314"/>
      <c r="AN112" s="336"/>
      <c r="AO112" s="345">
        <v>0</v>
      </c>
      <c r="AP112" s="346">
        <v>0</v>
      </c>
      <c r="AQ112" s="312">
        <v>0</v>
      </c>
      <c r="AR112" s="337">
        <v>0</v>
      </c>
      <c r="AS112" s="337">
        <v>0</v>
      </c>
      <c r="AT112" s="199" t="str">
        <f t="shared" si="40"/>
        <v/>
      </c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13"/>
      <c r="BF112" s="13"/>
      <c r="BG112" s="13"/>
      <c r="BX112" s="2"/>
      <c r="CA112" s="55" t="str">
        <f t="shared" si="41"/>
        <v/>
      </c>
      <c r="CB112" s="55" t="str">
        <f t="shared" si="42"/>
        <v/>
      </c>
      <c r="CC112" s="55" t="str">
        <f t="shared" si="43"/>
        <v/>
      </c>
      <c r="CD112" s="55" t="str">
        <f t="shared" si="44"/>
        <v/>
      </c>
      <c r="CE112" s="55" t="str">
        <f t="shared" si="45"/>
        <v/>
      </c>
      <c r="CF112" s="55" t="str">
        <f t="shared" si="46"/>
        <v/>
      </c>
      <c r="CG112" s="56">
        <f t="shared" si="47"/>
        <v>0</v>
      </c>
      <c r="CH112" s="56">
        <f t="shared" si="48"/>
        <v>0</v>
      </c>
      <c r="CI112" s="56">
        <f t="shared" si="49"/>
        <v>0</v>
      </c>
      <c r="CJ112" s="56">
        <f t="shared" si="50"/>
        <v>0</v>
      </c>
      <c r="CK112" s="56">
        <f t="shared" si="51"/>
        <v>0</v>
      </c>
      <c r="CL112" s="146">
        <f t="shared" si="52"/>
        <v>0</v>
      </c>
    </row>
    <row r="113" spans="1:90" ht="16.350000000000001" customHeight="1" x14ac:dyDescent="0.2">
      <c r="A113" s="417"/>
      <c r="B113" s="203" t="s">
        <v>161</v>
      </c>
      <c r="C113" s="172">
        <f t="shared" si="38"/>
        <v>171</v>
      </c>
      <c r="D113" s="155">
        <f t="shared" si="39"/>
        <v>117</v>
      </c>
      <c r="E113" s="156">
        <f t="shared" si="39"/>
        <v>54</v>
      </c>
      <c r="F113" s="124">
        <v>0</v>
      </c>
      <c r="G113" s="163">
        <v>1</v>
      </c>
      <c r="H113" s="124">
        <v>0</v>
      </c>
      <c r="I113" s="163">
        <v>0</v>
      </c>
      <c r="J113" s="124">
        <v>0</v>
      </c>
      <c r="K113" s="126">
        <v>0</v>
      </c>
      <c r="L113" s="124">
        <v>6</v>
      </c>
      <c r="M113" s="126">
        <v>2</v>
      </c>
      <c r="N113" s="124">
        <v>3</v>
      </c>
      <c r="O113" s="126">
        <v>2</v>
      </c>
      <c r="P113" s="124">
        <v>20</v>
      </c>
      <c r="Q113" s="126">
        <v>4</v>
      </c>
      <c r="R113" s="124">
        <v>21</v>
      </c>
      <c r="S113" s="126">
        <v>11</v>
      </c>
      <c r="T113" s="124">
        <v>18</v>
      </c>
      <c r="U113" s="126">
        <v>14</v>
      </c>
      <c r="V113" s="124">
        <v>10</v>
      </c>
      <c r="W113" s="126">
        <v>6</v>
      </c>
      <c r="X113" s="124">
        <v>12</v>
      </c>
      <c r="Y113" s="126">
        <v>6</v>
      </c>
      <c r="Z113" s="124">
        <v>12</v>
      </c>
      <c r="AA113" s="126">
        <v>3</v>
      </c>
      <c r="AB113" s="124">
        <v>5</v>
      </c>
      <c r="AC113" s="126">
        <v>1</v>
      </c>
      <c r="AD113" s="124">
        <v>4</v>
      </c>
      <c r="AE113" s="126">
        <v>2</v>
      </c>
      <c r="AF113" s="124">
        <v>2</v>
      </c>
      <c r="AG113" s="126">
        <v>1</v>
      </c>
      <c r="AH113" s="124">
        <v>3</v>
      </c>
      <c r="AI113" s="126">
        <v>0</v>
      </c>
      <c r="AJ113" s="124">
        <v>1</v>
      </c>
      <c r="AK113" s="126">
        <v>1</v>
      </c>
      <c r="AL113" s="178">
        <v>0</v>
      </c>
      <c r="AM113" s="126">
        <v>0</v>
      </c>
      <c r="AN113" s="165">
        <v>171</v>
      </c>
      <c r="AO113" s="201">
        <v>0</v>
      </c>
      <c r="AP113" s="202">
        <v>0</v>
      </c>
      <c r="AQ113" s="166">
        <v>0</v>
      </c>
      <c r="AR113" s="163">
        <v>0</v>
      </c>
      <c r="AS113" s="163">
        <v>0</v>
      </c>
      <c r="AT113" s="199" t="str">
        <f t="shared" si="40"/>
        <v/>
      </c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13"/>
      <c r="BF113" s="13"/>
      <c r="BG113" s="13"/>
      <c r="BX113" s="2"/>
      <c r="CA113" s="55" t="str">
        <f t="shared" si="41"/>
        <v/>
      </c>
      <c r="CB113" s="55" t="str">
        <f t="shared" si="42"/>
        <v/>
      </c>
      <c r="CC113" s="55" t="str">
        <f t="shared" si="43"/>
        <v/>
      </c>
      <c r="CD113" s="55" t="str">
        <f t="shared" si="44"/>
        <v/>
      </c>
      <c r="CE113" s="55" t="str">
        <f t="shared" si="45"/>
        <v/>
      </c>
      <c r="CF113" s="55" t="str">
        <f t="shared" si="46"/>
        <v/>
      </c>
      <c r="CG113" s="56">
        <f t="shared" si="47"/>
        <v>0</v>
      </c>
      <c r="CH113" s="56">
        <f t="shared" si="48"/>
        <v>0</v>
      </c>
      <c r="CI113" s="56">
        <f t="shared" si="49"/>
        <v>0</v>
      </c>
      <c r="CJ113" s="56">
        <f t="shared" si="50"/>
        <v>0</v>
      </c>
      <c r="CK113" s="56">
        <f t="shared" si="51"/>
        <v>0</v>
      </c>
      <c r="CL113" s="146">
        <f t="shared" si="52"/>
        <v>0</v>
      </c>
    </row>
    <row r="114" spans="1:90" ht="16.350000000000001" customHeight="1" x14ac:dyDescent="0.2">
      <c r="A114" s="415" t="s">
        <v>182</v>
      </c>
      <c r="B114" s="340" t="s">
        <v>160</v>
      </c>
      <c r="C114" s="341">
        <f t="shared" si="38"/>
        <v>0</v>
      </c>
      <c r="D114" s="342">
        <f t="shared" si="39"/>
        <v>0</v>
      </c>
      <c r="E114" s="343">
        <f t="shared" si="39"/>
        <v>0</v>
      </c>
      <c r="F114" s="311"/>
      <c r="G114" s="337"/>
      <c r="H114" s="311"/>
      <c r="I114" s="337"/>
      <c r="J114" s="311"/>
      <c r="K114" s="314"/>
      <c r="L114" s="311"/>
      <c r="M114" s="314"/>
      <c r="N114" s="311"/>
      <c r="O114" s="314"/>
      <c r="P114" s="311"/>
      <c r="Q114" s="314"/>
      <c r="R114" s="311"/>
      <c r="S114" s="314"/>
      <c r="T114" s="311"/>
      <c r="U114" s="314"/>
      <c r="V114" s="60"/>
      <c r="W114" s="49"/>
      <c r="X114" s="60"/>
      <c r="Y114" s="49"/>
      <c r="Z114" s="60"/>
      <c r="AA114" s="49"/>
      <c r="AB114" s="60"/>
      <c r="AC114" s="49"/>
      <c r="AD114" s="60"/>
      <c r="AE114" s="49"/>
      <c r="AF114" s="60"/>
      <c r="AG114" s="49"/>
      <c r="AH114" s="60"/>
      <c r="AI114" s="49"/>
      <c r="AJ114" s="60"/>
      <c r="AK114" s="49"/>
      <c r="AL114" s="80"/>
      <c r="AM114" s="49"/>
      <c r="AN114" s="336"/>
      <c r="AO114" s="345">
        <v>0</v>
      </c>
      <c r="AP114" s="346">
        <v>0</v>
      </c>
      <c r="AQ114" s="312">
        <v>0</v>
      </c>
      <c r="AR114" s="337">
        <v>0</v>
      </c>
      <c r="AS114" s="337">
        <v>0</v>
      </c>
      <c r="AT114" s="199" t="str">
        <f t="shared" si="40"/>
        <v/>
      </c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13"/>
      <c r="BF114" s="13"/>
      <c r="BG114" s="13"/>
      <c r="BX114" s="2"/>
      <c r="CA114" s="55" t="str">
        <f t="shared" si="41"/>
        <v/>
      </c>
      <c r="CB114" s="55" t="str">
        <f t="shared" si="42"/>
        <v/>
      </c>
      <c r="CC114" s="55" t="str">
        <f t="shared" si="43"/>
        <v/>
      </c>
      <c r="CD114" s="55" t="str">
        <f t="shared" si="44"/>
        <v/>
      </c>
      <c r="CE114" s="55" t="str">
        <f t="shared" si="45"/>
        <v/>
      </c>
      <c r="CF114" s="55" t="str">
        <f t="shared" si="46"/>
        <v/>
      </c>
      <c r="CG114" s="56">
        <f t="shared" si="47"/>
        <v>0</v>
      </c>
      <c r="CH114" s="56">
        <f t="shared" si="48"/>
        <v>0</v>
      </c>
      <c r="CI114" s="56">
        <f t="shared" si="49"/>
        <v>0</v>
      </c>
      <c r="CJ114" s="56">
        <f t="shared" si="50"/>
        <v>0</v>
      </c>
      <c r="CK114" s="56">
        <f t="shared" si="51"/>
        <v>0</v>
      </c>
      <c r="CL114" s="146">
        <f t="shared" si="52"/>
        <v>0</v>
      </c>
    </row>
    <row r="115" spans="1:90" ht="16.350000000000001" customHeight="1" x14ac:dyDescent="0.2">
      <c r="A115" s="417"/>
      <c r="B115" s="203" t="s">
        <v>161</v>
      </c>
      <c r="C115" s="172">
        <f t="shared" si="38"/>
        <v>9</v>
      </c>
      <c r="D115" s="155">
        <f t="shared" si="39"/>
        <v>7</v>
      </c>
      <c r="E115" s="156">
        <f t="shared" si="39"/>
        <v>2</v>
      </c>
      <c r="F115" s="124">
        <v>0</v>
      </c>
      <c r="G115" s="163">
        <v>0</v>
      </c>
      <c r="H115" s="124">
        <v>0</v>
      </c>
      <c r="I115" s="163">
        <v>0</v>
      </c>
      <c r="J115" s="124">
        <v>0</v>
      </c>
      <c r="K115" s="126">
        <v>0</v>
      </c>
      <c r="L115" s="124">
        <v>0</v>
      </c>
      <c r="M115" s="126">
        <v>0</v>
      </c>
      <c r="N115" s="124">
        <v>1</v>
      </c>
      <c r="O115" s="126">
        <v>0</v>
      </c>
      <c r="P115" s="124">
        <v>1</v>
      </c>
      <c r="Q115" s="126">
        <v>0</v>
      </c>
      <c r="R115" s="124">
        <v>0</v>
      </c>
      <c r="S115" s="126">
        <v>1</v>
      </c>
      <c r="T115" s="124">
        <v>2</v>
      </c>
      <c r="U115" s="126">
        <v>0</v>
      </c>
      <c r="V115" s="85">
        <v>1</v>
      </c>
      <c r="W115" s="52">
        <v>1</v>
      </c>
      <c r="X115" s="60">
        <v>2</v>
      </c>
      <c r="Y115" s="49">
        <v>0</v>
      </c>
      <c r="Z115" s="60">
        <v>0</v>
      </c>
      <c r="AA115" s="49">
        <v>0</v>
      </c>
      <c r="AB115" s="60">
        <v>0</v>
      </c>
      <c r="AC115" s="49">
        <v>0</v>
      </c>
      <c r="AD115" s="60">
        <v>0</v>
      </c>
      <c r="AE115" s="49">
        <v>0</v>
      </c>
      <c r="AF115" s="60">
        <v>0</v>
      </c>
      <c r="AG115" s="49">
        <v>0</v>
      </c>
      <c r="AH115" s="60">
        <v>0</v>
      </c>
      <c r="AI115" s="49">
        <v>0</v>
      </c>
      <c r="AJ115" s="60">
        <v>0</v>
      </c>
      <c r="AK115" s="49">
        <v>0</v>
      </c>
      <c r="AL115" s="80">
        <v>0</v>
      </c>
      <c r="AM115" s="49">
        <v>0</v>
      </c>
      <c r="AN115" s="171">
        <v>9</v>
      </c>
      <c r="AO115" s="206">
        <v>0</v>
      </c>
      <c r="AP115" s="207">
        <v>0</v>
      </c>
      <c r="AQ115" s="79">
        <v>0</v>
      </c>
      <c r="AR115" s="52">
        <v>0</v>
      </c>
      <c r="AS115" s="52">
        <v>0</v>
      </c>
      <c r="AT115" s="199" t="str">
        <f t="shared" si="40"/>
        <v/>
      </c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13"/>
      <c r="BF115" s="13"/>
      <c r="BG115" s="13"/>
      <c r="BX115" s="2"/>
      <c r="CA115" s="55" t="str">
        <f t="shared" si="41"/>
        <v/>
      </c>
      <c r="CB115" s="55" t="str">
        <f t="shared" si="42"/>
        <v/>
      </c>
      <c r="CC115" s="55" t="str">
        <f t="shared" si="43"/>
        <v/>
      </c>
      <c r="CD115" s="55" t="str">
        <f t="shared" si="44"/>
        <v/>
      </c>
      <c r="CE115" s="55" t="str">
        <f t="shared" si="45"/>
        <v/>
      </c>
      <c r="CF115" s="55" t="str">
        <f t="shared" si="46"/>
        <v/>
      </c>
      <c r="CG115" s="56">
        <f t="shared" si="47"/>
        <v>0</v>
      </c>
      <c r="CH115" s="56">
        <f t="shared" si="48"/>
        <v>0</v>
      </c>
      <c r="CI115" s="56">
        <f t="shared" si="49"/>
        <v>0</v>
      </c>
      <c r="CJ115" s="56">
        <f t="shared" si="50"/>
        <v>0</v>
      </c>
      <c r="CK115" s="56">
        <f t="shared" si="51"/>
        <v>0</v>
      </c>
      <c r="CL115" s="146">
        <f t="shared" si="52"/>
        <v>0</v>
      </c>
    </row>
    <row r="116" spans="1:90" ht="16.350000000000001" customHeight="1" x14ac:dyDescent="0.2">
      <c r="A116" s="389" t="s">
        <v>183</v>
      </c>
      <c r="B116" s="208" t="s">
        <v>160</v>
      </c>
      <c r="C116" s="209">
        <f t="shared" si="38"/>
        <v>0</v>
      </c>
      <c r="D116" s="137">
        <f>SUM(L116+N116+P116+R116+T116+V116+X116+Z116+AB116+AD116+AF116+AH116+AJ116+AL116)</f>
        <v>0</v>
      </c>
      <c r="E116" s="138">
        <f>SUM(M116+O116+Q116+S116+U116+W116+Y116+AA116+AC116+AE116+AG116+AI116+AK116+AM116)</f>
        <v>0</v>
      </c>
      <c r="F116" s="210"/>
      <c r="G116" s="211"/>
      <c r="H116" s="210"/>
      <c r="I116" s="211"/>
      <c r="J116" s="210"/>
      <c r="K116" s="211"/>
      <c r="L116" s="38"/>
      <c r="M116" s="45"/>
      <c r="N116" s="139"/>
      <c r="O116" s="45"/>
      <c r="P116" s="139"/>
      <c r="Q116" s="45"/>
      <c r="R116" s="139"/>
      <c r="S116" s="45"/>
      <c r="T116" s="139"/>
      <c r="U116" s="45"/>
      <c r="V116" s="139"/>
      <c r="W116" s="45"/>
      <c r="X116" s="139"/>
      <c r="Y116" s="45"/>
      <c r="Z116" s="139"/>
      <c r="AA116" s="45"/>
      <c r="AB116" s="139"/>
      <c r="AC116" s="45"/>
      <c r="AD116" s="139"/>
      <c r="AE116" s="45"/>
      <c r="AF116" s="139"/>
      <c r="AG116" s="45"/>
      <c r="AH116" s="139"/>
      <c r="AI116" s="45"/>
      <c r="AJ116" s="139"/>
      <c r="AK116" s="45"/>
      <c r="AL116" s="141"/>
      <c r="AM116" s="45"/>
      <c r="AN116" s="143"/>
      <c r="AO116" s="212"/>
      <c r="AP116" s="213"/>
      <c r="AQ116" s="144"/>
      <c r="AR116" s="140"/>
      <c r="AS116" s="140"/>
      <c r="AT116" s="199" t="str">
        <f t="shared" si="40"/>
        <v/>
      </c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13"/>
      <c r="BF116" s="13"/>
      <c r="BG116" s="13"/>
      <c r="BX116" s="2"/>
      <c r="CA116" s="55" t="str">
        <f t="shared" si="41"/>
        <v/>
      </c>
      <c r="CB116" s="55" t="str">
        <f t="shared" si="42"/>
        <v/>
      </c>
      <c r="CC116" s="55" t="str">
        <f t="shared" si="43"/>
        <v/>
      </c>
      <c r="CD116" s="55" t="str">
        <f t="shared" si="44"/>
        <v/>
      </c>
      <c r="CE116" s="55" t="str">
        <f t="shared" si="45"/>
        <v/>
      </c>
      <c r="CF116" s="55" t="str">
        <f t="shared" si="46"/>
        <v/>
      </c>
      <c r="CG116" s="56">
        <f>IF(C116&lt;AN116,1,0)</f>
        <v>0</v>
      </c>
      <c r="CH116" s="56">
        <f t="shared" si="48"/>
        <v>0</v>
      </c>
      <c r="CI116" s="56">
        <f t="shared" si="49"/>
        <v>0</v>
      </c>
      <c r="CJ116" s="56">
        <f t="shared" si="50"/>
        <v>0</v>
      </c>
      <c r="CK116" s="56">
        <f t="shared" si="51"/>
        <v>0</v>
      </c>
      <c r="CL116" s="146">
        <f t="shared" si="52"/>
        <v>0</v>
      </c>
    </row>
    <row r="117" spans="1:90" ht="16.350000000000001" customHeight="1" x14ac:dyDescent="0.2">
      <c r="A117" s="391"/>
      <c r="B117" s="200" t="s">
        <v>161</v>
      </c>
      <c r="C117" s="175">
        <f t="shared" si="38"/>
        <v>0</v>
      </c>
      <c r="D117" s="176">
        <f>SUM(L117+N117+P117+R117+T117+V117+X117+Z117+AB117+AD117+AF117+AH117+AJ117+AL117)</f>
        <v>0</v>
      </c>
      <c r="E117" s="177">
        <f>SUM(M117+O117+Q117+S117+U117+W117+Y117+AA117+AC117+AE117+AG117+AI117+AK117+AM117)</f>
        <v>0</v>
      </c>
      <c r="F117" s="161"/>
      <c r="G117" s="162"/>
      <c r="H117" s="161"/>
      <c r="I117" s="162"/>
      <c r="J117" s="161"/>
      <c r="K117" s="162"/>
      <c r="L117" s="347"/>
      <c r="M117" s="126"/>
      <c r="N117" s="124"/>
      <c r="O117" s="126"/>
      <c r="P117" s="124"/>
      <c r="Q117" s="126"/>
      <c r="R117" s="124"/>
      <c r="S117" s="126"/>
      <c r="T117" s="124"/>
      <c r="U117" s="126"/>
      <c r="V117" s="124"/>
      <c r="W117" s="126"/>
      <c r="X117" s="124"/>
      <c r="Y117" s="126"/>
      <c r="Z117" s="124"/>
      <c r="AA117" s="126"/>
      <c r="AB117" s="124"/>
      <c r="AC117" s="126"/>
      <c r="AD117" s="124"/>
      <c r="AE117" s="126"/>
      <c r="AF117" s="124"/>
      <c r="AG117" s="126"/>
      <c r="AH117" s="124"/>
      <c r="AI117" s="126"/>
      <c r="AJ117" s="124"/>
      <c r="AK117" s="126"/>
      <c r="AL117" s="178"/>
      <c r="AM117" s="126"/>
      <c r="AN117" s="165"/>
      <c r="AO117" s="201"/>
      <c r="AP117" s="202"/>
      <c r="AQ117" s="166"/>
      <c r="AR117" s="163"/>
      <c r="AS117" s="163"/>
      <c r="AT117" s="199" t="str">
        <f t="shared" si="40"/>
        <v/>
      </c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13"/>
      <c r="BF117" s="13"/>
      <c r="BG117" s="13"/>
      <c r="BX117" s="2"/>
      <c r="CA117" s="55" t="str">
        <f t="shared" si="41"/>
        <v/>
      </c>
      <c r="CB117" s="55" t="str">
        <f t="shared" si="42"/>
        <v/>
      </c>
      <c r="CC117" s="55" t="str">
        <f t="shared" si="43"/>
        <v/>
      </c>
      <c r="CD117" s="55" t="str">
        <f t="shared" si="44"/>
        <v/>
      </c>
      <c r="CE117" s="55" t="str">
        <f t="shared" si="45"/>
        <v/>
      </c>
      <c r="CF117" s="55" t="str">
        <f t="shared" si="46"/>
        <v/>
      </c>
      <c r="CG117" s="56">
        <f t="shared" si="47"/>
        <v>0</v>
      </c>
      <c r="CH117" s="56">
        <f t="shared" si="48"/>
        <v>0</v>
      </c>
      <c r="CI117" s="56">
        <f t="shared" si="49"/>
        <v>0</v>
      </c>
      <c r="CJ117" s="56">
        <f t="shared" si="50"/>
        <v>0</v>
      </c>
      <c r="CK117" s="56">
        <f t="shared" si="51"/>
        <v>0</v>
      </c>
      <c r="CL117" s="146">
        <f t="shared" si="52"/>
        <v>0</v>
      </c>
    </row>
    <row r="118" spans="1:90" x14ac:dyDescent="0.2">
      <c r="AA118" s="5"/>
      <c r="AB118" s="5"/>
      <c r="AC118" s="5"/>
      <c r="AD118" s="5"/>
      <c r="AE118" s="5"/>
      <c r="AR118" s="2" t="s">
        <v>169</v>
      </c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CG118" s="12"/>
      <c r="CH118" s="12"/>
      <c r="CI118" s="12"/>
      <c r="CJ118" s="12"/>
      <c r="CK118" s="12"/>
    </row>
    <row r="119" spans="1:90" x14ac:dyDescent="0.2">
      <c r="AA119" s="5"/>
      <c r="AB119" s="5"/>
      <c r="AC119" s="5"/>
      <c r="AD119" s="5"/>
      <c r="AE119" s="5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CG119" s="12"/>
      <c r="CH119" s="12"/>
      <c r="CI119" s="12"/>
      <c r="CJ119" s="12"/>
      <c r="CK119" s="12"/>
    </row>
    <row r="120" spans="1:90" x14ac:dyDescent="0.2">
      <c r="AA120" s="5"/>
      <c r="AB120" s="5"/>
      <c r="AC120" s="5"/>
      <c r="AD120" s="5"/>
      <c r="AE120" s="5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</row>
    <row r="125" spans="1:90" x14ac:dyDescent="0.2">
      <c r="AA125" s="5"/>
      <c r="AB125" s="5"/>
      <c r="AC125" s="5"/>
      <c r="AD125" s="5"/>
      <c r="AE125" s="5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43" x14ac:dyDescent="0.2"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215"/>
      <c r="AJ136" s="5"/>
      <c r="AK136" s="5"/>
      <c r="AL136" s="5"/>
      <c r="AM136" s="5"/>
      <c r="AN136" s="5"/>
      <c r="AO136" s="5"/>
      <c r="AP136" s="5"/>
      <c r="AQ136" s="215"/>
    </row>
    <row r="192" ht="12.75" customHeight="1" x14ac:dyDescent="0.2"/>
    <row r="193" spans="1:104" s="216" customFormat="1" hidden="1" x14ac:dyDescent="0.2">
      <c r="A193" s="216">
        <f>SUM(B71,B88,C102,C107:C117,AV71,AR71:AS71,W71:AV71)</f>
        <v>15269</v>
      </c>
      <c r="B193" s="216">
        <f>SUM(CG7:CK119)</f>
        <v>0</v>
      </c>
      <c r="BX193" s="217"/>
      <c r="BY193" s="217"/>
      <c r="BZ193" s="217"/>
      <c r="CA193" s="217"/>
      <c r="CB193" s="217"/>
      <c r="CC193" s="217"/>
      <c r="CD193" s="217"/>
      <c r="CE193" s="217"/>
      <c r="CF193" s="217"/>
      <c r="CG193" s="217"/>
      <c r="CH193" s="217"/>
      <c r="CI193" s="217"/>
      <c r="CJ193" s="217"/>
      <c r="CK193" s="217"/>
      <c r="CL193" s="217"/>
      <c r="CM193" s="217"/>
      <c r="CN193" s="217"/>
      <c r="CO193" s="217"/>
      <c r="CP193" s="217"/>
      <c r="CQ193" s="217"/>
      <c r="CR193" s="217"/>
      <c r="CS193" s="217"/>
      <c r="CT193" s="217"/>
      <c r="CU193" s="217"/>
      <c r="CV193" s="217"/>
      <c r="CW193" s="217"/>
      <c r="CX193" s="217"/>
      <c r="CY193" s="217"/>
      <c r="CZ193" s="217"/>
    </row>
  </sheetData>
  <mergeCells count="87">
    <mergeCell ref="A107:A108"/>
    <mergeCell ref="A109:A111"/>
    <mergeCell ref="A112:A113"/>
    <mergeCell ref="A114:A115"/>
    <mergeCell ref="A116:A117"/>
    <mergeCell ref="AQ104:AQ106"/>
    <mergeCell ref="AR104:AR106"/>
    <mergeCell ref="AS104:AS106"/>
    <mergeCell ref="F105:G105"/>
    <mergeCell ref="H105:I105"/>
    <mergeCell ref="J105:K105"/>
    <mergeCell ref="L105:M105"/>
    <mergeCell ref="N105:O105"/>
    <mergeCell ref="P105:Q105"/>
    <mergeCell ref="R105:S105"/>
    <mergeCell ref="AO104:AP105"/>
    <mergeCell ref="AB105:AC105"/>
    <mergeCell ref="AD105:AE105"/>
    <mergeCell ref="AF105:AG105"/>
    <mergeCell ref="AH105:AI105"/>
    <mergeCell ref="AJ105:AK105"/>
    <mergeCell ref="A104:A106"/>
    <mergeCell ref="B104:B106"/>
    <mergeCell ref="C104:E105"/>
    <mergeCell ref="F104:AM104"/>
    <mergeCell ref="AN104:AN106"/>
    <mergeCell ref="T105:U105"/>
    <mergeCell ref="V105:W105"/>
    <mergeCell ref="X105:Y105"/>
    <mergeCell ref="Z105:AA105"/>
    <mergeCell ref="AL105:AM105"/>
    <mergeCell ref="A102:B102"/>
    <mergeCell ref="AF91:AG91"/>
    <mergeCell ref="AH91:AI91"/>
    <mergeCell ref="AJ91:AK91"/>
    <mergeCell ref="AL91:AM91"/>
    <mergeCell ref="A93:B93"/>
    <mergeCell ref="A94:A96"/>
    <mergeCell ref="A90:B92"/>
    <mergeCell ref="C90:E91"/>
    <mergeCell ref="AB91:AC91"/>
    <mergeCell ref="AD91:AE91"/>
    <mergeCell ref="A97:B97"/>
    <mergeCell ref="A98:B98"/>
    <mergeCell ref="A99:B99"/>
    <mergeCell ref="A100:B100"/>
    <mergeCell ref="A101:B101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F90:AM90"/>
    <mergeCell ref="AN90:AN92"/>
    <mergeCell ref="AO90:AO92"/>
    <mergeCell ref="AP90:AP92"/>
    <mergeCell ref="X91:Y91"/>
    <mergeCell ref="Z91:AA91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3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37" width="11.42578125" style="2" customWidth="1"/>
    <col min="38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3" width="11.42578125" style="2"/>
    <col min="74" max="75" width="11.42578125" style="2" customWidth="1"/>
    <col min="76" max="77" width="11.42578125" style="3" customWidth="1"/>
    <col min="78" max="78" width="11.140625" style="3" customWidth="1"/>
    <col min="79" max="89" width="11.140625" style="4" hidden="1" customWidth="1"/>
    <col min="90" max="104" width="11.140625" style="4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0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",[13]NOMBRE!B2," - ","( ",[13]NOMBRE!C2,[13]NOMBRE!D2,[13]NOMBRE!E2,[13]NOMBRE!F2,[13]NOMBRE!G2,"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",[13]NOMBRE!B6," - ","( ",[13]NOMBRE!C6,[13]NOMBRE!D6," )")</f>
        <v>MES: NOVIEMBRE - ( 11 )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",[13]NOMBRE!B7)</f>
        <v>AÑO: 2020</v>
      </c>
      <c r="AP5" s="369"/>
      <c r="AQ5" s="371"/>
      <c r="AR5" s="37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373" t="s">
        <v>1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5"/>
      <c r="AF6" s="5"/>
      <c r="AG6" s="5"/>
      <c r="AH6" s="6"/>
      <c r="AI6" s="5"/>
      <c r="AJ6" s="5"/>
      <c r="AK6" s="6"/>
      <c r="AL6" s="5"/>
      <c r="AM6" s="5"/>
      <c r="AN6" s="7"/>
      <c r="AP6" s="369"/>
      <c r="AQ6" s="371"/>
      <c r="AR6" s="37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2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370"/>
      <c r="AQ7" s="372"/>
      <c r="AR7" s="372"/>
      <c r="AS7" s="374"/>
      <c r="AT7" s="375"/>
      <c r="AU7" s="37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376" t="s">
        <v>3</v>
      </c>
      <c r="B8" s="468" t="s">
        <v>4</v>
      </c>
      <c r="C8" s="469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69"/>
      <c r="U8" s="469"/>
      <c r="V8" s="470"/>
      <c r="W8" s="376" t="s">
        <v>5</v>
      </c>
      <c r="X8" s="382"/>
      <c r="Y8" s="382"/>
      <c r="Z8" s="382"/>
      <c r="AA8" s="382"/>
      <c r="AB8" s="382"/>
      <c r="AC8" s="382"/>
      <c r="AD8" s="383"/>
      <c r="AE8" s="384" t="s">
        <v>6</v>
      </c>
      <c r="AF8" s="385"/>
      <c r="AG8" s="376" t="s">
        <v>7</v>
      </c>
      <c r="AH8" s="383"/>
      <c r="AI8" s="389" t="s">
        <v>8</v>
      </c>
      <c r="AJ8" s="376" t="s">
        <v>9</v>
      </c>
      <c r="AK8" s="383"/>
      <c r="AL8" s="376" t="s">
        <v>10</v>
      </c>
      <c r="AM8" s="383"/>
      <c r="AN8" s="376" t="s">
        <v>11</v>
      </c>
      <c r="AO8" s="383"/>
      <c r="AP8" s="389" t="s">
        <v>12</v>
      </c>
      <c r="AQ8" s="389" t="s">
        <v>13</v>
      </c>
      <c r="AR8" s="397" t="s">
        <v>14</v>
      </c>
      <c r="AS8" s="398"/>
      <c r="AT8" s="471" t="s">
        <v>15</v>
      </c>
      <c r="AU8" s="471"/>
      <c r="AV8" s="471"/>
      <c r="AW8" s="472" t="s">
        <v>16</v>
      </c>
      <c r="AX8" s="472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377"/>
      <c r="B9" s="389" t="s">
        <v>17</v>
      </c>
      <c r="C9" s="376" t="s">
        <v>18</v>
      </c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383"/>
      <c r="T9" s="389" t="s">
        <v>19</v>
      </c>
      <c r="U9" s="473" t="s">
        <v>20</v>
      </c>
      <c r="V9" s="474"/>
      <c r="W9" s="475" t="s">
        <v>21</v>
      </c>
      <c r="X9" s="475"/>
      <c r="Y9" s="475"/>
      <c r="Z9" s="474"/>
      <c r="AA9" s="473" t="s">
        <v>22</v>
      </c>
      <c r="AB9" s="475"/>
      <c r="AC9" s="475"/>
      <c r="AD9" s="474"/>
      <c r="AE9" s="386"/>
      <c r="AF9" s="387"/>
      <c r="AG9" s="378"/>
      <c r="AH9" s="388"/>
      <c r="AI9" s="390"/>
      <c r="AJ9" s="378"/>
      <c r="AK9" s="388"/>
      <c r="AL9" s="378"/>
      <c r="AM9" s="388"/>
      <c r="AN9" s="378"/>
      <c r="AO9" s="388"/>
      <c r="AP9" s="390"/>
      <c r="AQ9" s="390"/>
      <c r="AR9" s="399"/>
      <c r="AS9" s="400"/>
      <c r="AT9" s="471"/>
      <c r="AU9" s="471"/>
      <c r="AV9" s="471"/>
      <c r="AW9" s="472"/>
      <c r="AX9" s="472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378"/>
      <c r="B10" s="391"/>
      <c r="C10" s="294" t="s">
        <v>23</v>
      </c>
      <c r="D10" s="295" t="s">
        <v>24</v>
      </c>
      <c r="E10" s="296" t="s">
        <v>25</v>
      </c>
      <c r="F10" s="296" t="s">
        <v>26</v>
      </c>
      <c r="G10" s="296" t="s">
        <v>27</v>
      </c>
      <c r="H10" s="297" t="s">
        <v>28</v>
      </c>
      <c r="I10" s="297" t="s">
        <v>29</v>
      </c>
      <c r="J10" s="297" t="s">
        <v>30</v>
      </c>
      <c r="K10" s="297" t="s">
        <v>31</v>
      </c>
      <c r="L10" s="297" t="s">
        <v>32</v>
      </c>
      <c r="M10" s="297" t="s">
        <v>33</v>
      </c>
      <c r="N10" s="297" t="s">
        <v>34</v>
      </c>
      <c r="O10" s="297" t="s">
        <v>35</v>
      </c>
      <c r="P10" s="297" t="s">
        <v>36</v>
      </c>
      <c r="Q10" s="297" t="s">
        <v>37</v>
      </c>
      <c r="R10" s="297" t="s">
        <v>38</v>
      </c>
      <c r="S10" s="298" t="s">
        <v>39</v>
      </c>
      <c r="T10" s="391"/>
      <c r="U10" s="352" t="s">
        <v>40</v>
      </c>
      <c r="V10" s="299" t="s">
        <v>41</v>
      </c>
      <c r="W10" s="354" t="s">
        <v>42</v>
      </c>
      <c r="X10" s="300" t="s">
        <v>43</v>
      </c>
      <c r="Y10" s="296" t="s">
        <v>44</v>
      </c>
      <c r="Z10" s="299" t="s">
        <v>45</v>
      </c>
      <c r="AA10" s="300" t="s">
        <v>42</v>
      </c>
      <c r="AB10" s="300" t="s">
        <v>43</v>
      </c>
      <c r="AC10" s="296" t="s">
        <v>44</v>
      </c>
      <c r="AD10" s="299" t="s">
        <v>45</v>
      </c>
      <c r="AE10" s="301" t="s">
        <v>46</v>
      </c>
      <c r="AF10" s="302" t="s">
        <v>47</v>
      </c>
      <c r="AG10" s="303" t="s">
        <v>48</v>
      </c>
      <c r="AH10" s="304" t="s">
        <v>49</v>
      </c>
      <c r="AI10" s="391"/>
      <c r="AJ10" s="294" t="s">
        <v>50</v>
      </c>
      <c r="AK10" s="299" t="s">
        <v>51</v>
      </c>
      <c r="AL10" s="294" t="s">
        <v>50</v>
      </c>
      <c r="AM10" s="299" t="s">
        <v>51</v>
      </c>
      <c r="AN10" s="305" t="s">
        <v>52</v>
      </c>
      <c r="AO10" s="305" t="s">
        <v>53</v>
      </c>
      <c r="AP10" s="391"/>
      <c r="AQ10" s="391"/>
      <c r="AR10" s="306" t="s">
        <v>21</v>
      </c>
      <c r="AS10" s="307" t="s">
        <v>54</v>
      </c>
      <c r="AT10" s="308" t="s">
        <v>55</v>
      </c>
      <c r="AU10" s="309" t="s">
        <v>56</v>
      </c>
      <c r="AV10" s="310" t="s">
        <v>57</v>
      </c>
      <c r="AW10" s="294" t="s">
        <v>50</v>
      </c>
      <c r="AX10" s="299" t="s">
        <v>51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3" t="s">
        <v>58</v>
      </c>
      <c r="B11" s="34">
        <f>SUM(C11:S11)</f>
        <v>194</v>
      </c>
      <c r="C11" s="311">
        <v>90</v>
      </c>
      <c r="D11" s="312">
        <v>52</v>
      </c>
      <c r="E11" s="313">
        <v>44</v>
      </c>
      <c r="F11" s="313">
        <v>8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9">
        <v>194</v>
      </c>
      <c r="U11" s="39">
        <v>92</v>
      </c>
      <c r="V11" s="40">
        <v>102</v>
      </c>
      <c r="W11" s="41">
        <f t="shared" ref="W11:W36" si="0">SUM(X11+Y11+Z11)</f>
        <v>60</v>
      </c>
      <c r="X11" s="39">
        <v>19</v>
      </c>
      <c r="Y11" s="42">
        <v>41</v>
      </c>
      <c r="Z11" s="40">
        <v>0</v>
      </c>
      <c r="AA11" s="43">
        <f t="shared" ref="AA11:AA37" si="1">SUM(AB11+AC11+AD11)</f>
        <v>0</v>
      </c>
      <c r="AB11" s="39">
        <v>0</v>
      </c>
      <c r="AC11" s="42">
        <v>0</v>
      </c>
      <c r="AD11" s="40">
        <v>0</v>
      </c>
      <c r="AE11" s="44">
        <v>19</v>
      </c>
      <c r="AF11" s="45">
        <v>0</v>
      </c>
      <c r="AG11" s="46">
        <v>0</v>
      </c>
      <c r="AH11" s="314">
        <v>2</v>
      </c>
      <c r="AI11" s="48">
        <v>22</v>
      </c>
      <c r="AJ11" s="46">
        <v>0</v>
      </c>
      <c r="AK11" s="314">
        <v>0</v>
      </c>
      <c r="AL11" s="46">
        <v>10</v>
      </c>
      <c r="AM11" s="314">
        <v>0</v>
      </c>
      <c r="AN11" s="49"/>
      <c r="AO11" s="49"/>
      <c r="AP11" s="49"/>
      <c r="AQ11" s="49"/>
      <c r="AR11" s="50"/>
      <c r="AS11" s="51"/>
      <c r="AT11" s="311"/>
      <c r="AU11" s="313"/>
      <c r="AV11" s="52"/>
      <c r="AW11" s="46"/>
      <c r="AX11" s="314"/>
      <c r="AY11" s="53" t="str">
        <f>CA11&amp;CB11&amp;CC11&amp;CD11&amp;CE11</f>
        <v/>
      </c>
      <c r="AZ11" s="54"/>
      <c r="BA11" s="54"/>
      <c r="BB11" s="54"/>
      <c r="BC11" s="54"/>
      <c r="BD11" s="54"/>
      <c r="BE11" s="54"/>
      <c r="BF11" s="54"/>
      <c r="BG11" s="54"/>
      <c r="BH11" s="54"/>
      <c r="BI11" s="13"/>
      <c r="BJ11" s="13"/>
      <c r="BK11" s="13"/>
      <c r="BL11" s="13"/>
      <c r="BM11" s="13"/>
      <c r="BX11" s="2"/>
      <c r="CA11" s="55" t="str">
        <f>IF(CG11=1,"* El número de consultas según sexo NO DEBE ser diferente al Total. ","")</f>
        <v/>
      </c>
      <c r="CB11" s="55" t="str">
        <f>IF(CH11=1,"* No olvide digitar la columna Beneficiarios (Digite CEROS si no tiene). ","")</f>
        <v/>
      </c>
      <c r="CC11" s="55" t="str">
        <f>IF(CI11=1,"* El número de Beneficiarios NO DEBE ser mayor que el Total. ","")</f>
        <v/>
      </c>
      <c r="CD11" s="55" t="str">
        <f>IF(CJ11=1,"* El total de Consultas Nuevas NO DEBE ser MAYOR que el total de las Consultas Médicas. ","")</f>
        <v/>
      </c>
      <c r="CE11" s="55" t="str">
        <f>IF(CK11=1,"* No olvide registrar datos en Pertinencia (Digite CEROS si no tiene). ","")</f>
        <v/>
      </c>
      <c r="CF11" s="55"/>
      <c r="CG11" s="56">
        <f>IF(B11&lt;&gt;(U11+V11),1,0)</f>
        <v>0</v>
      </c>
      <c r="CH11" s="56">
        <f>IF(AND(B11&lt;&gt;0,T11=""),1,0)</f>
        <v>0</v>
      </c>
      <c r="CI11" s="56">
        <f t="shared" ref="CI11:CI70" si="2">IF(B11&lt;(T11),1,0)</f>
        <v>0</v>
      </c>
      <c r="CJ11" s="56">
        <f t="shared" ref="CJ11:CJ70" si="3">IF(B11&lt;(W11+AA11),1,0)</f>
        <v>0</v>
      </c>
      <c r="CK11" s="56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1" t="s">
        <v>59</v>
      </c>
      <c r="B12" s="34">
        <f>SUM(C12:S12)</f>
        <v>734</v>
      </c>
      <c r="C12" s="39">
        <v>0</v>
      </c>
      <c r="D12" s="57">
        <v>0</v>
      </c>
      <c r="E12" s="58">
        <v>0</v>
      </c>
      <c r="F12" s="58">
        <v>6</v>
      </c>
      <c r="G12" s="58">
        <v>23</v>
      </c>
      <c r="H12" s="58">
        <v>49</v>
      </c>
      <c r="I12" s="58">
        <v>63</v>
      </c>
      <c r="J12" s="58">
        <v>53</v>
      </c>
      <c r="K12" s="58">
        <v>50</v>
      </c>
      <c r="L12" s="58">
        <v>54</v>
      </c>
      <c r="M12" s="58">
        <v>62</v>
      </c>
      <c r="N12" s="58">
        <v>82</v>
      </c>
      <c r="O12" s="58">
        <v>94</v>
      </c>
      <c r="P12" s="58">
        <v>64</v>
      </c>
      <c r="Q12" s="58">
        <v>49</v>
      </c>
      <c r="R12" s="58">
        <v>43</v>
      </c>
      <c r="S12" s="40">
        <v>42</v>
      </c>
      <c r="T12" s="39">
        <v>727</v>
      </c>
      <c r="U12" s="39">
        <v>263</v>
      </c>
      <c r="V12" s="40">
        <v>471</v>
      </c>
      <c r="W12" s="41">
        <f t="shared" si="0"/>
        <v>0</v>
      </c>
      <c r="X12" s="39">
        <v>0</v>
      </c>
      <c r="Y12" s="42">
        <v>0</v>
      </c>
      <c r="Z12" s="40">
        <v>0</v>
      </c>
      <c r="AA12" s="43">
        <f t="shared" si="1"/>
        <v>188</v>
      </c>
      <c r="AB12" s="39">
        <v>21</v>
      </c>
      <c r="AC12" s="57">
        <v>167</v>
      </c>
      <c r="AD12" s="40">
        <v>0</v>
      </c>
      <c r="AE12" s="44">
        <v>21</v>
      </c>
      <c r="AF12" s="59">
        <v>0</v>
      </c>
      <c r="AG12" s="39">
        <v>16</v>
      </c>
      <c r="AH12" s="40">
        <v>27</v>
      </c>
      <c r="AI12" s="48">
        <v>1017</v>
      </c>
      <c r="AJ12" s="46">
        <v>0</v>
      </c>
      <c r="AK12" s="40">
        <v>7</v>
      </c>
      <c r="AL12" s="46">
        <v>0</v>
      </c>
      <c r="AM12" s="40">
        <v>68</v>
      </c>
      <c r="AN12" s="49"/>
      <c r="AO12" s="49"/>
      <c r="AP12" s="49"/>
      <c r="AQ12" s="49"/>
      <c r="AR12" s="50"/>
      <c r="AS12" s="51"/>
      <c r="AT12" s="60"/>
      <c r="AU12" s="58"/>
      <c r="AV12" s="52"/>
      <c r="AW12" s="46"/>
      <c r="AX12" s="40"/>
      <c r="AY12" s="53" t="str">
        <f t="shared" ref="AY12:AY70" si="5">CA12&amp;CB12&amp;CC12&amp;CD12&amp;CE12</f>
        <v/>
      </c>
      <c r="AZ12" s="54"/>
      <c r="BA12" s="54"/>
      <c r="BB12" s="54"/>
      <c r="BC12" s="54"/>
      <c r="BD12" s="54"/>
      <c r="BE12" s="54"/>
      <c r="BF12" s="54"/>
      <c r="BG12" s="54"/>
      <c r="BH12" s="54"/>
      <c r="BI12" s="13"/>
      <c r="BJ12" s="13"/>
      <c r="BK12" s="13"/>
      <c r="BL12" s="13"/>
      <c r="BM12" s="13"/>
      <c r="BX12" s="2"/>
      <c r="CA12" s="55" t="str">
        <f t="shared" ref="CA12:CA70" si="6">IF(CG12=1,"* El número de consultas según sexo NO DEBE ser diferente al Total. ","")</f>
        <v/>
      </c>
      <c r="CB12" s="55" t="str">
        <f t="shared" ref="CB12:CB70" si="7">IF(CH12=1,"* No olvide digitar la columna Beneficiarios (Digite CEROS si no tiene). ","")</f>
        <v/>
      </c>
      <c r="CC12" s="55" t="str">
        <f t="shared" ref="CC12:CC70" si="8">IF(CI12=1,"* El número de Beneficiarios NO DEBE ser mayor que el Total. ","")</f>
        <v/>
      </c>
      <c r="CD12" s="55" t="str">
        <f t="shared" ref="CD12:CD70" si="9">IF(CJ12=1,"* El total de Consultas Nuevas NO DEBE ser MAYOR que el total de las Consultas Médicas. ","")</f>
        <v/>
      </c>
      <c r="CE12" s="55" t="str">
        <f t="shared" ref="CE12:CE70" si="10">IF(CK12=1,"* No olvide registrar datos en Pertinencia (Digite CEROS si no tiene). ","")</f>
        <v/>
      </c>
      <c r="CF12" s="55"/>
      <c r="CG12" s="56">
        <f t="shared" ref="CG12:CG70" si="11">IF(B12&lt;&gt;(U12+V12),1,0)</f>
        <v>0</v>
      </c>
      <c r="CH12" s="56">
        <f t="shared" ref="CH12:CH70" si="12">IF(AND(B12&lt;&gt;0,T12=""),1,0)</f>
        <v>0</v>
      </c>
      <c r="CI12" s="56">
        <f t="shared" si="2"/>
        <v>0</v>
      </c>
      <c r="CJ12" s="56">
        <f t="shared" si="3"/>
        <v>0</v>
      </c>
      <c r="CK12" s="56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1" t="s">
        <v>60</v>
      </c>
      <c r="B13" s="34">
        <f>SUM(C13)</f>
        <v>66</v>
      </c>
      <c r="C13" s="39">
        <v>66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39">
        <v>66</v>
      </c>
      <c r="U13" s="39">
        <v>33</v>
      </c>
      <c r="V13" s="40">
        <v>33</v>
      </c>
      <c r="W13" s="41">
        <f t="shared" si="0"/>
        <v>2</v>
      </c>
      <c r="X13" s="39">
        <v>0</v>
      </c>
      <c r="Y13" s="42">
        <v>2</v>
      </c>
      <c r="Z13" s="40">
        <v>0</v>
      </c>
      <c r="AA13" s="43">
        <f t="shared" si="1"/>
        <v>0</v>
      </c>
      <c r="AB13" s="39">
        <v>0</v>
      </c>
      <c r="AC13" s="57">
        <v>0</v>
      </c>
      <c r="AD13" s="40">
        <v>0</v>
      </c>
      <c r="AE13" s="44"/>
      <c r="AF13" s="44">
        <v>0</v>
      </c>
      <c r="AG13" s="39">
        <v>0</v>
      </c>
      <c r="AH13" s="40">
        <v>9</v>
      </c>
      <c r="AI13" s="48">
        <v>11</v>
      </c>
      <c r="AJ13" s="46">
        <v>0</v>
      </c>
      <c r="AK13" s="40">
        <v>0</v>
      </c>
      <c r="AL13" s="46">
        <v>2</v>
      </c>
      <c r="AM13" s="40">
        <v>0</v>
      </c>
      <c r="AN13" s="49"/>
      <c r="AO13" s="49"/>
      <c r="AP13" s="49"/>
      <c r="AQ13" s="49"/>
      <c r="AR13" s="50"/>
      <c r="AS13" s="51"/>
      <c r="AT13" s="60"/>
      <c r="AU13" s="58"/>
      <c r="AV13" s="52"/>
      <c r="AW13" s="46"/>
      <c r="AX13" s="40"/>
      <c r="AY13" s="53" t="str">
        <f t="shared" si="5"/>
        <v/>
      </c>
      <c r="AZ13" s="54"/>
      <c r="BA13" s="54"/>
      <c r="BB13" s="54"/>
      <c r="BC13" s="54"/>
      <c r="BD13" s="54"/>
      <c r="BE13" s="54"/>
      <c r="BF13" s="54"/>
      <c r="BG13" s="54"/>
      <c r="BH13" s="54"/>
      <c r="BI13" s="13"/>
      <c r="BJ13" s="13"/>
      <c r="BK13" s="13"/>
      <c r="BL13" s="13"/>
      <c r="BM13" s="13"/>
      <c r="BX13" s="2"/>
      <c r="CA13" s="55" t="str">
        <f t="shared" si="6"/>
        <v/>
      </c>
      <c r="CB13" s="55" t="str">
        <f t="shared" si="7"/>
        <v/>
      </c>
      <c r="CC13" s="55" t="str">
        <f t="shared" si="8"/>
        <v/>
      </c>
      <c r="CD13" s="55" t="str">
        <f t="shared" si="9"/>
        <v/>
      </c>
      <c r="CE13" s="55" t="str">
        <f t="shared" si="10"/>
        <v/>
      </c>
      <c r="CF13" s="55"/>
      <c r="CG13" s="56">
        <f t="shared" si="11"/>
        <v>0</v>
      </c>
      <c r="CH13" s="56">
        <f t="shared" si="12"/>
        <v>0</v>
      </c>
      <c r="CI13" s="56">
        <f t="shared" si="2"/>
        <v>0</v>
      </c>
      <c r="CJ13" s="56">
        <f t="shared" si="3"/>
        <v>0</v>
      </c>
      <c r="CK13" s="56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1" t="s">
        <v>61</v>
      </c>
      <c r="B14" s="34">
        <f t="shared" ref="B14:B34" si="13">SUM(C14:S14)</f>
        <v>18</v>
      </c>
      <c r="C14" s="39">
        <v>6</v>
      </c>
      <c r="D14" s="57">
        <v>6</v>
      </c>
      <c r="E14" s="58">
        <v>6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39">
        <v>18</v>
      </c>
      <c r="U14" s="39">
        <v>7</v>
      </c>
      <c r="V14" s="40">
        <v>11</v>
      </c>
      <c r="W14" s="41">
        <f t="shared" si="0"/>
        <v>3</v>
      </c>
      <c r="X14" s="39">
        <v>1</v>
      </c>
      <c r="Y14" s="42">
        <v>2</v>
      </c>
      <c r="Z14" s="40">
        <v>0</v>
      </c>
      <c r="AA14" s="43">
        <f t="shared" si="1"/>
        <v>0</v>
      </c>
      <c r="AB14" s="39">
        <v>0</v>
      </c>
      <c r="AC14" s="57">
        <v>0</v>
      </c>
      <c r="AD14" s="40">
        <v>0</v>
      </c>
      <c r="AE14" s="44">
        <v>1</v>
      </c>
      <c r="AF14" s="44">
        <v>0</v>
      </c>
      <c r="AG14" s="39">
        <v>0</v>
      </c>
      <c r="AH14" s="40">
        <v>0</v>
      </c>
      <c r="AI14" s="48">
        <v>1</v>
      </c>
      <c r="AJ14" s="46">
        <v>0</v>
      </c>
      <c r="AK14" s="40">
        <v>0</v>
      </c>
      <c r="AL14" s="46">
        <v>0</v>
      </c>
      <c r="AM14" s="40">
        <v>0</v>
      </c>
      <c r="AN14" s="49"/>
      <c r="AO14" s="49"/>
      <c r="AP14" s="49"/>
      <c r="AQ14" s="49"/>
      <c r="AR14" s="50"/>
      <c r="AS14" s="51"/>
      <c r="AT14" s="60"/>
      <c r="AU14" s="58"/>
      <c r="AV14" s="52"/>
      <c r="AW14" s="46"/>
      <c r="AX14" s="40"/>
      <c r="AY14" s="53" t="str">
        <f t="shared" si="5"/>
        <v/>
      </c>
      <c r="AZ14" s="54"/>
      <c r="BA14" s="54"/>
      <c r="BB14" s="54"/>
      <c r="BC14" s="54"/>
      <c r="BD14" s="54"/>
      <c r="BE14" s="54"/>
      <c r="BF14" s="54"/>
      <c r="BG14" s="54"/>
      <c r="BH14" s="54"/>
      <c r="BI14" s="13"/>
      <c r="BJ14" s="13"/>
      <c r="BK14" s="13"/>
      <c r="BL14" s="13"/>
      <c r="BM14" s="13"/>
      <c r="BX14" s="2"/>
      <c r="CA14" s="55" t="str">
        <f t="shared" si="6"/>
        <v/>
      </c>
      <c r="CB14" s="55" t="str">
        <f t="shared" si="7"/>
        <v/>
      </c>
      <c r="CC14" s="55" t="str">
        <f t="shared" si="8"/>
        <v/>
      </c>
      <c r="CD14" s="55" t="str">
        <f t="shared" si="9"/>
        <v/>
      </c>
      <c r="CE14" s="55" t="str">
        <f t="shared" si="10"/>
        <v/>
      </c>
      <c r="CF14" s="55"/>
      <c r="CG14" s="56">
        <f t="shared" si="11"/>
        <v>0</v>
      </c>
      <c r="CH14" s="56">
        <f t="shared" si="12"/>
        <v>0</v>
      </c>
      <c r="CI14" s="56">
        <f t="shared" si="2"/>
        <v>0</v>
      </c>
      <c r="CJ14" s="56">
        <f t="shared" si="3"/>
        <v>0</v>
      </c>
      <c r="CK14" s="56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1" t="s">
        <v>62</v>
      </c>
      <c r="B15" s="34">
        <f t="shared" si="13"/>
        <v>23</v>
      </c>
      <c r="C15" s="39">
        <v>0</v>
      </c>
      <c r="D15" s="57">
        <v>0</v>
      </c>
      <c r="E15" s="42">
        <v>0</v>
      </c>
      <c r="F15" s="42">
        <v>0</v>
      </c>
      <c r="G15" s="42">
        <v>2</v>
      </c>
      <c r="H15" s="42">
        <v>0</v>
      </c>
      <c r="I15" s="42">
        <v>0</v>
      </c>
      <c r="J15" s="42">
        <v>0</v>
      </c>
      <c r="K15" s="42">
        <v>1</v>
      </c>
      <c r="L15" s="42">
        <v>2</v>
      </c>
      <c r="M15" s="42">
        <v>0</v>
      </c>
      <c r="N15" s="42">
        <v>3</v>
      </c>
      <c r="O15" s="42">
        <v>3</v>
      </c>
      <c r="P15" s="42">
        <v>4</v>
      </c>
      <c r="Q15" s="42">
        <v>4</v>
      </c>
      <c r="R15" s="42">
        <v>2</v>
      </c>
      <c r="S15" s="40">
        <v>2</v>
      </c>
      <c r="T15" s="39">
        <v>23</v>
      </c>
      <c r="U15" s="39">
        <v>8</v>
      </c>
      <c r="V15" s="40">
        <v>15</v>
      </c>
      <c r="W15" s="41">
        <f t="shared" si="0"/>
        <v>0</v>
      </c>
      <c r="X15" s="39">
        <v>0</v>
      </c>
      <c r="Y15" s="42">
        <v>0</v>
      </c>
      <c r="Z15" s="40">
        <v>0</v>
      </c>
      <c r="AA15" s="62">
        <f t="shared" si="1"/>
        <v>8</v>
      </c>
      <c r="AB15" s="39">
        <v>0</v>
      </c>
      <c r="AC15" s="42">
        <v>8</v>
      </c>
      <c r="AD15" s="40">
        <v>0</v>
      </c>
      <c r="AE15" s="44"/>
      <c r="AF15" s="44">
        <v>0</v>
      </c>
      <c r="AG15" s="39">
        <v>3</v>
      </c>
      <c r="AH15" s="40">
        <v>2</v>
      </c>
      <c r="AI15" s="48">
        <v>7</v>
      </c>
      <c r="AJ15" s="46">
        <v>0</v>
      </c>
      <c r="AK15" s="40">
        <v>0</v>
      </c>
      <c r="AL15" s="46">
        <v>0</v>
      </c>
      <c r="AM15" s="40">
        <v>2</v>
      </c>
      <c r="AN15" s="49"/>
      <c r="AO15" s="49"/>
      <c r="AP15" s="49"/>
      <c r="AQ15" s="49"/>
      <c r="AR15" s="50"/>
      <c r="AS15" s="51"/>
      <c r="AT15" s="60"/>
      <c r="AU15" s="58"/>
      <c r="AV15" s="52"/>
      <c r="AW15" s="46"/>
      <c r="AX15" s="40"/>
      <c r="AY15" s="53" t="str">
        <f t="shared" si="5"/>
        <v/>
      </c>
      <c r="AZ15" s="54"/>
      <c r="BA15" s="54"/>
      <c r="BB15" s="54"/>
      <c r="BC15" s="54"/>
      <c r="BD15" s="54"/>
      <c r="BE15" s="54"/>
      <c r="BF15" s="54"/>
      <c r="BG15" s="54"/>
      <c r="BH15" s="54"/>
      <c r="BI15" s="13"/>
      <c r="BJ15" s="13"/>
      <c r="BK15" s="13"/>
      <c r="BL15" s="13"/>
      <c r="BM15" s="13"/>
      <c r="BX15" s="2"/>
      <c r="CA15" s="55" t="str">
        <f t="shared" si="6"/>
        <v/>
      </c>
      <c r="CB15" s="55" t="str">
        <f t="shared" si="7"/>
        <v/>
      </c>
      <c r="CC15" s="55" t="str">
        <f t="shared" si="8"/>
        <v/>
      </c>
      <c r="CD15" s="55" t="str">
        <f t="shared" si="9"/>
        <v/>
      </c>
      <c r="CE15" s="55" t="str">
        <f t="shared" si="10"/>
        <v/>
      </c>
      <c r="CF15" s="55"/>
      <c r="CG15" s="56">
        <f t="shared" si="11"/>
        <v>0</v>
      </c>
      <c r="CH15" s="56">
        <f t="shared" si="12"/>
        <v>0</v>
      </c>
      <c r="CI15" s="56">
        <f t="shared" si="2"/>
        <v>0</v>
      </c>
      <c r="CJ15" s="56">
        <f t="shared" si="3"/>
        <v>0</v>
      </c>
      <c r="CK15" s="56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1" t="s">
        <v>63</v>
      </c>
      <c r="B16" s="34">
        <f t="shared" si="13"/>
        <v>40</v>
      </c>
      <c r="C16" s="39">
        <v>28</v>
      </c>
      <c r="D16" s="57">
        <v>8</v>
      </c>
      <c r="E16" s="42">
        <v>1</v>
      </c>
      <c r="F16" s="42">
        <v>3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39">
        <v>39</v>
      </c>
      <c r="U16" s="39">
        <v>29</v>
      </c>
      <c r="V16" s="40">
        <v>11</v>
      </c>
      <c r="W16" s="41">
        <f t="shared" si="0"/>
        <v>23</v>
      </c>
      <c r="X16" s="39">
        <v>10</v>
      </c>
      <c r="Y16" s="42">
        <v>13</v>
      </c>
      <c r="Z16" s="40">
        <v>0</v>
      </c>
      <c r="AA16" s="62">
        <f t="shared" si="1"/>
        <v>0</v>
      </c>
      <c r="AB16" s="39">
        <v>0</v>
      </c>
      <c r="AC16" s="42">
        <v>0</v>
      </c>
      <c r="AD16" s="40">
        <v>0</v>
      </c>
      <c r="AE16" s="44">
        <v>3</v>
      </c>
      <c r="AF16" s="44">
        <v>0</v>
      </c>
      <c r="AG16" s="39">
        <v>3</v>
      </c>
      <c r="AH16" s="40">
        <v>2</v>
      </c>
      <c r="AI16" s="48">
        <v>3</v>
      </c>
      <c r="AJ16" s="46">
        <v>15</v>
      </c>
      <c r="AK16" s="40">
        <v>0</v>
      </c>
      <c r="AL16" s="46">
        <v>1</v>
      </c>
      <c r="AM16" s="40">
        <v>0</v>
      </c>
      <c r="AN16" s="49"/>
      <c r="AO16" s="49"/>
      <c r="AP16" s="49"/>
      <c r="AQ16" s="49"/>
      <c r="AR16" s="50"/>
      <c r="AS16" s="51"/>
      <c r="AT16" s="60"/>
      <c r="AU16" s="58"/>
      <c r="AV16" s="52"/>
      <c r="AW16" s="46"/>
      <c r="AX16" s="40"/>
      <c r="AY16" s="53" t="str">
        <f t="shared" si="5"/>
        <v/>
      </c>
      <c r="AZ16" s="54"/>
      <c r="BA16" s="54"/>
      <c r="BB16" s="54"/>
      <c r="BC16" s="54"/>
      <c r="BD16" s="54"/>
      <c r="BE16" s="54"/>
      <c r="BF16" s="54"/>
      <c r="BG16" s="54"/>
      <c r="BH16" s="54"/>
      <c r="BI16" s="13"/>
      <c r="BJ16" s="13"/>
      <c r="BK16" s="13"/>
      <c r="BL16" s="13"/>
      <c r="BM16" s="13"/>
      <c r="BX16" s="2"/>
      <c r="CA16" s="55" t="str">
        <f t="shared" si="6"/>
        <v/>
      </c>
      <c r="CB16" s="55" t="str">
        <f t="shared" si="7"/>
        <v/>
      </c>
      <c r="CC16" s="55" t="str">
        <f t="shared" si="8"/>
        <v/>
      </c>
      <c r="CD16" s="55" t="str">
        <f t="shared" si="9"/>
        <v/>
      </c>
      <c r="CE16" s="55" t="str">
        <f t="shared" si="10"/>
        <v/>
      </c>
      <c r="CF16" s="55"/>
      <c r="CG16" s="56">
        <f t="shared" si="11"/>
        <v>0</v>
      </c>
      <c r="CH16" s="56">
        <f t="shared" si="12"/>
        <v>0</v>
      </c>
      <c r="CI16" s="56">
        <f t="shared" si="2"/>
        <v>0</v>
      </c>
      <c r="CJ16" s="56">
        <f t="shared" si="3"/>
        <v>0</v>
      </c>
      <c r="CK16" s="56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1" t="s">
        <v>64</v>
      </c>
      <c r="B17" s="34">
        <f t="shared" si="13"/>
        <v>159</v>
      </c>
      <c r="C17" s="39">
        <v>0</v>
      </c>
      <c r="D17" s="57">
        <v>0</v>
      </c>
      <c r="E17" s="42">
        <v>0</v>
      </c>
      <c r="F17" s="42">
        <v>0</v>
      </c>
      <c r="G17" s="42">
        <v>2</v>
      </c>
      <c r="H17" s="42">
        <v>1</v>
      </c>
      <c r="I17" s="42">
        <v>1</v>
      </c>
      <c r="J17" s="42">
        <v>4</v>
      </c>
      <c r="K17" s="42">
        <v>4</v>
      </c>
      <c r="L17" s="42">
        <v>4</v>
      </c>
      <c r="M17" s="42">
        <v>12</v>
      </c>
      <c r="N17" s="42">
        <v>13</v>
      </c>
      <c r="O17" s="42">
        <v>21</v>
      </c>
      <c r="P17" s="42">
        <v>18</v>
      </c>
      <c r="Q17" s="42">
        <v>29</v>
      </c>
      <c r="R17" s="42">
        <v>25</v>
      </c>
      <c r="S17" s="40">
        <v>25</v>
      </c>
      <c r="T17" s="39">
        <v>159</v>
      </c>
      <c r="U17" s="39">
        <v>87</v>
      </c>
      <c r="V17" s="40">
        <v>72</v>
      </c>
      <c r="W17" s="41">
        <f t="shared" si="0"/>
        <v>0</v>
      </c>
      <c r="X17" s="39">
        <v>0</v>
      </c>
      <c r="Y17" s="42">
        <v>0</v>
      </c>
      <c r="Z17" s="40">
        <v>0</v>
      </c>
      <c r="AA17" s="62">
        <f t="shared" si="1"/>
        <v>84</v>
      </c>
      <c r="AB17" s="39">
        <v>39</v>
      </c>
      <c r="AC17" s="42">
        <v>45</v>
      </c>
      <c r="AD17" s="40">
        <v>0</v>
      </c>
      <c r="AE17" s="44">
        <v>38</v>
      </c>
      <c r="AF17" s="44">
        <v>10</v>
      </c>
      <c r="AG17" s="39">
        <v>18</v>
      </c>
      <c r="AH17" s="40">
        <v>9</v>
      </c>
      <c r="AI17" s="48">
        <v>759</v>
      </c>
      <c r="AJ17" s="46">
        <v>0</v>
      </c>
      <c r="AK17" s="40">
        <v>27</v>
      </c>
      <c r="AL17" s="46">
        <v>0</v>
      </c>
      <c r="AM17" s="40">
        <v>6</v>
      </c>
      <c r="AN17" s="49"/>
      <c r="AO17" s="49"/>
      <c r="AP17" s="49"/>
      <c r="AQ17" s="49"/>
      <c r="AR17" s="50"/>
      <c r="AS17" s="51"/>
      <c r="AT17" s="60"/>
      <c r="AU17" s="58"/>
      <c r="AV17" s="52"/>
      <c r="AW17" s="46"/>
      <c r="AX17" s="40"/>
      <c r="AY17" s="53" t="str">
        <f t="shared" si="5"/>
        <v/>
      </c>
      <c r="AZ17" s="54"/>
      <c r="BA17" s="54"/>
      <c r="BB17" s="54"/>
      <c r="BC17" s="54"/>
      <c r="BD17" s="54"/>
      <c r="BE17" s="54"/>
      <c r="BF17" s="54"/>
      <c r="BG17" s="54"/>
      <c r="BH17" s="54"/>
      <c r="BI17" s="13"/>
      <c r="BJ17" s="13"/>
      <c r="BK17" s="13"/>
      <c r="BL17" s="13"/>
      <c r="BM17" s="13"/>
      <c r="BX17" s="2"/>
      <c r="CA17" s="55" t="str">
        <f t="shared" si="6"/>
        <v/>
      </c>
      <c r="CB17" s="55" t="str">
        <f t="shared" si="7"/>
        <v/>
      </c>
      <c r="CC17" s="55" t="str">
        <f t="shared" si="8"/>
        <v/>
      </c>
      <c r="CD17" s="55" t="str">
        <f t="shared" si="9"/>
        <v/>
      </c>
      <c r="CE17" s="55" t="str">
        <f t="shared" si="10"/>
        <v/>
      </c>
      <c r="CF17" s="55"/>
      <c r="CG17" s="56">
        <f t="shared" si="11"/>
        <v>0</v>
      </c>
      <c r="CH17" s="56">
        <f t="shared" si="12"/>
        <v>0</v>
      </c>
      <c r="CI17" s="56">
        <f t="shared" si="2"/>
        <v>0</v>
      </c>
      <c r="CJ17" s="56">
        <f t="shared" si="3"/>
        <v>0</v>
      </c>
      <c r="CK17" s="56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1" t="s">
        <v>65</v>
      </c>
      <c r="B18" s="34">
        <f t="shared" si="13"/>
        <v>0</v>
      </c>
      <c r="C18" s="39"/>
      <c r="D18" s="57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39"/>
      <c r="U18" s="39"/>
      <c r="V18" s="40"/>
      <c r="W18" s="41">
        <f t="shared" si="0"/>
        <v>0</v>
      </c>
      <c r="X18" s="39"/>
      <c r="Y18" s="42"/>
      <c r="Z18" s="40"/>
      <c r="AA18" s="62">
        <f t="shared" si="1"/>
        <v>0</v>
      </c>
      <c r="AB18" s="39"/>
      <c r="AC18" s="42"/>
      <c r="AD18" s="40"/>
      <c r="AE18" s="44"/>
      <c r="AF18" s="44">
        <v>0</v>
      </c>
      <c r="AG18" s="39"/>
      <c r="AH18" s="40"/>
      <c r="AI18" s="48"/>
      <c r="AJ18" s="46"/>
      <c r="AK18" s="40"/>
      <c r="AL18" s="46"/>
      <c r="AM18" s="40"/>
      <c r="AN18" s="49"/>
      <c r="AO18" s="49"/>
      <c r="AP18" s="49"/>
      <c r="AQ18" s="49"/>
      <c r="AR18" s="50"/>
      <c r="AS18" s="51"/>
      <c r="AT18" s="60"/>
      <c r="AU18" s="58"/>
      <c r="AV18" s="52"/>
      <c r="AW18" s="46"/>
      <c r="AX18" s="40"/>
      <c r="AY18" s="53" t="str">
        <f t="shared" si="5"/>
        <v/>
      </c>
      <c r="AZ18" s="54"/>
      <c r="BA18" s="54"/>
      <c r="BB18" s="54"/>
      <c r="BC18" s="54"/>
      <c r="BD18" s="54"/>
      <c r="BE18" s="54"/>
      <c r="BF18" s="54"/>
      <c r="BG18" s="54"/>
      <c r="BH18" s="54"/>
      <c r="BI18" s="13"/>
      <c r="BJ18" s="13"/>
      <c r="BK18" s="13"/>
      <c r="BL18" s="13"/>
      <c r="BM18" s="13"/>
      <c r="BX18" s="2"/>
      <c r="CA18" s="55" t="str">
        <f t="shared" si="6"/>
        <v/>
      </c>
      <c r="CB18" s="55" t="str">
        <f t="shared" si="7"/>
        <v/>
      </c>
      <c r="CC18" s="55" t="str">
        <f t="shared" si="8"/>
        <v/>
      </c>
      <c r="CD18" s="55" t="str">
        <f t="shared" si="9"/>
        <v/>
      </c>
      <c r="CE18" s="55" t="str">
        <f t="shared" si="10"/>
        <v/>
      </c>
      <c r="CF18" s="55"/>
      <c r="CG18" s="56">
        <f t="shared" si="11"/>
        <v>0</v>
      </c>
      <c r="CH18" s="56">
        <f t="shared" si="12"/>
        <v>0</v>
      </c>
      <c r="CI18" s="56">
        <f t="shared" si="2"/>
        <v>0</v>
      </c>
      <c r="CJ18" s="56">
        <f t="shared" si="3"/>
        <v>0</v>
      </c>
      <c r="CK18" s="56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1" t="s">
        <v>66</v>
      </c>
      <c r="B19" s="34">
        <f t="shared" si="13"/>
        <v>82</v>
      </c>
      <c r="C19" s="39">
        <v>0</v>
      </c>
      <c r="D19" s="57">
        <v>0</v>
      </c>
      <c r="E19" s="42">
        <v>1</v>
      </c>
      <c r="F19" s="42">
        <v>7</v>
      </c>
      <c r="G19" s="42">
        <v>3</v>
      </c>
      <c r="H19" s="42">
        <v>5</v>
      </c>
      <c r="I19" s="42">
        <v>7</v>
      </c>
      <c r="J19" s="42">
        <v>6</v>
      </c>
      <c r="K19" s="42">
        <v>11</v>
      </c>
      <c r="L19" s="42">
        <v>9</v>
      </c>
      <c r="M19" s="42">
        <v>3</v>
      </c>
      <c r="N19" s="42">
        <v>4</v>
      </c>
      <c r="O19" s="42">
        <v>7</v>
      </c>
      <c r="P19" s="42">
        <v>5</v>
      </c>
      <c r="Q19" s="42">
        <v>7</v>
      </c>
      <c r="R19" s="42">
        <v>2</v>
      </c>
      <c r="S19" s="40">
        <v>5</v>
      </c>
      <c r="T19" s="39">
        <v>82</v>
      </c>
      <c r="U19" s="39">
        <v>16</v>
      </c>
      <c r="V19" s="40">
        <v>66</v>
      </c>
      <c r="W19" s="41">
        <f t="shared" si="0"/>
        <v>0</v>
      </c>
      <c r="X19" s="39">
        <v>0</v>
      </c>
      <c r="Y19" s="42">
        <v>0</v>
      </c>
      <c r="Z19" s="40">
        <v>0</v>
      </c>
      <c r="AA19" s="62">
        <f t="shared" si="1"/>
        <v>34</v>
      </c>
      <c r="AB19" s="39">
        <v>28</v>
      </c>
      <c r="AC19" s="42">
        <v>6</v>
      </c>
      <c r="AD19" s="40">
        <v>0</v>
      </c>
      <c r="AE19" s="44">
        <v>28</v>
      </c>
      <c r="AF19" s="44">
        <v>0</v>
      </c>
      <c r="AG19" s="39">
        <v>6</v>
      </c>
      <c r="AH19" s="40">
        <v>3</v>
      </c>
      <c r="AI19" s="48">
        <v>7</v>
      </c>
      <c r="AJ19" s="46">
        <v>0</v>
      </c>
      <c r="AK19" s="40">
        <v>3</v>
      </c>
      <c r="AL19" s="46">
        <v>0</v>
      </c>
      <c r="AM19" s="40">
        <v>0</v>
      </c>
      <c r="AN19" s="49"/>
      <c r="AO19" s="49"/>
      <c r="AP19" s="49"/>
      <c r="AQ19" s="49"/>
      <c r="AR19" s="50"/>
      <c r="AS19" s="51"/>
      <c r="AT19" s="60"/>
      <c r="AU19" s="58"/>
      <c r="AV19" s="52"/>
      <c r="AW19" s="46"/>
      <c r="AX19" s="40"/>
      <c r="AY19" s="53" t="str">
        <f t="shared" si="5"/>
        <v/>
      </c>
      <c r="AZ19" s="54"/>
      <c r="BA19" s="54"/>
      <c r="BB19" s="54"/>
      <c r="BC19" s="54"/>
      <c r="BD19" s="54"/>
      <c r="BE19" s="54"/>
      <c r="BF19" s="54"/>
      <c r="BG19" s="54"/>
      <c r="BH19" s="54"/>
      <c r="BI19" s="13"/>
      <c r="BJ19" s="13"/>
      <c r="BK19" s="13"/>
      <c r="BL19" s="13"/>
      <c r="BM19" s="13"/>
      <c r="BX19" s="2"/>
      <c r="CA19" s="55" t="str">
        <f t="shared" si="6"/>
        <v/>
      </c>
      <c r="CB19" s="55" t="str">
        <f t="shared" si="7"/>
        <v/>
      </c>
      <c r="CC19" s="55" t="str">
        <f t="shared" si="8"/>
        <v/>
      </c>
      <c r="CD19" s="55" t="str">
        <f t="shared" si="9"/>
        <v/>
      </c>
      <c r="CE19" s="55" t="str">
        <f t="shared" si="10"/>
        <v/>
      </c>
      <c r="CF19" s="55"/>
      <c r="CG19" s="56">
        <f t="shared" si="11"/>
        <v>0</v>
      </c>
      <c r="CH19" s="56">
        <f t="shared" si="12"/>
        <v>0</v>
      </c>
      <c r="CI19" s="56">
        <f t="shared" si="2"/>
        <v>0</v>
      </c>
      <c r="CJ19" s="56">
        <f t="shared" si="3"/>
        <v>0</v>
      </c>
      <c r="CK19" s="56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1" t="s">
        <v>67</v>
      </c>
      <c r="B20" s="34">
        <f t="shared" si="13"/>
        <v>0</v>
      </c>
      <c r="C20" s="39"/>
      <c r="D20" s="57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39"/>
      <c r="U20" s="39"/>
      <c r="V20" s="40"/>
      <c r="W20" s="41">
        <f t="shared" si="0"/>
        <v>0</v>
      </c>
      <c r="X20" s="39"/>
      <c r="Y20" s="42"/>
      <c r="Z20" s="40"/>
      <c r="AA20" s="62">
        <f t="shared" si="1"/>
        <v>0</v>
      </c>
      <c r="AB20" s="39"/>
      <c r="AC20" s="42"/>
      <c r="AD20" s="40"/>
      <c r="AE20" s="44"/>
      <c r="AF20" s="44">
        <v>0</v>
      </c>
      <c r="AG20" s="39"/>
      <c r="AH20" s="40"/>
      <c r="AI20" s="48"/>
      <c r="AJ20" s="46"/>
      <c r="AK20" s="40"/>
      <c r="AL20" s="46"/>
      <c r="AM20" s="40"/>
      <c r="AN20" s="49"/>
      <c r="AO20" s="49"/>
      <c r="AP20" s="49"/>
      <c r="AQ20" s="49"/>
      <c r="AR20" s="50"/>
      <c r="AS20" s="51"/>
      <c r="AT20" s="60"/>
      <c r="AU20" s="58"/>
      <c r="AV20" s="52"/>
      <c r="AW20" s="46"/>
      <c r="AX20" s="40"/>
      <c r="AY20" s="53" t="str">
        <f t="shared" si="5"/>
        <v/>
      </c>
      <c r="AZ20" s="54"/>
      <c r="BA20" s="54"/>
      <c r="BB20" s="54"/>
      <c r="BC20" s="54"/>
      <c r="BD20" s="54"/>
      <c r="BE20" s="54"/>
      <c r="BF20" s="54"/>
      <c r="BG20" s="54"/>
      <c r="BH20" s="54"/>
      <c r="BI20" s="13"/>
      <c r="BJ20" s="13"/>
      <c r="BK20" s="13"/>
      <c r="BL20" s="13"/>
      <c r="BM20" s="13"/>
      <c r="BX20" s="2"/>
      <c r="CA20" s="55" t="str">
        <f t="shared" si="6"/>
        <v/>
      </c>
      <c r="CB20" s="55" t="str">
        <f t="shared" si="7"/>
        <v/>
      </c>
      <c r="CC20" s="55" t="str">
        <f t="shared" si="8"/>
        <v/>
      </c>
      <c r="CD20" s="55" t="str">
        <f t="shared" si="9"/>
        <v/>
      </c>
      <c r="CE20" s="55" t="str">
        <f t="shared" si="10"/>
        <v/>
      </c>
      <c r="CF20" s="55"/>
      <c r="CG20" s="56">
        <f t="shared" si="11"/>
        <v>0</v>
      </c>
      <c r="CH20" s="56">
        <f t="shared" si="12"/>
        <v>0</v>
      </c>
      <c r="CI20" s="56">
        <f t="shared" si="2"/>
        <v>0</v>
      </c>
      <c r="CJ20" s="56">
        <f t="shared" si="3"/>
        <v>0</v>
      </c>
      <c r="CK20" s="56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1" t="s">
        <v>68</v>
      </c>
      <c r="B21" s="34">
        <f t="shared" si="13"/>
        <v>118</v>
      </c>
      <c r="C21" s="39">
        <v>0</v>
      </c>
      <c r="D21" s="57">
        <v>0</v>
      </c>
      <c r="E21" s="42">
        <v>0</v>
      </c>
      <c r="F21" s="42">
        <v>0</v>
      </c>
      <c r="G21" s="42">
        <v>1</v>
      </c>
      <c r="H21" s="42">
        <v>2</v>
      </c>
      <c r="I21" s="42">
        <v>0</v>
      </c>
      <c r="J21" s="42">
        <v>8</v>
      </c>
      <c r="K21" s="42">
        <v>5</v>
      </c>
      <c r="L21" s="42">
        <v>14</v>
      </c>
      <c r="M21" s="42">
        <v>12</v>
      </c>
      <c r="N21" s="42">
        <v>13</v>
      </c>
      <c r="O21" s="42">
        <v>22</v>
      </c>
      <c r="P21" s="42">
        <v>12</v>
      </c>
      <c r="Q21" s="42">
        <v>13</v>
      </c>
      <c r="R21" s="42">
        <v>8</v>
      </c>
      <c r="S21" s="40">
        <v>8</v>
      </c>
      <c r="T21" s="39">
        <v>118</v>
      </c>
      <c r="U21" s="39">
        <v>46</v>
      </c>
      <c r="V21" s="40">
        <v>72</v>
      </c>
      <c r="W21" s="41">
        <f t="shared" si="0"/>
        <v>0</v>
      </c>
      <c r="X21" s="39">
        <v>0</v>
      </c>
      <c r="Y21" s="42">
        <v>0</v>
      </c>
      <c r="Z21" s="40">
        <v>0</v>
      </c>
      <c r="AA21" s="62">
        <f t="shared" si="1"/>
        <v>98</v>
      </c>
      <c r="AB21" s="39">
        <v>50</v>
      </c>
      <c r="AC21" s="42">
        <v>48</v>
      </c>
      <c r="AD21" s="40">
        <v>0</v>
      </c>
      <c r="AE21" s="44">
        <v>48</v>
      </c>
      <c r="AF21" s="44">
        <v>0</v>
      </c>
      <c r="AG21" s="39">
        <v>29</v>
      </c>
      <c r="AH21" s="40">
        <v>1</v>
      </c>
      <c r="AI21" s="48">
        <v>2</v>
      </c>
      <c r="AJ21" s="46">
        <v>0</v>
      </c>
      <c r="AK21" s="40">
        <v>19</v>
      </c>
      <c r="AL21" s="46">
        <v>0</v>
      </c>
      <c r="AM21" s="40">
        <v>29</v>
      </c>
      <c r="AN21" s="49"/>
      <c r="AO21" s="49"/>
      <c r="AP21" s="49"/>
      <c r="AQ21" s="49"/>
      <c r="AR21" s="50"/>
      <c r="AS21" s="51"/>
      <c r="AT21" s="60"/>
      <c r="AU21" s="58"/>
      <c r="AV21" s="52"/>
      <c r="AW21" s="46"/>
      <c r="AX21" s="40"/>
      <c r="AY21" s="53" t="str">
        <f t="shared" si="5"/>
        <v/>
      </c>
      <c r="AZ21" s="54"/>
      <c r="BA21" s="54"/>
      <c r="BB21" s="54"/>
      <c r="BC21" s="54"/>
      <c r="BD21" s="54"/>
      <c r="BE21" s="54"/>
      <c r="BF21" s="54"/>
      <c r="BG21" s="54"/>
      <c r="BH21" s="54"/>
      <c r="BI21" s="13"/>
      <c r="BJ21" s="13"/>
      <c r="BK21" s="13"/>
      <c r="BL21" s="13"/>
      <c r="BM21" s="13"/>
      <c r="BX21" s="2"/>
      <c r="CA21" s="55" t="str">
        <f t="shared" si="6"/>
        <v/>
      </c>
      <c r="CB21" s="55" t="str">
        <f t="shared" si="7"/>
        <v/>
      </c>
      <c r="CC21" s="55" t="str">
        <f t="shared" si="8"/>
        <v/>
      </c>
      <c r="CD21" s="55" t="str">
        <f t="shared" si="9"/>
        <v/>
      </c>
      <c r="CE21" s="55" t="str">
        <f t="shared" si="10"/>
        <v/>
      </c>
      <c r="CF21" s="55"/>
      <c r="CG21" s="56">
        <f t="shared" si="11"/>
        <v>0</v>
      </c>
      <c r="CH21" s="56">
        <f t="shared" si="12"/>
        <v>0</v>
      </c>
      <c r="CI21" s="56">
        <f t="shared" si="2"/>
        <v>0</v>
      </c>
      <c r="CJ21" s="56">
        <f t="shared" si="3"/>
        <v>0</v>
      </c>
      <c r="CK21" s="56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1" t="s">
        <v>69</v>
      </c>
      <c r="B22" s="34">
        <f t="shared" si="13"/>
        <v>0</v>
      </c>
      <c r="C22" s="39"/>
      <c r="D22" s="57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0"/>
      <c r="T22" s="39"/>
      <c r="U22" s="39"/>
      <c r="V22" s="40"/>
      <c r="W22" s="41">
        <f t="shared" si="0"/>
        <v>0</v>
      </c>
      <c r="X22" s="39"/>
      <c r="Y22" s="42"/>
      <c r="Z22" s="40"/>
      <c r="AA22" s="62">
        <f t="shared" si="1"/>
        <v>0</v>
      </c>
      <c r="AB22" s="39"/>
      <c r="AC22" s="42"/>
      <c r="AD22" s="40"/>
      <c r="AE22" s="44"/>
      <c r="AF22" s="44">
        <v>0</v>
      </c>
      <c r="AG22" s="39"/>
      <c r="AH22" s="40"/>
      <c r="AI22" s="48"/>
      <c r="AJ22" s="46"/>
      <c r="AK22" s="40"/>
      <c r="AL22" s="46"/>
      <c r="AM22" s="40"/>
      <c r="AN22" s="49"/>
      <c r="AO22" s="49"/>
      <c r="AP22" s="49"/>
      <c r="AQ22" s="49"/>
      <c r="AR22" s="50"/>
      <c r="AS22" s="51"/>
      <c r="AT22" s="60"/>
      <c r="AU22" s="58"/>
      <c r="AV22" s="52"/>
      <c r="AW22" s="46"/>
      <c r="AX22" s="40"/>
      <c r="AY22" s="53" t="str">
        <f t="shared" si="5"/>
        <v/>
      </c>
      <c r="AZ22" s="54"/>
      <c r="BA22" s="54"/>
      <c r="BB22" s="54"/>
      <c r="BC22" s="54"/>
      <c r="BD22" s="54"/>
      <c r="BE22" s="54"/>
      <c r="BF22" s="54"/>
      <c r="BG22" s="54"/>
      <c r="BH22" s="54"/>
      <c r="BI22" s="13"/>
      <c r="BJ22" s="13"/>
      <c r="BK22" s="13"/>
      <c r="BL22" s="13"/>
      <c r="BM22" s="13"/>
      <c r="BX22" s="2"/>
      <c r="CA22" s="55" t="str">
        <f t="shared" si="6"/>
        <v/>
      </c>
      <c r="CB22" s="55" t="str">
        <f t="shared" si="7"/>
        <v/>
      </c>
      <c r="CC22" s="55" t="str">
        <f t="shared" si="8"/>
        <v/>
      </c>
      <c r="CD22" s="55" t="str">
        <f t="shared" si="9"/>
        <v/>
      </c>
      <c r="CE22" s="55" t="str">
        <f t="shared" si="10"/>
        <v/>
      </c>
      <c r="CF22" s="55"/>
      <c r="CG22" s="56">
        <f t="shared" si="11"/>
        <v>0</v>
      </c>
      <c r="CH22" s="56">
        <f t="shared" si="12"/>
        <v>0</v>
      </c>
      <c r="CI22" s="56">
        <f t="shared" si="2"/>
        <v>0</v>
      </c>
      <c r="CJ22" s="56">
        <f t="shared" si="3"/>
        <v>0</v>
      </c>
      <c r="CK22" s="56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1" t="s">
        <v>70</v>
      </c>
      <c r="B23" s="34">
        <f t="shared" si="13"/>
        <v>0</v>
      </c>
      <c r="C23" s="39"/>
      <c r="D23" s="57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39"/>
      <c r="U23" s="39"/>
      <c r="V23" s="40"/>
      <c r="W23" s="41">
        <f t="shared" si="0"/>
        <v>0</v>
      </c>
      <c r="X23" s="39"/>
      <c r="Y23" s="42"/>
      <c r="Z23" s="40"/>
      <c r="AA23" s="62">
        <f t="shared" si="1"/>
        <v>0</v>
      </c>
      <c r="AB23" s="39"/>
      <c r="AC23" s="42"/>
      <c r="AD23" s="40"/>
      <c r="AE23" s="44"/>
      <c r="AF23" s="44">
        <v>0</v>
      </c>
      <c r="AG23" s="39"/>
      <c r="AH23" s="40"/>
      <c r="AI23" s="48"/>
      <c r="AJ23" s="46"/>
      <c r="AK23" s="40"/>
      <c r="AL23" s="46"/>
      <c r="AM23" s="40"/>
      <c r="AN23" s="49"/>
      <c r="AO23" s="49"/>
      <c r="AP23" s="49"/>
      <c r="AQ23" s="49"/>
      <c r="AR23" s="50"/>
      <c r="AS23" s="51"/>
      <c r="AT23" s="60"/>
      <c r="AU23" s="58"/>
      <c r="AV23" s="52"/>
      <c r="AW23" s="46"/>
      <c r="AX23" s="40"/>
      <c r="AY23" s="53" t="str">
        <f t="shared" si="5"/>
        <v/>
      </c>
      <c r="AZ23" s="54"/>
      <c r="BA23" s="54"/>
      <c r="BB23" s="54"/>
      <c r="BC23" s="54"/>
      <c r="BD23" s="54"/>
      <c r="BE23" s="54"/>
      <c r="BF23" s="54"/>
      <c r="BG23" s="54"/>
      <c r="BH23" s="54"/>
      <c r="BI23" s="13"/>
      <c r="BJ23" s="13"/>
      <c r="BK23" s="13"/>
      <c r="BL23" s="13"/>
      <c r="BM23" s="13"/>
      <c r="BX23" s="2"/>
      <c r="CA23" s="55" t="str">
        <f t="shared" si="6"/>
        <v/>
      </c>
      <c r="CB23" s="55" t="str">
        <f t="shared" si="7"/>
        <v/>
      </c>
      <c r="CC23" s="55" t="str">
        <f t="shared" si="8"/>
        <v/>
      </c>
      <c r="CD23" s="55" t="str">
        <f t="shared" si="9"/>
        <v/>
      </c>
      <c r="CE23" s="55" t="str">
        <f t="shared" si="10"/>
        <v/>
      </c>
      <c r="CF23" s="55"/>
      <c r="CG23" s="56">
        <f t="shared" si="11"/>
        <v>0</v>
      </c>
      <c r="CH23" s="56">
        <f t="shared" si="12"/>
        <v>0</v>
      </c>
      <c r="CI23" s="56">
        <f t="shared" si="2"/>
        <v>0</v>
      </c>
      <c r="CJ23" s="56">
        <f t="shared" si="3"/>
        <v>0</v>
      </c>
      <c r="CK23" s="56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1" t="s">
        <v>71</v>
      </c>
      <c r="B24" s="34">
        <f t="shared" si="13"/>
        <v>0</v>
      </c>
      <c r="C24" s="39"/>
      <c r="D24" s="57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0"/>
      <c r="T24" s="39"/>
      <c r="U24" s="39"/>
      <c r="V24" s="40"/>
      <c r="W24" s="41">
        <f t="shared" si="0"/>
        <v>0</v>
      </c>
      <c r="X24" s="39"/>
      <c r="Y24" s="42"/>
      <c r="Z24" s="40"/>
      <c r="AA24" s="62">
        <f t="shared" si="1"/>
        <v>0</v>
      </c>
      <c r="AB24" s="39"/>
      <c r="AC24" s="42"/>
      <c r="AD24" s="40"/>
      <c r="AE24" s="44"/>
      <c r="AF24" s="44">
        <v>0</v>
      </c>
      <c r="AG24" s="39"/>
      <c r="AH24" s="40"/>
      <c r="AI24" s="48"/>
      <c r="AJ24" s="46"/>
      <c r="AK24" s="40"/>
      <c r="AL24" s="46"/>
      <c r="AM24" s="40"/>
      <c r="AN24" s="49"/>
      <c r="AO24" s="49"/>
      <c r="AP24" s="49"/>
      <c r="AQ24" s="49"/>
      <c r="AR24" s="50"/>
      <c r="AS24" s="51"/>
      <c r="AT24" s="60"/>
      <c r="AU24" s="58"/>
      <c r="AV24" s="52"/>
      <c r="AW24" s="46"/>
      <c r="AX24" s="40"/>
      <c r="AY24" s="53" t="str">
        <f t="shared" si="5"/>
        <v/>
      </c>
      <c r="AZ24" s="54"/>
      <c r="BA24" s="54"/>
      <c r="BB24" s="54"/>
      <c r="BC24" s="54"/>
      <c r="BD24" s="54"/>
      <c r="BE24" s="54"/>
      <c r="BF24" s="54"/>
      <c r="BG24" s="54"/>
      <c r="BH24" s="54"/>
      <c r="BI24" s="13"/>
      <c r="BJ24" s="13"/>
      <c r="BK24" s="13"/>
      <c r="BL24" s="13"/>
      <c r="BM24" s="13"/>
      <c r="BX24" s="2"/>
      <c r="CA24" s="55" t="str">
        <f t="shared" si="6"/>
        <v/>
      </c>
      <c r="CB24" s="55" t="str">
        <f t="shared" si="7"/>
        <v/>
      </c>
      <c r="CC24" s="55" t="str">
        <f t="shared" si="8"/>
        <v/>
      </c>
      <c r="CD24" s="55" t="str">
        <f t="shared" si="9"/>
        <v/>
      </c>
      <c r="CE24" s="55" t="str">
        <f t="shared" si="10"/>
        <v/>
      </c>
      <c r="CF24" s="55"/>
      <c r="CG24" s="56">
        <f t="shared" si="11"/>
        <v>0</v>
      </c>
      <c r="CH24" s="56">
        <f t="shared" si="12"/>
        <v>0</v>
      </c>
      <c r="CI24" s="56">
        <f t="shared" si="2"/>
        <v>0</v>
      </c>
      <c r="CJ24" s="56">
        <f t="shared" si="3"/>
        <v>0</v>
      </c>
      <c r="CK24" s="56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1" t="s">
        <v>72</v>
      </c>
      <c r="B25" s="34">
        <f t="shared" si="13"/>
        <v>0</v>
      </c>
      <c r="C25" s="39"/>
      <c r="D25" s="57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39"/>
      <c r="U25" s="39"/>
      <c r="V25" s="40"/>
      <c r="W25" s="41">
        <f t="shared" si="0"/>
        <v>0</v>
      </c>
      <c r="X25" s="39"/>
      <c r="Y25" s="42"/>
      <c r="Z25" s="40"/>
      <c r="AA25" s="62">
        <f t="shared" si="1"/>
        <v>0</v>
      </c>
      <c r="AB25" s="39"/>
      <c r="AC25" s="42"/>
      <c r="AD25" s="40"/>
      <c r="AE25" s="44"/>
      <c r="AF25" s="44">
        <v>0</v>
      </c>
      <c r="AG25" s="39"/>
      <c r="AH25" s="40"/>
      <c r="AI25" s="48"/>
      <c r="AJ25" s="46"/>
      <c r="AK25" s="40"/>
      <c r="AL25" s="46"/>
      <c r="AM25" s="40"/>
      <c r="AN25" s="49"/>
      <c r="AO25" s="49"/>
      <c r="AP25" s="49"/>
      <c r="AQ25" s="49"/>
      <c r="AR25" s="50"/>
      <c r="AS25" s="51"/>
      <c r="AT25" s="60"/>
      <c r="AU25" s="58"/>
      <c r="AV25" s="52"/>
      <c r="AW25" s="46"/>
      <c r="AX25" s="40"/>
      <c r="AY25" s="53" t="str">
        <f t="shared" si="5"/>
        <v/>
      </c>
      <c r="AZ25" s="54"/>
      <c r="BA25" s="54"/>
      <c r="BB25" s="54"/>
      <c r="BC25" s="54"/>
      <c r="BD25" s="54"/>
      <c r="BE25" s="54"/>
      <c r="BF25" s="54"/>
      <c r="BG25" s="54"/>
      <c r="BH25" s="54"/>
      <c r="BI25" s="13"/>
      <c r="BJ25" s="13"/>
      <c r="BK25" s="13"/>
      <c r="BL25" s="13"/>
      <c r="BM25" s="13"/>
      <c r="BX25" s="2"/>
      <c r="CA25" s="55" t="str">
        <f t="shared" si="6"/>
        <v/>
      </c>
      <c r="CB25" s="55" t="str">
        <f t="shared" si="7"/>
        <v/>
      </c>
      <c r="CC25" s="55" t="str">
        <f t="shared" si="8"/>
        <v/>
      </c>
      <c r="CD25" s="55" t="str">
        <f t="shared" si="9"/>
        <v/>
      </c>
      <c r="CE25" s="55" t="str">
        <f t="shared" si="10"/>
        <v/>
      </c>
      <c r="CF25" s="55"/>
      <c r="CG25" s="56">
        <f t="shared" si="11"/>
        <v>0</v>
      </c>
      <c r="CH25" s="56">
        <f t="shared" si="12"/>
        <v>0</v>
      </c>
      <c r="CI25" s="56">
        <f t="shared" si="2"/>
        <v>0</v>
      </c>
      <c r="CJ25" s="56">
        <f t="shared" si="3"/>
        <v>0</v>
      </c>
      <c r="CK25" s="56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1" t="s">
        <v>73</v>
      </c>
      <c r="B26" s="34">
        <f t="shared" si="13"/>
        <v>0</v>
      </c>
      <c r="C26" s="39">
        <v>0</v>
      </c>
      <c r="D26" s="57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0">
        <v>0</v>
      </c>
      <c r="T26" s="39">
        <v>0</v>
      </c>
      <c r="U26" s="39">
        <v>0</v>
      </c>
      <c r="V26" s="40">
        <v>0</v>
      </c>
      <c r="W26" s="41">
        <f t="shared" si="0"/>
        <v>0</v>
      </c>
      <c r="X26" s="39">
        <v>0</v>
      </c>
      <c r="Y26" s="42">
        <v>0</v>
      </c>
      <c r="Z26" s="40">
        <v>0</v>
      </c>
      <c r="AA26" s="62">
        <f t="shared" si="1"/>
        <v>0</v>
      </c>
      <c r="AB26" s="39">
        <v>0</v>
      </c>
      <c r="AC26" s="42">
        <v>0</v>
      </c>
      <c r="AD26" s="40">
        <v>0</v>
      </c>
      <c r="AE26" s="44"/>
      <c r="AF26" s="44">
        <v>0</v>
      </c>
      <c r="AG26" s="39">
        <v>0</v>
      </c>
      <c r="AH26" s="40">
        <v>0</v>
      </c>
      <c r="AI26" s="48">
        <v>0</v>
      </c>
      <c r="AJ26" s="46">
        <v>0</v>
      </c>
      <c r="AK26" s="40">
        <v>0</v>
      </c>
      <c r="AL26" s="46">
        <v>0</v>
      </c>
      <c r="AM26" s="40">
        <v>0</v>
      </c>
      <c r="AN26" s="49"/>
      <c r="AO26" s="49"/>
      <c r="AP26" s="49"/>
      <c r="AQ26" s="49"/>
      <c r="AR26" s="50"/>
      <c r="AS26" s="51"/>
      <c r="AT26" s="60"/>
      <c r="AU26" s="58"/>
      <c r="AV26" s="52"/>
      <c r="AW26" s="46"/>
      <c r="AX26" s="40"/>
      <c r="AY26" s="53" t="str">
        <f t="shared" si="5"/>
        <v/>
      </c>
      <c r="AZ26" s="54"/>
      <c r="BA26" s="54"/>
      <c r="BB26" s="54"/>
      <c r="BC26" s="54"/>
      <c r="BD26" s="54"/>
      <c r="BE26" s="54"/>
      <c r="BF26" s="54"/>
      <c r="BG26" s="54"/>
      <c r="BH26" s="54"/>
      <c r="BI26" s="13"/>
      <c r="BJ26" s="13"/>
      <c r="BK26" s="13"/>
      <c r="BL26" s="13"/>
      <c r="BM26" s="13"/>
      <c r="BX26" s="2"/>
      <c r="CA26" s="55" t="str">
        <f t="shared" si="6"/>
        <v/>
      </c>
      <c r="CB26" s="55" t="str">
        <f t="shared" si="7"/>
        <v/>
      </c>
      <c r="CC26" s="55" t="str">
        <f t="shared" si="8"/>
        <v/>
      </c>
      <c r="CD26" s="55" t="str">
        <f t="shared" si="9"/>
        <v/>
      </c>
      <c r="CE26" s="55" t="str">
        <f t="shared" si="10"/>
        <v/>
      </c>
      <c r="CF26" s="55"/>
      <c r="CG26" s="56">
        <f t="shared" si="11"/>
        <v>0</v>
      </c>
      <c r="CH26" s="56">
        <f t="shared" si="12"/>
        <v>0</v>
      </c>
      <c r="CI26" s="56">
        <f t="shared" si="2"/>
        <v>0</v>
      </c>
      <c r="CJ26" s="56">
        <f t="shared" si="3"/>
        <v>0</v>
      </c>
      <c r="CK26" s="56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1" t="s">
        <v>74</v>
      </c>
      <c r="B27" s="34">
        <f t="shared" si="13"/>
        <v>0</v>
      </c>
      <c r="C27" s="39"/>
      <c r="D27" s="57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39"/>
      <c r="U27" s="39"/>
      <c r="V27" s="40"/>
      <c r="W27" s="41">
        <f t="shared" si="0"/>
        <v>0</v>
      </c>
      <c r="X27" s="39"/>
      <c r="Y27" s="42"/>
      <c r="Z27" s="40"/>
      <c r="AA27" s="62">
        <f t="shared" si="1"/>
        <v>0</v>
      </c>
      <c r="AB27" s="39"/>
      <c r="AC27" s="42"/>
      <c r="AD27" s="40"/>
      <c r="AE27" s="44"/>
      <c r="AF27" s="44">
        <v>0</v>
      </c>
      <c r="AG27" s="39"/>
      <c r="AH27" s="40"/>
      <c r="AI27" s="48"/>
      <c r="AJ27" s="46"/>
      <c r="AK27" s="40"/>
      <c r="AL27" s="46"/>
      <c r="AM27" s="40"/>
      <c r="AN27" s="49"/>
      <c r="AO27" s="49"/>
      <c r="AP27" s="49"/>
      <c r="AQ27" s="49"/>
      <c r="AR27" s="50"/>
      <c r="AS27" s="51"/>
      <c r="AT27" s="60"/>
      <c r="AU27" s="58"/>
      <c r="AV27" s="52"/>
      <c r="AW27" s="46"/>
      <c r="AX27" s="40"/>
      <c r="AY27" s="53" t="str">
        <f t="shared" si="5"/>
        <v/>
      </c>
      <c r="AZ27" s="54"/>
      <c r="BA27" s="54"/>
      <c r="BB27" s="54"/>
      <c r="BC27" s="54"/>
      <c r="BD27" s="54"/>
      <c r="BE27" s="54"/>
      <c r="BF27" s="54"/>
      <c r="BG27" s="54"/>
      <c r="BH27" s="54"/>
      <c r="BI27" s="13"/>
      <c r="BJ27" s="13"/>
      <c r="BK27" s="13"/>
      <c r="BL27" s="13"/>
      <c r="BM27" s="13"/>
      <c r="BX27" s="2"/>
      <c r="CA27" s="55" t="str">
        <f t="shared" si="6"/>
        <v/>
      </c>
      <c r="CB27" s="55" t="str">
        <f t="shared" si="7"/>
        <v/>
      </c>
      <c r="CC27" s="55" t="str">
        <f t="shared" si="8"/>
        <v/>
      </c>
      <c r="CD27" s="55" t="str">
        <f t="shared" si="9"/>
        <v/>
      </c>
      <c r="CE27" s="55" t="str">
        <f t="shared" si="10"/>
        <v/>
      </c>
      <c r="CF27" s="55"/>
      <c r="CG27" s="56">
        <f t="shared" si="11"/>
        <v>0</v>
      </c>
      <c r="CH27" s="56">
        <f t="shared" si="12"/>
        <v>0</v>
      </c>
      <c r="CI27" s="56">
        <f t="shared" si="2"/>
        <v>0</v>
      </c>
      <c r="CJ27" s="56">
        <f t="shared" si="3"/>
        <v>0</v>
      </c>
      <c r="CK27" s="56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1" t="s">
        <v>75</v>
      </c>
      <c r="B28" s="34">
        <f t="shared" si="13"/>
        <v>0</v>
      </c>
      <c r="C28" s="39"/>
      <c r="D28" s="57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0"/>
      <c r="T28" s="39"/>
      <c r="U28" s="39"/>
      <c r="V28" s="40"/>
      <c r="W28" s="41">
        <f t="shared" si="0"/>
        <v>0</v>
      </c>
      <c r="X28" s="39"/>
      <c r="Y28" s="42"/>
      <c r="Z28" s="40"/>
      <c r="AA28" s="62">
        <f t="shared" si="1"/>
        <v>0</v>
      </c>
      <c r="AB28" s="39"/>
      <c r="AC28" s="42"/>
      <c r="AD28" s="40"/>
      <c r="AE28" s="44"/>
      <c r="AF28" s="44">
        <v>0</v>
      </c>
      <c r="AG28" s="39"/>
      <c r="AH28" s="40"/>
      <c r="AI28" s="48"/>
      <c r="AJ28" s="46"/>
      <c r="AK28" s="40"/>
      <c r="AL28" s="46"/>
      <c r="AM28" s="40"/>
      <c r="AN28" s="49"/>
      <c r="AO28" s="49"/>
      <c r="AP28" s="49"/>
      <c r="AQ28" s="49"/>
      <c r="AR28" s="50"/>
      <c r="AS28" s="51"/>
      <c r="AT28" s="60"/>
      <c r="AU28" s="58"/>
      <c r="AV28" s="52"/>
      <c r="AW28" s="46"/>
      <c r="AX28" s="40"/>
      <c r="AY28" s="53" t="str">
        <f t="shared" si="5"/>
        <v/>
      </c>
      <c r="AZ28" s="54"/>
      <c r="BA28" s="54"/>
      <c r="BB28" s="54"/>
      <c r="BC28" s="54"/>
      <c r="BD28" s="54"/>
      <c r="BE28" s="54"/>
      <c r="BF28" s="54"/>
      <c r="BG28" s="54"/>
      <c r="BH28" s="54"/>
      <c r="BI28" s="13"/>
      <c r="BJ28" s="13"/>
      <c r="BK28" s="13"/>
      <c r="BL28" s="13"/>
      <c r="BM28" s="13"/>
      <c r="BX28" s="2"/>
      <c r="CA28" s="55" t="str">
        <f t="shared" si="6"/>
        <v/>
      </c>
      <c r="CB28" s="55" t="str">
        <f t="shared" si="7"/>
        <v/>
      </c>
      <c r="CC28" s="55" t="str">
        <f t="shared" si="8"/>
        <v/>
      </c>
      <c r="CD28" s="55" t="str">
        <f t="shared" si="9"/>
        <v/>
      </c>
      <c r="CE28" s="55" t="str">
        <f t="shared" si="10"/>
        <v/>
      </c>
      <c r="CF28" s="55"/>
      <c r="CG28" s="56">
        <f t="shared" si="11"/>
        <v>0</v>
      </c>
      <c r="CH28" s="56">
        <f t="shared" si="12"/>
        <v>0</v>
      </c>
      <c r="CI28" s="56">
        <f t="shared" si="2"/>
        <v>0</v>
      </c>
      <c r="CJ28" s="56">
        <f t="shared" si="3"/>
        <v>0</v>
      </c>
      <c r="CK28" s="56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1" t="s">
        <v>76</v>
      </c>
      <c r="B29" s="34">
        <f t="shared" si="13"/>
        <v>0</v>
      </c>
      <c r="C29" s="39"/>
      <c r="D29" s="57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39"/>
      <c r="U29" s="39"/>
      <c r="V29" s="40"/>
      <c r="W29" s="41">
        <f t="shared" si="0"/>
        <v>0</v>
      </c>
      <c r="X29" s="39"/>
      <c r="Y29" s="42"/>
      <c r="Z29" s="40"/>
      <c r="AA29" s="62">
        <f t="shared" si="1"/>
        <v>0</v>
      </c>
      <c r="AB29" s="39"/>
      <c r="AC29" s="42"/>
      <c r="AD29" s="40"/>
      <c r="AE29" s="44"/>
      <c r="AF29" s="44">
        <v>0</v>
      </c>
      <c r="AG29" s="39"/>
      <c r="AH29" s="40"/>
      <c r="AI29" s="48"/>
      <c r="AJ29" s="46"/>
      <c r="AK29" s="40"/>
      <c r="AL29" s="46"/>
      <c r="AM29" s="40"/>
      <c r="AN29" s="49"/>
      <c r="AO29" s="49"/>
      <c r="AP29" s="49"/>
      <c r="AQ29" s="49"/>
      <c r="AR29" s="50"/>
      <c r="AS29" s="51"/>
      <c r="AT29" s="60"/>
      <c r="AU29" s="58"/>
      <c r="AV29" s="52"/>
      <c r="AW29" s="46"/>
      <c r="AX29" s="40"/>
      <c r="AY29" s="53" t="str">
        <f t="shared" si="5"/>
        <v/>
      </c>
      <c r="AZ29" s="54"/>
      <c r="BA29" s="54"/>
      <c r="BB29" s="54"/>
      <c r="BC29" s="54"/>
      <c r="BD29" s="54"/>
      <c r="BE29" s="54"/>
      <c r="BF29" s="54"/>
      <c r="BG29" s="54"/>
      <c r="BH29" s="54"/>
      <c r="BI29" s="13"/>
      <c r="BJ29" s="13"/>
      <c r="BK29" s="13"/>
      <c r="BL29" s="13"/>
      <c r="BM29" s="13"/>
      <c r="BX29" s="2"/>
      <c r="CA29" s="55" t="str">
        <f t="shared" si="6"/>
        <v/>
      </c>
      <c r="CB29" s="55" t="str">
        <f t="shared" si="7"/>
        <v/>
      </c>
      <c r="CC29" s="55" t="str">
        <f t="shared" si="8"/>
        <v/>
      </c>
      <c r="CD29" s="55" t="str">
        <f t="shared" si="9"/>
        <v/>
      </c>
      <c r="CE29" s="55" t="str">
        <f t="shared" si="10"/>
        <v/>
      </c>
      <c r="CF29" s="55"/>
      <c r="CG29" s="56">
        <f t="shared" si="11"/>
        <v>0</v>
      </c>
      <c r="CH29" s="56">
        <f t="shared" si="12"/>
        <v>0</v>
      </c>
      <c r="CI29" s="56">
        <f t="shared" si="2"/>
        <v>0</v>
      </c>
      <c r="CJ29" s="56">
        <f t="shared" si="3"/>
        <v>0</v>
      </c>
      <c r="CK29" s="56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1" t="s">
        <v>77</v>
      </c>
      <c r="B30" s="34">
        <f t="shared" si="13"/>
        <v>0</v>
      </c>
      <c r="C30" s="39">
        <v>0</v>
      </c>
      <c r="D30" s="57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0">
        <v>0</v>
      </c>
      <c r="T30" s="39">
        <v>0</v>
      </c>
      <c r="U30" s="39">
        <v>0</v>
      </c>
      <c r="V30" s="40">
        <v>0</v>
      </c>
      <c r="W30" s="41">
        <f t="shared" si="0"/>
        <v>0</v>
      </c>
      <c r="X30" s="39">
        <v>0</v>
      </c>
      <c r="Y30" s="42">
        <v>0</v>
      </c>
      <c r="Z30" s="40">
        <v>0</v>
      </c>
      <c r="AA30" s="62">
        <f t="shared" si="1"/>
        <v>0</v>
      </c>
      <c r="AB30" s="39">
        <v>0</v>
      </c>
      <c r="AC30" s="42">
        <v>0</v>
      </c>
      <c r="AD30" s="40">
        <v>0</v>
      </c>
      <c r="AE30" s="44"/>
      <c r="AF30" s="44">
        <v>0</v>
      </c>
      <c r="AG30" s="39">
        <v>0</v>
      </c>
      <c r="AH30" s="40">
        <v>0</v>
      </c>
      <c r="AI30" s="48">
        <v>0</v>
      </c>
      <c r="AJ30" s="46">
        <v>0</v>
      </c>
      <c r="AK30" s="40">
        <v>0</v>
      </c>
      <c r="AL30" s="46">
        <v>0</v>
      </c>
      <c r="AM30" s="40">
        <v>0</v>
      </c>
      <c r="AN30" s="49"/>
      <c r="AO30" s="49"/>
      <c r="AP30" s="49"/>
      <c r="AQ30" s="49"/>
      <c r="AR30" s="50"/>
      <c r="AS30" s="51"/>
      <c r="AT30" s="60"/>
      <c r="AU30" s="58"/>
      <c r="AV30" s="52"/>
      <c r="AW30" s="46"/>
      <c r="AX30" s="40"/>
      <c r="AY30" s="53" t="str">
        <f t="shared" si="5"/>
        <v/>
      </c>
      <c r="AZ30" s="54"/>
      <c r="BA30" s="54"/>
      <c r="BB30" s="54"/>
      <c r="BC30" s="54"/>
      <c r="BD30" s="54"/>
      <c r="BE30" s="54"/>
      <c r="BF30" s="54"/>
      <c r="BG30" s="54"/>
      <c r="BH30" s="54"/>
      <c r="BI30" s="13"/>
      <c r="BJ30" s="13"/>
      <c r="BK30" s="13"/>
      <c r="BL30" s="13"/>
      <c r="BM30" s="13"/>
      <c r="BX30" s="2"/>
      <c r="CA30" s="55" t="str">
        <f t="shared" si="6"/>
        <v/>
      </c>
      <c r="CB30" s="55" t="str">
        <f t="shared" si="7"/>
        <v/>
      </c>
      <c r="CC30" s="55" t="str">
        <f t="shared" si="8"/>
        <v/>
      </c>
      <c r="CD30" s="55" t="str">
        <f t="shared" si="9"/>
        <v/>
      </c>
      <c r="CE30" s="55" t="str">
        <f t="shared" si="10"/>
        <v/>
      </c>
      <c r="CF30" s="55"/>
      <c r="CG30" s="56">
        <f t="shared" si="11"/>
        <v>0</v>
      </c>
      <c r="CH30" s="56">
        <f t="shared" si="12"/>
        <v>0</v>
      </c>
      <c r="CI30" s="56">
        <f t="shared" si="2"/>
        <v>0</v>
      </c>
      <c r="CJ30" s="56">
        <f t="shared" si="3"/>
        <v>0</v>
      </c>
      <c r="CK30" s="56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1" t="s">
        <v>78</v>
      </c>
      <c r="B31" s="34">
        <f t="shared" si="13"/>
        <v>82</v>
      </c>
      <c r="C31" s="39">
        <v>3</v>
      </c>
      <c r="D31" s="57">
        <v>3</v>
      </c>
      <c r="E31" s="42">
        <v>7</v>
      </c>
      <c r="F31" s="42">
        <v>6</v>
      </c>
      <c r="G31" s="42">
        <v>2</v>
      </c>
      <c r="H31" s="42">
        <v>4</v>
      </c>
      <c r="I31" s="42">
        <v>3</v>
      </c>
      <c r="J31" s="42">
        <v>4</v>
      </c>
      <c r="K31" s="42">
        <v>2</v>
      </c>
      <c r="L31" s="42">
        <v>6</v>
      </c>
      <c r="M31" s="42">
        <v>5</v>
      </c>
      <c r="N31" s="42">
        <v>5</v>
      </c>
      <c r="O31" s="42">
        <v>5</v>
      </c>
      <c r="P31" s="42">
        <v>4</v>
      </c>
      <c r="Q31" s="42">
        <v>7</v>
      </c>
      <c r="R31" s="42">
        <v>7</v>
      </c>
      <c r="S31" s="40">
        <v>9</v>
      </c>
      <c r="T31" s="39">
        <v>81</v>
      </c>
      <c r="U31" s="39">
        <v>38</v>
      </c>
      <c r="V31" s="40">
        <v>44</v>
      </c>
      <c r="W31" s="41">
        <f t="shared" si="0"/>
        <v>6</v>
      </c>
      <c r="X31" s="39">
        <v>3</v>
      </c>
      <c r="Y31" s="42">
        <v>3</v>
      </c>
      <c r="Z31" s="40">
        <v>0</v>
      </c>
      <c r="AA31" s="62">
        <f t="shared" si="1"/>
        <v>35</v>
      </c>
      <c r="AB31" s="39">
        <v>16</v>
      </c>
      <c r="AC31" s="42">
        <v>19</v>
      </c>
      <c r="AD31" s="40">
        <v>0</v>
      </c>
      <c r="AE31" s="44">
        <v>19</v>
      </c>
      <c r="AF31" s="44">
        <v>0</v>
      </c>
      <c r="AG31" s="39">
        <v>25</v>
      </c>
      <c r="AH31" s="40">
        <v>5</v>
      </c>
      <c r="AI31" s="48">
        <v>0</v>
      </c>
      <c r="AJ31" s="46">
        <v>0</v>
      </c>
      <c r="AK31" s="40">
        <v>7</v>
      </c>
      <c r="AL31" s="46">
        <v>3</v>
      </c>
      <c r="AM31" s="40">
        <v>9</v>
      </c>
      <c r="AN31" s="49"/>
      <c r="AO31" s="49"/>
      <c r="AP31" s="49"/>
      <c r="AQ31" s="49"/>
      <c r="AR31" s="50"/>
      <c r="AS31" s="51"/>
      <c r="AT31" s="60"/>
      <c r="AU31" s="58"/>
      <c r="AV31" s="52"/>
      <c r="AW31" s="46"/>
      <c r="AX31" s="40"/>
      <c r="AY31" s="53" t="str">
        <f t="shared" si="5"/>
        <v/>
      </c>
      <c r="AZ31" s="54"/>
      <c r="BA31" s="54"/>
      <c r="BB31" s="54"/>
      <c r="BC31" s="54"/>
      <c r="BD31" s="54"/>
      <c r="BE31" s="54"/>
      <c r="BF31" s="54"/>
      <c r="BG31" s="54"/>
      <c r="BH31" s="54"/>
      <c r="BI31" s="13"/>
      <c r="BJ31" s="13"/>
      <c r="BK31" s="13"/>
      <c r="BL31" s="13"/>
      <c r="BM31" s="13"/>
      <c r="BX31" s="2"/>
      <c r="CA31" s="55" t="str">
        <f t="shared" si="6"/>
        <v/>
      </c>
      <c r="CB31" s="55" t="str">
        <f t="shared" si="7"/>
        <v/>
      </c>
      <c r="CC31" s="55" t="str">
        <f t="shared" si="8"/>
        <v/>
      </c>
      <c r="CD31" s="55" t="str">
        <f t="shared" si="9"/>
        <v/>
      </c>
      <c r="CE31" s="55" t="str">
        <f t="shared" si="10"/>
        <v/>
      </c>
      <c r="CF31" s="55"/>
      <c r="CG31" s="56">
        <f t="shared" si="11"/>
        <v>0</v>
      </c>
      <c r="CH31" s="56">
        <f t="shared" si="12"/>
        <v>0</v>
      </c>
      <c r="CI31" s="56">
        <f t="shared" si="2"/>
        <v>0</v>
      </c>
      <c r="CJ31" s="56">
        <f t="shared" si="3"/>
        <v>0</v>
      </c>
      <c r="CK31" s="56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1" t="s">
        <v>79</v>
      </c>
      <c r="B32" s="34">
        <f t="shared" si="13"/>
        <v>0</v>
      </c>
      <c r="C32" s="39"/>
      <c r="D32" s="57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39"/>
      <c r="U32" s="39"/>
      <c r="V32" s="40"/>
      <c r="W32" s="41">
        <f t="shared" si="0"/>
        <v>0</v>
      </c>
      <c r="X32" s="39"/>
      <c r="Y32" s="42"/>
      <c r="Z32" s="40"/>
      <c r="AA32" s="62">
        <f t="shared" si="1"/>
        <v>0</v>
      </c>
      <c r="AB32" s="39"/>
      <c r="AC32" s="42"/>
      <c r="AD32" s="40"/>
      <c r="AE32" s="44"/>
      <c r="AF32" s="44">
        <v>0</v>
      </c>
      <c r="AG32" s="39"/>
      <c r="AH32" s="40"/>
      <c r="AI32" s="48"/>
      <c r="AJ32" s="46"/>
      <c r="AK32" s="40"/>
      <c r="AL32" s="46"/>
      <c r="AM32" s="40"/>
      <c r="AN32" s="49"/>
      <c r="AO32" s="49"/>
      <c r="AP32" s="49"/>
      <c r="AQ32" s="49"/>
      <c r="AR32" s="50"/>
      <c r="AS32" s="51"/>
      <c r="AT32" s="60"/>
      <c r="AU32" s="58"/>
      <c r="AV32" s="52"/>
      <c r="AW32" s="46"/>
      <c r="AX32" s="40"/>
      <c r="AY32" s="53" t="str">
        <f t="shared" si="5"/>
        <v/>
      </c>
      <c r="AZ32" s="54"/>
      <c r="BA32" s="54"/>
      <c r="BB32" s="54"/>
      <c r="BC32" s="54"/>
      <c r="BD32" s="54"/>
      <c r="BE32" s="54"/>
      <c r="BF32" s="54"/>
      <c r="BG32" s="54"/>
      <c r="BH32" s="54"/>
      <c r="BI32" s="13"/>
      <c r="BJ32" s="13"/>
      <c r="BK32" s="13"/>
      <c r="BL32" s="13"/>
      <c r="BM32" s="13"/>
      <c r="BX32" s="2"/>
      <c r="CA32" s="55" t="str">
        <f t="shared" si="6"/>
        <v/>
      </c>
      <c r="CB32" s="55" t="str">
        <f t="shared" si="7"/>
        <v/>
      </c>
      <c r="CC32" s="55" t="str">
        <f t="shared" si="8"/>
        <v/>
      </c>
      <c r="CD32" s="55" t="str">
        <f t="shared" si="9"/>
        <v/>
      </c>
      <c r="CE32" s="55" t="str">
        <f t="shared" si="10"/>
        <v/>
      </c>
      <c r="CF32" s="55"/>
      <c r="CG32" s="56">
        <f t="shared" si="11"/>
        <v>0</v>
      </c>
      <c r="CH32" s="56">
        <f t="shared" si="12"/>
        <v>0</v>
      </c>
      <c r="CI32" s="56">
        <f t="shared" si="2"/>
        <v>0</v>
      </c>
      <c r="CJ32" s="56">
        <f t="shared" si="3"/>
        <v>0</v>
      </c>
      <c r="CK32" s="56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1" t="s">
        <v>80</v>
      </c>
      <c r="B33" s="34">
        <f t="shared" si="13"/>
        <v>0</v>
      </c>
      <c r="C33" s="39"/>
      <c r="D33" s="57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0"/>
      <c r="T33" s="39"/>
      <c r="U33" s="39"/>
      <c r="V33" s="40"/>
      <c r="W33" s="41">
        <f t="shared" si="0"/>
        <v>0</v>
      </c>
      <c r="X33" s="39"/>
      <c r="Y33" s="42"/>
      <c r="Z33" s="40"/>
      <c r="AA33" s="62">
        <f t="shared" si="1"/>
        <v>0</v>
      </c>
      <c r="AB33" s="39"/>
      <c r="AC33" s="42"/>
      <c r="AD33" s="40"/>
      <c r="AE33" s="44"/>
      <c r="AF33" s="44">
        <v>0</v>
      </c>
      <c r="AG33" s="39"/>
      <c r="AH33" s="40"/>
      <c r="AI33" s="48"/>
      <c r="AJ33" s="46"/>
      <c r="AK33" s="40"/>
      <c r="AL33" s="46"/>
      <c r="AM33" s="40"/>
      <c r="AN33" s="49"/>
      <c r="AO33" s="49"/>
      <c r="AP33" s="49"/>
      <c r="AQ33" s="49"/>
      <c r="AR33" s="50"/>
      <c r="AS33" s="51"/>
      <c r="AT33" s="60"/>
      <c r="AU33" s="58"/>
      <c r="AV33" s="52"/>
      <c r="AW33" s="46"/>
      <c r="AX33" s="40"/>
      <c r="AY33" s="53" t="str">
        <f t="shared" si="5"/>
        <v/>
      </c>
      <c r="AZ33" s="54"/>
      <c r="BA33" s="54"/>
      <c r="BB33" s="54"/>
      <c r="BC33" s="54"/>
      <c r="BD33" s="54"/>
      <c r="BE33" s="54"/>
      <c r="BF33" s="54"/>
      <c r="BG33" s="54"/>
      <c r="BH33" s="54"/>
      <c r="BI33" s="13"/>
      <c r="BJ33" s="13"/>
      <c r="BK33" s="13"/>
      <c r="BL33" s="13"/>
      <c r="BM33" s="13"/>
      <c r="BX33" s="2"/>
      <c r="CA33" s="55" t="str">
        <f t="shared" si="6"/>
        <v/>
      </c>
      <c r="CB33" s="55" t="str">
        <f t="shared" si="7"/>
        <v/>
      </c>
      <c r="CC33" s="55" t="str">
        <f t="shared" si="8"/>
        <v/>
      </c>
      <c r="CD33" s="55" t="str">
        <f t="shared" si="9"/>
        <v/>
      </c>
      <c r="CE33" s="55" t="str">
        <f t="shared" si="10"/>
        <v/>
      </c>
      <c r="CF33" s="55"/>
      <c r="CG33" s="56">
        <f t="shared" si="11"/>
        <v>0</v>
      </c>
      <c r="CH33" s="56">
        <f t="shared" si="12"/>
        <v>0</v>
      </c>
      <c r="CI33" s="56">
        <f t="shared" si="2"/>
        <v>0</v>
      </c>
      <c r="CJ33" s="56">
        <f t="shared" si="3"/>
        <v>0</v>
      </c>
      <c r="CK33" s="56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1" t="s">
        <v>81</v>
      </c>
      <c r="B34" s="34">
        <f t="shared" si="13"/>
        <v>0</v>
      </c>
      <c r="C34" s="39"/>
      <c r="D34" s="57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0"/>
      <c r="T34" s="39"/>
      <c r="U34" s="39"/>
      <c r="V34" s="40"/>
      <c r="W34" s="41">
        <f t="shared" si="0"/>
        <v>0</v>
      </c>
      <c r="X34" s="39"/>
      <c r="Y34" s="42"/>
      <c r="Z34" s="40"/>
      <c r="AA34" s="62">
        <f t="shared" si="1"/>
        <v>0</v>
      </c>
      <c r="AB34" s="39"/>
      <c r="AC34" s="42"/>
      <c r="AD34" s="40"/>
      <c r="AE34" s="44"/>
      <c r="AF34" s="44">
        <v>0</v>
      </c>
      <c r="AG34" s="39"/>
      <c r="AH34" s="40"/>
      <c r="AI34" s="48"/>
      <c r="AJ34" s="46"/>
      <c r="AK34" s="40"/>
      <c r="AL34" s="46"/>
      <c r="AM34" s="40"/>
      <c r="AN34" s="49"/>
      <c r="AO34" s="49"/>
      <c r="AP34" s="49"/>
      <c r="AQ34" s="49"/>
      <c r="AR34" s="50"/>
      <c r="AS34" s="51"/>
      <c r="AT34" s="60"/>
      <c r="AU34" s="58"/>
      <c r="AV34" s="52"/>
      <c r="AW34" s="46"/>
      <c r="AX34" s="40"/>
      <c r="AY34" s="53" t="str">
        <f t="shared" si="5"/>
        <v/>
      </c>
      <c r="AZ34" s="54"/>
      <c r="BA34" s="54"/>
      <c r="BB34" s="54"/>
      <c r="BC34" s="54"/>
      <c r="BD34" s="54"/>
      <c r="BE34" s="54"/>
      <c r="BF34" s="54"/>
      <c r="BG34" s="54"/>
      <c r="BH34" s="54"/>
      <c r="BI34" s="13"/>
      <c r="BJ34" s="13"/>
      <c r="BK34" s="13"/>
      <c r="BL34" s="13"/>
      <c r="BM34" s="13"/>
      <c r="BX34" s="2"/>
      <c r="CA34" s="55" t="str">
        <f t="shared" si="6"/>
        <v/>
      </c>
      <c r="CB34" s="55" t="str">
        <f t="shared" si="7"/>
        <v/>
      </c>
      <c r="CC34" s="55" t="str">
        <f t="shared" si="8"/>
        <v/>
      </c>
      <c r="CD34" s="55" t="str">
        <f t="shared" si="9"/>
        <v/>
      </c>
      <c r="CE34" s="55" t="str">
        <f t="shared" si="10"/>
        <v/>
      </c>
      <c r="CF34" s="55"/>
      <c r="CG34" s="56">
        <f t="shared" si="11"/>
        <v>0</v>
      </c>
      <c r="CH34" s="56">
        <f t="shared" si="12"/>
        <v>0</v>
      </c>
      <c r="CI34" s="56">
        <f t="shared" si="2"/>
        <v>0</v>
      </c>
      <c r="CJ34" s="56">
        <f t="shared" si="3"/>
        <v>0</v>
      </c>
      <c r="CK34" s="56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1" t="s">
        <v>82</v>
      </c>
      <c r="B35" s="34">
        <f>SUM(O35+P35+Q35+R35+S35)</f>
        <v>0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42"/>
      <c r="P35" s="42"/>
      <c r="Q35" s="42"/>
      <c r="R35" s="42"/>
      <c r="S35" s="40"/>
      <c r="T35" s="39"/>
      <c r="U35" s="39"/>
      <c r="V35" s="40"/>
      <c r="W35" s="41">
        <f>SUM(X35+Y35+Z35)</f>
        <v>0</v>
      </c>
      <c r="X35" s="63"/>
      <c r="Y35" s="64"/>
      <c r="Z35" s="65"/>
      <c r="AA35" s="62">
        <f t="shared" si="1"/>
        <v>0</v>
      </c>
      <c r="AB35" s="39"/>
      <c r="AC35" s="42"/>
      <c r="AD35" s="40"/>
      <c r="AE35" s="44"/>
      <c r="AF35" s="44">
        <v>0</v>
      </c>
      <c r="AG35" s="39"/>
      <c r="AH35" s="40"/>
      <c r="AI35" s="48"/>
      <c r="AJ35" s="46"/>
      <c r="AK35" s="40"/>
      <c r="AL35" s="46"/>
      <c r="AM35" s="40"/>
      <c r="AN35" s="49"/>
      <c r="AO35" s="49"/>
      <c r="AP35" s="49"/>
      <c r="AQ35" s="49"/>
      <c r="AR35" s="50"/>
      <c r="AS35" s="51"/>
      <c r="AT35" s="60"/>
      <c r="AU35" s="58"/>
      <c r="AV35" s="52"/>
      <c r="AW35" s="46"/>
      <c r="AX35" s="40"/>
      <c r="AY35" s="53" t="str">
        <f t="shared" si="5"/>
        <v/>
      </c>
      <c r="AZ35" s="54"/>
      <c r="BA35" s="54"/>
      <c r="BB35" s="54"/>
      <c r="BC35" s="54"/>
      <c r="BD35" s="54"/>
      <c r="BE35" s="54"/>
      <c r="BF35" s="54"/>
      <c r="BG35" s="54"/>
      <c r="BH35" s="54"/>
      <c r="BI35" s="13"/>
      <c r="BJ35" s="13"/>
      <c r="BK35" s="13"/>
      <c r="BL35" s="13"/>
      <c r="BM35" s="13"/>
      <c r="BX35" s="2"/>
      <c r="CA35" s="55" t="str">
        <f t="shared" si="6"/>
        <v/>
      </c>
      <c r="CB35" s="55" t="str">
        <f t="shared" si="7"/>
        <v/>
      </c>
      <c r="CC35" s="55" t="str">
        <f t="shared" si="8"/>
        <v/>
      </c>
      <c r="CD35" s="55" t="str">
        <f t="shared" si="9"/>
        <v/>
      </c>
      <c r="CE35" s="55" t="str">
        <f t="shared" si="10"/>
        <v/>
      </c>
      <c r="CF35" s="55"/>
      <c r="CG35" s="56">
        <f t="shared" si="11"/>
        <v>0</v>
      </c>
      <c r="CH35" s="56">
        <f t="shared" si="12"/>
        <v>0</v>
      </c>
      <c r="CI35" s="56">
        <f t="shared" si="2"/>
        <v>0</v>
      </c>
      <c r="CJ35" s="56">
        <f t="shared" si="3"/>
        <v>0</v>
      </c>
      <c r="CK35" s="56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1" t="s">
        <v>83</v>
      </c>
      <c r="B36" s="34">
        <f t="shared" ref="B36:B65" si="14">SUM(C36:S36)</f>
        <v>0</v>
      </c>
      <c r="C36" s="39"/>
      <c r="D36" s="57"/>
      <c r="E36" s="42"/>
      <c r="F36" s="38"/>
      <c r="G36" s="38"/>
      <c r="H36" s="38"/>
      <c r="I36" s="38"/>
      <c r="J36" s="38"/>
      <c r="K36" s="38"/>
      <c r="L36" s="42"/>
      <c r="M36" s="42"/>
      <c r="N36" s="42"/>
      <c r="O36" s="42"/>
      <c r="P36" s="42"/>
      <c r="Q36" s="42"/>
      <c r="R36" s="42"/>
      <c r="S36" s="42"/>
      <c r="T36" s="39"/>
      <c r="U36" s="39"/>
      <c r="V36" s="40"/>
      <c r="W36" s="41">
        <f t="shared" si="0"/>
        <v>0</v>
      </c>
      <c r="X36" s="39"/>
      <c r="Y36" s="42"/>
      <c r="Z36" s="40"/>
      <c r="AA36" s="62">
        <f t="shared" si="1"/>
        <v>0</v>
      </c>
      <c r="AB36" s="39"/>
      <c r="AC36" s="42"/>
      <c r="AD36" s="40"/>
      <c r="AE36" s="44"/>
      <c r="AF36" s="44">
        <v>0</v>
      </c>
      <c r="AG36" s="39"/>
      <c r="AH36" s="40"/>
      <c r="AI36" s="48"/>
      <c r="AJ36" s="46"/>
      <c r="AK36" s="40"/>
      <c r="AL36" s="46"/>
      <c r="AM36" s="40"/>
      <c r="AN36" s="49"/>
      <c r="AO36" s="49"/>
      <c r="AP36" s="49"/>
      <c r="AQ36" s="49"/>
      <c r="AR36" s="50"/>
      <c r="AS36" s="51"/>
      <c r="AT36" s="60"/>
      <c r="AU36" s="58"/>
      <c r="AV36" s="52"/>
      <c r="AW36" s="46"/>
      <c r="AX36" s="40"/>
      <c r="AY36" s="53" t="str">
        <f t="shared" si="5"/>
        <v/>
      </c>
      <c r="AZ36" s="54"/>
      <c r="BA36" s="54"/>
      <c r="BB36" s="54"/>
      <c r="BC36" s="54"/>
      <c r="BD36" s="54"/>
      <c r="BE36" s="54"/>
      <c r="BF36" s="54"/>
      <c r="BG36" s="54"/>
      <c r="BH36" s="54"/>
      <c r="BI36" s="13"/>
      <c r="BJ36" s="13"/>
      <c r="BK36" s="13"/>
      <c r="BL36" s="13"/>
      <c r="BM36" s="13"/>
      <c r="BX36" s="2"/>
      <c r="CA36" s="55" t="str">
        <f t="shared" si="6"/>
        <v/>
      </c>
      <c r="CB36" s="55" t="str">
        <f t="shared" si="7"/>
        <v/>
      </c>
      <c r="CC36" s="55" t="str">
        <f t="shared" si="8"/>
        <v/>
      </c>
      <c r="CD36" s="55" t="str">
        <f t="shared" si="9"/>
        <v/>
      </c>
      <c r="CE36" s="55" t="str">
        <f t="shared" si="10"/>
        <v/>
      </c>
      <c r="CF36" s="55"/>
      <c r="CG36" s="56">
        <f t="shared" si="11"/>
        <v>0</v>
      </c>
      <c r="CH36" s="56">
        <f t="shared" si="12"/>
        <v>0</v>
      </c>
      <c r="CI36" s="56">
        <f t="shared" si="2"/>
        <v>0</v>
      </c>
      <c r="CJ36" s="56">
        <f t="shared" si="3"/>
        <v>0</v>
      </c>
      <c r="CK36" s="56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1" t="s">
        <v>84</v>
      </c>
      <c r="B37" s="34">
        <f t="shared" si="14"/>
        <v>0</v>
      </c>
      <c r="C37" s="38"/>
      <c r="D37" s="38"/>
      <c r="E37" s="38"/>
      <c r="F37" s="38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0"/>
      <c r="T37" s="39"/>
      <c r="U37" s="39"/>
      <c r="V37" s="40"/>
      <c r="W37" s="41">
        <f>SUM(X37+Y37+Z37)</f>
        <v>0</v>
      </c>
      <c r="X37" s="39"/>
      <c r="Y37" s="42"/>
      <c r="Z37" s="40"/>
      <c r="AA37" s="62">
        <f t="shared" si="1"/>
        <v>0</v>
      </c>
      <c r="AB37" s="39"/>
      <c r="AC37" s="42"/>
      <c r="AD37" s="40"/>
      <c r="AE37" s="44"/>
      <c r="AF37" s="44">
        <v>0</v>
      </c>
      <c r="AG37" s="39"/>
      <c r="AH37" s="40"/>
      <c r="AI37" s="48"/>
      <c r="AJ37" s="46"/>
      <c r="AK37" s="40"/>
      <c r="AL37" s="46"/>
      <c r="AM37" s="40"/>
      <c r="AN37" s="49"/>
      <c r="AO37" s="49"/>
      <c r="AP37" s="49"/>
      <c r="AQ37" s="49"/>
      <c r="AR37" s="50"/>
      <c r="AS37" s="51"/>
      <c r="AT37" s="60"/>
      <c r="AU37" s="58"/>
      <c r="AV37" s="52"/>
      <c r="AW37" s="46"/>
      <c r="AX37" s="40"/>
      <c r="AY37" s="53" t="str">
        <f t="shared" si="5"/>
        <v/>
      </c>
      <c r="AZ37" s="54"/>
      <c r="BA37" s="54"/>
      <c r="BB37" s="54"/>
      <c r="BC37" s="54"/>
      <c r="BD37" s="54"/>
      <c r="BE37" s="54"/>
      <c r="BF37" s="54"/>
      <c r="BG37" s="54"/>
      <c r="BH37" s="54"/>
      <c r="BI37" s="13"/>
      <c r="BJ37" s="13"/>
      <c r="BK37" s="13"/>
      <c r="BL37" s="13"/>
      <c r="BM37" s="13"/>
      <c r="BX37" s="2"/>
      <c r="CA37" s="55" t="str">
        <f t="shared" si="6"/>
        <v/>
      </c>
      <c r="CB37" s="55" t="str">
        <f t="shared" si="7"/>
        <v/>
      </c>
      <c r="CC37" s="55" t="str">
        <f t="shared" si="8"/>
        <v/>
      </c>
      <c r="CD37" s="55" t="str">
        <f t="shared" si="9"/>
        <v/>
      </c>
      <c r="CE37" s="55" t="str">
        <f t="shared" si="10"/>
        <v/>
      </c>
      <c r="CF37" s="55"/>
      <c r="CG37" s="56">
        <f t="shared" si="11"/>
        <v>0</v>
      </c>
      <c r="CH37" s="56">
        <f t="shared" si="12"/>
        <v>0</v>
      </c>
      <c r="CI37" s="56">
        <f t="shared" si="2"/>
        <v>0</v>
      </c>
      <c r="CJ37" s="56">
        <f t="shared" si="3"/>
        <v>0</v>
      </c>
      <c r="CK37" s="56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1" t="s">
        <v>85</v>
      </c>
      <c r="B38" s="34">
        <f t="shared" si="14"/>
        <v>142</v>
      </c>
      <c r="C38" s="38">
        <v>53</v>
      </c>
      <c r="D38" s="38">
        <v>49</v>
      </c>
      <c r="E38" s="38">
        <v>33</v>
      </c>
      <c r="F38" s="38">
        <v>7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39">
        <v>142</v>
      </c>
      <c r="U38" s="39">
        <v>90</v>
      </c>
      <c r="V38" s="40">
        <v>52</v>
      </c>
      <c r="W38" s="41">
        <f>SUM(X38+Y38+Z38)</f>
        <v>59</v>
      </c>
      <c r="X38" s="39">
        <v>10</v>
      </c>
      <c r="Y38" s="42">
        <v>49</v>
      </c>
      <c r="Z38" s="40">
        <v>0</v>
      </c>
      <c r="AA38" s="62">
        <f>SUM(AB38+AC38+AD38)</f>
        <v>0</v>
      </c>
      <c r="AB38" s="39">
        <v>0</v>
      </c>
      <c r="AC38" s="42">
        <v>0</v>
      </c>
      <c r="AD38" s="40">
        <v>0</v>
      </c>
      <c r="AE38" s="44">
        <v>10</v>
      </c>
      <c r="AF38" s="40">
        <v>0</v>
      </c>
      <c r="AG38" s="39">
        <v>1</v>
      </c>
      <c r="AH38" s="40">
        <v>11</v>
      </c>
      <c r="AI38" s="48">
        <v>122</v>
      </c>
      <c r="AJ38" s="46">
        <v>6</v>
      </c>
      <c r="AK38" s="40">
        <v>0</v>
      </c>
      <c r="AL38" s="46">
        <v>2</v>
      </c>
      <c r="AM38" s="40">
        <v>0</v>
      </c>
      <c r="AN38" s="49"/>
      <c r="AO38" s="49"/>
      <c r="AP38" s="49"/>
      <c r="AQ38" s="49"/>
      <c r="AR38" s="50"/>
      <c r="AS38" s="51"/>
      <c r="AT38" s="60"/>
      <c r="AU38" s="58"/>
      <c r="AV38" s="52"/>
      <c r="AW38" s="46"/>
      <c r="AX38" s="40"/>
      <c r="AY38" s="53" t="str">
        <f t="shared" si="5"/>
        <v/>
      </c>
      <c r="AZ38" s="54"/>
      <c r="BA38" s="54"/>
      <c r="BB38" s="54"/>
      <c r="BC38" s="54"/>
      <c r="BD38" s="54"/>
      <c r="BE38" s="54"/>
      <c r="BF38" s="54"/>
      <c r="BG38" s="54"/>
      <c r="BH38" s="54"/>
      <c r="BI38" s="13"/>
      <c r="BJ38" s="13"/>
      <c r="BK38" s="13"/>
      <c r="BL38" s="13"/>
      <c r="BM38" s="13"/>
      <c r="BX38" s="2"/>
      <c r="CA38" s="55" t="str">
        <f t="shared" si="6"/>
        <v/>
      </c>
      <c r="CB38" s="55" t="str">
        <f t="shared" si="7"/>
        <v/>
      </c>
      <c r="CC38" s="55" t="str">
        <f t="shared" si="8"/>
        <v/>
      </c>
      <c r="CD38" s="55" t="str">
        <f t="shared" si="9"/>
        <v/>
      </c>
      <c r="CE38" s="55" t="str">
        <f t="shared" si="10"/>
        <v/>
      </c>
      <c r="CF38" s="55"/>
      <c r="CG38" s="56">
        <f t="shared" si="11"/>
        <v>0</v>
      </c>
      <c r="CH38" s="56">
        <f t="shared" si="12"/>
        <v>0</v>
      </c>
      <c r="CI38" s="56">
        <f t="shared" si="2"/>
        <v>0</v>
      </c>
      <c r="CJ38" s="56">
        <f t="shared" si="3"/>
        <v>0</v>
      </c>
      <c r="CK38" s="56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1" t="s">
        <v>86</v>
      </c>
      <c r="B39" s="34">
        <f t="shared" si="14"/>
        <v>148</v>
      </c>
      <c r="C39" s="38">
        <v>0</v>
      </c>
      <c r="D39" s="38">
        <v>0</v>
      </c>
      <c r="E39" s="38">
        <v>0</v>
      </c>
      <c r="F39" s="42">
        <v>7</v>
      </c>
      <c r="G39" s="42">
        <v>4</v>
      </c>
      <c r="H39" s="42">
        <v>6</v>
      </c>
      <c r="I39" s="42">
        <v>6</v>
      </c>
      <c r="J39" s="42">
        <v>7</v>
      </c>
      <c r="K39" s="42">
        <v>5</v>
      </c>
      <c r="L39" s="42">
        <v>6</v>
      </c>
      <c r="M39" s="42">
        <v>9</v>
      </c>
      <c r="N39" s="42">
        <v>18</v>
      </c>
      <c r="O39" s="42">
        <v>14</v>
      </c>
      <c r="P39" s="42">
        <v>13</v>
      </c>
      <c r="Q39" s="42">
        <v>14</v>
      </c>
      <c r="R39" s="42">
        <v>17</v>
      </c>
      <c r="S39" s="40">
        <v>22</v>
      </c>
      <c r="T39" s="39">
        <v>148</v>
      </c>
      <c r="U39" s="39">
        <v>70</v>
      </c>
      <c r="V39" s="40">
        <v>78</v>
      </c>
      <c r="W39" s="41">
        <f>SUM(X39+Y39+Z39)</f>
        <v>0</v>
      </c>
      <c r="X39" s="39">
        <v>0</v>
      </c>
      <c r="Y39" s="42">
        <v>0</v>
      </c>
      <c r="Z39" s="40">
        <v>0</v>
      </c>
      <c r="AA39" s="62">
        <f>SUM(AB39+AC39+AD39)</f>
        <v>97</v>
      </c>
      <c r="AB39" s="39">
        <v>27</v>
      </c>
      <c r="AC39" s="42">
        <v>70</v>
      </c>
      <c r="AD39" s="40">
        <v>0</v>
      </c>
      <c r="AE39" s="44">
        <v>27</v>
      </c>
      <c r="AF39" s="66">
        <v>0</v>
      </c>
      <c r="AG39" s="39">
        <v>7</v>
      </c>
      <c r="AH39" s="40">
        <v>5</v>
      </c>
      <c r="AI39" s="48">
        <v>53</v>
      </c>
      <c r="AJ39" s="46">
        <v>0</v>
      </c>
      <c r="AK39" s="40">
        <v>32</v>
      </c>
      <c r="AL39" s="46">
        <v>0</v>
      </c>
      <c r="AM39" s="40">
        <v>23</v>
      </c>
      <c r="AN39" s="49"/>
      <c r="AO39" s="49"/>
      <c r="AP39" s="49"/>
      <c r="AQ39" s="49"/>
      <c r="AR39" s="50"/>
      <c r="AS39" s="51"/>
      <c r="AT39" s="60"/>
      <c r="AU39" s="58"/>
      <c r="AV39" s="52"/>
      <c r="AW39" s="46"/>
      <c r="AX39" s="40"/>
      <c r="AY39" s="53" t="str">
        <f t="shared" si="5"/>
        <v/>
      </c>
      <c r="AZ39" s="54"/>
      <c r="BA39" s="54"/>
      <c r="BB39" s="54"/>
      <c r="BC39" s="54"/>
      <c r="BD39" s="54"/>
      <c r="BE39" s="54"/>
      <c r="BF39" s="54"/>
      <c r="BG39" s="54"/>
      <c r="BH39" s="54"/>
      <c r="BI39" s="13"/>
      <c r="BJ39" s="13"/>
      <c r="BK39" s="13"/>
      <c r="BL39" s="13"/>
      <c r="BM39" s="13"/>
      <c r="BX39" s="2"/>
      <c r="CA39" s="55" t="str">
        <f t="shared" si="6"/>
        <v/>
      </c>
      <c r="CB39" s="55" t="str">
        <f t="shared" si="7"/>
        <v/>
      </c>
      <c r="CC39" s="55" t="str">
        <f t="shared" si="8"/>
        <v/>
      </c>
      <c r="CD39" s="55" t="str">
        <f t="shared" si="9"/>
        <v/>
      </c>
      <c r="CE39" s="55" t="str">
        <f t="shared" si="10"/>
        <v/>
      </c>
      <c r="CF39" s="55"/>
      <c r="CG39" s="56">
        <f t="shared" si="11"/>
        <v>0</v>
      </c>
      <c r="CH39" s="56">
        <f t="shared" si="12"/>
        <v>0</v>
      </c>
      <c r="CI39" s="56">
        <f t="shared" si="2"/>
        <v>0</v>
      </c>
      <c r="CJ39" s="56">
        <f t="shared" si="3"/>
        <v>0</v>
      </c>
      <c r="CK39" s="56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1" t="s">
        <v>87</v>
      </c>
      <c r="B40" s="34">
        <f t="shared" si="14"/>
        <v>0</v>
      </c>
      <c r="C40" s="38"/>
      <c r="D40" s="38"/>
      <c r="E40" s="38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0"/>
      <c r="T40" s="39"/>
      <c r="U40" s="39"/>
      <c r="V40" s="40"/>
      <c r="W40" s="41">
        <f>SUM(X40+Y40+Z40)</f>
        <v>0</v>
      </c>
      <c r="X40" s="39"/>
      <c r="Y40" s="42"/>
      <c r="Z40" s="40"/>
      <c r="AA40" s="62">
        <f>SUM(AB40+AC40+AD40)</f>
        <v>0</v>
      </c>
      <c r="AB40" s="39"/>
      <c r="AC40" s="42"/>
      <c r="AD40" s="40"/>
      <c r="AE40" s="44"/>
      <c r="AF40" s="40">
        <v>0</v>
      </c>
      <c r="AG40" s="39"/>
      <c r="AH40" s="40"/>
      <c r="AI40" s="48"/>
      <c r="AJ40" s="46"/>
      <c r="AK40" s="40"/>
      <c r="AL40" s="46"/>
      <c r="AM40" s="40"/>
      <c r="AN40" s="49"/>
      <c r="AO40" s="49"/>
      <c r="AP40" s="49"/>
      <c r="AQ40" s="49"/>
      <c r="AR40" s="50"/>
      <c r="AS40" s="51"/>
      <c r="AT40" s="60"/>
      <c r="AU40" s="58"/>
      <c r="AV40" s="52"/>
      <c r="AW40" s="46"/>
      <c r="AX40" s="40"/>
      <c r="AY40" s="53" t="str">
        <f t="shared" si="5"/>
        <v/>
      </c>
      <c r="AZ40" s="54"/>
      <c r="BA40" s="54"/>
      <c r="BB40" s="54"/>
      <c r="BC40" s="54"/>
      <c r="BD40" s="54"/>
      <c r="BE40" s="54"/>
      <c r="BF40" s="54"/>
      <c r="BG40" s="54"/>
      <c r="BH40" s="54"/>
      <c r="BI40" s="13"/>
      <c r="BJ40" s="13"/>
      <c r="BK40" s="13"/>
      <c r="BL40" s="13"/>
      <c r="BM40" s="13"/>
      <c r="BX40" s="2"/>
      <c r="CA40" s="55" t="str">
        <f t="shared" si="6"/>
        <v/>
      </c>
      <c r="CB40" s="55" t="str">
        <f t="shared" si="7"/>
        <v/>
      </c>
      <c r="CC40" s="55" t="str">
        <f t="shared" si="8"/>
        <v/>
      </c>
      <c r="CD40" s="55" t="str">
        <f t="shared" si="9"/>
        <v/>
      </c>
      <c r="CE40" s="55" t="str">
        <f t="shared" si="10"/>
        <v/>
      </c>
      <c r="CF40" s="55"/>
      <c r="CG40" s="56">
        <f t="shared" si="11"/>
        <v>0</v>
      </c>
      <c r="CH40" s="56">
        <f t="shared" si="12"/>
        <v>0</v>
      </c>
      <c r="CI40" s="56">
        <f t="shared" si="2"/>
        <v>0</v>
      </c>
      <c r="CJ40" s="56">
        <f t="shared" si="3"/>
        <v>0</v>
      </c>
      <c r="CK40" s="56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1" t="s">
        <v>88</v>
      </c>
      <c r="B41" s="34">
        <f t="shared" si="14"/>
        <v>0</v>
      </c>
      <c r="C41" s="38">
        <v>0</v>
      </c>
      <c r="D41" s="38">
        <v>0</v>
      </c>
      <c r="E41" s="38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39">
        <v>0</v>
      </c>
      <c r="U41" s="39">
        <v>0</v>
      </c>
      <c r="V41" s="40">
        <v>0</v>
      </c>
      <c r="W41" s="41">
        <f>SUM(X41+Y41+Z41)</f>
        <v>0</v>
      </c>
      <c r="X41" s="39">
        <v>0</v>
      </c>
      <c r="Y41" s="42">
        <v>0</v>
      </c>
      <c r="Z41" s="40">
        <v>0</v>
      </c>
      <c r="AA41" s="62">
        <f>SUM(AB41+AC41+AD41)</f>
        <v>0</v>
      </c>
      <c r="AB41" s="39">
        <v>0</v>
      </c>
      <c r="AC41" s="42">
        <v>0</v>
      </c>
      <c r="AD41" s="40">
        <v>0</v>
      </c>
      <c r="AE41" s="44"/>
      <c r="AF41" s="40">
        <v>0</v>
      </c>
      <c r="AG41" s="39">
        <v>0</v>
      </c>
      <c r="AH41" s="40">
        <v>0</v>
      </c>
      <c r="AI41" s="48">
        <v>0</v>
      </c>
      <c r="AJ41" s="46">
        <v>0</v>
      </c>
      <c r="AK41" s="40">
        <v>0</v>
      </c>
      <c r="AL41" s="46">
        <v>0</v>
      </c>
      <c r="AM41" s="40">
        <v>0</v>
      </c>
      <c r="AN41" s="49"/>
      <c r="AO41" s="49"/>
      <c r="AP41" s="49"/>
      <c r="AQ41" s="49"/>
      <c r="AR41" s="50"/>
      <c r="AS41" s="51"/>
      <c r="AT41" s="60"/>
      <c r="AU41" s="58"/>
      <c r="AV41" s="52"/>
      <c r="AW41" s="46"/>
      <c r="AX41" s="40"/>
      <c r="AY41" s="53" t="str">
        <f t="shared" si="5"/>
        <v/>
      </c>
      <c r="AZ41" s="54"/>
      <c r="BA41" s="54"/>
      <c r="BB41" s="54"/>
      <c r="BC41" s="54"/>
      <c r="BD41" s="54"/>
      <c r="BE41" s="54"/>
      <c r="BF41" s="54"/>
      <c r="BG41" s="54"/>
      <c r="BH41" s="54"/>
      <c r="BI41" s="13"/>
      <c r="BJ41" s="13"/>
      <c r="BK41" s="13"/>
      <c r="BL41" s="13"/>
      <c r="BM41" s="13"/>
      <c r="BX41" s="2"/>
      <c r="CA41" s="55" t="str">
        <f t="shared" si="6"/>
        <v/>
      </c>
      <c r="CB41" s="55" t="str">
        <f t="shared" si="7"/>
        <v/>
      </c>
      <c r="CC41" s="55" t="str">
        <f t="shared" si="8"/>
        <v/>
      </c>
      <c r="CD41" s="55" t="str">
        <f t="shared" si="9"/>
        <v/>
      </c>
      <c r="CE41" s="55" t="str">
        <f t="shared" si="10"/>
        <v/>
      </c>
      <c r="CF41" s="55"/>
      <c r="CG41" s="56">
        <f t="shared" si="11"/>
        <v>0</v>
      </c>
      <c r="CH41" s="56">
        <f t="shared" si="12"/>
        <v>0</v>
      </c>
      <c r="CI41" s="56">
        <f t="shared" si="2"/>
        <v>0</v>
      </c>
      <c r="CJ41" s="56">
        <f t="shared" si="3"/>
        <v>0</v>
      </c>
      <c r="CK41" s="56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1" t="s">
        <v>89</v>
      </c>
      <c r="B42" s="34">
        <f t="shared" si="14"/>
        <v>225</v>
      </c>
      <c r="C42" s="39">
        <v>0</v>
      </c>
      <c r="D42" s="57">
        <v>0</v>
      </c>
      <c r="E42" s="42">
        <v>0</v>
      </c>
      <c r="F42" s="42">
        <v>7</v>
      </c>
      <c r="G42" s="42">
        <v>24</v>
      </c>
      <c r="H42" s="42">
        <v>29</v>
      </c>
      <c r="I42" s="42">
        <v>13</v>
      </c>
      <c r="J42" s="42">
        <v>18</v>
      </c>
      <c r="K42" s="42">
        <v>18</v>
      </c>
      <c r="L42" s="42">
        <v>18</v>
      </c>
      <c r="M42" s="42">
        <v>27</v>
      </c>
      <c r="N42" s="42">
        <v>27</v>
      </c>
      <c r="O42" s="42">
        <v>19</v>
      </c>
      <c r="P42" s="42">
        <v>17</v>
      </c>
      <c r="Q42" s="42">
        <v>5</v>
      </c>
      <c r="R42" s="42">
        <v>2</v>
      </c>
      <c r="S42" s="40">
        <v>1</v>
      </c>
      <c r="T42" s="39">
        <v>224</v>
      </c>
      <c r="U42" s="39">
        <v>101</v>
      </c>
      <c r="V42" s="40">
        <v>124</v>
      </c>
      <c r="W42" s="41">
        <f t="shared" ref="W42:W67" si="15">SUM(X42+Y42+Z42)</f>
        <v>0</v>
      </c>
      <c r="X42" s="39">
        <v>0</v>
      </c>
      <c r="Y42" s="42">
        <v>0</v>
      </c>
      <c r="Z42" s="40">
        <v>0</v>
      </c>
      <c r="AA42" s="62">
        <f>SUM(AB42+AC42+AD42)</f>
        <v>20</v>
      </c>
      <c r="AB42" s="39">
        <v>7</v>
      </c>
      <c r="AC42" s="42">
        <v>13</v>
      </c>
      <c r="AD42" s="40">
        <v>0</v>
      </c>
      <c r="AE42" s="44">
        <v>6</v>
      </c>
      <c r="AF42" s="40">
        <v>11</v>
      </c>
      <c r="AG42" s="39">
        <v>2</v>
      </c>
      <c r="AH42" s="67">
        <v>14</v>
      </c>
      <c r="AI42" s="48">
        <v>152</v>
      </c>
      <c r="AJ42" s="46">
        <v>0</v>
      </c>
      <c r="AK42" s="40">
        <v>0</v>
      </c>
      <c r="AL42" s="46">
        <v>0</v>
      </c>
      <c r="AM42" s="40">
        <v>7</v>
      </c>
      <c r="AN42" s="49"/>
      <c r="AO42" s="49"/>
      <c r="AP42" s="49"/>
      <c r="AQ42" s="49"/>
      <c r="AR42" s="50"/>
      <c r="AS42" s="51"/>
      <c r="AT42" s="60"/>
      <c r="AU42" s="58"/>
      <c r="AV42" s="52"/>
      <c r="AW42" s="46"/>
      <c r="AX42" s="40"/>
      <c r="AY42" s="53" t="str">
        <f t="shared" si="5"/>
        <v/>
      </c>
      <c r="AZ42" s="54"/>
      <c r="BA42" s="54"/>
      <c r="BB42" s="54"/>
      <c r="BC42" s="54"/>
      <c r="BD42" s="54"/>
      <c r="BE42" s="54"/>
      <c r="BF42" s="54"/>
      <c r="BG42" s="54"/>
      <c r="BH42" s="54"/>
      <c r="BI42" s="13"/>
      <c r="BJ42" s="13"/>
      <c r="BK42" s="13"/>
      <c r="BL42" s="13"/>
      <c r="BM42" s="13"/>
      <c r="BX42" s="2"/>
      <c r="CA42" s="55" t="str">
        <f t="shared" si="6"/>
        <v/>
      </c>
      <c r="CB42" s="55" t="str">
        <f t="shared" si="7"/>
        <v/>
      </c>
      <c r="CC42" s="55" t="str">
        <f t="shared" si="8"/>
        <v/>
      </c>
      <c r="CD42" s="55" t="str">
        <f t="shared" si="9"/>
        <v/>
      </c>
      <c r="CE42" s="55" t="str">
        <f t="shared" si="10"/>
        <v/>
      </c>
      <c r="CF42" s="55"/>
      <c r="CG42" s="56">
        <f t="shared" si="11"/>
        <v>0</v>
      </c>
      <c r="CH42" s="56">
        <f t="shared" si="12"/>
        <v>0</v>
      </c>
      <c r="CI42" s="56">
        <f t="shared" si="2"/>
        <v>0</v>
      </c>
      <c r="CJ42" s="56">
        <f t="shared" si="3"/>
        <v>0</v>
      </c>
      <c r="CK42" s="56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1" t="s">
        <v>90</v>
      </c>
      <c r="B43" s="34">
        <f t="shared" si="14"/>
        <v>52</v>
      </c>
      <c r="C43" s="39">
        <v>29</v>
      </c>
      <c r="D43" s="57">
        <v>10</v>
      </c>
      <c r="E43" s="42">
        <v>13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39">
        <v>52</v>
      </c>
      <c r="U43" s="39">
        <v>39</v>
      </c>
      <c r="V43" s="40">
        <v>13</v>
      </c>
      <c r="W43" s="41">
        <f t="shared" si="15"/>
        <v>27</v>
      </c>
      <c r="X43" s="39">
        <v>12</v>
      </c>
      <c r="Y43" s="42">
        <v>15</v>
      </c>
      <c r="Z43" s="40">
        <v>0</v>
      </c>
      <c r="AA43" s="62">
        <f t="shared" ref="AA43:AA70" si="16">SUM(AB43+AC43+AD43)</f>
        <v>0</v>
      </c>
      <c r="AB43" s="39">
        <v>0</v>
      </c>
      <c r="AC43" s="42">
        <v>0</v>
      </c>
      <c r="AD43" s="40">
        <v>0</v>
      </c>
      <c r="AE43" s="44">
        <v>12</v>
      </c>
      <c r="AF43" s="49">
        <v>0</v>
      </c>
      <c r="AG43" s="39">
        <v>1</v>
      </c>
      <c r="AH43" s="67">
        <v>1</v>
      </c>
      <c r="AI43" s="48">
        <v>0</v>
      </c>
      <c r="AJ43" s="46">
        <v>0</v>
      </c>
      <c r="AK43" s="40">
        <v>0</v>
      </c>
      <c r="AL43" s="46">
        <v>16</v>
      </c>
      <c r="AM43" s="40">
        <v>0</v>
      </c>
      <c r="AN43" s="49"/>
      <c r="AO43" s="49"/>
      <c r="AP43" s="49"/>
      <c r="AQ43" s="49"/>
      <c r="AR43" s="50"/>
      <c r="AS43" s="51"/>
      <c r="AT43" s="60"/>
      <c r="AU43" s="58"/>
      <c r="AV43" s="52"/>
      <c r="AW43" s="46"/>
      <c r="AX43" s="40"/>
      <c r="AY43" s="53" t="str">
        <f t="shared" si="5"/>
        <v/>
      </c>
      <c r="AZ43" s="54"/>
      <c r="BA43" s="54"/>
      <c r="BB43" s="54"/>
      <c r="BC43" s="54"/>
      <c r="BD43" s="54"/>
      <c r="BE43" s="54"/>
      <c r="BF43" s="54"/>
      <c r="BG43" s="54"/>
      <c r="BH43" s="54"/>
      <c r="BI43" s="13"/>
      <c r="BJ43" s="13"/>
      <c r="BK43" s="13"/>
      <c r="BL43" s="13"/>
      <c r="BM43" s="13"/>
      <c r="BX43" s="2"/>
      <c r="CA43" s="55" t="str">
        <f t="shared" si="6"/>
        <v/>
      </c>
      <c r="CB43" s="55" t="str">
        <f t="shared" si="7"/>
        <v/>
      </c>
      <c r="CC43" s="55" t="str">
        <f t="shared" si="8"/>
        <v/>
      </c>
      <c r="CD43" s="55" t="str">
        <f t="shared" si="9"/>
        <v/>
      </c>
      <c r="CE43" s="55" t="str">
        <f t="shared" si="10"/>
        <v/>
      </c>
      <c r="CF43" s="55"/>
      <c r="CG43" s="56">
        <f t="shared" si="11"/>
        <v>0</v>
      </c>
      <c r="CH43" s="56">
        <f t="shared" si="12"/>
        <v>0</v>
      </c>
      <c r="CI43" s="56">
        <f t="shared" si="2"/>
        <v>0</v>
      </c>
      <c r="CJ43" s="56">
        <f t="shared" si="3"/>
        <v>0</v>
      </c>
      <c r="CK43" s="56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1" t="s">
        <v>91</v>
      </c>
      <c r="B44" s="34">
        <f t="shared" si="14"/>
        <v>385</v>
      </c>
      <c r="C44" s="39">
        <v>0</v>
      </c>
      <c r="D44" s="57">
        <v>0</v>
      </c>
      <c r="E44" s="42">
        <v>0</v>
      </c>
      <c r="F44" s="42">
        <v>5</v>
      </c>
      <c r="G44" s="42">
        <v>5</v>
      </c>
      <c r="H44" s="42">
        <v>10</v>
      </c>
      <c r="I44" s="42">
        <v>8</v>
      </c>
      <c r="J44" s="42">
        <v>26</v>
      </c>
      <c r="K44" s="42">
        <v>24</v>
      </c>
      <c r="L44" s="42">
        <v>27</v>
      </c>
      <c r="M44" s="42">
        <v>43</v>
      </c>
      <c r="N44" s="42">
        <v>51</v>
      </c>
      <c r="O44" s="42">
        <v>66</v>
      </c>
      <c r="P44" s="42">
        <v>38</v>
      </c>
      <c r="Q44" s="42">
        <v>41</v>
      </c>
      <c r="R44" s="42">
        <v>20</v>
      </c>
      <c r="S44" s="40">
        <v>21</v>
      </c>
      <c r="T44" s="39">
        <v>381</v>
      </c>
      <c r="U44" s="39">
        <v>110</v>
      </c>
      <c r="V44" s="40">
        <v>275</v>
      </c>
      <c r="W44" s="41">
        <f t="shared" si="15"/>
        <v>0</v>
      </c>
      <c r="X44" s="39">
        <v>0</v>
      </c>
      <c r="Y44" s="42">
        <v>0</v>
      </c>
      <c r="Z44" s="40">
        <v>0</v>
      </c>
      <c r="AA44" s="62">
        <f t="shared" si="16"/>
        <v>191</v>
      </c>
      <c r="AB44" s="39">
        <v>50</v>
      </c>
      <c r="AC44" s="42">
        <v>141</v>
      </c>
      <c r="AD44" s="40">
        <v>0</v>
      </c>
      <c r="AE44" s="44">
        <v>50</v>
      </c>
      <c r="AF44" s="66">
        <v>15</v>
      </c>
      <c r="AG44" s="39">
        <v>10</v>
      </c>
      <c r="AH44" s="67">
        <v>12</v>
      </c>
      <c r="AI44" s="67">
        <v>103</v>
      </c>
      <c r="AJ44" s="46">
        <v>0</v>
      </c>
      <c r="AK44" s="40">
        <v>29</v>
      </c>
      <c r="AL44" s="46">
        <v>0</v>
      </c>
      <c r="AM44" s="40">
        <v>44</v>
      </c>
      <c r="AN44" s="49"/>
      <c r="AO44" s="49"/>
      <c r="AP44" s="49"/>
      <c r="AQ44" s="49"/>
      <c r="AR44" s="50"/>
      <c r="AS44" s="51"/>
      <c r="AT44" s="60"/>
      <c r="AU44" s="58"/>
      <c r="AV44" s="52"/>
      <c r="AW44" s="46"/>
      <c r="AX44" s="40"/>
      <c r="AY44" s="53" t="str">
        <f t="shared" si="5"/>
        <v/>
      </c>
      <c r="AZ44" s="54"/>
      <c r="BA44" s="54"/>
      <c r="BB44" s="54"/>
      <c r="BC44" s="54"/>
      <c r="BD44" s="54"/>
      <c r="BE44" s="54"/>
      <c r="BF44" s="54"/>
      <c r="BG44" s="54"/>
      <c r="BH44" s="54"/>
      <c r="BI44" s="13"/>
      <c r="BJ44" s="13"/>
      <c r="BK44" s="13"/>
      <c r="BL44" s="13"/>
      <c r="BM44" s="13"/>
      <c r="BX44" s="2"/>
      <c r="CA44" s="55" t="str">
        <f t="shared" si="6"/>
        <v/>
      </c>
      <c r="CB44" s="55" t="str">
        <f t="shared" si="7"/>
        <v/>
      </c>
      <c r="CC44" s="55" t="str">
        <f t="shared" si="8"/>
        <v/>
      </c>
      <c r="CD44" s="55" t="str">
        <f t="shared" si="9"/>
        <v/>
      </c>
      <c r="CE44" s="55" t="str">
        <f t="shared" si="10"/>
        <v/>
      </c>
      <c r="CF44" s="55"/>
      <c r="CG44" s="56">
        <f t="shared" si="11"/>
        <v>0</v>
      </c>
      <c r="CH44" s="56">
        <f t="shared" si="12"/>
        <v>0</v>
      </c>
      <c r="CI44" s="56">
        <f t="shared" si="2"/>
        <v>0</v>
      </c>
      <c r="CJ44" s="56">
        <f t="shared" si="3"/>
        <v>0</v>
      </c>
      <c r="CK44" s="56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68" t="s">
        <v>92</v>
      </c>
      <c r="B45" s="34">
        <f t="shared" si="14"/>
        <v>0</v>
      </c>
      <c r="C45" s="38"/>
      <c r="D45" s="38"/>
      <c r="E45" s="38"/>
      <c r="F45" s="38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0"/>
      <c r="T45" s="39"/>
      <c r="U45" s="39"/>
      <c r="V45" s="40"/>
      <c r="W45" s="41">
        <f t="shared" si="15"/>
        <v>0</v>
      </c>
      <c r="X45" s="39"/>
      <c r="Y45" s="42"/>
      <c r="Z45" s="40"/>
      <c r="AA45" s="62">
        <f t="shared" si="16"/>
        <v>0</v>
      </c>
      <c r="AB45" s="39"/>
      <c r="AC45" s="42"/>
      <c r="AD45" s="40"/>
      <c r="AE45" s="44"/>
      <c r="AF45" s="40">
        <v>0</v>
      </c>
      <c r="AG45" s="39"/>
      <c r="AH45" s="40"/>
      <c r="AI45" s="48"/>
      <c r="AJ45" s="46"/>
      <c r="AK45" s="40"/>
      <c r="AL45" s="46"/>
      <c r="AM45" s="40"/>
      <c r="AN45" s="49"/>
      <c r="AO45" s="49"/>
      <c r="AP45" s="49"/>
      <c r="AQ45" s="49"/>
      <c r="AR45" s="50"/>
      <c r="AS45" s="51"/>
      <c r="AT45" s="60"/>
      <c r="AU45" s="58"/>
      <c r="AV45" s="52"/>
      <c r="AW45" s="46"/>
      <c r="AX45" s="40"/>
      <c r="AY45" s="53" t="str">
        <f t="shared" si="5"/>
        <v/>
      </c>
      <c r="AZ45" s="54"/>
      <c r="BA45" s="54"/>
      <c r="BB45" s="54"/>
      <c r="BC45" s="54"/>
      <c r="BD45" s="54"/>
      <c r="BE45" s="54"/>
      <c r="BF45" s="54"/>
      <c r="BG45" s="54"/>
      <c r="BH45" s="54"/>
      <c r="BI45" s="13"/>
      <c r="BJ45" s="13"/>
      <c r="BK45" s="13"/>
      <c r="BL45" s="13"/>
      <c r="BM45" s="13"/>
      <c r="BX45" s="2"/>
      <c r="CA45" s="55" t="str">
        <f t="shared" si="6"/>
        <v/>
      </c>
      <c r="CB45" s="55" t="str">
        <f t="shared" si="7"/>
        <v/>
      </c>
      <c r="CC45" s="55" t="str">
        <f t="shared" si="8"/>
        <v/>
      </c>
      <c r="CD45" s="55" t="str">
        <f t="shared" si="9"/>
        <v/>
      </c>
      <c r="CE45" s="55" t="str">
        <f t="shared" si="10"/>
        <v/>
      </c>
      <c r="CF45" s="55"/>
      <c r="CG45" s="56">
        <f t="shared" si="11"/>
        <v>0</v>
      </c>
      <c r="CH45" s="56">
        <f t="shared" si="12"/>
        <v>0</v>
      </c>
      <c r="CI45" s="56">
        <f t="shared" si="2"/>
        <v>0</v>
      </c>
      <c r="CJ45" s="56">
        <f t="shared" si="3"/>
        <v>0</v>
      </c>
      <c r="CK45" s="56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69" t="s">
        <v>93</v>
      </c>
      <c r="B46" s="34">
        <f t="shared" si="14"/>
        <v>0</v>
      </c>
      <c r="C46" s="38"/>
      <c r="D46" s="38"/>
      <c r="E46" s="38"/>
      <c r="F46" s="38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0"/>
      <c r="T46" s="39"/>
      <c r="U46" s="39"/>
      <c r="V46" s="40"/>
      <c r="W46" s="41">
        <f t="shared" si="15"/>
        <v>0</v>
      </c>
      <c r="X46" s="39"/>
      <c r="Y46" s="42"/>
      <c r="Z46" s="40"/>
      <c r="AA46" s="62">
        <f t="shared" si="16"/>
        <v>0</v>
      </c>
      <c r="AB46" s="39"/>
      <c r="AC46" s="42"/>
      <c r="AD46" s="40"/>
      <c r="AE46" s="44"/>
      <c r="AF46" s="66">
        <v>0</v>
      </c>
      <c r="AG46" s="39"/>
      <c r="AH46" s="40"/>
      <c r="AI46" s="48"/>
      <c r="AJ46" s="46"/>
      <c r="AK46" s="40"/>
      <c r="AL46" s="39"/>
      <c r="AM46" s="67"/>
      <c r="AN46" s="49"/>
      <c r="AO46" s="49"/>
      <c r="AP46" s="49"/>
      <c r="AQ46" s="49"/>
      <c r="AR46" s="50"/>
      <c r="AS46" s="51"/>
      <c r="AT46" s="60"/>
      <c r="AU46" s="58"/>
      <c r="AV46" s="52"/>
      <c r="AW46" s="39"/>
      <c r="AX46" s="67"/>
      <c r="AY46" s="53" t="str">
        <f t="shared" si="5"/>
        <v/>
      </c>
      <c r="AZ46" s="54"/>
      <c r="BA46" s="54"/>
      <c r="BB46" s="54"/>
      <c r="BC46" s="54"/>
      <c r="BD46" s="54"/>
      <c r="BE46" s="54"/>
      <c r="BF46" s="54"/>
      <c r="BG46" s="54"/>
      <c r="BH46" s="54"/>
      <c r="BI46" s="13"/>
      <c r="BJ46" s="13"/>
      <c r="BK46" s="13"/>
      <c r="BL46" s="13"/>
      <c r="BM46" s="13"/>
      <c r="BX46" s="2"/>
      <c r="CA46" s="55" t="str">
        <f t="shared" si="6"/>
        <v/>
      </c>
      <c r="CB46" s="55" t="str">
        <f t="shared" si="7"/>
        <v/>
      </c>
      <c r="CC46" s="55" t="str">
        <f t="shared" si="8"/>
        <v/>
      </c>
      <c r="CD46" s="55" t="str">
        <f t="shared" si="9"/>
        <v/>
      </c>
      <c r="CE46" s="55" t="str">
        <f t="shared" si="10"/>
        <v/>
      </c>
      <c r="CF46" s="55"/>
      <c r="CG46" s="56">
        <f t="shared" si="11"/>
        <v>0</v>
      </c>
      <c r="CH46" s="56">
        <f t="shared" si="12"/>
        <v>0</v>
      </c>
      <c r="CI46" s="56">
        <f t="shared" si="2"/>
        <v>0</v>
      </c>
      <c r="CJ46" s="56">
        <f t="shared" si="3"/>
        <v>0</v>
      </c>
      <c r="CK46" s="56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1" t="s">
        <v>94</v>
      </c>
      <c r="B47" s="34">
        <f t="shared" si="14"/>
        <v>0</v>
      </c>
      <c r="C47" s="38"/>
      <c r="D47" s="38"/>
      <c r="E47" s="38"/>
      <c r="F47" s="38"/>
      <c r="G47" s="38"/>
      <c r="H47" s="38"/>
      <c r="I47" s="38"/>
      <c r="J47" s="38"/>
      <c r="K47" s="38"/>
      <c r="L47" s="42"/>
      <c r="M47" s="42"/>
      <c r="N47" s="42"/>
      <c r="O47" s="42"/>
      <c r="P47" s="42"/>
      <c r="Q47" s="42"/>
      <c r="R47" s="42"/>
      <c r="S47" s="42"/>
      <c r="T47" s="39"/>
      <c r="U47" s="39"/>
      <c r="V47" s="40"/>
      <c r="W47" s="41">
        <f t="shared" si="15"/>
        <v>0</v>
      </c>
      <c r="X47" s="39"/>
      <c r="Y47" s="42"/>
      <c r="Z47" s="40"/>
      <c r="AA47" s="62">
        <f t="shared" si="16"/>
        <v>0</v>
      </c>
      <c r="AB47" s="39"/>
      <c r="AC47" s="42"/>
      <c r="AD47" s="40"/>
      <c r="AE47" s="44"/>
      <c r="AF47" s="40">
        <v>0</v>
      </c>
      <c r="AG47" s="39"/>
      <c r="AH47" s="40"/>
      <c r="AI47" s="48"/>
      <c r="AJ47" s="46"/>
      <c r="AK47" s="40"/>
      <c r="AL47" s="39"/>
      <c r="AM47" s="67"/>
      <c r="AN47" s="49"/>
      <c r="AO47" s="49"/>
      <c r="AP47" s="49"/>
      <c r="AQ47" s="49"/>
      <c r="AR47" s="50"/>
      <c r="AS47" s="51"/>
      <c r="AT47" s="60"/>
      <c r="AU47" s="58"/>
      <c r="AV47" s="52"/>
      <c r="AW47" s="39"/>
      <c r="AX47" s="67"/>
      <c r="AY47" s="53" t="str">
        <f t="shared" si="5"/>
        <v/>
      </c>
      <c r="AZ47" s="54"/>
      <c r="BA47" s="54"/>
      <c r="BB47" s="54"/>
      <c r="BC47" s="54"/>
      <c r="BD47" s="54"/>
      <c r="BE47" s="54"/>
      <c r="BF47" s="54"/>
      <c r="BG47" s="54"/>
      <c r="BH47" s="54"/>
      <c r="BI47" s="13"/>
      <c r="BJ47" s="13"/>
      <c r="BK47" s="13"/>
      <c r="BL47" s="13"/>
      <c r="BM47" s="13"/>
      <c r="BX47" s="2"/>
      <c r="CA47" s="55" t="str">
        <f t="shared" si="6"/>
        <v/>
      </c>
      <c r="CB47" s="55" t="str">
        <f t="shared" si="7"/>
        <v/>
      </c>
      <c r="CC47" s="55" t="str">
        <f t="shared" si="8"/>
        <v/>
      </c>
      <c r="CD47" s="55" t="str">
        <f t="shared" si="9"/>
        <v/>
      </c>
      <c r="CE47" s="55" t="str">
        <f t="shared" si="10"/>
        <v/>
      </c>
      <c r="CF47" s="55"/>
      <c r="CG47" s="56">
        <f t="shared" si="11"/>
        <v>0</v>
      </c>
      <c r="CH47" s="56">
        <f t="shared" si="12"/>
        <v>0</v>
      </c>
      <c r="CI47" s="56">
        <f t="shared" si="2"/>
        <v>0</v>
      </c>
      <c r="CJ47" s="56">
        <f t="shared" si="3"/>
        <v>0</v>
      </c>
      <c r="CK47" s="56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1" t="s">
        <v>95</v>
      </c>
      <c r="B48" s="34">
        <f t="shared" si="14"/>
        <v>0</v>
      </c>
      <c r="C48" s="38"/>
      <c r="D48" s="38"/>
      <c r="E48" s="38"/>
      <c r="F48" s="38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0"/>
      <c r="T48" s="39"/>
      <c r="U48" s="39"/>
      <c r="V48" s="40"/>
      <c r="W48" s="41">
        <f t="shared" si="15"/>
        <v>0</v>
      </c>
      <c r="X48" s="39"/>
      <c r="Y48" s="42"/>
      <c r="Z48" s="40"/>
      <c r="AA48" s="62">
        <f t="shared" si="16"/>
        <v>0</v>
      </c>
      <c r="AB48" s="39"/>
      <c r="AC48" s="42"/>
      <c r="AD48" s="40"/>
      <c r="AE48" s="44"/>
      <c r="AF48" s="40">
        <v>0</v>
      </c>
      <c r="AG48" s="39"/>
      <c r="AH48" s="40"/>
      <c r="AI48" s="48"/>
      <c r="AJ48" s="46"/>
      <c r="AK48" s="40"/>
      <c r="AL48" s="39"/>
      <c r="AM48" s="67"/>
      <c r="AN48" s="49"/>
      <c r="AO48" s="49"/>
      <c r="AP48" s="49"/>
      <c r="AQ48" s="49"/>
      <c r="AR48" s="50"/>
      <c r="AS48" s="51"/>
      <c r="AT48" s="60"/>
      <c r="AU48" s="58"/>
      <c r="AV48" s="52"/>
      <c r="AW48" s="39"/>
      <c r="AX48" s="67"/>
      <c r="AY48" s="53" t="str">
        <f t="shared" si="5"/>
        <v/>
      </c>
      <c r="AZ48" s="54"/>
      <c r="BA48" s="54"/>
      <c r="BB48" s="54"/>
      <c r="BC48" s="54"/>
      <c r="BD48" s="54"/>
      <c r="BE48" s="54"/>
      <c r="BF48" s="54"/>
      <c r="BG48" s="54"/>
      <c r="BH48" s="54"/>
      <c r="BI48" s="13"/>
      <c r="BJ48" s="13"/>
      <c r="BK48" s="13"/>
      <c r="BL48" s="13"/>
      <c r="BM48" s="13"/>
      <c r="BX48" s="2"/>
      <c r="CA48" s="55" t="str">
        <f t="shared" si="6"/>
        <v/>
      </c>
      <c r="CB48" s="55" t="str">
        <f t="shared" si="7"/>
        <v/>
      </c>
      <c r="CC48" s="55" t="str">
        <f t="shared" si="8"/>
        <v/>
      </c>
      <c r="CD48" s="55" t="str">
        <f t="shared" si="9"/>
        <v/>
      </c>
      <c r="CE48" s="55" t="str">
        <f t="shared" si="10"/>
        <v/>
      </c>
      <c r="CF48" s="55"/>
      <c r="CG48" s="56">
        <f t="shared" si="11"/>
        <v>0</v>
      </c>
      <c r="CH48" s="56">
        <f t="shared" si="12"/>
        <v>0</v>
      </c>
      <c r="CI48" s="56">
        <f t="shared" si="2"/>
        <v>0</v>
      </c>
      <c r="CJ48" s="56">
        <f t="shared" si="3"/>
        <v>0</v>
      </c>
      <c r="CK48" s="56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1" t="s">
        <v>96</v>
      </c>
      <c r="B49" s="34">
        <f t="shared" si="14"/>
        <v>0</v>
      </c>
      <c r="C49" s="39"/>
      <c r="D49" s="57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0"/>
      <c r="T49" s="39"/>
      <c r="U49" s="39"/>
      <c r="V49" s="40"/>
      <c r="W49" s="41">
        <f t="shared" si="15"/>
        <v>0</v>
      </c>
      <c r="X49" s="39"/>
      <c r="Y49" s="42"/>
      <c r="Z49" s="40"/>
      <c r="AA49" s="62">
        <f t="shared" si="16"/>
        <v>0</v>
      </c>
      <c r="AB49" s="39"/>
      <c r="AC49" s="42"/>
      <c r="AD49" s="40"/>
      <c r="AE49" s="44"/>
      <c r="AF49" s="66">
        <v>0</v>
      </c>
      <c r="AG49" s="39"/>
      <c r="AH49" s="40"/>
      <c r="AI49" s="48"/>
      <c r="AJ49" s="46"/>
      <c r="AK49" s="40"/>
      <c r="AL49" s="46"/>
      <c r="AM49" s="40"/>
      <c r="AN49" s="49"/>
      <c r="AO49" s="49"/>
      <c r="AP49" s="49"/>
      <c r="AQ49" s="49"/>
      <c r="AR49" s="50"/>
      <c r="AS49" s="51"/>
      <c r="AT49" s="60"/>
      <c r="AU49" s="58"/>
      <c r="AV49" s="52"/>
      <c r="AW49" s="46"/>
      <c r="AX49" s="40"/>
      <c r="AY49" s="53" t="str">
        <f t="shared" si="5"/>
        <v/>
      </c>
      <c r="AZ49" s="54"/>
      <c r="BA49" s="54"/>
      <c r="BB49" s="54"/>
      <c r="BC49" s="54"/>
      <c r="BD49" s="54"/>
      <c r="BE49" s="54"/>
      <c r="BF49" s="54"/>
      <c r="BG49" s="54"/>
      <c r="BH49" s="54"/>
      <c r="BI49" s="13"/>
      <c r="BJ49" s="13"/>
      <c r="BK49" s="13"/>
      <c r="BL49" s="13"/>
      <c r="BM49" s="13"/>
      <c r="BX49" s="2"/>
      <c r="CA49" s="55" t="str">
        <f t="shared" si="6"/>
        <v/>
      </c>
      <c r="CB49" s="55" t="str">
        <f t="shared" si="7"/>
        <v/>
      </c>
      <c r="CC49" s="55" t="str">
        <f t="shared" si="8"/>
        <v/>
      </c>
      <c r="CD49" s="55" t="str">
        <f t="shared" si="9"/>
        <v/>
      </c>
      <c r="CE49" s="55" t="str">
        <f t="shared" si="10"/>
        <v/>
      </c>
      <c r="CF49" s="55"/>
      <c r="CG49" s="56">
        <f t="shared" si="11"/>
        <v>0</v>
      </c>
      <c r="CH49" s="56">
        <f t="shared" si="12"/>
        <v>0</v>
      </c>
      <c r="CI49" s="56">
        <f t="shared" si="2"/>
        <v>0</v>
      </c>
      <c r="CJ49" s="56">
        <f t="shared" si="3"/>
        <v>0</v>
      </c>
      <c r="CK49" s="56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1" t="s">
        <v>97</v>
      </c>
      <c r="B50" s="34">
        <f t="shared" si="14"/>
        <v>50</v>
      </c>
      <c r="C50" s="39">
        <v>0</v>
      </c>
      <c r="D50" s="57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4</v>
      </c>
      <c r="K50" s="42">
        <v>3</v>
      </c>
      <c r="L50" s="42">
        <v>1</v>
      </c>
      <c r="M50" s="42">
        <v>8</v>
      </c>
      <c r="N50" s="42">
        <v>2</v>
      </c>
      <c r="O50" s="42">
        <v>2</v>
      </c>
      <c r="P50" s="42">
        <v>12</v>
      </c>
      <c r="Q50" s="42">
        <v>11</v>
      </c>
      <c r="R50" s="42">
        <v>3</v>
      </c>
      <c r="S50" s="40">
        <v>4</v>
      </c>
      <c r="T50" s="39">
        <v>49</v>
      </c>
      <c r="U50" s="39">
        <v>27</v>
      </c>
      <c r="V50" s="40">
        <v>23</v>
      </c>
      <c r="W50" s="41">
        <f t="shared" si="15"/>
        <v>0</v>
      </c>
      <c r="X50" s="39">
        <v>0</v>
      </c>
      <c r="Y50" s="42">
        <v>0</v>
      </c>
      <c r="Z50" s="40">
        <v>0</v>
      </c>
      <c r="AA50" s="62">
        <f t="shared" si="16"/>
        <v>33</v>
      </c>
      <c r="AB50" s="39">
        <v>1</v>
      </c>
      <c r="AC50" s="42">
        <v>32</v>
      </c>
      <c r="AD50" s="40">
        <v>0</v>
      </c>
      <c r="AE50" s="44">
        <v>1</v>
      </c>
      <c r="AF50" s="40">
        <v>0</v>
      </c>
      <c r="AG50" s="39">
        <v>0</v>
      </c>
      <c r="AH50" s="40">
        <v>0</v>
      </c>
      <c r="AI50" s="48">
        <v>0</v>
      </c>
      <c r="AJ50" s="46">
        <v>0</v>
      </c>
      <c r="AK50" s="40">
        <v>13</v>
      </c>
      <c r="AL50" s="46">
        <v>0</v>
      </c>
      <c r="AM50" s="40">
        <v>3</v>
      </c>
      <c r="AN50" s="49"/>
      <c r="AO50" s="49"/>
      <c r="AP50" s="49"/>
      <c r="AQ50" s="49"/>
      <c r="AR50" s="50"/>
      <c r="AS50" s="51"/>
      <c r="AT50" s="60"/>
      <c r="AU50" s="58"/>
      <c r="AV50" s="52"/>
      <c r="AW50" s="46"/>
      <c r="AX50" s="40"/>
      <c r="AY50" s="53" t="str">
        <f t="shared" si="5"/>
        <v/>
      </c>
      <c r="AZ50" s="54"/>
      <c r="BA50" s="54"/>
      <c r="BB50" s="54"/>
      <c r="BC50" s="54"/>
      <c r="BD50" s="54"/>
      <c r="BE50" s="54"/>
      <c r="BF50" s="54"/>
      <c r="BG50" s="54"/>
      <c r="BH50" s="54"/>
      <c r="BI50" s="13"/>
      <c r="BJ50" s="13"/>
      <c r="BK50" s="13"/>
      <c r="BL50" s="13"/>
      <c r="BM50" s="13"/>
      <c r="BX50" s="2"/>
      <c r="CA50" s="55" t="str">
        <f t="shared" si="6"/>
        <v/>
      </c>
      <c r="CB50" s="55" t="str">
        <f t="shared" si="7"/>
        <v/>
      </c>
      <c r="CC50" s="55" t="str">
        <f t="shared" si="8"/>
        <v/>
      </c>
      <c r="CD50" s="55" t="str">
        <f t="shared" si="9"/>
        <v/>
      </c>
      <c r="CE50" s="55" t="str">
        <f t="shared" si="10"/>
        <v/>
      </c>
      <c r="CF50" s="55"/>
      <c r="CG50" s="56">
        <f t="shared" si="11"/>
        <v>0</v>
      </c>
      <c r="CH50" s="56">
        <f t="shared" si="12"/>
        <v>0</v>
      </c>
      <c r="CI50" s="56">
        <f t="shared" si="2"/>
        <v>0</v>
      </c>
      <c r="CJ50" s="56">
        <f t="shared" si="3"/>
        <v>0</v>
      </c>
      <c r="CK50" s="56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1" t="s">
        <v>98</v>
      </c>
      <c r="B51" s="34">
        <f t="shared" si="14"/>
        <v>0</v>
      </c>
      <c r="C51" s="39"/>
      <c r="D51" s="57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0"/>
      <c r="T51" s="39"/>
      <c r="U51" s="39"/>
      <c r="V51" s="40"/>
      <c r="W51" s="41">
        <f t="shared" si="15"/>
        <v>0</v>
      </c>
      <c r="X51" s="39"/>
      <c r="Y51" s="42"/>
      <c r="Z51" s="40"/>
      <c r="AA51" s="62">
        <f t="shared" si="16"/>
        <v>0</v>
      </c>
      <c r="AB51" s="39"/>
      <c r="AC51" s="42"/>
      <c r="AD51" s="40"/>
      <c r="AE51" s="44"/>
      <c r="AF51" s="59">
        <v>0</v>
      </c>
      <c r="AG51" s="39"/>
      <c r="AH51" s="40"/>
      <c r="AI51" s="48"/>
      <c r="AJ51" s="46"/>
      <c r="AK51" s="40"/>
      <c r="AL51" s="70"/>
      <c r="AM51" s="59"/>
      <c r="AN51" s="71"/>
      <c r="AO51" s="40"/>
      <c r="AP51" s="49"/>
      <c r="AQ51" s="49"/>
      <c r="AR51" s="50"/>
      <c r="AS51" s="51"/>
      <c r="AT51" s="60"/>
      <c r="AU51" s="58"/>
      <c r="AV51" s="52"/>
      <c r="AW51" s="70"/>
      <c r="AX51" s="59"/>
      <c r="AY51" s="53" t="str">
        <f t="shared" si="5"/>
        <v/>
      </c>
      <c r="AZ51" s="54"/>
      <c r="BA51" s="54"/>
      <c r="BB51" s="54"/>
      <c r="BC51" s="54"/>
      <c r="BD51" s="54"/>
      <c r="BE51" s="54"/>
      <c r="BF51" s="54"/>
      <c r="BG51" s="54"/>
      <c r="BH51" s="54"/>
      <c r="BI51" s="13"/>
      <c r="BJ51" s="13"/>
      <c r="BK51" s="13"/>
      <c r="BL51" s="13"/>
      <c r="BM51" s="13"/>
      <c r="BX51" s="2"/>
      <c r="CA51" s="55" t="str">
        <f t="shared" si="6"/>
        <v/>
      </c>
      <c r="CB51" s="55" t="str">
        <f t="shared" si="7"/>
        <v/>
      </c>
      <c r="CC51" s="55" t="str">
        <f t="shared" si="8"/>
        <v/>
      </c>
      <c r="CD51" s="55" t="str">
        <f t="shared" si="9"/>
        <v/>
      </c>
      <c r="CE51" s="55" t="str">
        <f t="shared" si="10"/>
        <v/>
      </c>
      <c r="CF51" s="55"/>
      <c r="CG51" s="56">
        <f t="shared" si="11"/>
        <v>0</v>
      </c>
      <c r="CH51" s="56">
        <f t="shared" si="12"/>
        <v>0</v>
      </c>
      <c r="CI51" s="56">
        <f t="shared" si="2"/>
        <v>0</v>
      </c>
      <c r="CJ51" s="56">
        <f t="shared" si="3"/>
        <v>0</v>
      </c>
      <c r="CK51" s="56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1" t="s">
        <v>99</v>
      </c>
      <c r="B52" s="34">
        <f t="shared" si="14"/>
        <v>0</v>
      </c>
      <c r="C52" s="39"/>
      <c r="D52" s="57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0"/>
      <c r="T52" s="39"/>
      <c r="U52" s="39"/>
      <c r="V52" s="40"/>
      <c r="W52" s="41">
        <f t="shared" si="15"/>
        <v>0</v>
      </c>
      <c r="X52" s="39"/>
      <c r="Y52" s="42"/>
      <c r="Z52" s="40"/>
      <c r="AA52" s="62">
        <f t="shared" si="16"/>
        <v>0</v>
      </c>
      <c r="AB52" s="39"/>
      <c r="AC52" s="42"/>
      <c r="AD52" s="40"/>
      <c r="AE52" s="44"/>
      <c r="AF52" s="59">
        <v>0</v>
      </c>
      <c r="AG52" s="39"/>
      <c r="AH52" s="40"/>
      <c r="AI52" s="48"/>
      <c r="AJ52" s="46"/>
      <c r="AK52" s="40"/>
      <c r="AL52" s="70"/>
      <c r="AM52" s="59"/>
      <c r="AN52" s="71"/>
      <c r="AO52" s="40"/>
      <c r="AP52" s="49"/>
      <c r="AQ52" s="49"/>
      <c r="AR52" s="50"/>
      <c r="AS52" s="51"/>
      <c r="AT52" s="60"/>
      <c r="AU52" s="58"/>
      <c r="AV52" s="52"/>
      <c r="AW52" s="70"/>
      <c r="AX52" s="59"/>
      <c r="AY52" s="53" t="str">
        <f t="shared" si="5"/>
        <v/>
      </c>
      <c r="AZ52" s="54"/>
      <c r="BA52" s="54"/>
      <c r="BB52" s="54"/>
      <c r="BC52" s="54"/>
      <c r="BD52" s="54"/>
      <c r="BE52" s="54"/>
      <c r="BF52" s="54"/>
      <c r="BG52" s="54"/>
      <c r="BH52" s="54"/>
      <c r="BI52" s="13"/>
      <c r="BJ52" s="13"/>
      <c r="BK52" s="13"/>
      <c r="BL52" s="13"/>
      <c r="BM52" s="13"/>
      <c r="BX52" s="2"/>
      <c r="CA52" s="55" t="str">
        <f t="shared" si="6"/>
        <v/>
      </c>
      <c r="CB52" s="55" t="str">
        <f t="shared" si="7"/>
        <v/>
      </c>
      <c r="CC52" s="55" t="str">
        <f t="shared" si="8"/>
        <v/>
      </c>
      <c r="CD52" s="55" t="str">
        <f t="shared" si="9"/>
        <v/>
      </c>
      <c r="CE52" s="55" t="str">
        <f t="shared" si="10"/>
        <v/>
      </c>
      <c r="CF52" s="55"/>
      <c r="CG52" s="56">
        <f t="shared" si="11"/>
        <v>0</v>
      </c>
      <c r="CH52" s="56">
        <f t="shared" si="12"/>
        <v>0</v>
      </c>
      <c r="CI52" s="56">
        <f t="shared" si="2"/>
        <v>0</v>
      </c>
      <c r="CJ52" s="56">
        <f t="shared" si="3"/>
        <v>0</v>
      </c>
      <c r="CK52" s="56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1" t="s">
        <v>100</v>
      </c>
      <c r="B53" s="34">
        <f t="shared" si="14"/>
        <v>0</v>
      </c>
      <c r="C53" s="39"/>
      <c r="D53" s="57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0"/>
      <c r="T53" s="39"/>
      <c r="U53" s="39"/>
      <c r="V53" s="40"/>
      <c r="W53" s="41">
        <f t="shared" si="15"/>
        <v>0</v>
      </c>
      <c r="X53" s="39"/>
      <c r="Y53" s="42"/>
      <c r="Z53" s="40"/>
      <c r="AA53" s="62">
        <f t="shared" si="16"/>
        <v>0</v>
      </c>
      <c r="AB53" s="39"/>
      <c r="AC53" s="42"/>
      <c r="AD53" s="40"/>
      <c r="AE53" s="44"/>
      <c r="AF53" s="59">
        <v>0</v>
      </c>
      <c r="AG53" s="39"/>
      <c r="AH53" s="40"/>
      <c r="AI53" s="48"/>
      <c r="AJ53" s="46"/>
      <c r="AK53" s="40"/>
      <c r="AL53" s="70"/>
      <c r="AM53" s="59"/>
      <c r="AN53" s="71"/>
      <c r="AO53" s="40"/>
      <c r="AP53" s="49"/>
      <c r="AQ53" s="49"/>
      <c r="AR53" s="50"/>
      <c r="AS53" s="51"/>
      <c r="AT53" s="60"/>
      <c r="AU53" s="58"/>
      <c r="AV53" s="52"/>
      <c r="AW53" s="70"/>
      <c r="AX53" s="59"/>
      <c r="AY53" s="53" t="str">
        <f t="shared" si="5"/>
        <v/>
      </c>
      <c r="AZ53" s="54"/>
      <c r="BA53" s="54"/>
      <c r="BB53" s="54"/>
      <c r="BC53" s="54"/>
      <c r="BD53" s="54"/>
      <c r="BE53" s="54"/>
      <c r="BF53" s="54"/>
      <c r="BG53" s="54"/>
      <c r="BH53" s="54"/>
      <c r="BI53" s="13"/>
      <c r="BJ53" s="13"/>
      <c r="BK53" s="13"/>
      <c r="BL53" s="13"/>
      <c r="BM53" s="13"/>
      <c r="BX53" s="2"/>
      <c r="CA53" s="55" t="str">
        <f t="shared" si="6"/>
        <v/>
      </c>
      <c r="CB53" s="55" t="str">
        <f t="shared" si="7"/>
        <v/>
      </c>
      <c r="CC53" s="55" t="str">
        <f t="shared" si="8"/>
        <v/>
      </c>
      <c r="CD53" s="55" t="str">
        <f t="shared" si="9"/>
        <v/>
      </c>
      <c r="CE53" s="55" t="str">
        <f t="shared" si="10"/>
        <v/>
      </c>
      <c r="CF53" s="55"/>
      <c r="CG53" s="56">
        <f t="shared" si="11"/>
        <v>0</v>
      </c>
      <c r="CH53" s="56">
        <f t="shared" si="12"/>
        <v>0</v>
      </c>
      <c r="CI53" s="56">
        <f t="shared" si="2"/>
        <v>0</v>
      </c>
      <c r="CJ53" s="56">
        <f t="shared" si="3"/>
        <v>0</v>
      </c>
      <c r="CK53" s="56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3" t="s">
        <v>101</v>
      </c>
      <c r="B54" s="34">
        <f t="shared" si="14"/>
        <v>145</v>
      </c>
      <c r="C54" s="39">
        <v>0</v>
      </c>
      <c r="D54" s="57">
        <v>0</v>
      </c>
      <c r="E54" s="42">
        <v>0</v>
      </c>
      <c r="F54" s="42">
        <v>0</v>
      </c>
      <c r="G54" s="42">
        <v>1</v>
      </c>
      <c r="H54" s="42">
        <v>0</v>
      </c>
      <c r="I54" s="42">
        <v>2</v>
      </c>
      <c r="J54" s="42">
        <v>4</v>
      </c>
      <c r="K54" s="42">
        <v>5</v>
      </c>
      <c r="L54" s="42">
        <v>4</v>
      </c>
      <c r="M54" s="42">
        <v>7</v>
      </c>
      <c r="N54" s="42">
        <v>14</v>
      </c>
      <c r="O54" s="42">
        <v>12</v>
      </c>
      <c r="P54" s="42">
        <v>25</v>
      </c>
      <c r="Q54" s="42">
        <v>24</v>
      </c>
      <c r="R54" s="42">
        <v>10</v>
      </c>
      <c r="S54" s="40">
        <v>37</v>
      </c>
      <c r="T54" s="39">
        <v>145</v>
      </c>
      <c r="U54" s="39">
        <v>72</v>
      </c>
      <c r="V54" s="40">
        <v>73</v>
      </c>
      <c r="W54" s="41">
        <f t="shared" si="15"/>
        <v>0</v>
      </c>
      <c r="X54" s="39">
        <v>0</v>
      </c>
      <c r="Y54" s="42">
        <v>0</v>
      </c>
      <c r="Z54" s="40">
        <v>0</v>
      </c>
      <c r="AA54" s="62">
        <f t="shared" si="16"/>
        <v>38</v>
      </c>
      <c r="AB54" s="39">
        <v>0</v>
      </c>
      <c r="AC54" s="42">
        <v>38</v>
      </c>
      <c r="AD54" s="40">
        <v>0</v>
      </c>
      <c r="AE54" s="44"/>
      <c r="AF54" s="59">
        <v>0</v>
      </c>
      <c r="AG54" s="39">
        <v>9</v>
      </c>
      <c r="AH54" s="40">
        <v>20</v>
      </c>
      <c r="AI54" s="48">
        <v>17</v>
      </c>
      <c r="AJ54" s="46">
        <v>0</v>
      </c>
      <c r="AK54" s="40">
        <v>0</v>
      </c>
      <c r="AL54" s="70">
        <v>0</v>
      </c>
      <c r="AM54" s="59">
        <v>5</v>
      </c>
      <c r="AN54" s="71"/>
      <c r="AO54" s="40"/>
      <c r="AP54" s="49"/>
      <c r="AQ54" s="49"/>
      <c r="AR54" s="50"/>
      <c r="AS54" s="51"/>
      <c r="AT54" s="60"/>
      <c r="AU54" s="58"/>
      <c r="AV54" s="52"/>
      <c r="AW54" s="70"/>
      <c r="AX54" s="59"/>
      <c r="AY54" s="53" t="str">
        <f t="shared" si="5"/>
        <v/>
      </c>
      <c r="AZ54" s="54"/>
      <c r="BA54" s="54"/>
      <c r="BB54" s="54"/>
      <c r="BC54" s="54"/>
      <c r="BD54" s="54"/>
      <c r="BE54" s="54"/>
      <c r="BF54" s="54"/>
      <c r="BG54" s="54"/>
      <c r="BH54" s="54"/>
      <c r="BI54" s="13"/>
      <c r="BJ54" s="13"/>
      <c r="BK54" s="13"/>
      <c r="BL54" s="13"/>
      <c r="BM54" s="13"/>
      <c r="BX54" s="2"/>
      <c r="CA54" s="55" t="str">
        <f t="shared" si="6"/>
        <v/>
      </c>
      <c r="CB54" s="55" t="str">
        <f t="shared" si="7"/>
        <v/>
      </c>
      <c r="CC54" s="55" t="str">
        <f t="shared" si="8"/>
        <v/>
      </c>
      <c r="CD54" s="55" t="str">
        <f t="shared" si="9"/>
        <v/>
      </c>
      <c r="CE54" s="55" t="str">
        <f t="shared" si="10"/>
        <v/>
      </c>
      <c r="CF54" s="55"/>
      <c r="CG54" s="56">
        <f t="shared" si="11"/>
        <v>0</v>
      </c>
      <c r="CH54" s="56">
        <f t="shared" si="12"/>
        <v>0</v>
      </c>
      <c r="CI54" s="56">
        <f t="shared" si="2"/>
        <v>0</v>
      </c>
      <c r="CJ54" s="56">
        <f t="shared" si="3"/>
        <v>0</v>
      </c>
      <c r="CK54" s="56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69" t="s">
        <v>102</v>
      </c>
      <c r="B55" s="34">
        <f t="shared" si="14"/>
        <v>212</v>
      </c>
      <c r="C55" s="39">
        <v>0</v>
      </c>
      <c r="D55" s="57">
        <v>0</v>
      </c>
      <c r="E55" s="42">
        <v>0</v>
      </c>
      <c r="F55" s="42">
        <v>11</v>
      </c>
      <c r="G55" s="42">
        <v>40</v>
      </c>
      <c r="H55" s="42">
        <v>46</v>
      </c>
      <c r="I55" s="42">
        <v>56</v>
      </c>
      <c r="J55" s="42">
        <v>37</v>
      </c>
      <c r="K55" s="42">
        <v>22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0">
        <v>0</v>
      </c>
      <c r="T55" s="39">
        <v>212</v>
      </c>
      <c r="U55" s="39">
        <v>0</v>
      </c>
      <c r="V55" s="40">
        <v>212</v>
      </c>
      <c r="W55" s="41">
        <f t="shared" si="15"/>
        <v>0</v>
      </c>
      <c r="X55" s="39">
        <v>0</v>
      </c>
      <c r="Y55" s="42">
        <v>0</v>
      </c>
      <c r="Z55" s="40">
        <v>0</v>
      </c>
      <c r="AA55" s="62">
        <f t="shared" si="16"/>
        <v>54</v>
      </c>
      <c r="AB55" s="39">
        <v>17</v>
      </c>
      <c r="AC55" s="42">
        <v>37</v>
      </c>
      <c r="AD55" s="40">
        <v>0</v>
      </c>
      <c r="AE55" s="44">
        <v>17</v>
      </c>
      <c r="AF55" s="59">
        <v>0</v>
      </c>
      <c r="AG55" s="39">
        <v>9</v>
      </c>
      <c r="AH55" s="40">
        <v>11</v>
      </c>
      <c r="AI55" s="48">
        <v>1</v>
      </c>
      <c r="AJ55" s="46">
        <v>0</v>
      </c>
      <c r="AK55" s="40">
        <v>0</v>
      </c>
      <c r="AL55" s="70">
        <v>0</v>
      </c>
      <c r="AM55" s="59">
        <v>24</v>
      </c>
      <c r="AN55" s="71"/>
      <c r="AO55" s="40"/>
      <c r="AP55" s="49"/>
      <c r="AQ55" s="49"/>
      <c r="AR55" s="50"/>
      <c r="AS55" s="51"/>
      <c r="AT55" s="60"/>
      <c r="AU55" s="58"/>
      <c r="AV55" s="52"/>
      <c r="AW55" s="70"/>
      <c r="AX55" s="59"/>
      <c r="AY55" s="53" t="str">
        <f t="shared" si="5"/>
        <v/>
      </c>
      <c r="AZ55" s="54"/>
      <c r="BA55" s="54"/>
      <c r="BB55" s="54"/>
      <c r="BC55" s="54"/>
      <c r="BD55" s="54"/>
      <c r="BE55" s="54"/>
      <c r="BF55" s="54"/>
      <c r="BG55" s="54"/>
      <c r="BH55" s="54"/>
      <c r="BI55" s="13"/>
      <c r="BJ55" s="13"/>
      <c r="BK55" s="13"/>
      <c r="BL55" s="13"/>
      <c r="BM55" s="13"/>
      <c r="BX55" s="2"/>
      <c r="CA55" s="55" t="str">
        <f t="shared" si="6"/>
        <v/>
      </c>
      <c r="CB55" s="55" t="str">
        <f t="shared" si="7"/>
        <v/>
      </c>
      <c r="CC55" s="55" t="str">
        <f t="shared" si="8"/>
        <v/>
      </c>
      <c r="CD55" s="55" t="str">
        <f t="shared" si="9"/>
        <v/>
      </c>
      <c r="CE55" s="55" t="str">
        <f t="shared" si="10"/>
        <v/>
      </c>
      <c r="CF55" s="55"/>
      <c r="CG55" s="56">
        <f t="shared" si="11"/>
        <v>0</v>
      </c>
      <c r="CH55" s="56">
        <f t="shared" si="12"/>
        <v>0</v>
      </c>
      <c r="CI55" s="56">
        <f t="shared" si="2"/>
        <v>0</v>
      </c>
      <c r="CJ55" s="56">
        <f t="shared" si="3"/>
        <v>0</v>
      </c>
      <c r="CK55" s="56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69" t="s">
        <v>103</v>
      </c>
      <c r="B56" s="34">
        <f t="shared" si="14"/>
        <v>38</v>
      </c>
      <c r="C56" s="39">
        <v>4</v>
      </c>
      <c r="D56" s="57">
        <v>7</v>
      </c>
      <c r="E56" s="42">
        <v>19</v>
      </c>
      <c r="F56" s="42">
        <v>6</v>
      </c>
      <c r="G56" s="42">
        <v>2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39">
        <v>38</v>
      </c>
      <c r="U56" s="39">
        <v>0</v>
      </c>
      <c r="V56" s="40">
        <v>38</v>
      </c>
      <c r="W56" s="41">
        <f t="shared" si="15"/>
        <v>9</v>
      </c>
      <c r="X56" s="39">
        <v>3</v>
      </c>
      <c r="Y56" s="42">
        <v>6</v>
      </c>
      <c r="Z56" s="40">
        <v>0</v>
      </c>
      <c r="AA56" s="62">
        <f t="shared" si="16"/>
        <v>4</v>
      </c>
      <c r="AB56" s="39">
        <v>0</v>
      </c>
      <c r="AC56" s="42">
        <v>4</v>
      </c>
      <c r="AD56" s="40">
        <v>0</v>
      </c>
      <c r="AE56" s="44">
        <v>3</v>
      </c>
      <c r="AF56" s="59">
        <v>0</v>
      </c>
      <c r="AG56" s="39">
        <v>0</v>
      </c>
      <c r="AH56" s="40">
        <v>0</v>
      </c>
      <c r="AI56" s="48">
        <v>0</v>
      </c>
      <c r="AJ56" s="46">
        <v>0</v>
      </c>
      <c r="AK56" s="40">
        <v>0</v>
      </c>
      <c r="AL56" s="70">
        <v>0</v>
      </c>
      <c r="AM56" s="59">
        <v>0</v>
      </c>
      <c r="AN56" s="71"/>
      <c r="AO56" s="40"/>
      <c r="AP56" s="49"/>
      <c r="AQ56" s="49"/>
      <c r="AR56" s="50"/>
      <c r="AS56" s="51"/>
      <c r="AT56" s="60"/>
      <c r="AU56" s="58"/>
      <c r="AV56" s="52"/>
      <c r="AW56" s="70"/>
      <c r="AX56" s="59"/>
      <c r="AY56" s="53" t="str">
        <f t="shared" si="5"/>
        <v/>
      </c>
      <c r="AZ56" s="54"/>
      <c r="BA56" s="54"/>
      <c r="BB56" s="54"/>
      <c r="BC56" s="54"/>
      <c r="BD56" s="54"/>
      <c r="BE56" s="54"/>
      <c r="BF56" s="54"/>
      <c r="BG56" s="54"/>
      <c r="BH56" s="54"/>
      <c r="BI56" s="13"/>
      <c r="BJ56" s="13"/>
      <c r="BK56" s="13"/>
      <c r="BL56" s="13"/>
      <c r="BM56" s="13"/>
      <c r="BX56" s="2"/>
      <c r="CA56" s="55" t="str">
        <f t="shared" si="6"/>
        <v/>
      </c>
      <c r="CB56" s="55" t="str">
        <f t="shared" si="7"/>
        <v/>
      </c>
      <c r="CC56" s="55" t="str">
        <f t="shared" si="8"/>
        <v/>
      </c>
      <c r="CD56" s="55" t="str">
        <f t="shared" si="9"/>
        <v/>
      </c>
      <c r="CE56" s="55" t="str">
        <f t="shared" si="10"/>
        <v/>
      </c>
      <c r="CF56" s="55"/>
      <c r="CG56" s="56">
        <f t="shared" si="11"/>
        <v>0</v>
      </c>
      <c r="CH56" s="56">
        <f t="shared" si="12"/>
        <v>0</v>
      </c>
      <c r="CI56" s="56">
        <f t="shared" si="2"/>
        <v>0</v>
      </c>
      <c r="CJ56" s="56">
        <f t="shared" si="3"/>
        <v>0</v>
      </c>
      <c r="CK56" s="56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69" t="s">
        <v>104</v>
      </c>
      <c r="B57" s="34">
        <f t="shared" si="14"/>
        <v>264</v>
      </c>
      <c r="C57" s="39">
        <v>3</v>
      </c>
      <c r="D57" s="57">
        <v>0</v>
      </c>
      <c r="E57" s="42">
        <v>1</v>
      </c>
      <c r="F57" s="42">
        <v>0</v>
      </c>
      <c r="G57" s="42">
        <v>12</v>
      </c>
      <c r="H57" s="42">
        <v>17</v>
      </c>
      <c r="I57" s="42">
        <v>22</v>
      </c>
      <c r="J57" s="42">
        <v>33</v>
      </c>
      <c r="K57" s="42">
        <v>44</v>
      </c>
      <c r="L57" s="42">
        <v>35</v>
      </c>
      <c r="M57" s="42">
        <v>33</v>
      </c>
      <c r="N57" s="42">
        <v>25</v>
      </c>
      <c r="O57" s="42">
        <v>14</v>
      </c>
      <c r="P57" s="42">
        <v>10</v>
      </c>
      <c r="Q57" s="42">
        <v>11</v>
      </c>
      <c r="R57" s="42">
        <v>3</v>
      </c>
      <c r="S57" s="40">
        <v>1</v>
      </c>
      <c r="T57" s="39">
        <v>264</v>
      </c>
      <c r="U57" s="39">
        <v>3</v>
      </c>
      <c r="V57" s="40">
        <v>261</v>
      </c>
      <c r="W57" s="41">
        <f t="shared" si="15"/>
        <v>0</v>
      </c>
      <c r="X57" s="39">
        <v>0</v>
      </c>
      <c r="Y57" s="42">
        <v>0</v>
      </c>
      <c r="Z57" s="40">
        <v>0</v>
      </c>
      <c r="AA57" s="62">
        <f t="shared" si="16"/>
        <v>114</v>
      </c>
      <c r="AB57" s="39">
        <v>24</v>
      </c>
      <c r="AC57" s="42">
        <v>77</v>
      </c>
      <c r="AD57" s="40">
        <v>13</v>
      </c>
      <c r="AE57" s="44">
        <v>12</v>
      </c>
      <c r="AF57" s="59">
        <v>0</v>
      </c>
      <c r="AG57" s="39">
        <v>21</v>
      </c>
      <c r="AH57" s="40">
        <v>14</v>
      </c>
      <c r="AI57" s="48">
        <v>1</v>
      </c>
      <c r="AJ57" s="46">
        <v>0</v>
      </c>
      <c r="AK57" s="40">
        <v>0</v>
      </c>
      <c r="AL57" s="70">
        <v>0</v>
      </c>
      <c r="AM57" s="59">
        <v>19</v>
      </c>
      <c r="AN57" s="71"/>
      <c r="AO57" s="40"/>
      <c r="AP57" s="49"/>
      <c r="AQ57" s="49"/>
      <c r="AR57" s="50"/>
      <c r="AS57" s="51"/>
      <c r="AT57" s="60"/>
      <c r="AU57" s="58"/>
      <c r="AV57" s="52"/>
      <c r="AW57" s="70"/>
      <c r="AX57" s="59"/>
      <c r="AY57" s="53" t="str">
        <f t="shared" si="5"/>
        <v/>
      </c>
      <c r="AZ57" s="54"/>
      <c r="BA57" s="54"/>
      <c r="BB57" s="54"/>
      <c r="BC57" s="54"/>
      <c r="BD57" s="54"/>
      <c r="BE57" s="54"/>
      <c r="BF57" s="54"/>
      <c r="BG57" s="54"/>
      <c r="BH57" s="54"/>
      <c r="BI57" s="13"/>
      <c r="BJ57" s="13"/>
      <c r="BK57" s="13"/>
      <c r="BL57" s="13"/>
      <c r="BM57" s="13"/>
      <c r="BX57" s="2"/>
      <c r="CA57" s="55" t="str">
        <f t="shared" si="6"/>
        <v/>
      </c>
      <c r="CB57" s="55" t="str">
        <f t="shared" si="7"/>
        <v/>
      </c>
      <c r="CC57" s="55" t="str">
        <f t="shared" si="8"/>
        <v/>
      </c>
      <c r="CD57" s="55" t="str">
        <f t="shared" si="9"/>
        <v/>
      </c>
      <c r="CE57" s="55" t="str">
        <f t="shared" si="10"/>
        <v/>
      </c>
      <c r="CF57" s="55"/>
      <c r="CG57" s="56">
        <f t="shared" si="11"/>
        <v>0</v>
      </c>
      <c r="CH57" s="56">
        <f t="shared" si="12"/>
        <v>0</v>
      </c>
      <c r="CI57" s="56">
        <f t="shared" si="2"/>
        <v>0</v>
      </c>
      <c r="CJ57" s="56">
        <f t="shared" si="3"/>
        <v>0</v>
      </c>
      <c r="CK57" s="56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1" t="s">
        <v>105</v>
      </c>
      <c r="B58" s="34">
        <f t="shared" si="14"/>
        <v>621</v>
      </c>
      <c r="C58" s="39">
        <v>17</v>
      </c>
      <c r="D58" s="57">
        <v>7</v>
      </c>
      <c r="E58" s="42">
        <v>3</v>
      </c>
      <c r="F58" s="42">
        <v>5</v>
      </c>
      <c r="G58" s="42">
        <v>6</v>
      </c>
      <c r="H58" s="42">
        <v>10</v>
      </c>
      <c r="I58" s="42">
        <v>12</v>
      </c>
      <c r="J58" s="42">
        <v>22</v>
      </c>
      <c r="K58" s="42">
        <v>10</v>
      </c>
      <c r="L58" s="42">
        <v>20</v>
      </c>
      <c r="M58" s="42">
        <v>32</v>
      </c>
      <c r="N58" s="42">
        <v>53</v>
      </c>
      <c r="O58" s="42">
        <v>40</v>
      </c>
      <c r="P58" s="42">
        <v>81</v>
      </c>
      <c r="Q58" s="42">
        <v>109</v>
      </c>
      <c r="R58" s="42">
        <v>106</v>
      </c>
      <c r="S58" s="40">
        <v>88</v>
      </c>
      <c r="T58" s="39">
        <v>615</v>
      </c>
      <c r="U58" s="39">
        <v>320</v>
      </c>
      <c r="V58" s="40">
        <v>301</v>
      </c>
      <c r="W58" s="41">
        <f t="shared" si="15"/>
        <v>20</v>
      </c>
      <c r="X58" s="39">
        <v>0</v>
      </c>
      <c r="Y58" s="42">
        <v>20</v>
      </c>
      <c r="Z58" s="40">
        <v>0</v>
      </c>
      <c r="AA58" s="62">
        <f t="shared" si="16"/>
        <v>247</v>
      </c>
      <c r="AB58" s="39">
        <v>25</v>
      </c>
      <c r="AC58" s="42">
        <v>222</v>
      </c>
      <c r="AD58" s="40">
        <v>0</v>
      </c>
      <c r="AE58" s="44">
        <v>25</v>
      </c>
      <c r="AF58" s="59">
        <v>3</v>
      </c>
      <c r="AG58" s="39">
        <v>3</v>
      </c>
      <c r="AH58" s="40">
        <v>17</v>
      </c>
      <c r="AI58" s="48">
        <v>161</v>
      </c>
      <c r="AJ58" s="46">
        <v>0</v>
      </c>
      <c r="AK58" s="40">
        <v>10</v>
      </c>
      <c r="AL58" s="70">
        <v>14</v>
      </c>
      <c r="AM58" s="59">
        <v>35</v>
      </c>
      <c r="AN58" s="71"/>
      <c r="AO58" s="40"/>
      <c r="AP58" s="49"/>
      <c r="AQ58" s="49"/>
      <c r="AR58" s="50"/>
      <c r="AS58" s="51"/>
      <c r="AT58" s="60"/>
      <c r="AU58" s="58"/>
      <c r="AV58" s="52"/>
      <c r="AW58" s="70"/>
      <c r="AX58" s="59"/>
      <c r="AY58" s="53" t="str">
        <f t="shared" si="5"/>
        <v/>
      </c>
      <c r="AZ58" s="54"/>
      <c r="BA58" s="54"/>
      <c r="BB58" s="54"/>
      <c r="BC58" s="54"/>
      <c r="BD58" s="54"/>
      <c r="BE58" s="54"/>
      <c r="BF58" s="54"/>
      <c r="BG58" s="54"/>
      <c r="BH58" s="54"/>
      <c r="BI58" s="13"/>
      <c r="BJ58" s="13"/>
      <c r="BK58" s="13"/>
      <c r="BL58" s="13"/>
      <c r="BM58" s="13"/>
      <c r="BX58" s="2"/>
      <c r="CA58" s="55" t="str">
        <f t="shared" si="6"/>
        <v/>
      </c>
      <c r="CB58" s="55" t="str">
        <f t="shared" si="7"/>
        <v/>
      </c>
      <c r="CC58" s="55" t="str">
        <f t="shared" si="8"/>
        <v/>
      </c>
      <c r="CD58" s="55" t="str">
        <f t="shared" si="9"/>
        <v/>
      </c>
      <c r="CE58" s="55" t="str">
        <f t="shared" si="10"/>
        <v/>
      </c>
      <c r="CF58" s="55"/>
      <c r="CG58" s="56">
        <f t="shared" si="11"/>
        <v>0</v>
      </c>
      <c r="CH58" s="56">
        <f t="shared" si="12"/>
        <v>0</v>
      </c>
      <c r="CI58" s="56">
        <f t="shared" si="2"/>
        <v>0</v>
      </c>
      <c r="CJ58" s="56">
        <f t="shared" si="3"/>
        <v>0</v>
      </c>
      <c r="CK58" s="56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1" t="s">
        <v>106</v>
      </c>
      <c r="B59" s="34">
        <f t="shared" si="14"/>
        <v>362</v>
      </c>
      <c r="C59" s="39">
        <v>30</v>
      </c>
      <c r="D59" s="57">
        <v>65</v>
      </c>
      <c r="E59" s="42">
        <v>31</v>
      </c>
      <c r="F59" s="42">
        <v>24</v>
      </c>
      <c r="G59" s="42">
        <v>13</v>
      </c>
      <c r="H59" s="42">
        <v>7</v>
      </c>
      <c r="I59" s="42">
        <v>6</v>
      </c>
      <c r="J59" s="42">
        <v>19</v>
      </c>
      <c r="K59" s="42">
        <v>4</v>
      </c>
      <c r="L59" s="42">
        <v>16</v>
      </c>
      <c r="M59" s="42">
        <v>17</v>
      </c>
      <c r="N59" s="42">
        <v>22</v>
      </c>
      <c r="O59" s="42">
        <v>13</v>
      </c>
      <c r="P59" s="42">
        <v>16</v>
      </c>
      <c r="Q59" s="42">
        <v>33</v>
      </c>
      <c r="R59" s="42">
        <v>23</v>
      </c>
      <c r="S59" s="40">
        <v>23</v>
      </c>
      <c r="T59" s="39">
        <v>360</v>
      </c>
      <c r="U59" s="39">
        <v>157</v>
      </c>
      <c r="V59" s="40">
        <v>205</v>
      </c>
      <c r="W59" s="41">
        <f t="shared" si="15"/>
        <v>63</v>
      </c>
      <c r="X59" s="39">
        <v>18</v>
      </c>
      <c r="Y59" s="42">
        <v>45</v>
      </c>
      <c r="Z59" s="40">
        <v>0</v>
      </c>
      <c r="AA59" s="62">
        <f t="shared" si="16"/>
        <v>123</v>
      </c>
      <c r="AB59" s="39">
        <v>24</v>
      </c>
      <c r="AC59" s="42">
        <v>99</v>
      </c>
      <c r="AD59" s="40">
        <v>0</v>
      </c>
      <c r="AE59" s="44">
        <v>40</v>
      </c>
      <c r="AF59" s="40">
        <v>0</v>
      </c>
      <c r="AG59" s="39">
        <v>26</v>
      </c>
      <c r="AH59" s="40">
        <v>14</v>
      </c>
      <c r="AI59" s="48">
        <v>2</v>
      </c>
      <c r="AJ59" s="46">
        <v>0</v>
      </c>
      <c r="AK59" s="40">
        <v>32</v>
      </c>
      <c r="AL59" s="70">
        <v>16</v>
      </c>
      <c r="AM59" s="59">
        <v>23</v>
      </c>
      <c r="AN59" s="71"/>
      <c r="AO59" s="40"/>
      <c r="AP59" s="49"/>
      <c r="AQ59" s="49"/>
      <c r="AR59" s="50"/>
      <c r="AS59" s="51"/>
      <c r="AT59" s="60"/>
      <c r="AU59" s="58"/>
      <c r="AV59" s="52"/>
      <c r="AW59" s="70"/>
      <c r="AX59" s="59"/>
      <c r="AY59" s="53" t="str">
        <f t="shared" si="5"/>
        <v/>
      </c>
      <c r="AZ59" s="54"/>
      <c r="BA59" s="54"/>
      <c r="BB59" s="54"/>
      <c r="BC59" s="54"/>
      <c r="BD59" s="54"/>
      <c r="BE59" s="54"/>
      <c r="BF59" s="54"/>
      <c r="BG59" s="54"/>
      <c r="BH59" s="54"/>
      <c r="BI59" s="13"/>
      <c r="BJ59" s="13"/>
      <c r="BK59" s="13"/>
      <c r="BL59" s="13"/>
      <c r="BM59" s="13"/>
      <c r="BX59" s="2"/>
      <c r="CA59" s="55" t="str">
        <f t="shared" si="6"/>
        <v/>
      </c>
      <c r="CB59" s="55" t="str">
        <f t="shared" si="7"/>
        <v/>
      </c>
      <c r="CC59" s="55" t="str">
        <f t="shared" si="8"/>
        <v/>
      </c>
      <c r="CD59" s="55" t="str">
        <f t="shared" si="9"/>
        <v/>
      </c>
      <c r="CE59" s="55" t="str">
        <f t="shared" si="10"/>
        <v/>
      </c>
      <c r="CF59" s="55"/>
      <c r="CG59" s="56">
        <f t="shared" si="11"/>
        <v>0</v>
      </c>
      <c r="CH59" s="56">
        <f t="shared" si="12"/>
        <v>0</v>
      </c>
      <c r="CI59" s="56">
        <f t="shared" si="2"/>
        <v>0</v>
      </c>
      <c r="CJ59" s="56">
        <f t="shared" si="3"/>
        <v>0</v>
      </c>
      <c r="CK59" s="56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1" t="s">
        <v>107</v>
      </c>
      <c r="B60" s="34">
        <f t="shared" si="14"/>
        <v>169</v>
      </c>
      <c r="C60" s="39">
        <v>57</v>
      </c>
      <c r="D60" s="57">
        <v>57</v>
      </c>
      <c r="E60" s="42">
        <v>53</v>
      </c>
      <c r="F60" s="42">
        <v>2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39">
        <v>169</v>
      </c>
      <c r="U60" s="39">
        <v>79</v>
      </c>
      <c r="V60" s="40">
        <v>90</v>
      </c>
      <c r="W60" s="41">
        <f t="shared" si="15"/>
        <v>119</v>
      </c>
      <c r="X60" s="39">
        <v>17</v>
      </c>
      <c r="Y60" s="42">
        <v>102</v>
      </c>
      <c r="Z60" s="40">
        <v>0</v>
      </c>
      <c r="AA60" s="62">
        <f t="shared" si="16"/>
        <v>0</v>
      </c>
      <c r="AB60" s="39">
        <v>0</v>
      </c>
      <c r="AC60" s="42">
        <v>0</v>
      </c>
      <c r="AD60" s="40">
        <v>0</v>
      </c>
      <c r="AE60" s="44">
        <v>16</v>
      </c>
      <c r="AF60" s="40">
        <v>0</v>
      </c>
      <c r="AG60" s="39">
        <v>6</v>
      </c>
      <c r="AH60" s="40">
        <v>1</v>
      </c>
      <c r="AI60" s="48">
        <v>0</v>
      </c>
      <c r="AJ60" s="46">
        <v>3</v>
      </c>
      <c r="AK60" s="40">
        <v>0</v>
      </c>
      <c r="AL60" s="70">
        <v>16</v>
      </c>
      <c r="AM60" s="59">
        <v>0</v>
      </c>
      <c r="AN60" s="71"/>
      <c r="AO60" s="40"/>
      <c r="AP60" s="49"/>
      <c r="AQ60" s="49"/>
      <c r="AR60" s="50"/>
      <c r="AS60" s="51"/>
      <c r="AT60" s="60"/>
      <c r="AU60" s="58"/>
      <c r="AV60" s="52"/>
      <c r="AW60" s="70"/>
      <c r="AX60" s="59"/>
      <c r="AY60" s="53" t="str">
        <f t="shared" si="5"/>
        <v/>
      </c>
      <c r="AZ60" s="54"/>
      <c r="BA60" s="54"/>
      <c r="BB60" s="54"/>
      <c r="BC60" s="54"/>
      <c r="BD60" s="54"/>
      <c r="BE60" s="54"/>
      <c r="BF60" s="54"/>
      <c r="BG60" s="54"/>
      <c r="BH60" s="54"/>
      <c r="BI60" s="13"/>
      <c r="BJ60" s="13"/>
      <c r="BK60" s="13"/>
      <c r="BL60" s="13"/>
      <c r="BM60" s="13"/>
      <c r="BX60" s="2"/>
      <c r="CA60" s="55" t="str">
        <f t="shared" si="6"/>
        <v/>
      </c>
      <c r="CB60" s="55" t="str">
        <f t="shared" si="7"/>
        <v/>
      </c>
      <c r="CC60" s="55" t="str">
        <f t="shared" si="8"/>
        <v/>
      </c>
      <c r="CD60" s="55" t="str">
        <f t="shared" si="9"/>
        <v/>
      </c>
      <c r="CE60" s="55" t="str">
        <f t="shared" si="10"/>
        <v/>
      </c>
      <c r="CF60" s="55"/>
      <c r="CG60" s="56">
        <f t="shared" si="11"/>
        <v>0</v>
      </c>
      <c r="CH60" s="56">
        <f t="shared" si="12"/>
        <v>0</v>
      </c>
      <c r="CI60" s="56">
        <f t="shared" si="2"/>
        <v>0</v>
      </c>
      <c r="CJ60" s="56">
        <f t="shared" si="3"/>
        <v>0</v>
      </c>
      <c r="CK60" s="56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1" t="s">
        <v>108</v>
      </c>
      <c r="B61" s="34">
        <f t="shared" si="14"/>
        <v>437</v>
      </c>
      <c r="C61" s="39">
        <v>0</v>
      </c>
      <c r="D61" s="57">
        <v>0</v>
      </c>
      <c r="E61" s="42">
        <v>1</v>
      </c>
      <c r="F61" s="42">
        <v>25</v>
      </c>
      <c r="G61" s="42">
        <v>21</v>
      </c>
      <c r="H61" s="42">
        <v>21</v>
      </c>
      <c r="I61" s="42">
        <v>20</v>
      </c>
      <c r="J61" s="42">
        <v>26</v>
      </c>
      <c r="K61" s="42">
        <v>23</v>
      </c>
      <c r="L61" s="42">
        <v>41</v>
      </c>
      <c r="M61" s="42">
        <v>50</v>
      </c>
      <c r="N61" s="42">
        <v>45</v>
      </c>
      <c r="O61" s="42">
        <v>39</v>
      </c>
      <c r="P61" s="42">
        <v>36</v>
      </c>
      <c r="Q61" s="42">
        <v>41</v>
      </c>
      <c r="R61" s="42">
        <v>24</v>
      </c>
      <c r="S61" s="40">
        <v>24</v>
      </c>
      <c r="T61" s="39">
        <v>431</v>
      </c>
      <c r="U61" s="39">
        <v>198</v>
      </c>
      <c r="V61" s="40">
        <v>239</v>
      </c>
      <c r="W61" s="41">
        <f t="shared" si="15"/>
        <v>0</v>
      </c>
      <c r="X61" s="39">
        <v>0</v>
      </c>
      <c r="Y61" s="42">
        <v>0</v>
      </c>
      <c r="Z61" s="40">
        <v>0</v>
      </c>
      <c r="AA61" s="62">
        <f t="shared" si="16"/>
        <v>273</v>
      </c>
      <c r="AB61" s="39">
        <v>46</v>
      </c>
      <c r="AC61" s="42">
        <v>134</v>
      </c>
      <c r="AD61" s="40">
        <v>93</v>
      </c>
      <c r="AE61" s="44">
        <v>46</v>
      </c>
      <c r="AF61" s="66">
        <v>14</v>
      </c>
      <c r="AG61" s="39">
        <v>8</v>
      </c>
      <c r="AH61" s="40">
        <v>2</v>
      </c>
      <c r="AI61" s="48">
        <v>16</v>
      </c>
      <c r="AJ61" s="46">
        <v>0</v>
      </c>
      <c r="AK61" s="40">
        <v>48</v>
      </c>
      <c r="AL61" s="70">
        <v>0</v>
      </c>
      <c r="AM61" s="59">
        <v>77</v>
      </c>
      <c r="AN61" s="71"/>
      <c r="AO61" s="40"/>
      <c r="AP61" s="49"/>
      <c r="AQ61" s="49"/>
      <c r="AR61" s="50"/>
      <c r="AS61" s="51"/>
      <c r="AT61" s="60"/>
      <c r="AU61" s="58"/>
      <c r="AV61" s="52"/>
      <c r="AW61" s="70"/>
      <c r="AX61" s="59"/>
      <c r="AY61" s="53" t="str">
        <f t="shared" si="5"/>
        <v/>
      </c>
      <c r="AZ61" s="54"/>
      <c r="BA61" s="54"/>
      <c r="BB61" s="54"/>
      <c r="BC61" s="54"/>
      <c r="BD61" s="54"/>
      <c r="BE61" s="54"/>
      <c r="BF61" s="54"/>
      <c r="BG61" s="54"/>
      <c r="BH61" s="54"/>
      <c r="BI61" s="13"/>
      <c r="BJ61" s="13"/>
      <c r="BK61" s="13"/>
      <c r="BL61" s="13"/>
      <c r="BM61" s="13"/>
      <c r="BX61" s="2"/>
      <c r="CA61" s="55" t="str">
        <f t="shared" si="6"/>
        <v/>
      </c>
      <c r="CB61" s="55" t="str">
        <f t="shared" si="7"/>
        <v/>
      </c>
      <c r="CC61" s="55" t="str">
        <f t="shared" si="8"/>
        <v/>
      </c>
      <c r="CD61" s="55" t="str">
        <f t="shared" si="9"/>
        <v/>
      </c>
      <c r="CE61" s="55" t="str">
        <f t="shared" si="10"/>
        <v/>
      </c>
      <c r="CF61" s="55"/>
      <c r="CG61" s="56">
        <f t="shared" si="11"/>
        <v>0</v>
      </c>
      <c r="CH61" s="56">
        <f t="shared" si="12"/>
        <v>0</v>
      </c>
      <c r="CI61" s="56">
        <f t="shared" si="2"/>
        <v>0</v>
      </c>
      <c r="CJ61" s="56">
        <f t="shared" si="3"/>
        <v>0</v>
      </c>
      <c r="CK61" s="56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1" t="s">
        <v>109</v>
      </c>
      <c r="B62" s="34">
        <f t="shared" si="14"/>
        <v>0</v>
      </c>
      <c r="C62" s="39"/>
      <c r="D62" s="57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39"/>
      <c r="U62" s="39"/>
      <c r="V62" s="40"/>
      <c r="W62" s="41">
        <f t="shared" si="15"/>
        <v>0</v>
      </c>
      <c r="X62" s="39"/>
      <c r="Y62" s="42"/>
      <c r="Z62" s="40"/>
      <c r="AA62" s="62">
        <f t="shared" si="16"/>
        <v>0</v>
      </c>
      <c r="AB62" s="39"/>
      <c r="AC62" s="42"/>
      <c r="AD62" s="40"/>
      <c r="AE62" s="44"/>
      <c r="AF62" s="59">
        <v>0</v>
      </c>
      <c r="AG62" s="39"/>
      <c r="AH62" s="40"/>
      <c r="AI62" s="48"/>
      <c r="AJ62" s="46"/>
      <c r="AK62" s="40"/>
      <c r="AL62" s="70"/>
      <c r="AM62" s="59"/>
      <c r="AN62" s="71"/>
      <c r="AO62" s="40"/>
      <c r="AP62" s="49"/>
      <c r="AQ62" s="49"/>
      <c r="AR62" s="50"/>
      <c r="AS62" s="51"/>
      <c r="AT62" s="60"/>
      <c r="AU62" s="58"/>
      <c r="AV62" s="52"/>
      <c r="AW62" s="70"/>
      <c r="AX62" s="59"/>
      <c r="AY62" s="53" t="str">
        <f t="shared" si="5"/>
        <v/>
      </c>
      <c r="AZ62" s="54"/>
      <c r="BA62" s="54"/>
      <c r="BB62" s="54"/>
      <c r="BC62" s="54"/>
      <c r="BD62" s="54"/>
      <c r="BE62" s="54"/>
      <c r="BF62" s="54"/>
      <c r="BG62" s="54"/>
      <c r="BH62" s="54"/>
      <c r="BI62" s="13"/>
      <c r="BJ62" s="13"/>
      <c r="BK62" s="13"/>
      <c r="BL62" s="13"/>
      <c r="BM62" s="13"/>
      <c r="BX62" s="2"/>
      <c r="CA62" s="55" t="str">
        <f t="shared" si="6"/>
        <v/>
      </c>
      <c r="CB62" s="55" t="str">
        <f t="shared" si="7"/>
        <v/>
      </c>
      <c r="CC62" s="55" t="str">
        <f t="shared" si="8"/>
        <v/>
      </c>
      <c r="CD62" s="55" t="str">
        <f t="shared" si="9"/>
        <v/>
      </c>
      <c r="CE62" s="55" t="str">
        <f t="shared" si="10"/>
        <v/>
      </c>
      <c r="CF62" s="55"/>
      <c r="CG62" s="56">
        <f t="shared" si="11"/>
        <v>0</v>
      </c>
      <c r="CH62" s="56">
        <f t="shared" si="12"/>
        <v>0</v>
      </c>
      <c r="CI62" s="56">
        <f t="shared" si="2"/>
        <v>0</v>
      </c>
      <c r="CJ62" s="56">
        <f t="shared" si="3"/>
        <v>0</v>
      </c>
      <c r="CK62" s="56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1" t="s">
        <v>110</v>
      </c>
      <c r="B63" s="34">
        <f t="shared" si="14"/>
        <v>293</v>
      </c>
      <c r="C63" s="39">
        <v>0</v>
      </c>
      <c r="D63" s="57">
        <v>0</v>
      </c>
      <c r="E63" s="42">
        <v>0</v>
      </c>
      <c r="F63" s="42">
        <v>2</v>
      </c>
      <c r="G63" s="42">
        <v>8</v>
      </c>
      <c r="H63" s="42">
        <v>7</v>
      </c>
      <c r="I63" s="42">
        <v>6</v>
      </c>
      <c r="J63" s="42">
        <v>10</v>
      </c>
      <c r="K63" s="42">
        <v>11</v>
      </c>
      <c r="L63" s="42">
        <v>20</v>
      </c>
      <c r="M63" s="42">
        <v>19</v>
      </c>
      <c r="N63" s="42">
        <v>29</v>
      </c>
      <c r="O63" s="42">
        <v>38</v>
      </c>
      <c r="P63" s="42">
        <v>39</v>
      </c>
      <c r="Q63" s="42">
        <v>44</v>
      </c>
      <c r="R63" s="42">
        <v>21</v>
      </c>
      <c r="S63" s="40">
        <v>39</v>
      </c>
      <c r="T63" s="39">
        <v>291</v>
      </c>
      <c r="U63" s="39">
        <v>229</v>
      </c>
      <c r="V63" s="40">
        <v>64</v>
      </c>
      <c r="W63" s="41">
        <f t="shared" si="15"/>
        <v>0</v>
      </c>
      <c r="X63" s="39">
        <v>0</v>
      </c>
      <c r="Y63" s="42">
        <v>0</v>
      </c>
      <c r="Z63" s="40">
        <v>0</v>
      </c>
      <c r="AA63" s="62">
        <f t="shared" si="16"/>
        <v>161</v>
      </c>
      <c r="AB63" s="39">
        <v>106</v>
      </c>
      <c r="AC63" s="42">
        <v>55</v>
      </c>
      <c r="AD63" s="40">
        <v>0</v>
      </c>
      <c r="AE63" s="44">
        <v>102</v>
      </c>
      <c r="AF63" s="59">
        <v>15</v>
      </c>
      <c r="AG63" s="39">
        <v>2</v>
      </c>
      <c r="AH63" s="40">
        <v>2</v>
      </c>
      <c r="AI63" s="48">
        <v>0</v>
      </c>
      <c r="AJ63" s="46">
        <v>0</v>
      </c>
      <c r="AK63" s="40">
        <v>10</v>
      </c>
      <c r="AL63" s="70">
        <v>0</v>
      </c>
      <c r="AM63" s="59">
        <v>0</v>
      </c>
      <c r="AN63" s="71"/>
      <c r="AO63" s="40"/>
      <c r="AP63" s="49"/>
      <c r="AQ63" s="49"/>
      <c r="AR63" s="50"/>
      <c r="AS63" s="51"/>
      <c r="AT63" s="60"/>
      <c r="AU63" s="58"/>
      <c r="AV63" s="52"/>
      <c r="AW63" s="70"/>
      <c r="AX63" s="59"/>
      <c r="AY63" s="53" t="str">
        <f t="shared" si="5"/>
        <v/>
      </c>
      <c r="AZ63" s="54"/>
      <c r="BA63" s="54"/>
      <c r="BB63" s="54"/>
      <c r="BC63" s="54"/>
      <c r="BD63" s="54"/>
      <c r="BE63" s="54"/>
      <c r="BF63" s="54"/>
      <c r="BG63" s="54"/>
      <c r="BH63" s="54"/>
      <c r="BI63" s="13"/>
      <c r="BJ63" s="13"/>
      <c r="BK63" s="13"/>
      <c r="BL63" s="13"/>
      <c r="BM63" s="13"/>
      <c r="BX63" s="2"/>
      <c r="CA63" s="55" t="str">
        <f t="shared" si="6"/>
        <v/>
      </c>
      <c r="CB63" s="55" t="str">
        <f t="shared" si="7"/>
        <v/>
      </c>
      <c r="CC63" s="55" t="str">
        <f t="shared" si="8"/>
        <v/>
      </c>
      <c r="CD63" s="55" t="str">
        <f t="shared" si="9"/>
        <v/>
      </c>
      <c r="CE63" s="55" t="str">
        <f t="shared" si="10"/>
        <v/>
      </c>
      <c r="CF63" s="55"/>
      <c r="CG63" s="56">
        <f t="shared" si="11"/>
        <v>0</v>
      </c>
      <c r="CH63" s="56">
        <f t="shared" si="12"/>
        <v>0</v>
      </c>
      <c r="CI63" s="56">
        <f t="shared" si="2"/>
        <v>0</v>
      </c>
      <c r="CJ63" s="56">
        <f t="shared" si="3"/>
        <v>0</v>
      </c>
      <c r="CK63" s="56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1" t="s">
        <v>111</v>
      </c>
      <c r="B64" s="34">
        <f t="shared" si="14"/>
        <v>0</v>
      </c>
      <c r="C64" s="39"/>
      <c r="D64" s="57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39"/>
      <c r="U64" s="39"/>
      <c r="V64" s="40"/>
      <c r="W64" s="41">
        <f t="shared" si="15"/>
        <v>0</v>
      </c>
      <c r="X64" s="39"/>
      <c r="Y64" s="42"/>
      <c r="Z64" s="40"/>
      <c r="AA64" s="62">
        <f t="shared" si="16"/>
        <v>0</v>
      </c>
      <c r="AB64" s="39"/>
      <c r="AC64" s="42"/>
      <c r="AD64" s="40"/>
      <c r="AE64" s="44"/>
      <c r="AF64" s="59"/>
      <c r="AG64" s="39"/>
      <c r="AH64" s="40"/>
      <c r="AI64" s="48"/>
      <c r="AJ64" s="46"/>
      <c r="AK64" s="40"/>
      <c r="AL64" s="72"/>
      <c r="AM64" s="73"/>
      <c r="AN64" s="71"/>
      <c r="AO64" s="40"/>
      <c r="AP64" s="49"/>
      <c r="AQ64" s="49"/>
      <c r="AR64" s="50"/>
      <c r="AS64" s="51"/>
      <c r="AT64" s="60"/>
      <c r="AU64" s="58"/>
      <c r="AV64" s="52"/>
      <c r="AW64" s="72"/>
      <c r="AX64" s="73"/>
      <c r="AY64" s="53" t="str">
        <f t="shared" si="5"/>
        <v/>
      </c>
      <c r="AZ64" s="54"/>
      <c r="BA64" s="54"/>
      <c r="BB64" s="54"/>
      <c r="BC64" s="54"/>
      <c r="BD64" s="54"/>
      <c r="BE64" s="54"/>
      <c r="BF64" s="54"/>
      <c r="BG64" s="54"/>
      <c r="BH64" s="54"/>
      <c r="BI64" s="13"/>
      <c r="BJ64" s="13"/>
      <c r="BK64" s="13"/>
      <c r="BL64" s="13"/>
      <c r="BM64" s="13"/>
      <c r="BX64" s="2"/>
      <c r="CA64" s="55" t="str">
        <f t="shared" si="6"/>
        <v/>
      </c>
      <c r="CB64" s="55" t="str">
        <f t="shared" si="7"/>
        <v/>
      </c>
      <c r="CC64" s="55" t="str">
        <f t="shared" si="8"/>
        <v/>
      </c>
      <c r="CD64" s="55" t="str">
        <f t="shared" si="9"/>
        <v/>
      </c>
      <c r="CE64" s="55" t="str">
        <f t="shared" si="10"/>
        <v/>
      </c>
      <c r="CF64" s="55"/>
      <c r="CG64" s="56">
        <f t="shared" si="11"/>
        <v>0</v>
      </c>
      <c r="CH64" s="56">
        <f t="shared" si="12"/>
        <v>0</v>
      </c>
      <c r="CI64" s="56">
        <f t="shared" si="2"/>
        <v>0</v>
      </c>
      <c r="CJ64" s="56">
        <f t="shared" si="3"/>
        <v>0</v>
      </c>
      <c r="CK64" s="56">
        <f t="shared" si="4"/>
        <v>0</v>
      </c>
    </row>
    <row r="65" spans="1:104" ht="16.350000000000001" customHeight="1" x14ac:dyDescent="0.2">
      <c r="A65" s="41" t="s">
        <v>112</v>
      </c>
      <c r="B65" s="34">
        <f t="shared" si="14"/>
        <v>0</v>
      </c>
      <c r="C65" s="39"/>
      <c r="D65" s="57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0"/>
      <c r="T65" s="39"/>
      <c r="U65" s="39"/>
      <c r="V65" s="40"/>
      <c r="W65" s="41">
        <f t="shared" si="15"/>
        <v>0</v>
      </c>
      <c r="X65" s="39"/>
      <c r="Y65" s="42"/>
      <c r="Z65" s="40"/>
      <c r="AA65" s="62">
        <f t="shared" si="16"/>
        <v>0</v>
      </c>
      <c r="AB65" s="39"/>
      <c r="AC65" s="42"/>
      <c r="AD65" s="40"/>
      <c r="AE65" s="44"/>
      <c r="AF65" s="40"/>
      <c r="AG65" s="39"/>
      <c r="AH65" s="40"/>
      <c r="AI65" s="48"/>
      <c r="AJ65" s="46"/>
      <c r="AK65" s="40"/>
      <c r="AL65" s="72"/>
      <c r="AM65" s="73"/>
      <c r="AN65" s="71"/>
      <c r="AO65" s="40"/>
      <c r="AP65" s="49"/>
      <c r="AQ65" s="49"/>
      <c r="AR65" s="50"/>
      <c r="AS65" s="51"/>
      <c r="AT65" s="60"/>
      <c r="AU65" s="58"/>
      <c r="AV65" s="52"/>
      <c r="AW65" s="72"/>
      <c r="AX65" s="73"/>
      <c r="AY65" s="53" t="str">
        <f t="shared" si="5"/>
        <v/>
      </c>
      <c r="AZ65" s="54"/>
      <c r="BA65" s="54"/>
      <c r="BB65" s="54"/>
      <c r="BC65" s="54"/>
      <c r="BD65" s="54"/>
      <c r="BE65" s="54"/>
      <c r="BF65" s="54"/>
      <c r="BG65" s="54"/>
      <c r="BH65" s="54"/>
      <c r="BI65" s="13"/>
      <c r="BJ65" s="13"/>
      <c r="BK65" s="13"/>
      <c r="BL65" s="13"/>
      <c r="BM65" s="13"/>
      <c r="BX65" s="2"/>
      <c r="CA65" s="55" t="str">
        <f t="shared" si="6"/>
        <v/>
      </c>
      <c r="CB65" s="55" t="str">
        <f t="shared" si="7"/>
        <v/>
      </c>
      <c r="CC65" s="55" t="str">
        <f t="shared" si="8"/>
        <v/>
      </c>
      <c r="CD65" s="55" t="str">
        <f t="shared" si="9"/>
        <v/>
      </c>
      <c r="CE65" s="55" t="str">
        <f t="shared" si="10"/>
        <v/>
      </c>
      <c r="CF65" s="55"/>
      <c r="CG65" s="56">
        <f t="shared" si="11"/>
        <v>0</v>
      </c>
      <c r="CH65" s="56">
        <f t="shared" si="12"/>
        <v>0</v>
      </c>
      <c r="CI65" s="56">
        <f t="shared" si="2"/>
        <v>0</v>
      </c>
      <c r="CJ65" s="56">
        <f t="shared" si="3"/>
        <v>0</v>
      </c>
      <c r="CK65" s="56">
        <f t="shared" si="4"/>
        <v>0</v>
      </c>
    </row>
    <row r="66" spans="1:104" ht="16.350000000000001" customHeight="1" x14ac:dyDescent="0.2">
      <c r="A66" s="41" t="s">
        <v>113</v>
      </c>
      <c r="B66" s="34">
        <f>SUM(L66+M66+N66+O66+P66+Q66+R66+S66)</f>
        <v>0</v>
      </c>
      <c r="C66" s="74"/>
      <c r="D66" s="75"/>
      <c r="E66" s="76"/>
      <c r="F66" s="76"/>
      <c r="G66" s="76"/>
      <c r="H66" s="76"/>
      <c r="I66" s="76"/>
      <c r="J66" s="76"/>
      <c r="K66" s="76"/>
      <c r="L66" s="42"/>
      <c r="M66" s="42"/>
      <c r="N66" s="42"/>
      <c r="O66" s="42"/>
      <c r="P66" s="42"/>
      <c r="Q66" s="42"/>
      <c r="R66" s="42"/>
      <c r="S66" s="40"/>
      <c r="T66" s="39"/>
      <c r="U66" s="39"/>
      <c r="V66" s="40"/>
      <c r="W66" s="41">
        <f t="shared" si="15"/>
        <v>0</v>
      </c>
      <c r="X66" s="39"/>
      <c r="Y66" s="42"/>
      <c r="Z66" s="40"/>
      <c r="AA66" s="62">
        <f t="shared" si="16"/>
        <v>0</v>
      </c>
      <c r="AB66" s="39"/>
      <c r="AC66" s="42"/>
      <c r="AD66" s="40"/>
      <c r="AE66" s="44"/>
      <c r="AF66" s="40"/>
      <c r="AG66" s="39"/>
      <c r="AH66" s="40"/>
      <c r="AI66" s="48"/>
      <c r="AJ66" s="46"/>
      <c r="AK66" s="40"/>
      <c r="AL66" s="72"/>
      <c r="AM66" s="73"/>
      <c r="AN66" s="71"/>
      <c r="AO66" s="40"/>
      <c r="AP66" s="49"/>
      <c r="AQ66" s="49"/>
      <c r="AR66" s="50"/>
      <c r="AS66" s="51"/>
      <c r="AT66" s="60"/>
      <c r="AU66" s="58"/>
      <c r="AV66" s="52"/>
      <c r="AW66" s="72"/>
      <c r="AX66" s="73"/>
      <c r="AY66" s="53" t="str">
        <f t="shared" si="5"/>
        <v/>
      </c>
      <c r="AZ66" s="54"/>
      <c r="BA66" s="54"/>
      <c r="BB66" s="54"/>
      <c r="BC66" s="54"/>
      <c r="BD66" s="54"/>
      <c r="BE66" s="54"/>
      <c r="BF66" s="54"/>
      <c r="BG66" s="54"/>
      <c r="BH66" s="54"/>
      <c r="BI66" s="13"/>
      <c r="BJ66" s="13"/>
      <c r="BK66" s="13"/>
      <c r="BL66" s="13"/>
      <c r="BM66" s="13"/>
      <c r="BX66" s="2"/>
      <c r="CA66" s="55" t="str">
        <f t="shared" si="6"/>
        <v/>
      </c>
      <c r="CB66" s="55" t="str">
        <f t="shared" si="7"/>
        <v/>
      </c>
      <c r="CC66" s="55" t="str">
        <f t="shared" si="8"/>
        <v/>
      </c>
      <c r="CD66" s="55" t="str">
        <f t="shared" si="9"/>
        <v/>
      </c>
      <c r="CE66" s="55" t="str">
        <f t="shared" si="10"/>
        <v/>
      </c>
      <c r="CF66" s="55"/>
      <c r="CG66" s="56">
        <f t="shared" si="11"/>
        <v>0</v>
      </c>
      <c r="CH66" s="56">
        <f t="shared" si="12"/>
        <v>0</v>
      </c>
      <c r="CI66" s="56">
        <f t="shared" si="2"/>
        <v>0</v>
      </c>
      <c r="CJ66" s="56">
        <f t="shared" si="3"/>
        <v>0</v>
      </c>
      <c r="CK66" s="56">
        <f t="shared" si="4"/>
        <v>0</v>
      </c>
    </row>
    <row r="67" spans="1:104" ht="16.350000000000001" customHeight="1" x14ac:dyDescent="0.2">
      <c r="A67" s="41" t="s">
        <v>114</v>
      </c>
      <c r="B67" s="34">
        <f t="shared" ref="B67:B69" si="17">SUM(C67:S67)</f>
        <v>0</v>
      </c>
      <c r="C67" s="39"/>
      <c r="D67" s="57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0"/>
      <c r="T67" s="39"/>
      <c r="U67" s="39"/>
      <c r="V67" s="40"/>
      <c r="W67" s="41">
        <f t="shared" si="15"/>
        <v>0</v>
      </c>
      <c r="X67" s="39"/>
      <c r="Y67" s="42"/>
      <c r="Z67" s="40"/>
      <c r="AA67" s="62">
        <f t="shared" si="16"/>
        <v>0</v>
      </c>
      <c r="AB67" s="39"/>
      <c r="AC67" s="42"/>
      <c r="AD67" s="40"/>
      <c r="AE67" s="44"/>
      <c r="AF67" s="40"/>
      <c r="AG67" s="39"/>
      <c r="AH67" s="40"/>
      <c r="AI67" s="48"/>
      <c r="AJ67" s="46"/>
      <c r="AK67" s="40"/>
      <c r="AL67" s="39"/>
      <c r="AM67" s="73"/>
      <c r="AN67" s="71"/>
      <c r="AO67" s="40"/>
      <c r="AP67" s="49"/>
      <c r="AQ67" s="49"/>
      <c r="AR67" s="77"/>
      <c r="AS67" s="51"/>
      <c r="AT67" s="60"/>
      <c r="AU67" s="58"/>
      <c r="AV67" s="52"/>
      <c r="AW67" s="39"/>
      <c r="AX67" s="73"/>
      <c r="AY67" s="53" t="str">
        <f t="shared" si="5"/>
        <v/>
      </c>
      <c r="AZ67" s="54"/>
      <c r="BA67" s="54"/>
      <c r="BB67" s="54"/>
      <c r="BC67" s="54"/>
      <c r="BD67" s="54"/>
      <c r="BE67" s="54"/>
      <c r="BF67" s="54"/>
      <c r="BG67" s="54"/>
      <c r="BH67" s="54"/>
      <c r="BI67" s="13"/>
      <c r="BJ67" s="13"/>
      <c r="BK67" s="13"/>
      <c r="BL67" s="13"/>
      <c r="BM67" s="13"/>
      <c r="BX67" s="2"/>
      <c r="CA67" s="55" t="str">
        <f t="shared" si="6"/>
        <v/>
      </c>
      <c r="CB67" s="55" t="str">
        <f t="shared" si="7"/>
        <v/>
      </c>
      <c r="CC67" s="55" t="str">
        <f t="shared" si="8"/>
        <v/>
      </c>
      <c r="CD67" s="55" t="str">
        <f t="shared" si="9"/>
        <v/>
      </c>
      <c r="CE67" s="55" t="str">
        <f t="shared" si="10"/>
        <v/>
      </c>
      <c r="CF67" s="55"/>
      <c r="CG67" s="56">
        <f t="shared" si="11"/>
        <v>0</v>
      </c>
      <c r="CH67" s="56">
        <f t="shared" si="12"/>
        <v>0</v>
      </c>
      <c r="CI67" s="56">
        <f t="shared" si="2"/>
        <v>0</v>
      </c>
      <c r="CJ67" s="56">
        <f t="shared" si="3"/>
        <v>0</v>
      </c>
      <c r="CK67" s="56">
        <f t="shared" si="4"/>
        <v>0</v>
      </c>
    </row>
    <row r="68" spans="1:104" ht="16.350000000000001" customHeight="1" x14ac:dyDescent="0.2">
      <c r="A68" s="41" t="s">
        <v>115</v>
      </c>
      <c r="B68" s="34">
        <f t="shared" si="17"/>
        <v>0</v>
      </c>
      <c r="C68" s="39"/>
      <c r="D68" s="57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0"/>
      <c r="T68" s="39"/>
      <c r="U68" s="39"/>
      <c r="V68" s="40"/>
      <c r="W68" s="41">
        <f>SUM(X68+Y68+Z68)</f>
        <v>0</v>
      </c>
      <c r="X68" s="39"/>
      <c r="Y68" s="42"/>
      <c r="Z68" s="40"/>
      <c r="AA68" s="62">
        <f t="shared" si="16"/>
        <v>0</v>
      </c>
      <c r="AB68" s="39"/>
      <c r="AC68" s="42"/>
      <c r="AD68" s="40"/>
      <c r="AE68" s="44"/>
      <c r="AF68" s="40"/>
      <c r="AG68" s="39"/>
      <c r="AH68" s="67"/>
      <c r="AI68" s="48"/>
      <c r="AJ68" s="46"/>
      <c r="AK68" s="40"/>
      <c r="AL68" s="39"/>
      <c r="AM68" s="67"/>
      <c r="AN68" s="71"/>
      <c r="AO68" s="40"/>
      <c r="AP68" s="71"/>
      <c r="AQ68" s="40"/>
      <c r="AR68" s="77"/>
      <c r="AS68" s="78"/>
      <c r="AT68" s="39"/>
      <c r="AU68" s="42"/>
      <c r="AV68" s="67"/>
      <c r="AW68" s="39"/>
      <c r="AX68" s="67"/>
      <c r="AY68" s="53" t="str">
        <f t="shared" si="5"/>
        <v/>
      </c>
      <c r="AZ68" s="54"/>
      <c r="BA68" s="54"/>
      <c r="BB68" s="54"/>
      <c r="BC68" s="54"/>
      <c r="BD68" s="54"/>
      <c r="BE68" s="54"/>
      <c r="BF68" s="54"/>
      <c r="BG68" s="54"/>
      <c r="BH68" s="54"/>
      <c r="BI68" s="13"/>
      <c r="BJ68" s="13"/>
      <c r="BK68" s="13"/>
      <c r="BL68" s="13"/>
      <c r="BM68" s="13"/>
      <c r="BX68" s="2"/>
      <c r="CA68" s="55" t="str">
        <f t="shared" si="6"/>
        <v/>
      </c>
      <c r="CB68" s="55" t="str">
        <f t="shared" si="7"/>
        <v/>
      </c>
      <c r="CC68" s="55" t="str">
        <f t="shared" si="8"/>
        <v/>
      </c>
      <c r="CD68" s="55" t="str">
        <f t="shared" si="9"/>
        <v/>
      </c>
      <c r="CE68" s="55" t="str">
        <f t="shared" si="10"/>
        <v/>
      </c>
      <c r="CF68" s="55"/>
      <c r="CG68" s="56">
        <f t="shared" si="11"/>
        <v>0</v>
      </c>
      <c r="CH68" s="56">
        <f t="shared" si="12"/>
        <v>0</v>
      </c>
      <c r="CI68" s="56">
        <f t="shared" si="2"/>
        <v>0</v>
      </c>
      <c r="CJ68" s="56">
        <f t="shared" si="3"/>
        <v>0</v>
      </c>
      <c r="CK68" s="56">
        <f t="shared" si="4"/>
        <v>0</v>
      </c>
    </row>
    <row r="69" spans="1:104" ht="16.350000000000001" customHeight="1" x14ac:dyDescent="0.2">
      <c r="A69" s="33" t="s">
        <v>116</v>
      </c>
      <c r="B69" s="34">
        <f t="shared" si="17"/>
        <v>0</v>
      </c>
      <c r="C69" s="60"/>
      <c r="D69" s="79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49"/>
      <c r="T69" s="80"/>
      <c r="U69" s="80"/>
      <c r="V69" s="49"/>
      <c r="W69" s="33">
        <f t="shared" ref="W69:W70" si="18">SUM(X69+Y69+Z69)</f>
        <v>0</v>
      </c>
      <c r="X69" s="80"/>
      <c r="Y69" s="58"/>
      <c r="Z69" s="81"/>
      <c r="AA69" s="82">
        <f t="shared" si="16"/>
        <v>0</v>
      </c>
      <c r="AB69" s="80"/>
      <c r="AC69" s="58"/>
      <c r="AD69" s="49"/>
      <c r="AE69" s="81"/>
      <c r="AF69" s="49"/>
      <c r="AG69" s="60"/>
      <c r="AH69" s="52"/>
      <c r="AI69" s="81"/>
      <c r="AJ69" s="80"/>
      <c r="AK69" s="49"/>
      <c r="AL69" s="60"/>
      <c r="AM69" s="52"/>
      <c r="AN69" s="52"/>
      <c r="AO69" s="52"/>
      <c r="AP69" s="52"/>
      <c r="AQ69" s="52"/>
      <c r="AR69" s="50"/>
      <c r="AS69" s="83"/>
      <c r="AT69" s="60"/>
      <c r="AU69" s="58"/>
      <c r="AV69" s="52"/>
      <c r="AW69" s="60"/>
      <c r="AX69" s="52"/>
      <c r="AY69" s="53" t="str">
        <f t="shared" si="5"/>
        <v/>
      </c>
      <c r="AZ69" s="54"/>
      <c r="BA69" s="54"/>
      <c r="BB69" s="54"/>
      <c r="BC69" s="54"/>
      <c r="BD69" s="54"/>
      <c r="BE69" s="54"/>
      <c r="BF69" s="54"/>
      <c r="BG69" s="54"/>
      <c r="BH69" s="54"/>
      <c r="BI69" s="13"/>
      <c r="BJ69" s="13"/>
      <c r="BK69" s="13"/>
      <c r="BL69" s="13"/>
      <c r="BM69" s="13"/>
      <c r="BX69" s="2"/>
      <c r="CA69" s="55" t="str">
        <f t="shared" si="6"/>
        <v/>
      </c>
      <c r="CB69" s="55" t="str">
        <f t="shared" si="7"/>
        <v/>
      </c>
      <c r="CC69" s="55" t="str">
        <f t="shared" si="8"/>
        <v/>
      </c>
      <c r="CD69" s="55" t="str">
        <f t="shared" si="9"/>
        <v/>
      </c>
      <c r="CE69" s="55" t="str">
        <f t="shared" si="10"/>
        <v/>
      </c>
      <c r="CF69" s="55"/>
      <c r="CG69" s="56">
        <f t="shared" si="11"/>
        <v>0</v>
      </c>
      <c r="CH69" s="56">
        <f t="shared" si="12"/>
        <v>0</v>
      </c>
      <c r="CI69" s="56">
        <f t="shared" si="2"/>
        <v>0</v>
      </c>
      <c r="CJ69" s="56">
        <f t="shared" si="3"/>
        <v>0</v>
      </c>
      <c r="CK69" s="56">
        <f t="shared" si="4"/>
        <v>0</v>
      </c>
    </row>
    <row r="70" spans="1:104" ht="16.350000000000001" customHeight="1" x14ac:dyDescent="0.2">
      <c r="A70" s="43" t="s">
        <v>117</v>
      </c>
      <c r="B70" s="84">
        <f>SUM(C70:S70)</f>
        <v>0</v>
      </c>
      <c r="C70" s="85"/>
      <c r="D70" s="86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66"/>
      <c r="T70" s="88"/>
      <c r="U70" s="88"/>
      <c r="V70" s="66"/>
      <c r="W70" s="43">
        <f t="shared" si="18"/>
        <v>0</v>
      </c>
      <c r="X70" s="88"/>
      <c r="Y70" s="87"/>
      <c r="Z70" s="89"/>
      <c r="AA70" s="90">
        <f t="shared" si="16"/>
        <v>0</v>
      </c>
      <c r="AB70" s="88"/>
      <c r="AC70" s="87"/>
      <c r="AD70" s="66"/>
      <c r="AE70" s="89"/>
      <c r="AF70" s="91"/>
      <c r="AG70" s="85"/>
      <c r="AH70" s="92"/>
      <c r="AI70" s="89"/>
      <c r="AJ70" s="88"/>
      <c r="AK70" s="66"/>
      <c r="AL70" s="85"/>
      <c r="AM70" s="92"/>
      <c r="AN70" s="93"/>
      <c r="AO70" s="93"/>
      <c r="AP70" s="92"/>
      <c r="AQ70" s="92"/>
      <c r="AR70" s="94"/>
      <c r="AS70" s="95"/>
      <c r="AT70" s="85"/>
      <c r="AU70" s="87"/>
      <c r="AV70" s="92"/>
      <c r="AW70" s="85"/>
      <c r="AX70" s="92"/>
      <c r="AY70" s="53" t="str">
        <f t="shared" si="5"/>
        <v/>
      </c>
      <c r="AZ70" s="54"/>
      <c r="BA70" s="54"/>
      <c r="BB70" s="54"/>
      <c r="BC70" s="54"/>
      <c r="BD70" s="54"/>
      <c r="BE70" s="54"/>
      <c r="BF70" s="54"/>
      <c r="BG70" s="54"/>
      <c r="BH70" s="54"/>
      <c r="BI70" s="13"/>
      <c r="BJ70" s="13"/>
      <c r="BK70" s="13"/>
      <c r="BL70" s="13"/>
      <c r="BM70" s="13"/>
      <c r="BX70" s="2"/>
      <c r="CA70" s="55" t="str">
        <f t="shared" si="6"/>
        <v/>
      </c>
      <c r="CB70" s="55" t="str">
        <f t="shared" si="7"/>
        <v/>
      </c>
      <c r="CC70" s="55" t="str">
        <f t="shared" si="8"/>
        <v/>
      </c>
      <c r="CD70" s="55" t="str">
        <f t="shared" si="9"/>
        <v/>
      </c>
      <c r="CE70" s="55" t="str">
        <f t="shared" si="10"/>
        <v/>
      </c>
      <c r="CF70" s="55"/>
      <c r="CG70" s="56">
        <f t="shared" si="11"/>
        <v>0</v>
      </c>
      <c r="CH70" s="56">
        <f t="shared" si="12"/>
        <v>0</v>
      </c>
      <c r="CI70" s="56">
        <f t="shared" si="2"/>
        <v>0</v>
      </c>
      <c r="CJ70" s="56">
        <f t="shared" si="3"/>
        <v>0</v>
      </c>
      <c r="CK70" s="56">
        <f t="shared" si="4"/>
        <v>0</v>
      </c>
    </row>
    <row r="71" spans="1:104" s="5" customFormat="1" ht="16.350000000000001" customHeight="1" x14ac:dyDescent="0.15">
      <c r="A71" s="355" t="s">
        <v>42</v>
      </c>
      <c r="B71" s="315">
        <f>SUM(B11:B70)</f>
        <v>5059</v>
      </c>
      <c r="C71" s="316">
        <f>SUM(C11:C70)</f>
        <v>386</v>
      </c>
      <c r="D71" s="317">
        <f>SUM(D11:D70)</f>
        <v>264</v>
      </c>
      <c r="E71" s="318">
        <f t="shared" ref="E71:F71" si="19">SUM(E11:E70)</f>
        <v>213</v>
      </c>
      <c r="F71" s="318">
        <f t="shared" si="19"/>
        <v>131</v>
      </c>
      <c r="G71" s="318">
        <f>SUM(G11:G70)</f>
        <v>169</v>
      </c>
      <c r="H71" s="318">
        <f t="shared" ref="H71:V71" si="20">SUM(H11:H70)</f>
        <v>214</v>
      </c>
      <c r="I71" s="318">
        <f t="shared" si="20"/>
        <v>225</v>
      </c>
      <c r="J71" s="318">
        <f t="shared" si="20"/>
        <v>281</v>
      </c>
      <c r="K71" s="318">
        <f t="shared" si="20"/>
        <v>242</v>
      </c>
      <c r="L71" s="318">
        <f t="shared" si="20"/>
        <v>277</v>
      </c>
      <c r="M71" s="318">
        <f t="shared" si="20"/>
        <v>339</v>
      </c>
      <c r="N71" s="318">
        <f t="shared" si="20"/>
        <v>406</v>
      </c>
      <c r="O71" s="318">
        <f t="shared" si="20"/>
        <v>409</v>
      </c>
      <c r="P71" s="318">
        <f t="shared" si="20"/>
        <v>394</v>
      </c>
      <c r="Q71" s="318">
        <f t="shared" si="20"/>
        <v>442</v>
      </c>
      <c r="R71" s="318">
        <f t="shared" si="20"/>
        <v>316</v>
      </c>
      <c r="S71" s="319">
        <f t="shared" si="20"/>
        <v>351</v>
      </c>
      <c r="T71" s="320">
        <f t="shared" si="20"/>
        <v>5028</v>
      </c>
      <c r="U71" s="320">
        <f t="shared" si="20"/>
        <v>2114</v>
      </c>
      <c r="V71" s="319">
        <f t="shared" si="20"/>
        <v>2945</v>
      </c>
      <c r="W71" s="320">
        <f>SUM(W11:W70)</f>
        <v>391</v>
      </c>
      <c r="X71" s="320">
        <f t="shared" ref="X71:Z71" si="21">SUM(X11:X70)</f>
        <v>93</v>
      </c>
      <c r="Y71" s="318">
        <f t="shared" si="21"/>
        <v>298</v>
      </c>
      <c r="Z71" s="321">
        <f t="shared" si="21"/>
        <v>0</v>
      </c>
      <c r="AA71" s="316">
        <f>SUM(AA11:AA70)</f>
        <v>1802</v>
      </c>
      <c r="AB71" s="320">
        <f t="shared" ref="AB71:AQ71" si="22">SUM(AB11:AB70)</f>
        <v>481</v>
      </c>
      <c r="AC71" s="318">
        <f t="shared" si="22"/>
        <v>1215</v>
      </c>
      <c r="AD71" s="319">
        <f t="shared" si="22"/>
        <v>106</v>
      </c>
      <c r="AE71" s="320">
        <f t="shared" si="22"/>
        <v>544</v>
      </c>
      <c r="AF71" s="319">
        <f t="shared" si="22"/>
        <v>68</v>
      </c>
      <c r="AG71" s="316">
        <f t="shared" si="22"/>
        <v>205</v>
      </c>
      <c r="AH71" s="322">
        <f t="shared" si="22"/>
        <v>184</v>
      </c>
      <c r="AI71" s="322">
        <f t="shared" si="22"/>
        <v>2457</v>
      </c>
      <c r="AJ71" s="320">
        <f t="shared" si="22"/>
        <v>24</v>
      </c>
      <c r="AK71" s="319">
        <f t="shared" si="22"/>
        <v>237</v>
      </c>
      <c r="AL71" s="316">
        <f t="shared" si="22"/>
        <v>80</v>
      </c>
      <c r="AM71" s="322">
        <f t="shared" si="22"/>
        <v>374</v>
      </c>
      <c r="AN71" s="322">
        <f t="shared" si="22"/>
        <v>0</v>
      </c>
      <c r="AO71" s="322">
        <f t="shared" si="22"/>
        <v>0</v>
      </c>
      <c r="AP71" s="322">
        <f t="shared" si="22"/>
        <v>0</v>
      </c>
      <c r="AQ71" s="323">
        <f t="shared" si="22"/>
        <v>0</v>
      </c>
      <c r="AR71" s="324">
        <f>SUM(AR11:AR70)</f>
        <v>0</v>
      </c>
      <c r="AS71" s="325">
        <f>SUM(AS11:AS70)</f>
        <v>0</v>
      </c>
      <c r="AT71" s="324">
        <f t="shared" ref="AT71:AU71" si="23">SUM(AT11:AT70)</f>
        <v>0</v>
      </c>
      <c r="AU71" s="326">
        <f t="shared" si="23"/>
        <v>0</v>
      </c>
      <c r="AV71" s="327">
        <f>SUM(AV11:AV70)</f>
        <v>0</v>
      </c>
      <c r="AW71" s="324">
        <f>SUM(AW11:AW70)</f>
        <v>0</v>
      </c>
      <c r="AX71" s="327">
        <f>SUM(AX11:AX70)</f>
        <v>0</v>
      </c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Y71" s="111"/>
      <c r="CA71" s="112"/>
      <c r="CB71" s="112"/>
      <c r="CC71" s="112"/>
      <c r="CD71" s="112"/>
      <c r="CE71" s="112"/>
      <c r="CF71" s="112"/>
      <c r="CG71" s="113"/>
      <c r="CH71" s="113"/>
      <c r="CI71" s="113"/>
      <c r="CJ71" s="113"/>
      <c r="CK71" s="113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</row>
    <row r="72" spans="1:104" ht="31.35" customHeight="1" x14ac:dyDescent="0.2">
      <c r="A72" s="114" t="s">
        <v>118</v>
      </c>
      <c r="B72" s="115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328" t="s">
        <v>119</v>
      </c>
      <c r="B73" s="350" t="s">
        <v>42</v>
      </c>
      <c r="C73" s="294" t="s">
        <v>120</v>
      </c>
      <c r="D73" s="295" t="s">
        <v>121</v>
      </c>
      <c r="E73" s="296" t="s">
        <v>122</v>
      </c>
      <c r="F73" s="296" t="s">
        <v>123</v>
      </c>
      <c r="G73" s="296" t="s">
        <v>124</v>
      </c>
      <c r="H73" s="297" t="s">
        <v>125</v>
      </c>
      <c r="I73" s="297" t="s">
        <v>126</v>
      </c>
      <c r="J73" s="297" t="s">
        <v>127</v>
      </c>
      <c r="K73" s="297" t="s">
        <v>128</v>
      </c>
      <c r="L73" s="297" t="s">
        <v>129</v>
      </c>
      <c r="M73" s="297" t="s">
        <v>130</v>
      </c>
      <c r="N73" s="297" t="s">
        <v>131</v>
      </c>
      <c r="O73" s="297" t="s">
        <v>132</v>
      </c>
      <c r="P73" s="297" t="s">
        <v>133</v>
      </c>
      <c r="Q73" s="297" t="s">
        <v>134</v>
      </c>
      <c r="R73" s="297" t="s">
        <v>135</v>
      </c>
      <c r="S73" s="298" t="s">
        <v>136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329" t="s">
        <v>137</v>
      </c>
      <c r="B74" s="330">
        <f t="shared" ref="B74:B87" si="24">SUM(C74:S74)</f>
        <v>0</v>
      </c>
      <c r="C74" s="311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4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20" t="s">
        <v>138</v>
      </c>
      <c r="B75" s="121">
        <f t="shared" si="24"/>
        <v>83</v>
      </c>
      <c r="C75" s="39">
        <v>0</v>
      </c>
      <c r="D75" s="42">
        <v>0</v>
      </c>
      <c r="E75" s="42">
        <v>0</v>
      </c>
      <c r="F75" s="42">
        <v>1</v>
      </c>
      <c r="G75" s="42">
        <v>0</v>
      </c>
      <c r="H75" s="42">
        <v>3</v>
      </c>
      <c r="I75" s="42">
        <v>5</v>
      </c>
      <c r="J75" s="42">
        <v>4</v>
      </c>
      <c r="K75" s="42">
        <v>3</v>
      </c>
      <c r="L75" s="42">
        <v>5</v>
      </c>
      <c r="M75" s="42">
        <v>8</v>
      </c>
      <c r="N75" s="42">
        <v>7</v>
      </c>
      <c r="O75" s="42">
        <v>12</v>
      </c>
      <c r="P75" s="42">
        <v>12</v>
      </c>
      <c r="Q75" s="42">
        <v>11</v>
      </c>
      <c r="R75" s="42">
        <v>8</v>
      </c>
      <c r="S75" s="40">
        <v>4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20" t="s">
        <v>139</v>
      </c>
      <c r="B76" s="121">
        <f t="shared" si="24"/>
        <v>76</v>
      </c>
      <c r="C76" s="39">
        <v>0</v>
      </c>
      <c r="D76" s="42">
        <v>0</v>
      </c>
      <c r="E76" s="42">
        <v>0</v>
      </c>
      <c r="F76" s="42">
        <v>0</v>
      </c>
      <c r="G76" s="42">
        <v>1</v>
      </c>
      <c r="H76" s="42">
        <v>2</v>
      </c>
      <c r="I76" s="42">
        <v>1</v>
      </c>
      <c r="J76" s="42">
        <v>2</v>
      </c>
      <c r="K76" s="42">
        <v>5</v>
      </c>
      <c r="L76" s="42">
        <v>3</v>
      </c>
      <c r="M76" s="42">
        <v>10</v>
      </c>
      <c r="N76" s="42">
        <v>17</v>
      </c>
      <c r="O76" s="42">
        <v>18</v>
      </c>
      <c r="P76" s="42">
        <v>7</v>
      </c>
      <c r="Q76" s="42">
        <v>8</v>
      </c>
      <c r="R76" s="42">
        <v>1</v>
      </c>
      <c r="S76" s="40">
        <v>1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20" t="s">
        <v>140</v>
      </c>
      <c r="B77" s="121">
        <f t="shared" si="24"/>
        <v>212</v>
      </c>
      <c r="C77" s="39">
        <v>0</v>
      </c>
      <c r="D77" s="42">
        <v>0</v>
      </c>
      <c r="E77" s="42">
        <v>0</v>
      </c>
      <c r="F77" s="42">
        <v>11</v>
      </c>
      <c r="G77" s="42">
        <v>40</v>
      </c>
      <c r="H77" s="42">
        <v>46</v>
      </c>
      <c r="I77" s="42">
        <v>56</v>
      </c>
      <c r="J77" s="42">
        <v>37</v>
      </c>
      <c r="K77" s="42">
        <v>22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0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20" t="s">
        <v>141</v>
      </c>
      <c r="B78" s="121">
        <f t="shared" si="24"/>
        <v>131</v>
      </c>
      <c r="C78" s="39">
        <v>0</v>
      </c>
      <c r="D78" s="42">
        <v>0</v>
      </c>
      <c r="E78" s="42">
        <v>0</v>
      </c>
      <c r="F78" s="42">
        <v>0</v>
      </c>
      <c r="G78" s="42">
        <v>1</v>
      </c>
      <c r="H78" s="42">
        <v>1</v>
      </c>
      <c r="I78" s="42">
        <v>6</v>
      </c>
      <c r="J78" s="42">
        <v>3</v>
      </c>
      <c r="K78" s="42">
        <v>8</v>
      </c>
      <c r="L78" s="42">
        <v>10</v>
      </c>
      <c r="M78" s="42">
        <v>13</v>
      </c>
      <c r="N78" s="42">
        <v>10</v>
      </c>
      <c r="O78" s="42">
        <v>14</v>
      </c>
      <c r="P78" s="42">
        <v>16</v>
      </c>
      <c r="Q78" s="42">
        <v>16</v>
      </c>
      <c r="R78" s="42">
        <v>17</v>
      </c>
      <c r="S78" s="40">
        <v>16</v>
      </c>
      <c r="T78" s="3"/>
      <c r="CG78" s="12"/>
      <c r="CH78" s="12"/>
      <c r="CI78" s="12"/>
      <c r="CJ78" s="12"/>
      <c r="CK78" s="12"/>
    </row>
    <row r="79" spans="1:104" ht="16.350000000000001" customHeight="1" x14ac:dyDescent="0.2">
      <c r="A79" s="120" t="s">
        <v>142</v>
      </c>
      <c r="B79" s="121">
        <f t="shared" si="24"/>
        <v>139</v>
      </c>
      <c r="C79" s="39">
        <v>0</v>
      </c>
      <c r="D79" s="42">
        <v>0</v>
      </c>
      <c r="E79" s="42">
        <v>0</v>
      </c>
      <c r="F79" s="42">
        <v>0</v>
      </c>
      <c r="G79" s="42">
        <v>1</v>
      </c>
      <c r="H79" s="42">
        <v>0</v>
      </c>
      <c r="I79" s="42">
        <v>1</v>
      </c>
      <c r="J79" s="42">
        <v>3</v>
      </c>
      <c r="K79" s="42">
        <v>4</v>
      </c>
      <c r="L79" s="42">
        <v>4</v>
      </c>
      <c r="M79" s="42">
        <v>7</v>
      </c>
      <c r="N79" s="42">
        <v>14</v>
      </c>
      <c r="O79" s="42">
        <v>12</v>
      </c>
      <c r="P79" s="42">
        <v>23</v>
      </c>
      <c r="Q79" s="42">
        <v>24</v>
      </c>
      <c r="R79" s="42">
        <v>10</v>
      </c>
      <c r="S79" s="40">
        <v>36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20" t="s">
        <v>143</v>
      </c>
      <c r="B80" s="121">
        <f t="shared" si="24"/>
        <v>0</v>
      </c>
      <c r="C80" s="39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0"/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20" t="s">
        <v>144</v>
      </c>
      <c r="B81" s="121">
        <f t="shared" si="24"/>
        <v>30</v>
      </c>
      <c r="C81" s="39">
        <v>0</v>
      </c>
      <c r="D81" s="42">
        <v>0</v>
      </c>
      <c r="E81" s="42">
        <v>0</v>
      </c>
      <c r="F81" s="42">
        <v>0</v>
      </c>
      <c r="G81" s="42">
        <v>1</v>
      </c>
      <c r="H81" s="42">
        <v>4</v>
      </c>
      <c r="I81" s="42">
        <v>4</v>
      </c>
      <c r="J81" s="42">
        <v>3</v>
      </c>
      <c r="K81" s="42">
        <v>4</v>
      </c>
      <c r="L81" s="42">
        <v>2</v>
      </c>
      <c r="M81" s="42">
        <v>5</v>
      </c>
      <c r="N81" s="42">
        <v>4</v>
      </c>
      <c r="O81" s="42">
        <v>2</v>
      </c>
      <c r="P81" s="42">
        <v>0</v>
      </c>
      <c r="Q81" s="42">
        <v>1</v>
      </c>
      <c r="R81" s="42">
        <v>0</v>
      </c>
      <c r="S81" s="40">
        <v>0</v>
      </c>
      <c r="T81" s="111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CG81" s="12"/>
      <c r="CH81" s="12"/>
      <c r="CI81" s="12"/>
      <c r="CJ81" s="12"/>
      <c r="CK81" s="12"/>
    </row>
    <row r="82" spans="1:89" ht="16.350000000000001" customHeight="1" x14ac:dyDescent="0.2">
      <c r="A82" s="120" t="s">
        <v>145</v>
      </c>
      <c r="B82" s="121">
        <f t="shared" si="24"/>
        <v>46</v>
      </c>
      <c r="C82" s="39">
        <v>0</v>
      </c>
      <c r="D82" s="42">
        <v>0</v>
      </c>
      <c r="E82" s="42">
        <v>0</v>
      </c>
      <c r="F82" s="42">
        <v>1</v>
      </c>
      <c r="G82" s="42">
        <v>1</v>
      </c>
      <c r="H82" s="42">
        <v>0</v>
      </c>
      <c r="I82" s="42">
        <v>0</v>
      </c>
      <c r="J82" s="42">
        <v>1</v>
      </c>
      <c r="K82" s="42">
        <v>4</v>
      </c>
      <c r="L82" s="42">
        <v>6</v>
      </c>
      <c r="M82" s="42">
        <v>7</v>
      </c>
      <c r="N82" s="42">
        <v>8</v>
      </c>
      <c r="O82" s="42">
        <v>7</v>
      </c>
      <c r="P82" s="42">
        <v>3</v>
      </c>
      <c r="Q82" s="42">
        <v>4</v>
      </c>
      <c r="R82" s="42">
        <v>2</v>
      </c>
      <c r="S82" s="40">
        <v>2</v>
      </c>
      <c r="T82" s="3"/>
      <c r="CG82" s="12"/>
      <c r="CH82" s="12"/>
      <c r="CI82" s="12"/>
      <c r="CJ82" s="12"/>
      <c r="CK82" s="12"/>
    </row>
    <row r="83" spans="1:89" ht="16.350000000000001" customHeight="1" x14ac:dyDescent="0.2">
      <c r="A83" s="120" t="s">
        <v>146</v>
      </c>
      <c r="B83" s="121">
        <f t="shared" si="24"/>
        <v>0</v>
      </c>
      <c r="C83" s="39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0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20" t="s">
        <v>147</v>
      </c>
      <c r="B84" s="121">
        <f t="shared" si="24"/>
        <v>16</v>
      </c>
      <c r="C84" s="39">
        <v>11</v>
      </c>
      <c r="D84" s="42">
        <v>2</v>
      </c>
      <c r="E84" s="42">
        <v>3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0">
        <v>0</v>
      </c>
      <c r="T84" s="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CG84" s="12"/>
      <c r="CH84" s="12"/>
      <c r="CI84" s="12"/>
      <c r="CJ84" s="12"/>
      <c r="CK84" s="12"/>
    </row>
    <row r="85" spans="1:89" ht="16.350000000000001" customHeight="1" x14ac:dyDescent="0.2">
      <c r="A85" s="120" t="s">
        <v>148</v>
      </c>
      <c r="B85" s="121">
        <f t="shared" si="24"/>
        <v>15</v>
      </c>
      <c r="C85" s="39">
        <v>3</v>
      </c>
      <c r="D85" s="42">
        <v>0</v>
      </c>
      <c r="E85" s="42">
        <v>0</v>
      </c>
      <c r="F85" s="42">
        <v>1</v>
      </c>
      <c r="G85" s="42">
        <v>4</v>
      </c>
      <c r="H85" s="42">
        <v>2</v>
      </c>
      <c r="I85" s="42">
        <v>1</v>
      </c>
      <c r="J85" s="42">
        <v>2</v>
      </c>
      <c r="K85" s="42">
        <v>2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0">
        <v>0</v>
      </c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20" t="s">
        <v>149</v>
      </c>
      <c r="B86" s="121">
        <f t="shared" si="24"/>
        <v>28</v>
      </c>
      <c r="C86" s="39">
        <v>0</v>
      </c>
      <c r="D86" s="42">
        <v>0</v>
      </c>
      <c r="E86" s="42">
        <v>0</v>
      </c>
      <c r="F86" s="42">
        <v>1</v>
      </c>
      <c r="G86" s="42">
        <v>2</v>
      </c>
      <c r="H86" s="42">
        <v>7</v>
      </c>
      <c r="I86" s="42">
        <v>4</v>
      </c>
      <c r="J86" s="42">
        <v>2</v>
      </c>
      <c r="K86" s="42">
        <v>4</v>
      </c>
      <c r="L86" s="42">
        <v>4</v>
      </c>
      <c r="M86" s="42">
        <v>0</v>
      </c>
      <c r="N86" s="42">
        <v>1</v>
      </c>
      <c r="O86" s="42">
        <v>1</v>
      </c>
      <c r="P86" s="42">
        <v>2</v>
      </c>
      <c r="Q86" s="42">
        <v>0</v>
      </c>
      <c r="R86" s="42">
        <v>0</v>
      </c>
      <c r="S86" s="40">
        <v>0</v>
      </c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22" t="s">
        <v>150</v>
      </c>
      <c r="B87" s="123">
        <f t="shared" si="24"/>
        <v>288</v>
      </c>
      <c r="C87" s="124">
        <v>0</v>
      </c>
      <c r="D87" s="125">
        <v>0</v>
      </c>
      <c r="E87" s="125">
        <v>0</v>
      </c>
      <c r="F87" s="125">
        <v>0</v>
      </c>
      <c r="G87" s="125">
        <v>8</v>
      </c>
      <c r="H87" s="125">
        <v>20</v>
      </c>
      <c r="I87" s="125">
        <v>32</v>
      </c>
      <c r="J87" s="125">
        <v>38</v>
      </c>
      <c r="K87" s="125">
        <v>24</v>
      </c>
      <c r="L87" s="125">
        <v>27</v>
      </c>
      <c r="M87" s="125">
        <v>27</v>
      </c>
      <c r="N87" s="125">
        <v>49</v>
      </c>
      <c r="O87" s="125">
        <v>51</v>
      </c>
      <c r="P87" s="125">
        <v>8</v>
      </c>
      <c r="Q87" s="125">
        <v>2</v>
      </c>
      <c r="R87" s="125">
        <v>0</v>
      </c>
      <c r="S87" s="126">
        <v>2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27" t="s">
        <v>151</v>
      </c>
      <c r="B88" s="315">
        <f t="shared" ref="B88:S88" si="25">SUM(B74:B87)</f>
        <v>1064</v>
      </c>
      <c r="C88" s="128">
        <f t="shared" si="25"/>
        <v>14</v>
      </c>
      <c r="D88" s="129">
        <f t="shared" si="25"/>
        <v>2</v>
      </c>
      <c r="E88" s="129">
        <f t="shared" si="25"/>
        <v>3</v>
      </c>
      <c r="F88" s="129">
        <f t="shared" si="25"/>
        <v>15</v>
      </c>
      <c r="G88" s="129">
        <f t="shared" si="25"/>
        <v>59</v>
      </c>
      <c r="H88" s="129">
        <f t="shared" si="25"/>
        <v>85</v>
      </c>
      <c r="I88" s="129">
        <f t="shared" si="25"/>
        <v>110</v>
      </c>
      <c r="J88" s="129">
        <f t="shared" si="25"/>
        <v>95</v>
      </c>
      <c r="K88" s="129">
        <f t="shared" si="25"/>
        <v>80</v>
      </c>
      <c r="L88" s="129">
        <f t="shared" si="25"/>
        <v>61</v>
      </c>
      <c r="M88" s="129">
        <f t="shared" si="25"/>
        <v>77</v>
      </c>
      <c r="N88" s="129">
        <f t="shared" si="25"/>
        <v>110</v>
      </c>
      <c r="O88" s="129">
        <f t="shared" si="25"/>
        <v>117</v>
      </c>
      <c r="P88" s="129">
        <f t="shared" si="25"/>
        <v>71</v>
      </c>
      <c r="Q88" s="129">
        <f t="shared" si="25"/>
        <v>66</v>
      </c>
      <c r="R88" s="129">
        <f t="shared" si="25"/>
        <v>38</v>
      </c>
      <c r="S88" s="130">
        <f t="shared" si="25"/>
        <v>61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31.35" customHeight="1" x14ac:dyDescent="0.2">
      <c r="A89" s="114" t="s">
        <v>152</v>
      </c>
      <c r="B89" s="131"/>
      <c r="C89" s="131"/>
      <c r="D89" s="131"/>
      <c r="E89" s="131"/>
      <c r="F89" s="13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132"/>
      <c r="AC89" s="132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16.350000000000001" customHeight="1" x14ac:dyDescent="0.2">
      <c r="A90" s="414" t="s">
        <v>153</v>
      </c>
      <c r="B90" s="415"/>
      <c r="C90" s="414" t="s">
        <v>151</v>
      </c>
      <c r="D90" s="420"/>
      <c r="E90" s="415"/>
      <c r="F90" s="473" t="s">
        <v>154</v>
      </c>
      <c r="G90" s="475"/>
      <c r="H90" s="475"/>
      <c r="I90" s="475"/>
      <c r="J90" s="475"/>
      <c r="K90" s="475"/>
      <c r="L90" s="475"/>
      <c r="M90" s="475"/>
      <c r="N90" s="475"/>
      <c r="O90" s="475"/>
      <c r="P90" s="475"/>
      <c r="Q90" s="475"/>
      <c r="R90" s="475"/>
      <c r="S90" s="475"/>
      <c r="T90" s="475"/>
      <c r="U90" s="475"/>
      <c r="V90" s="475"/>
      <c r="W90" s="475"/>
      <c r="X90" s="475"/>
      <c r="Y90" s="475"/>
      <c r="Z90" s="475"/>
      <c r="AA90" s="475"/>
      <c r="AB90" s="475"/>
      <c r="AC90" s="475"/>
      <c r="AD90" s="475"/>
      <c r="AE90" s="475"/>
      <c r="AF90" s="475"/>
      <c r="AG90" s="475"/>
      <c r="AH90" s="475"/>
      <c r="AI90" s="475"/>
      <c r="AJ90" s="475"/>
      <c r="AK90" s="475"/>
      <c r="AL90" s="475"/>
      <c r="AM90" s="474"/>
      <c r="AN90" s="389" t="s">
        <v>155</v>
      </c>
      <c r="AO90" s="404" t="s">
        <v>156</v>
      </c>
      <c r="AP90" s="407" t="s">
        <v>157</v>
      </c>
      <c r="AQ90" s="383" t="s">
        <v>158</v>
      </c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416"/>
      <c r="B91" s="417"/>
      <c r="C91" s="418"/>
      <c r="D91" s="421"/>
      <c r="E91" s="419"/>
      <c r="F91" s="476" t="s">
        <v>23</v>
      </c>
      <c r="G91" s="477"/>
      <c r="H91" s="476" t="s">
        <v>24</v>
      </c>
      <c r="I91" s="477"/>
      <c r="J91" s="476" t="s">
        <v>25</v>
      </c>
      <c r="K91" s="477"/>
      <c r="L91" s="476" t="s">
        <v>26</v>
      </c>
      <c r="M91" s="477"/>
      <c r="N91" s="476" t="s">
        <v>27</v>
      </c>
      <c r="O91" s="477"/>
      <c r="P91" s="473" t="s">
        <v>28</v>
      </c>
      <c r="Q91" s="474"/>
      <c r="R91" s="473" t="s">
        <v>29</v>
      </c>
      <c r="S91" s="474"/>
      <c r="T91" s="473" t="s">
        <v>30</v>
      </c>
      <c r="U91" s="474"/>
      <c r="V91" s="473" t="s">
        <v>31</v>
      </c>
      <c r="W91" s="474"/>
      <c r="X91" s="473" t="s">
        <v>32</v>
      </c>
      <c r="Y91" s="474"/>
      <c r="Z91" s="473" t="s">
        <v>33</v>
      </c>
      <c r="AA91" s="474"/>
      <c r="AB91" s="473" t="s">
        <v>34</v>
      </c>
      <c r="AC91" s="474"/>
      <c r="AD91" s="473" t="s">
        <v>35</v>
      </c>
      <c r="AE91" s="474"/>
      <c r="AF91" s="473" t="s">
        <v>36</v>
      </c>
      <c r="AG91" s="474"/>
      <c r="AH91" s="473" t="s">
        <v>37</v>
      </c>
      <c r="AI91" s="474"/>
      <c r="AJ91" s="473" t="s">
        <v>38</v>
      </c>
      <c r="AK91" s="474"/>
      <c r="AL91" s="473" t="s">
        <v>39</v>
      </c>
      <c r="AM91" s="474"/>
      <c r="AN91" s="390"/>
      <c r="AO91" s="405"/>
      <c r="AP91" s="408"/>
      <c r="AQ91" s="401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418"/>
      <c r="B92" s="419"/>
      <c r="C92" s="300" t="s">
        <v>159</v>
      </c>
      <c r="D92" s="297" t="s">
        <v>40</v>
      </c>
      <c r="E92" s="353" t="s">
        <v>41</v>
      </c>
      <c r="F92" s="351" t="s">
        <v>40</v>
      </c>
      <c r="G92" s="348" t="s">
        <v>41</v>
      </c>
      <c r="H92" s="351" t="s">
        <v>40</v>
      </c>
      <c r="I92" s="348" t="s">
        <v>41</v>
      </c>
      <c r="J92" s="351" t="s">
        <v>40</v>
      </c>
      <c r="K92" s="348" t="s">
        <v>41</v>
      </c>
      <c r="L92" s="351" t="s">
        <v>40</v>
      </c>
      <c r="M92" s="348" t="s">
        <v>41</v>
      </c>
      <c r="N92" s="351" t="s">
        <v>40</v>
      </c>
      <c r="O92" s="348" t="s">
        <v>41</v>
      </c>
      <c r="P92" s="351" t="s">
        <v>40</v>
      </c>
      <c r="Q92" s="348" t="s">
        <v>41</v>
      </c>
      <c r="R92" s="351" t="s">
        <v>40</v>
      </c>
      <c r="S92" s="348" t="s">
        <v>41</v>
      </c>
      <c r="T92" s="351" t="s">
        <v>40</v>
      </c>
      <c r="U92" s="348" t="s">
        <v>41</v>
      </c>
      <c r="V92" s="351" t="s">
        <v>40</v>
      </c>
      <c r="W92" s="348" t="s">
        <v>41</v>
      </c>
      <c r="X92" s="351" t="s">
        <v>40</v>
      </c>
      <c r="Y92" s="348" t="s">
        <v>41</v>
      </c>
      <c r="Z92" s="351" t="s">
        <v>40</v>
      </c>
      <c r="AA92" s="348" t="s">
        <v>41</v>
      </c>
      <c r="AB92" s="351" t="s">
        <v>40</v>
      </c>
      <c r="AC92" s="348" t="s">
        <v>41</v>
      </c>
      <c r="AD92" s="351" t="s">
        <v>40</v>
      </c>
      <c r="AE92" s="348" t="s">
        <v>41</v>
      </c>
      <c r="AF92" s="351" t="s">
        <v>40</v>
      </c>
      <c r="AG92" s="348" t="s">
        <v>41</v>
      </c>
      <c r="AH92" s="351" t="s">
        <v>40</v>
      </c>
      <c r="AI92" s="348" t="s">
        <v>41</v>
      </c>
      <c r="AJ92" s="351" t="s">
        <v>40</v>
      </c>
      <c r="AK92" s="348" t="s">
        <v>41</v>
      </c>
      <c r="AL92" s="351" t="s">
        <v>40</v>
      </c>
      <c r="AM92" s="348" t="s">
        <v>41</v>
      </c>
      <c r="AN92" s="391"/>
      <c r="AO92" s="406"/>
      <c r="AP92" s="409"/>
      <c r="AQ92" s="388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412" t="s">
        <v>160</v>
      </c>
      <c r="B93" s="413"/>
      <c r="C93" s="331">
        <f>SUM(D93+E93)</f>
        <v>899</v>
      </c>
      <c r="D93" s="137">
        <f>SUM(F93+H93+J93+L93+N93+P93+R93+T93+V93+X93+Z93+AB93+AD93+AF93+AH93+AJ93+AL93)</f>
        <v>460</v>
      </c>
      <c r="E93" s="138">
        <f>SUM(G93+I93+K93+M93+O93+Q93+S93+U93+W93+Y93+AA93+AC93+AE93+AG93+AI93+AK93+AM93)</f>
        <v>439</v>
      </c>
      <c r="F93" s="139">
        <v>5</v>
      </c>
      <c r="G93" s="140">
        <v>10</v>
      </c>
      <c r="H93" s="139">
        <v>1</v>
      </c>
      <c r="I93" s="140">
        <v>4</v>
      </c>
      <c r="J93" s="139">
        <v>2</v>
      </c>
      <c r="K93" s="45">
        <v>4</v>
      </c>
      <c r="L93" s="139">
        <v>3</v>
      </c>
      <c r="M93" s="45">
        <v>2</v>
      </c>
      <c r="N93" s="139">
        <v>2</v>
      </c>
      <c r="O93" s="45">
        <v>8</v>
      </c>
      <c r="P93" s="139">
        <v>7</v>
      </c>
      <c r="Q93" s="45">
        <v>14</v>
      </c>
      <c r="R93" s="139">
        <v>6</v>
      </c>
      <c r="S93" s="45">
        <v>15</v>
      </c>
      <c r="T93" s="139">
        <v>14</v>
      </c>
      <c r="U93" s="45">
        <v>21</v>
      </c>
      <c r="V93" s="139">
        <v>8</v>
      </c>
      <c r="W93" s="45">
        <v>22</v>
      </c>
      <c r="X93" s="139">
        <v>22</v>
      </c>
      <c r="Y93" s="45">
        <v>20</v>
      </c>
      <c r="Z93" s="139">
        <v>20</v>
      </c>
      <c r="AA93" s="45">
        <v>17</v>
      </c>
      <c r="AB93" s="139">
        <v>45</v>
      </c>
      <c r="AC93" s="45">
        <v>35</v>
      </c>
      <c r="AD93" s="139">
        <v>46</v>
      </c>
      <c r="AE93" s="45">
        <v>44</v>
      </c>
      <c r="AF93" s="139">
        <v>62</v>
      </c>
      <c r="AG93" s="45">
        <v>55</v>
      </c>
      <c r="AH93" s="139">
        <v>84</v>
      </c>
      <c r="AI93" s="45">
        <v>61</v>
      </c>
      <c r="AJ93" s="139">
        <v>61</v>
      </c>
      <c r="AK93" s="45">
        <v>42</v>
      </c>
      <c r="AL93" s="141">
        <v>72</v>
      </c>
      <c r="AM93" s="45">
        <v>65</v>
      </c>
      <c r="AN93" s="142">
        <v>899</v>
      </c>
      <c r="AO93" s="143">
        <v>396</v>
      </c>
      <c r="AP93" s="144">
        <v>0</v>
      </c>
      <c r="AQ93" s="140">
        <v>0</v>
      </c>
      <c r="AR93" s="145" t="str">
        <f>CA93&amp;CB93&amp;CC93&amp;CD93</f>
        <v/>
      </c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13"/>
      <c r="BE93" s="13"/>
      <c r="CA93" s="146" t="str">
        <f>IF(CG93=1,"* El número de Beneficiarios NO DEBE ser mayor que el Total. ","")</f>
        <v/>
      </c>
      <c r="CB93" s="146" t="str">
        <f>IF(CH93=1,"* No olvide digitar la columna Beneficiarios y/o Pueblos Originarios y/o Migrantes (Digite CEROS si no tiene.). ","")</f>
        <v/>
      </c>
      <c r="CC93" s="146" t="str">
        <f>IF(CI93=1,"* El número de Pueblos Originarios y/o Migrantes NO DEBE ser mayor que el Total. ","")</f>
        <v/>
      </c>
      <c r="CD93" s="146" t="str">
        <f>IF(CJ93=1,"* El número de Controles NO DEBE ser mayor que el Total. ","")</f>
        <v/>
      </c>
      <c r="CE93" s="146"/>
      <c r="CF93" s="146"/>
      <c r="CG93" s="56">
        <f>IF(C93&lt;AN93,1,0)</f>
        <v>0</v>
      </c>
      <c r="CH93" s="56">
        <f>IF(AND(C93&lt;&gt;0,OR(AN93="",AP93="",AQ93="")),1,0)</f>
        <v>0</v>
      </c>
      <c r="CI93" s="56">
        <f>IF(OR(C93&lt;AP93,C93&lt;AQ93),1,0)</f>
        <v>0</v>
      </c>
      <c r="CJ93" s="56">
        <f>IF(C93&lt;AO93,1,0)</f>
        <v>0</v>
      </c>
      <c r="CK93" s="12"/>
    </row>
    <row r="94" spans="1:89" ht="16.350000000000001" customHeight="1" x14ac:dyDescent="0.2">
      <c r="A94" s="389" t="s">
        <v>161</v>
      </c>
      <c r="B94" s="329" t="s">
        <v>162</v>
      </c>
      <c r="C94" s="147">
        <f>SUM(D94:E94)</f>
        <v>195</v>
      </c>
      <c r="D94" s="332"/>
      <c r="E94" s="138">
        <f>SUM(K94+M94+O94+Q94+S94+U94+W94+Y94+AA94+AC94+AE94+AG94+AI94+AK94+AM94)</f>
        <v>195</v>
      </c>
      <c r="F94" s="333"/>
      <c r="G94" s="334"/>
      <c r="H94" s="333"/>
      <c r="I94" s="334"/>
      <c r="J94" s="333"/>
      <c r="K94" s="314"/>
      <c r="L94" s="333"/>
      <c r="M94" s="314">
        <v>12</v>
      </c>
      <c r="N94" s="333"/>
      <c r="O94" s="314">
        <v>41</v>
      </c>
      <c r="P94" s="333"/>
      <c r="Q94" s="314">
        <v>42</v>
      </c>
      <c r="R94" s="333"/>
      <c r="S94" s="314">
        <v>51</v>
      </c>
      <c r="T94" s="333"/>
      <c r="U94" s="314">
        <v>28</v>
      </c>
      <c r="V94" s="333"/>
      <c r="W94" s="314">
        <v>21</v>
      </c>
      <c r="X94" s="333"/>
      <c r="Y94" s="314"/>
      <c r="Z94" s="333"/>
      <c r="AA94" s="314"/>
      <c r="AB94" s="333"/>
      <c r="AC94" s="314"/>
      <c r="AD94" s="333"/>
      <c r="AE94" s="314"/>
      <c r="AF94" s="333"/>
      <c r="AG94" s="314"/>
      <c r="AH94" s="333"/>
      <c r="AI94" s="314"/>
      <c r="AJ94" s="333"/>
      <c r="AK94" s="314"/>
      <c r="AL94" s="333"/>
      <c r="AM94" s="314"/>
      <c r="AN94" s="335">
        <v>195</v>
      </c>
      <c r="AO94" s="336">
        <v>129</v>
      </c>
      <c r="AP94" s="312">
        <v>0</v>
      </c>
      <c r="AQ94" s="337">
        <v>0</v>
      </c>
      <c r="AR94" s="145" t="str">
        <f t="shared" ref="AR94:AR101" si="26">CA94&amp;CB94&amp;CC94&amp;CD94</f>
        <v/>
      </c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13"/>
      <c r="BE94" s="13"/>
      <c r="CA94" s="146" t="str">
        <f t="shared" ref="CA94:CA100" si="27">IF(CG94=1,"* El número de Beneficiarios NO DEBE ser mayor que el Total. ","")</f>
        <v/>
      </c>
      <c r="CB94" s="146" t="str">
        <f t="shared" ref="CB94:CB100" si="28">IF(CH94=1,"* No olvide digitar la columna Beneficiarios y/o Pueblos Originarios y/o Migrantes (Digite CEROS si no tiene.). ","")</f>
        <v/>
      </c>
      <c r="CC94" s="146" t="str">
        <f t="shared" ref="CC94:CC100" si="29">IF(CI94=1,"* El número de Pueblos Originarios y/o Migrantes NO DEBE ser mayor que el Total. ","")</f>
        <v/>
      </c>
      <c r="CD94" s="146" t="str">
        <f t="shared" ref="CD94:CD100" si="30">IF(CJ94=1,"* El número de Controles NO DEBE ser mayor que el Total. ","")</f>
        <v/>
      </c>
      <c r="CE94" s="146"/>
      <c r="CF94" s="146"/>
      <c r="CG94" s="56">
        <f>IF(E94&lt;AN94,1,0)</f>
        <v>0</v>
      </c>
      <c r="CH94" s="56">
        <f>IF(AND(E94&lt;&gt;0,OR(AN94="",AP94="",AQ94="")),1,0)</f>
        <v>0</v>
      </c>
      <c r="CI94" s="56">
        <f>IF(OR(E94&lt;AP94,E94&lt;AQ94),1,0)</f>
        <v>0</v>
      </c>
      <c r="CJ94" s="56">
        <f>IF(E94&lt;AO94,1,0)</f>
        <v>0</v>
      </c>
      <c r="CK94" s="12"/>
    </row>
    <row r="95" spans="1:89" ht="16.350000000000001" customHeight="1" x14ac:dyDescent="0.2">
      <c r="A95" s="390"/>
      <c r="B95" s="69" t="s">
        <v>163</v>
      </c>
      <c r="C95" s="154">
        <f>SUM(D95+E95)</f>
        <v>638</v>
      </c>
      <c r="D95" s="155">
        <f>SUM(F95+H95+J95+L95+N95+P95+R95+T95+V95+X95+Z95+AB95+AD95+AF95+AH95+AJ95+AL95)</f>
        <v>133</v>
      </c>
      <c r="E95" s="156">
        <f>SUM(G95+I95+K95+M95+O95+Q95+S95+U95+W95+Y95+AA95+AC95+AE95+AG95+AI95+AK95+AM95)</f>
        <v>505</v>
      </c>
      <c r="F95" s="39">
        <v>2</v>
      </c>
      <c r="G95" s="40">
        <v>1</v>
      </c>
      <c r="H95" s="39">
        <v>0</v>
      </c>
      <c r="I95" s="40">
        <v>0</v>
      </c>
      <c r="J95" s="39">
        <v>0</v>
      </c>
      <c r="K95" s="40">
        <v>2</v>
      </c>
      <c r="L95" s="39">
        <v>3</v>
      </c>
      <c r="M95" s="40">
        <v>3</v>
      </c>
      <c r="N95" s="39">
        <v>11</v>
      </c>
      <c r="O95" s="40">
        <v>18</v>
      </c>
      <c r="P95" s="39">
        <v>21</v>
      </c>
      <c r="Q95" s="40">
        <v>36</v>
      </c>
      <c r="R95" s="39">
        <v>24</v>
      </c>
      <c r="S95" s="40">
        <v>46</v>
      </c>
      <c r="T95" s="39">
        <v>13</v>
      </c>
      <c r="U95" s="40">
        <v>61</v>
      </c>
      <c r="V95" s="39">
        <v>24</v>
      </c>
      <c r="W95" s="40">
        <v>66</v>
      </c>
      <c r="X95" s="39">
        <v>11</v>
      </c>
      <c r="Y95" s="40">
        <v>77</v>
      </c>
      <c r="Z95" s="39">
        <v>11</v>
      </c>
      <c r="AA95" s="40">
        <v>58</v>
      </c>
      <c r="AB95" s="39">
        <v>4</v>
      </c>
      <c r="AC95" s="40">
        <v>39</v>
      </c>
      <c r="AD95" s="39">
        <v>1</v>
      </c>
      <c r="AE95" s="40">
        <v>39</v>
      </c>
      <c r="AF95" s="39">
        <v>7</v>
      </c>
      <c r="AG95" s="40">
        <v>31</v>
      </c>
      <c r="AH95" s="39">
        <v>1</v>
      </c>
      <c r="AI95" s="40">
        <v>15</v>
      </c>
      <c r="AJ95" s="39">
        <v>0</v>
      </c>
      <c r="AK95" s="40">
        <v>9</v>
      </c>
      <c r="AL95" s="46">
        <v>0</v>
      </c>
      <c r="AM95" s="40">
        <v>4</v>
      </c>
      <c r="AN95" s="71">
        <v>638</v>
      </c>
      <c r="AO95" s="157">
        <v>558</v>
      </c>
      <c r="AP95" s="57">
        <v>0</v>
      </c>
      <c r="AQ95" s="67">
        <v>0</v>
      </c>
      <c r="AR95" s="145" t="str">
        <f t="shared" si="26"/>
        <v/>
      </c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13"/>
      <c r="BE95" s="13"/>
      <c r="CA95" s="146" t="str">
        <f t="shared" si="27"/>
        <v/>
      </c>
      <c r="CB95" s="146" t="str">
        <f t="shared" si="28"/>
        <v/>
      </c>
      <c r="CC95" s="146" t="str">
        <f t="shared" si="29"/>
        <v/>
      </c>
      <c r="CD95" s="146" t="str">
        <f t="shared" si="30"/>
        <v/>
      </c>
      <c r="CE95" s="146"/>
      <c r="CF95" s="146"/>
      <c r="CG95" s="56">
        <f t="shared" ref="CG95:CG100" si="31">IF(C95&lt;AN95,1,0)</f>
        <v>0</v>
      </c>
      <c r="CH95" s="56">
        <f t="shared" ref="CH95:CH100" si="32">IF(AND(C95&lt;&gt;0,OR(AN95="",AP95="",AQ95="")),1,0)</f>
        <v>0</v>
      </c>
      <c r="CI95" s="56">
        <f t="shared" ref="CI95:CI100" si="33">IF(OR(C95&lt;AP95,C95&lt;AQ95),1,0)</f>
        <v>0</v>
      </c>
      <c r="CJ95" s="56">
        <f t="shared" ref="CJ95:CJ100" si="34">IF(C95&lt;AO95,1,0)</f>
        <v>0</v>
      </c>
      <c r="CK95" s="12"/>
    </row>
    <row r="96" spans="1:89" ht="16.350000000000001" customHeight="1" x14ac:dyDescent="0.2">
      <c r="A96" s="391"/>
      <c r="B96" s="122" t="s">
        <v>143</v>
      </c>
      <c r="C96" s="158">
        <f>SUM(D96+E96)</f>
        <v>0</v>
      </c>
      <c r="D96" s="159">
        <f>SUM(N96+P96+R96+T96+V96+X96+Z96+AB96)</f>
        <v>0</v>
      </c>
      <c r="E96" s="160">
        <f>SUM(O96+Q96+S96+U96+W96+Y96+AA96+AC96)</f>
        <v>0</v>
      </c>
      <c r="F96" s="161"/>
      <c r="G96" s="162"/>
      <c r="H96" s="161"/>
      <c r="I96" s="162"/>
      <c r="J96" s="161"/>
      <c r="K96" s="162"/>
      <c r="L96" s="161"/>
      <c r="M96" s="162"/>
      <c r="N96" s="124"/>
      <c r="O96" s="126"/>
      <c r="P96" s="124"/>
      <c r="Q96" s="126"/>
      <c r="R96" s="124"/>
      <c r="S96" s="126"/>
      <c r="T96" s="124"/>
      <c r="U96" s="126"/>
      <c r="V96" s="124"/>
      <c r="W96" s="126"/>
      <c r="X96" s="124"/>
      <c r="Y96" s="126"/>
      <c r="Z96" s="124"/>
      <c r="AA96" s="163"/>
      <c r="AB96" s="124"/>
      <c r="AC96" s="126"/>
      <c r="AD96" s="161"/>
      <c r="AE96" s="162"/>
      <c r="AF96" s="161"/>
      <c r="AG96" s="162"/>
      <c r="AH96" s="161"/>
      <c r="AI96" s="162"/>
      <c r="AJ96" s="161"/>
      <c r="AK96" s="162"/>
      <c r="AL96" s="161"/>
      <c r="AM96" s="162"/>
      <c r="AN96" s="164"/>
      <c r="AO96" s="165"/>
      <c r="AP96" s="166">
        <v>0</v>
      </c>
      <c r="AQ96" s="163">
        <v>0</v>
      </c>
      <c r="AR96" s="145" t="str">
        <f t="shared" si="26"/>
        <v/>
      </c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13"/>
      <c r="BE96" s="13"/>
      <c r="CA96" s="146" t="str">
        <f t="shared" si="27"/>
        <v/>
      </c>
      <c r="CB96" s="146" t="str">
        <f t="shared" si="28"/>
        <v/>
      </c>
      <c r="CC96" s="146" t="str">
        <f t="shared" si="29"/>
        <v/>
      </c>
      <c r="CD96" s="146" t="str">
        <f t="shared" si="30"/>
        <v/>
      </c>
      <c r="CE96" s="146"/>
      <c r="CF96" s="146"/>
      <c r="CG96" s="56">
        <f t="shared" si="31"/>
        <v>0</v>
      </c>
      <c r="CH96" s="56">
        <f t="shared" si="32"/>
        <v>0</v>
      </c>
      <c r="CI96" s="56">
        <f t="shared" si="33"/>
        <v>0</v>
      </c>
      <c r="CJ96" s="56">
        <f t="shared" si="34"/>
        <v>0</v>
      </c>
      <c r="CK96" s="12"/>
    </row>
    <row r="97" spans="1:90" ht="16.350000000000001" customHeight="1" x14ac:dyDescent="0.2">
      <c r="A97" s="422" t="s">
        <v>164</v>
      </c>
      <c r="B97" s="423"/>
      <c r="C97" s="167">
        <f t="shared" ref="C97:C101" si="35">SUM(D97+E97)</f>
        <v>435</v>
      </c>
      <c r="D97" s="168">
        <f t="shared" ref="D97:E101" si="36">SUM(F97+H97+J97+L97+N97+P97+R97+T97+V97+X97+Z97+AB97+AD97+AF97+AH97+AJ97+AL97)</f>
        <v>201</v>
      </c>
      <c r="E97" s="169">
        <f t="shared" si="36"/>
        <v>234</v>
      </c>
      <c r="F97" s="60">
        <v>40</v>
      </c>
      <c r="G97" s="52">
        <v>45</v>
      </c>
      <c r="H97" s="60">
        <v>11</v>
      </c>
      <c r="I97" s="52">
        <v>21</v>
      </c>
      <c r="J97" s="60">
        <v>11</v>
      </c>
      <c r="K97" s="49">
        <v>12</v>
      </c>
      <c r="L97" s="60">
        <v>5</v>
      </c>
      <c r="M97" s="49">
        <v>10</v>
      </c>
      <c r="N97" s="60">
        <v>3</v>
      </c>
      <c r="O97" s="49">
        <v>2</v>
      </c>
      <c r="P97" s="60">
        <v>2</v>
      </c>
      <c r="Q97" s="49">
        <v>2</v>
      </c>
      <c r="R97" s="60">
        <v>5</v>
      </c>
      <c r="S97" s="49">
        <v>7</v>
      </c>
      <c r="T97" s="60">
        <v>5</v>
      </c>
      <c r="U97" s="49">
        <v>11</v>
      </c>
      <c r="V97" s="60">
        <v>3</v>
      </c>
      <c r="W97" s="49">
        <v>6</v>
      </c>
      <c r="X97" s="60">
        <v>4</v>
      </c>
      <c r="Y97" s="49">
        <v>6</v>
      </c>
      <c r="Z97" s="60">
        <v>13</v>
      </c>
      <c r="AA97" s="49">
        <v>10</v>
      </c>
      <c r="AB97" s="60">
        <v>19</v>
      </c>
      <c r="AC97" s="49">
        <v>16</v>
      </c>
      <c r="AD97" s="60">
        <v>6</v>
      </c>
      <c r="AE97" s="49">
        <v>17</v>
      </c>
      <c r="AF97" s="60">
        <v>18</v>
      </c>
      <c r="AG97" s="49">
        <v>19</v>
      </c>
      <c r="AH97" s="60">
        <v>20</v>
      </c>
      <c r="AI97" s="52">
        <v>16</v>
      </c>
      <c r="AJ97" s="60">
        <v>12</v>
      </c>
      <c r="AK97" s="52">
        <v>5</v>
      </c>
      <c r="AL97" s="80">
        <v>24</v>
      </c>
      <c r="AM97" s="49">
        <v>29</v>
      </c>
      <c r="AN97" s="170">
        <v>435</v>
      </c>
      <c r="AO97" s="171">
        <v>363</v>
      </c>
      <c r="AP97" s="79">
        <v>0</v>
      </c>
      <c r="AQ97" s="52">
        <v>0</v>
      </c>
      <c r="AR97" s="145" t="str">
        <f t="shared" si="26"/>
        <v/>
      </c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13"/>
      <c r="BE97" s="13"/>
      <c r="CA97" s="146" t="str">
        <f t="shared" si="27"/>
        <v/>
      </c>
      <c r="CB97" s="146" t="str">
        <f t="shared" si="28"/>
        <v/>
      </c>
      <c r="CC97" s="146" t="str">
        <f t="shared" si="29"/>
        <v/>
      </c>
      <c r="CD97" s="146" t="str">
        <f t="shared" si="30"/>
        <v/>
      </c>
      <c r="CE97" s="146"/>
      <c r="CF97" s="146"/>
      <c r="CG97" s="56">
        <f t="shared" si="31"/>
        <v>0</v>
      </c>
      <c r="CH97" s="56">
        <f t="shared" si="32"/>
        <v>0</v>
      </c>
      <c r="CI97" s="56">
        <f t="shared" si="33"/>
        <v>0</v>
      </c>
      <c r="CJ97" s="56">
        <f t="shared" si="34"/>
        <v>0</v>
      </c>
      <c r="CK97" s="12"/>
    </row>
    <row r="98" spans="1:90" ht="16.350000000000001" customHeight="1" x14ac:dyDescent="0.2">
      <c r="A98" s="424" t="s">
        <v>165</v>
      </c>
      <c r="B98" s="425"/>
      <c r="C98" s="172">
        <f t="shared" si="35"/>
        <v>74</v>
      </c>
      <c r="D98" s="155">
        <f t="shared" si="36"/>
        <v>42</v>
      </c>
      <c r="E98" s="156">
        <f t="shared" si="36"/>
        <v>32</v>
      </c>
      <c r="F98" s="39">
        <v>0</v>
      </c>
      <c r="G98" s="67">
        <v>0</v>
      </c>
      <c r="H98" s="39">
        <v>0</v>
      </c>
      <c r="I98" s="67">
        <v>0</v>
      </c>
      <c r="J98" s="39">
        <v>0</v>
      </c>
      <c r="K98" s="40">
        <v>0</v>
      </c>
      <c r="L98" s="39">
        <v>0</v>
      </c>
      <c r="M98" s="40">
        <v>0</v>
      </c>
      <c r="N98" s="39">
        <v>0</v>
      </c>
      <c r="O98" s="40">
        <v>0</v>
      </c>
      <c r="P98" s="39">
        <v>1</v>
      </c>
      <c r="Q98" s="40">
        <v>2</v>
      </c>
      <c r="R98" s="39">
        <v>3</v>
      </c>
      <c r="S98" s="40">
        <v>0</v>
      </c>
      <c r="T98" s="39">
        <v>7</v>
      </c>
      <c r="U98" s="40">
        <v>0</v>
      </c>
      <c r="V98" s="39">
        <v>0</v>
      </c>
      <c r="W98" s="40">
        <v>5</v>
      </c>
      <c r="X98" s="39">
        <v>2</v>
      </c>
      <c r="Y98" s="40">
        <v>1</v>
      </c>
      <c r="Z98" s="39">
        <v>4</v>
      </c>
      <c r="AA98" s="40">
        <v>4</v>
      </c>
      <c r="AB98" s="39">
        <v>5</v>
      </c>
      <c r="AC98" s="67">
        <v>4</v>
      </c>
      <c r="AD98" s="39">
        <v>2</v>
      </c>
      <c r="AE98" s="67">
        <v>4</v>
      </c>
      <c r="AF98" s="39">
        <v>7</v>
      </c>
      <c r="AG98" s="67">
        <v>1</v>
      </c>
      <c r="AH98" s="39">
        <v>5</v>
      </c>
      <c r="AI98" s="67">
        <v>3</v>
      </c>
      <c r="AJ98" s="39">
        <v>3</v>
      </c>
      <c r="AK98" s="67">
        <v>3</v>
      </c>
      <c r="AL98" s="46">
        <v>3</v>
      </c>
      <c r="AM98" s="40">
        <v>5</v>
      </c>
      <c r="AN98" s="71">
        <v>74</v>
      </c>
      <c r="AO98" s="157">
        <v>74</v>
      </c>
      <c r="AP98" s="57">
        <v>0</v>
      </c>
      <c r="AQ98" s="67">
        <v>0</v>
      </c>
      <c r="AR98" s="145" t="str">
        <f t="shared" si="26"/>
        <v/>
      </c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13"/>
      <c r="BE98" s="13"/>
      <c r="CA98" s="146" t="str">
        <f t="shared" si="27"/>
        <v/>
      </c>
      <c r="CB98" s="146" t="str">
        <f t="shared" si="28"/>
        <v/>
      </c>
      <c r="CC98" s="146" t="str">
        <f t="shared" si="29"/>
        <v/>
      </c>
      <c r="CD98" s="146" t="str">
        <f t="shared" si="30"/>
        <v/>
      </c>
      <c r="CE98" s="146"/>
      <c r="CF98" s="146"/>
      <c r="CG98" s="56">
        <f t="shared" si="31"/>
        <v>0</v>
      </c>
      <c r="CH98" s="56">
        <f t="shared" si="32"/>
        <v>0</v>
      </c>
      <c r="CI98" s="56">
        <f t="shared" si="33"/>
        <v>0</v>
      </c>
      <c r="CJ98" s="56">
        <f t="shared" si="34"/>
        <v>0</v>
      </c>
      <c r="CK98" s="12"/>
    </row>
    <row r="99" spans="1:90" ht="16.350000000000001" customHeight="1" x14ac:dyDescent="0.2">
      <c r="A99" s="426" t="s">
        <v>166</v>
      </c>
      <c r="B99" s="427"/>
      <c r="C99" s="173">
        <f t="shared" si="35"/>
        <v>218</v>
      </c>
      <c r="D99" s="174">
        <f t="shared" si="36"/>
        <v>115</v>
      </c>
      <c r="E99" s="156">
        <f t="shared" si="36"/>
        <v>103</v>
      </c>
      <c r="F99" s="39">
        <v>97</v>
      </c>
      <c r="G99" s="67">
        <v>91</v>
      </c>
      <c r="H99" s="39">
        <v>0</v>
      </c>
      <c r="I99" s="67">
        <v>0</v>
      </c>
      <c r="J99" s="39">
        <v>0</v>
      </c>
      <c r="K99" s="40">
        <v>0</v>
      </c>
      <c r="L99" s="39">
        <v>0</v>
      </c>
      <c r="M99" s="40">
        <v>0</v>
      </c>
      <c r="N99" s="39">
        <v>0</v>
      </c>
      <c r="O99" s="40">
        <v>0</v>
      </c>
      <c r="P99" s="39">
        <v>0</v>
      </c>
      <c r="Q99" s="40">
        <v>0</v>
      </c>
      <c r="R99" s="39">
        <v>0</v>
      </c>
      <c r="S99" s="40">
        <v>0</v>
      </c>
      <c r="T99" s="39">
        <v>0</v>
      </c>
      <c r="U99" s="40">
        <v>3</v>
      </c>
      <c r="V99" s="39">
        <v>3</v>
      </c>
      <c r="W99" s="40">
        <v>1</v>
      </c>
      <c r="X99" s="39">
        <v>2</v>
      </c>
      <c r="Y99" s="40">
        <v>0</v>
      </c>
      <c r="Z99" s="39">
        <v>0</v>
      </c>
      <c r="AA99" s="40">
        <v>0</v>
      </c>
      <c r="AB99" s="39">
        <v>1</v>
      </c>
      <c r="AC99" s="67">
        <v>0</v>
      </c>
      <c r="AD99" s="39">
        <v>0</v>
      </c>
      <c r="AE99" s="67">
        <v>4</v>
      </c>
      <c r="AF99" s="39">
        <v>7</v>
      </c>
      <c r="AG99" s="67">
        <v>0</v>
      </c>
      <c r="AH99" s="39">
        <v>5</v>
      </c>
      <c r="AI99" s="67">
        <v>2</v>
      </c>
      <c r="AJ99" s="39">
        <v>0</v>
      </c>
      <c r="AK99" s="67">
        <v>0</v>
      </c>
      <c r="AL99" s="46">
        <v>0</v>
      </c>
      <c r="AM99" s="40">
        <v>2</v>
      </c>
      <c r="AN99" s="71">
        <v>218</v>
      </c>
      <c r="AO99" s="157">
        <v>62</v>
      </c>
      <c r="AP99" s="57">
        <v>0</v>
      </c>
      <c r="AQ99" s="67">
        <v>0</v>
      </c>
      <c r="AR99" s="145" t="str">
        <f t="shared" si="26"/>
        <v/>
      </c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13"/>
      <c r="BE99" s="13"/>
      <c r="CA99" s="146" t="str">
        <f t="shared" si="27"/>
        <v/>
      </c>
      <c r="CB99" s="146" t="str">
        <f t="shared" si="28"/>
        <v/>
      </c>
      <c r="CC99" s="146" t="str">
        <f t="shared" si="29"/>
        <v/>
      </c>
      <c r="CD99" s="146" t="str">
        <f t="shared" si="30"/>
        <v/>
      </c>
      <c r="CE99" s="146"/>
      <c r="CF99" s="146"/>
      <c r="CG99" s="56">
        <f t="shared" si="31"/>
        <v>0</v>
      </c>
      <c r="CH99" s="56">
        <f t="shared" si="32"/>
        <v>0</v>
      </c>
      <c r="CI99" s="56">
        <f t="shared" si="33"/>
        <v>0</v>
      </c>
      <c r="CJ99" s="56">
        <f t="shared" si="34"/>
        <v>0</v>
      </c>
      <c r="CK99" s="12"/>
    </row>
    <row r="100" spans="1:90" ht="16.350000000000001" customHeight="1" x14ac:dyDescent="0.2">
      <c r="A100" s="424" t="s">
        <v>167</v>
      </c>
      <c r="B100" s="425"/>
      <c r="C100" s="172">
        <f t="shared" si="35"/>
        <v>327</v>
      </c>
      <c r="D100" s="155">
        <f t="shared" si="36"/>
        <v>140</v>
      </c>
      <c r="E100" s="156">
        <f t="shared" si="36"/>
        <v>187</v>
      </c>
      <c r="F100" s="39">
        <v>0</v>
      </c>
      <c r="G100" s="67">
        <v>0</v>
      </c>
      <c r="H100" s="39">
        <v>2</v>
      </c>
      <c r="I100" s="67">
        <v>0</v>
      </c>
      <c r="J100" s="39">
        <v>0</v>
      </c>
      <c r="K100" s="40">
        <v>0</v>
      </c>
      <c r="L100" s="39">
        <v>0</v>
      </c>
      <c r="M100" s="40">
        <v>0</v>
      </c>
      <c r="N100" s="39">
        <v>0</v>
      </c>
      <c r="O100" s="40">
        <v>0</v>
      </c>
      <c r="P100" s="39">
        <v>0</v>
      </c>
      <c r="Q100" s="40">
        <v>0</v>
      </c>
      <c r="R100" s="39">
        <v>0</v>
      </c>
      <c r="S100" s="40">
        <v>0</v>
      </c>
      <c r="T100" s="39">
        <v>0</v>
      </c>
      <c r="U100" s="40">
        <v>0</v>
      </c>
      <c r="V100" s="39">
        <v>0</v>
      </c>
      <c r="W100" s="40">
        <v>0</v>
      </c>
      <c r="X100" s="39">
        <v>1</v>
      </c>
      <c r="Y100" s="40">
        <v>0</v>
      </c>
      <c r="Z100" s="39">
        <v>1</v>
      </c>
      <c r="AA100" s="40">
        <v>0</v>
      </c>
      <c r="AB100" s="39">
        <v>0</v>
      </c>
      <c r="AC100" s="40">
        <v>0</v>
      </c>
      <c r="AD100" s="39">
        <v>0</v>
      </c>
      <c r="AE100" s="40">
        <v>0</v>
      </c>
      <c r="AF100" s="39">
        <v>37</v>
      </c>
      <c r="AG100" s="40">
        <v>62</v>
      </c>
      <c r="AH100" s="39">
        <v>48</v>
      </c>
      <c r="AI100" s="67">
        <v>54</v>
      </c>
      <c r="AJ100" s="39">
        <v>27</v>
      </c>
      <c r="AK100" s="67">
        <v>30</v>
      </c>
      <c r="AL100" s="46">
        <v>24</v>
      </c>
      <c r="AM100" s="40">
        <v>41</v>
      </c>
      <c r="AN100" s="71">
        <v>327</v>
      </c>
      <c r="AO100" s="157">
        <v>0</v>
      </c>
      <c r="AP100" s="57">
        <v>0</v>
      </c>
      <c r="AQ100" s="67">
        <v>0</v>
      </c>
      <c r="AR100" s="145" t="str">
        <f t="shared" si="26"/>
        <v/>
      </c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13"/>
      <c r="BE100" s="13"/>
      <c r="CA100" s="146" t="str">
        <f t="shared" si="27"/>
        <v/>
      </c>
      <c r="CB100" s="146" t="str">
        <f t="shared" si="28"/>
        <v/>
      </c>
      <c r="CC100" s="146" t="str">
        <f t="shared" si="29"/>
        <v/>
      </c>
      <c r="CD100" s="146" t="str">
        <f t="shared" si="30"/>
        <v/>
      </c>
      <c r="CE100" s="146"/>
      <c r="CF100" s="146"/>
      <c r="CG100" s="56">
        <f t="shared" si="31"/>
        <v>0</v>
      </c>
      <c r="CH100" s="56">
        <f t="shared" si="32"/>
        <v>0</v>
      </c>
      <c r="CI100" s="56">
        <f t="shared" si="33"/>
        <v>0</v>
      </c>
      <c r="CJ100" s="56">
        <f t="shared" si="34"/>
        <v>0</v>
      </c>
      <c r="CK100" s="12"/>
    </row>
    <row r="101" spans="1:90" ht="16.350000000000001" customHeight="1" x14ac:dyDescent="0.2">
      <c r="A101" s="428" t="s">
        <v>168</v>
      </c>
      <c r="B101" s="429"/>
      <c r="C101" s="175">
        <f t="shared" si="35"/>
        <v>244</v>
      </c>
      <c r="D101" s="176">
        <f t="shared" si="36"/>
        <v>149</v>
      </c>
      <c r="E101" s="177">
        <f t="shared" si="36"/>
        <v>95</v>
      </c>
      <c r="F101" s="124">
        <v>13</v>
      </c>
      <c r="G101" s="163">
        <v>6</v>
      </c>
      <c r="H101" s="124">
        <v>0</v>
      </c>
      <c r="I101" s="163">
        <v>3</v>
      </c>
      <c r="J101" s="124">
        <v>1</v>
      </c>
      <c r="K101" s="126">
        <v>9</v>
      </c>
      <c r="L101" s="124">
        <v>7</v>
      </c>
      <c r="M101" s="126">
        <v>2</v>
      </c>
      <c r="N101" s="124">
        <v>3</v>
      </c>
      <c r="O101" s="126">
        <v>5</v>
      </c>
      <c r="P101" s="124">
        <v>1</v>
      </c>
      <c r="Q101" s="126">
        <v>1</v>
      </c>
      <c r="R101" s="124">
        <v>8</v>
      </c>
      <c r="S101" s="126">
        <v>4</v>
      </c>
      <c r="T101" s="124">
        <v>8</v>
      </c>
      <c r="U101" s="126">
        <v>3</v>
      </c>
      <c r="V101" s="124">
        <v>3</v>
      </c>
      <c r="W101" s="126">
        <v>1</v>
      </c>
      <c r="X101" s="124">
        <v>6</v>
      </c>
      <c r="Y101" s="126">
        <v>15</v>
      </c>
      <c r="Z101" s="124">
        <v>26</v>
      </c>
      <c r="AA101" s="126">
        <v>3</v>
      </c>
      <c r="AB101" s="124">
        <v>14</v>
      </c>
      <c r="AC101" s="126">
        <v>7</v>
      </c>
      <c r="AD101" s="124">
        <v>6</v>
      </c>
      <c r="AE101" s="126">
        <v>1</v>
      </c>
      <c r="AF101" s="124">
        <v>21</v>
      </c>
      <c r="AG101" s="126">
        <v>2</v>
      </c>
      <c r="AH101" s="124">
        <v>11</v>
      </c>
      <c r="AI101" s="126">
        <v>4</v>
      </c>
      <c r="AJ101" s="124">
        <v>18</v>
      </c>
      <c r="AK101" s="126">
        <v>11</v>
      </c>
      <c r="AL101" s="178">
        <v>3</v>
      </c>
      <c r="AM101" s="126">
        <v>18</v>
      </c>
      <c r="AN101" s="164">
        <v>241</v>
      </c>
      <c r="AO101" s="165">
        <v>97</v>
      </c>
      <c r="AP101" s="166">
        <v>5</v>
      </c>
      <c r="AQ101" s="163">
        <v>6</v>
      </c>
      <c r="AR101" s="145" t="str">
        <f t="shared" si="26"/>
        <v/>
      </c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13"/>
      <c r="BE101" s="13"/>
      <c r="CA101" s="146" t="str">
        <f>IF(CG101=1,"* El número de Beneficiarios NO DEBE ser mayor que el Total. ","")</f>
        <v/>
      </c>
      <c r="CB101" s="146" t="str">
        <f>IF(CH101=1,"* No olvide digitar la columna Beneficiarios y/o Pueblos Originarios y/o Migrantes (Digite CEROS si no tiene.). ","")</f>
        <v/>
      </c>
      <c r="CC101" s="146" t="str">
        <f>IF(CI101=1,"* El número de Pueblos Originarios y/o Migrantes NO DEBE ser mayor que el Total. ","")</f>
        <v/>
      </c>
      <c r="CD101" s="146" t="str">
        <f>IF(CJ101=1,"* El número de Controles NO DEBE ser mayor que el Total. ","")</f>
        <v/>
      </c>
      <c r="CE101" s="146"/>
      <c r="CF101" s="146"/>
      <c r="CG101" s="56">
        <f>IF(C101&lt;AN101,1,0)</f>
        <v>0</v>
      </c>
      <c r="CH101" s="56">
        <f>IF(AND(C101&lt;&gt;0,OR(AN101="",AP101="",AQ101="")),1,0)</f>
        <v>0</v>
      </c>
      <c r="CI101" s="56">
        <f>IF(OR(C101&lt;AP101,C101&lt;AQ101),1,0)</f>
        <v>0</v>
      </c>
      <c r="CJ101" s="56">
        <f>IF(C101&lt;AO101,1,0)</f>
        <v>0</v>
      </c>
      <c r="CK101" s="12"/>
    </row>
    <row r="102" spans="1:90" ht="16.350000000000001" customHeight="1" x14ac:dyDescent="0.2">
      <c r="A102" s="478" t="s">
        <v>42</v>
      </c>
      <c r="B102" s="479"/>
      <c r="C102" s="179">
        <f t="shared" ref="C102:AQ102" si="37">SUM(C93:C101)</f>
        <v>3030</v>
      </c>
      <c r="D102" s="180">
        <f t="shared" si="37"/>
        <v>1240</v>
      </c>
      <c r="E102" s="160">
        <f t="shared" si="37"/>
        <v>1790</v>
      </c>
      <c r="F102" s="128">
        <f t="shared" si="37"/>
        <v>157</v>
      </c>
      <c r="G102" s="181">
        <f t="shared" si="37"/>
        <v>153</v>
      </c>
      <c r="H102" s="128">
        <f t="shared" si="37"/>
        <v>14</v>
      </c>
      <c r="I102" s="181">
        <f t="shared" si="37"/>
        <v>28</v>
      </c>
      <c r="J102" s="316">
        <f t="shared" si="37"/>
        <v>14</v>
      </c>
      <c r="K102" s="319">
        <f t="shared" si="37"/>
        <v>27</v>
      </c>
      <c r="L102" s="316">
        <f t="shared" si="37"/>
        <v>18</v>
      </c>
      <c r="M102" s="319">
        <f t="shared" si="37"/>
        <v>29</v>
      </c>
      <c r="N102" s="316">
        <f t="shared" si="37"/>
        <v>19</v>
      </c>
      <c r="O102" s="319">
        <f t="shared" si="37"/>
        <v>74</v>
      </c>
      <c r="P102" s="316">
        <f t="shared" si="37"/>
        <v>32</v>
      </c>
      <c r="Q102" s="319">
        <f t="shared" si="37"/>
        <v>97</v>
      </c>
      <c r="R102" s="316">
        <f t="shared" si="37"/>
        <v>46</v>
      </c>
      <c r="S102" s="319">
        <f t="shared" si="37"/>
        <v>123</v>
      </c>
      <c r="T102" s="316">
        <f t="shared" si="37"/>
        <v>47</v>
      </c>
      <c r="U102" s="319">
        <f t="shared" si="37"/>
        <v>127</v>
      </c>
      <c r="V102" s="316">
        <f t="shared" si="37"/>
        <v>41</v>
      </c>
      <c r="W102" s="319">
        <f t="shared" si="37"/>
        <v>122</v>
      </c>
      <c r="X102" s="316">
        <f t="shared" si="37"/>
        <v>48</v>
      </c>
      <c r="Y102" s="319">
        <f t="shared" si="37"/>
        <v>119</v>
      </c>
      <c r="Z102" s="316">
        <f t="shared" si="37"/>
        <v>75</v>
      </c>
      <c r="AA102" s="319">
        <f t="shared" si="37"/>
        <v>92</v>
      </c>
      <c r="AB102" s="316">
        <f t="shared" si="37"/>
        <v>88</v>
      </c>
      <c r="AC102" s="319">
        <f t="shared" si="37"/>
        <v>101</v>
      </c>
      <c r="AD102" s="316">
        <f t="shared" si="37"/>
        <v>61</v>
      </c>
      <c r="AE102" s="319">
        <f t="shared" si="37"/>
        <v>109</v>
      </c>
      <c r="AF102" s="316">
        <f t="shared" si="37"/>
        <v>159</v>
      </c>
      <c r="AG102" s="319">
        <f t="shared" si="37"/>
        <v>170</v>
      </c>
      <c r="AH102" s="316">
        <f t="shared" si="37"/>
        <v>174</v>
      </c>
      <c r="AI102" s="319">
        <f t="shared" si="37"/>
        <v>155</v>
      </c>
      <c r="AJ102" s="316">
        <f t="shared" si="37"/>
        <v>121</v>
      </c>
      <c r="AK102" s="319">
        <f t="shared" si="37"/>
        <v>100</v>
      </c>
      <c r="AL102" s="320">
        <f t="shared" si="37"/>
        <v>126</v>
      </c>
      <c r="AM102" s="319">
        <f t="shared" si="37"/>
        <v>164</v>
      </c>
      <c r="AN102" s="182">
        <f t="shared" si="37"/>
        <v>3027</v>
      </c>
      <c r="AO102" s="183">
        <f t="shared" si="37"/>
        <v>1679</v>
      </c>
      <c r="AP102" s="184">
        <f t="shared" si="37"/>
        <v>5</v>
      </c>
      <c r="AQ102" s="181">
        <f t="shared" si="37"/>
        <v>6</v>
      </c>
      <c r="AR102" s="110" t="s">
        <v>169</v>
      </c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CG102" s="12"/>
      <c r="CH102" s="12"/>
      <c r="CI102" s="12"/>
      <c r="CJ102" s="12"/>
      <c r="CK102" s="12"/>
    </row>
    <row r="103" spans="1:90" ht="31.35" customHeight="1" x14ac:dyDescent="0.2">
      <c r="A103" s="131" t="s">
        <v>170</v>
      </c>
      <c r="B103" s="338"/>
      <c r="C103" s="338"/>
      <c r="D103" s="338"/>
      <c r="E103" s="338"/>
      <c r="F103" s="338"/>
      <c r="G103" s="186"/>
      <c r="H103" s="186"/>
      <c r="I103" s="186"/>
      <c r="J103" s="5"/>
      <c r="K103" s="5"/>
      <c r="L103" s="5"/>
      <c r="M103" s="68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CG103" s="12"/>
      <c r="CH103" s="12"/>
      <c r="CI103" s="12"/>
      <c r="CJ103" s="12"/>
      <c r="CK103" s="12"/>
    </row>
    <row r="104" spans="1:90" ht="21.75" customHeight="1" x14ac:dyDescent="0.2">
      <c r="A104" s="430" t="s">
        <v>171</v>
      </c>
      <c r="B104" s="389" t="s">
        <v>153</v>
      </c>
      <c r="C104" s="414" t="s">
        <v>151</v>
      </c>
      <c r="D104" s="420"/>
      <c r="E104" s="415"/>
      <c r="F104" s="473" t="s">
        <v>154</v>
      </c>
      <c r="G104" s="475"/>
      <c r="H104" s="475"/>
      <c r="I104" s="475"/>
      <c r="J104" s="475"/>
      <c r="K104" s="475"/>
      <c r="L104" s="475"/>
      <c r="M104" s="475"/>
      <c r="N104" s="475"/>
      <c r="O104" s="475"/>
      <c r="P104" s="475"/>
      <c r="Q104" s="475"/>
      <c r="R104" s="475"/>
      <c r="S104" s="475"/>
      <c r="T104" s="475"/>
      <c r="U104" s="475"/>
      <c r="V104" s="475"/>
      <c r="W104" s="475"/>
      <c r="X104" s="475"/>
      <c r="Y104" s="475"/>
      <c r="Z104" s="475"/>
      <c r="AA104" s="475"/>
      <c r="AB104" s="475"/>
      <c r="AC104" s="475"/>
      <c r="AD104" s="475"/>
      <c r="AE104" s="475"/>
      <c r="AF104" s="475"/>
      <c r="AG104" s="475"/>
      <c r="AH104" s="475"/>
      <c r="AI104" s="475"/>
      <c r="AJ104" s="475"/>
      <c r="AK104" s="475"/>
      <c r="AL104" s="475"/>
      <c r="AM104" s="474"/>
      <c r="AN104" s="433" t="s">
        <v>155</v>
      </c>
      <c r="AO104" s="436" t="s">
        <v>172</v>
      </c>
      <c r="AP104" s="437"/>
      <c r="AQ104" s="407" t="s">
        <v>157</v>
      </c>
      <c r="AR104" s="383" t="s">
        <v>158</v>
      </c>
      <c r="AS104" s="389" t="s">
        <v>173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X104" s="2"/>
      <c r="CG104" s="12"/>
      <c r="CH104" s="12"/>
      <c r="CI104" s="12"/>
      <c r="CJ104" s="12"/>
      <c r="CK104" s="12"/>
    </row>
    <row r="105" spans="1:90" ht="22.5" customHeight="1" x14ac:dyDescent="0.2">
      <c r="A105" s="431"/>
      <c r="B105" s="390"/>
      <c r="C105" s="418"/>
      <c r="D105" s="421"/>
      <c r="E105" s="419"/>
      <c r="F105" s="476" t="s">
        <v>23</v>
      </c>
      <c r="G105" s="477"/>
      <c r="H105" s="476" t="s">
        <v>24</v>
      </c>
      <c r="I105" s="477"/>
      <c r="J105" s="476" t="s">
        <v>25</v>
      </c>
      <c r="K105" s="477"/>
      <c r="L105" s="476" t="s">
        <v>26</v>
      </c>
      <c r="M105" s="477"/>
      <c r="N105" s="476" t="s">
        <v>27</v>
      </c>
      <c r="O105" s="477"/>
      <c r="P105" s="473" t="s">
        <v>28</v>
      </c>
      <c r="Q105" s="474"/>
      <c r="R105" s="473" t="s">
        <v>29</v>
      </c>
      <c r="S105" s="474"/>
      <c r="T105" s="473" t="s">
        <v>30</v>
      </c>
      <c r="U105" s="474"/>
      <c r="V105" s="473" t="s">
        <v>31</v>
      </c>
      <c r="W105" s="474"/>
      <c r="X105" s="473" t="s">
        <v>32</v>
      </c>
      <c r="Y105" s="474"/>
      <c r="Z105" s="473" t="s">
        <v>33</v>
      </c>
      <c r="AA105" s="474"/>
      <c r="AB105" s="473" t="s">
        <v>34</v>
      </c>
      <c r="AC105" s="474"/>
      <c r="AD105" s="473" t="s">
        <v>35</v>
      </c>
      <c r="AE105" s="474"/>
      <c r="AF105" s="473" t="s">
        <v>36</v>
      </c>
      <c r="AG105" s="474"/>
      <c r="AH105" s="473" t="s">
        <v>37</v>
      </c>
      <c r="AI105" s="474"/>
      <c r="AJ105" s="473" t="s">
        <v>38</v>
      </c>
      <c r="AK105" s="474"/>
      <c r="AL105" s="473" t="s">
        <v>39</v>
      </c>
      <c r="AM105" s="474"/>
      <c r="AN105" s="434"/>
      <c r="AO105" s="438"/>
      <c r="AP105" s="439"/>
      <c r="AQ105" s="408"/>
      <c r="AR105" s="401"/>
      <c r="AS105" s="390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X105" s="2"/>
      <c r="CG105" s="12"/>
      <c r="CH105" s="12"/>
      <c r="CI105" s="12"/>
      <c r="CJ105" s="12"/>
      <c r="CK105" s="12"/>
    </row>
    <row r="106" spans="1:90" ht="24" customHeight="1" x14ac:dyDescent="0.2">
      <c r="A106" s="432"/>
      <c r="B106" s="391"/>
      <c r="C106" s="187" t="s">
        <v>159</v>
      </c>
      <c r="D106" s="188" t="s">
        <v>174</v>
      </c>
      <c r="E106" s="189" t="s">
        <v>175</v>
      </c>
      <c r="F106" s="351" t="s">
        <v>174</v>
      </c>
      <c r="G106" s="299" t="s">
        <v>175</v>
      </c>
      <c r="H106" s="294" t="s">
        <v>174</v>
      </c>
      <c r="I106" s="348" t="s">
        <v>175</v>
      </c>
      <c r="J106" s="351" t="s">
        <v>174</v>
      </c>
      <c r="K106" s="299" t="s">
        <v>175</v>
      </c>
      <c r="L106" s="351" t="s">
        <v>174</v>
      </c>
      <c r="M106" s="299" t="s">
        <v>175</v>
      </c>
      <c r="N106" s="351" t="s">
        <v>174</v>
      </c>
      <c r="O106" s="299" t="s">
        <v>175</v>
      </c>
      <c r="P106" s="294" t="s">
        <v>174</v>
      </c>
      <c r="Q106" s="348" t="s">
        <v>175</v>
      </c>
      <c r="R106" s="294" t="s">
        <v>174</v>
      </c>
      <c r="S106" s="348" t="s">
        <v>175</v>
      </c>
      <c r="T106" s="351" t="s">
        <v>174</v>
      </c>
      <c r="U106" s="299" t="s">
        <v>175</v>
      </c>
      <c r="V106" s="294" t="s">
        <v>174</v>
      </c>
      <c r="W106" s="348" t="s">
        <v>175</v>
      </c>
      <c r="X106" s="294" t="s">
        <v>174</v>
      </c>
      <c r="Y106" s="348" t="s">
        <v>175</v>
      </c>
      <c r="Z106" s="351" t="s">
        <v>174</v>
      </c>
      <c r="AA106" s="299" t="s">
        <v>175</v>
      </c>
      <c r="AB106" s="351" t="s">
        <v>174</v>
      </c>
      <c r="AC106" s="299" t="s">
        <v>175</v>
      </c>
      <c r="AD106" s="294" t="s">
        <v>174</v>
      </c>
      <c r="AE106" s="348" t="s">
        <v>175</v>
      </c>
      <c r="AF106" s="294" t="s">
        <v>174</v>
      </c>
      <c r="AG106" s="348" t="s">
        <v>175</v>
      </c>
      <c r="AH106" s="351" t="s">
        <v>174</v>
      </c>
      <c r="AI106" s="299" t="s">
        <v>175</v>
      </c>
      <c r="AJ106" s="294" t="s">
        <v>174</v>
      </c>
      <c r="AK106" s="348" t="s">
        <v>175</v>
      </c>
      <c r="AL106" s="351" t="s">
        <v>174</v>
      </c>
      <c r="AM106" s="299" t="s">
        <v>175</v>
      </c>
      <c r="AN106" s="435"/>
      <c r="AO106" s="349" t="s">
        <v>176</v>
      </c>
      <c r="AP106" s="339" t="s">
        <v>177</v>
      </c>
      <c r="AQ106" s="409"/>
      <c r="AR106" s="388"/>
      <c r="AS106" s="391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16.350000000000001" customHeight="1" x14ac:dyDescent="0.2">
      <c r="A107" s="480" t="s">
        <v>178</v>
      </c>
      <c r="B107" s="340" t="s">
        <v>160</v>
      </c>
      <c r="C107" s="341">
        <f t="shared" ref="C107:C117" si="38">SUM(D107+E107)</f>
        <v>0</v>
      </c>
      <c r="D107" s="342">
        <f t="shared" ref="D107:D115" si="39">SUM(F107+H107+J107+L107+N107+P107+R107+T107+V107+X107+Z107+AB107+AD107+AF107+AH107+AJ107+AL107)</f>
        <v>0</v>
      </c>
      <c r="E107" s="343">
        <f t="shared" ref="E107:E115" si="40">SUM(G107+I107+K107+M107+O107+Q107+S107+U107+W107+Y107+AA107+AC107+AE107+AG107+AI107+AK107+AM107)</f>
        <v>0</v>
      </c>
      <c r="F107" s="311"/>
      <c r="G107" s="337"/>
      <c r="H107" s="311"/>
      <c r="I107" s="337"/>
      <c r="J107" s="311"/>
      <c r="K107" s="314"/>
      <c r="L107" s="311"/>
      <c r="M107" s="314"/>
      <c r="N107" s="311"/>
      <c r="O107" s="314"/>
      <c r="P107" s="311"/>
      <c r="Q107" s="314"/>
      <c r="R107" s="311"/>
      <c r="S107" s="314"/>
      <c r="T107" s="311"/>
      <c r="U107" s="314"/>
      <c r="V107" s="311"/>
      <c r="W107" s="314"/>
      <c r="X107" s="311"/>
      <c r="Y107" s="314"/>
      <c r="Z107" s="311"/>
      <c r="AA107" s="314"/>
      <c r="AB107" s="311"/>
      <c r="AC107" s="314"/>
      <c r="AD107" s="311"/>
      <c r="AE107" s="314"/>
      <c r="AF107" s="311"/>
      <c r="AG107" s="314"/>
      <c r="AH107" s="311"/>
      <c r="AI107" s="314"/>
      <c r="AJ107" s="311"/>
      <c r="AK107" s="314"/>
      <c r="AL107" s="344"/>
      <c r="AM107" s="314"/>
      <c r="AN107" s="336"/>
      <c r="AO107" s="345">
        <v>0</v>
      </c>
      <c r="AP107" s="346">
        <v>0</v>
      </c>
      <c r="AQ107" s="312">
        <v>0</v>
      </c>
      <c r="AR107" s="337">
        <v>0</v>
      </c>
      <c r="AS107" s="337">
        <v>0</v>
      </c>
      <c r="AT107" s="199" t="str">
        <f>CA107&amp;CB107&amp;CC107&amp;CD107&amp;CE107&amp;CF107</f>
        <v/>
      </c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13"/>
      <c r="BF107" s="13"/>
      <c r="BG107" s="13"/>
      <c r="BX107" s="2"/>
      <c r="CA107" s="55" t="str">
        <f>IF(CG107=1,"* El número de Beneficiarios NO DEBE ser mayor que el Total ","")</f>
        <v/>
      </c>
      <c r="CB107" s="55" t="str">
        <f>IF(CH107=1,"* No olvide digitar las columnas Beneficiarios y/o Trans y/o Pueblos Originarios y/o Migrantes y/o Niños, Niñas, Adolescentes y Jóvenes Población SENAME (Digite CEROS si no tiene.). ","")</f>
        <v/>
      </c>
      <c r="CC107" s="55" t="str">
        <f>IF(CI107=1,"* El número de Trans NO DEBE ser mayor que el Total. ","")</f>
        <v/>
      </c>
      <c r="CD107" s="55" t="str">
        <f>IF(CJ107=1,"* El número de Pueblos Originarios NO DEBE ser mayor que el Total. ","")</f>
        <v/>
      </c>
      <c r="CE107" s="55" t="str">
        <f>IF(CK107=1,"* El número de Migrantes NO DEBE ser mayor que el Total. ","")</f>
        <v/>
      </c>
      <c r="CF107" s="55" t="str">
        <f>IF(CL107=1,"* El número de Niños, Niñas, Adolescentes y Jóvenes Población SENAME NO DEBE ser mayor que el Total. ","")</f>
        <v/>
      </c>
      <c r="CG107" s="56">
        <f>IF(C107&lt;AN107,1,0)</f>
        <v>0</v>
      </c>
      <c r="CH107" s="56">
        <f>IF(AND(C107&lt;&gt;0,OR(AN107="",AO107="",AP107="",AQ107="",AR107="",AS107="")),1,0)</f>
        <v>0</v>
      </c>
      <c r="CI107" s="56">
        <f>IF(C107&lt;(AO107+AP107),1,0)</f>
        <v>0</v>
      </c>
      <c r="CJ107" s="56">
        <f>IF(C107&lt;AQ107,1,0)</f>
        <v>0</v>
      </c>
      <c r="CK107" s="56">
        <f>IF(C107&lt;AR107,1,0)</f>
        <v>0</v>
      </c>
      <c r="CL107" s="146">
        <f>IF(C107&lt;AS107,1,0)</f>
        <v>0</v>
      </c>
    </row>
    <row r="108" spans="1:90" ht="16.350000000000001" customHeight="1" x14ac:dyDescent="0.2">
      <c r="A108" s="441"/>
      <c r="B108" s="200" t="s">
        <v>161</v>
      </c>
      <c r="C108" s="175">
        <f t="shared" si="38"/>
        <v>17</v>
      </c>
      <c r="D108" s="176">
        <f t="shared" si="39"/>
        <v>1</v>
      </c>
      <c r="E108" s="177">
        <f t="shared" si="40"/>
        <v>16</v>
      </c>
      <c r="F108" s="124">
        <v>0</v>
      </c>
      <c r="G108" s="163">
        <v>0</v>
      </c>
      <c r="H108" s="124">
        <v>0</v>
      </c>
      <c r="I108" s="163">
        <v>0</v>
      </c>
      <c r="J108" s="124">
        <v>0</v>
      </c>
      <c r="K108" s="126">
        <v>0</v>
      </c>
      <c r="L108" s="124">
        <v>0</v>
      </c>
      <c r="M108" s="126">
        <v>1</v>
      </c>
      <c r="N108" s="124">
        <v>0</v>
      </c>
      <c r="O108" s="126">
        <v>4</v>
      </c>
      <c r="P108" s="124">
        <v>0</v>
      </c>
      <c r="Q108" s="126">
        <v>4</v>
      </c>
      <c r="R108" s="124">
        <v>0</v>
      </c>
      <c r="S108" s="126">
        <v>0</v>
      </c>
      <c r="T108" s="124">
        <v>0</v>
      </c>
      <c r="U108" s="126">
        <v>2</v>
      </c>
      <c r="V108" s="124">
        <v>1</v>
      </c>
      <c r="W108" s="126">
        <v>3</v>
      </c>
      <c r="X108" s="124">
        <v>0</v>
      </c>
      <c r="Y108" s="126">
        <v>1</v>
      </c>
      <c r="Z108" s="124">
        <v>0</v>
      </c>
      <c r="AA108" s="126">
        <v>0</v>
      </c>
      <c r="AB108" s="124">
        <v>0</v>
      </c>
      <c r="AC108" s="126">
        <v>1</v>
      </c>
      <c r="AD108" s="124">
        <v>0</v>
      </c>
      <c r="AE108" s="126">
        <v>0</v>
      </c>
      <c r="AF108" s="124">
        <v>0</v>
      </c>
      <c r="AG108" s="126">
        <v>0</v>
      </c>
      <c r="AH108" s="124">
        <v>0</v>
      </c>
      <c r="AI108" s="126">
        <v>0</v>
      </c>
      <c r="AJ108" s="124">
        <v>0</v>
      </c>
      <c r="AK108" s="126">
        <v>0</v>
      </c>
      <c r="AL108" s="178">
        <v>0</v>
      </c>
      <c r="AM108" s="126">
        <v>0</v>
      </c>
      <c r="AN108" s="165">
        <v>17</v>
      </c>
      <c r="AO108" s="201">
        <v>0</v>
      </c>
      <c r="AP108" s="202">
        <v>0</v>
      </c>
      <c r="AQ108" s="166">
        <v>0</v>
      </c>
      <c r="AR108" s="163">
        <v>0</v>
      </c>
      <c r="AS108" s="163">
        <v>0</v>
      </c>
      <c r="AT108" s="199" t="str">
        <f t="shared" ref="AT108:AT117" si="41">CA108&amp;CB108&amp;CC108&amp;CD108&amp;CE108&amp;CF108</f>
        <v/>
      </c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13"/>
      <c r="BF108" s="13"/>
      <c r="BG108" s="13"/>
      <c r="BX108" s="2"/>
      <c r="CA108" s="55" t="str">
        <f t="shared" ref="CA108:CA117" si="42">IF(CG108=1,"* El número de Beneficiarios NO DEBE ser mayor que el Total ","")</f>
        <v/>
      </c>
      <c r="CB108" s="55" t="str">
        <f t="shared" ref="CB108:CB117" si="43">IF(CH108=1,"* No olvide digitar las columnas Beneficiarios y/o Trans y/o Pueblos Originarios y/o Migrantes y/o Niños, Niñas, Adolescentes y Jóvenes Población SENAME (Digite CEROS si no tiene.). ","")</f>
        <v/>
      </c>
      <c r="CC108" s="55" t="str">
        <f t="shared" ref="CC108:CC117" si="44">IF(CI108=1,"* El número de Trans NO DEBE ser mayor que el Total. ","")</f>
        <v/>
      </c>
      <c r="CD108" s="55" t="str">
        <f t="shared" ref="CD108:CD117" si="45">IF(CJ108=1,"* El número de Pueblos Originarios NO DEBE ser mayor que el Total. ","")</f>
        <v/>
      </c>
      <c r="CE108" s="55" t="str">
        <f t="shared" ref="CE108:CE117" si="46">IF(CK108=1,"* El número de Migrantes NO DEBE ser mayor que el Total. ","")</f>
        <v/>
      </c>
      <c r="CF108" s="55" t="str">
        <f t="shared" ref="CF108:CF117" si="47">IF(CL108=1,"* El número de Niños, Niñas, Adolescentes y Jóvenes Población SENAME NO DEBE ser mayor que el Total. ","")</f>
        <v/>
      </c>
      <c r="CG108" s="56">
        <f t="shared" ref="CG108:CG117" si="48">IF(C108&lt;AN108,1,0)</f>
        <v>0</v>
      </c>
      <c r="CH108" s="56">
        <f t="shared" ref="CH108:CH117" si="49">IF(AND(C108&lt;&gt;0,OR(AN108="",AO108="",AP108="",AQ108="",AR108="",AS108="")),1,0)</f>
        <v>0</v>
      </c>
      <c r="CI108" s="56">
        <f t="shared" ref="CI108:CI117" si="50">IF(C108&lt;(AO108+AP108),1,0)</f>
        <v>0</v>
      </c>
      <c r="CJ108" s="56">
        <f t="shared" ref="CJ108:CJ117" si="51">IF(C108&lt;AQ108,1,0)</f>
        <v>0</v>
      </c>
      <c r="CK108" s="56">
        <f t="shared" ref="CK108:CK117" si="52">IF(C108&lt;AR108,1,0)</f>
        <v>0</v>
      </c>
      <c r="CL108" s="146">
        <f t="shared" ref="CL108:CL117" si="53">IF(C108&lt;AS108,1,0)</f>
        <v>0</v>
      </c>
    </row>
    <row r="109" spans="1:90" ht="16.350000000000001" customHeight="1" x14ac:dyDescent="0.2">
      <c r="A109" s="481" t="s">
        <v>179</v>
      </c>
      <c r="B109" s="340" t="s">
        <v>160</v>
      </c>
      <c r="C109" s="341">
        <f t="shared" si="38"/>
        <v>0</v>
      </c>
      <c r="D109" s="342">
        <f t="shared" si="39"/>
        <v>0</v>
      </c>
      <c r="E109" s="343">
        <f>SUM(G109+I109+K109+M109+O109+Q109+S109+U109+W109+Y109+AA109+AC109+AE109+AG109+AI109+AK109+AM109)</f>
        <v>0</v>
      </c>
      <c r="F109" s="311">
        <v>0</v>
      </c>
      <c r="G109" s="337">
        <v>0</v>
      </c>
      <c r="H109" s="311">
        <v>0</v>
      </c>
      <c r="I109" s="337">
        <v>0</v>
      </c>
      <c r="J109" s="311">
        <v>0</v>
      </c>
      <c r="K109" s="314">
        <v>0</v>
      </c>
      <c r="L109" s="311">
        <v>0</v>
      </c>
      <c r="M109" s="314">
        <v>0</v>
      </c>
      <c r="N109" s="311">
        <v>0</v>
      </c>
      <c r="O109" s="314">
        <v>0</v>
      </c>
      <c r="P109" s="311">
        <v>0</v>
      </c>
      <c r="Q109" s="314">
        <v>0</v>
      </c>
      <c r="R109" s="311">
        <v>0</v>
      </c>
      <c r="S109" s="314">
        <v>0</v>
      </c>
      <c r="T109" s="311">
        <v>0</v>
      </c>
      <c r="U109" s="314">
        <v>0</v>
      </c>
      <c r="V109" s="311">
        <v>0</v>
      </c>
      <c r="W109" s="314">
        <v>0</v>
      </c>
      <c r="X109" s="311">
        <v>0</v>
      </c>
      <c r="Y109" s="314">
        <v>0</v>
      </c>
      <c r="Z109" s="311">
        <v>0</v>
      </c>
      <c r="AA109" s="314">
        <v>0</v>
      </c>
      <c r="AB109" s="311">
        <v>0</v>
      </c>
      <c r="AC109" s="314">
        <v>0</v>
      </c>
      <c r="AD109" s="311">
        <v>0</v>
      </c>
      <c r="AE109" s="314">
        <v>0</v>
      </c>
      <c r="AF109" s="311">
        <v>0</v>
      </c>
      <c r="AG109" s="314">
        <v>0</v>
      </c>
      <c r="AH109" s="311">
        <v>0</v>
      </c>
      <c r="AI109" s="314">
        <v>0</v>
      </c>
      <c r="AJ109" s="311">
        <v>0</v>
      </c>
      <c r="AK109" s="314">
        <v>0</v>
      </c>
      <c r="AL109" s="344">
        <v>0</v>
      </c>
      <c r="AM109" s="314">
        <v>0</v>
      </c>
      <c r="AN109" s="336">
        <v>0</v>
      </c>
      <c r="AO109" s="345">
        <v>0</v>
      </c>
      <c r="AP109" s="346">
        <v>0</v>
      </c>
      <c r="AQ109" s="312">
        <v>0</v>
      </c>
      <c r="AR109" s="337">
        <v>0</v>
      </c>
      <c r="AS109" s="337">
        <v>0</v>
      </c>
      <c r="AT109" s="199" t="str">
        <f t="shared" si="41"/>
        <v/>
      </c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13"/>
      <c r="BF109" s="13"/>
      <c r="BG109" s="13"/>
      <c r="BX109" s="2"/>
      <c r="CA109" s="55" t="str">
        <f t="shared" si="42"/>
        <v/>
      </c>
      <c r="CB109" s="55" t="str">
        <f t="shared" si="43"/>
        <v/>
      </c>
      <c r="CC109" s="55" t="str">
        <f t="shared" si="44"/>
        <v/>
      </c>
      <c r="CD109" s="55" t="str">
        <f t="shared" si="45"/>
        <v/>
      </c>
      <c r="CE109" s="55" t="str">
        <f t="shared" si="46"/>
        <v/>
      </c>
      <c r="CF109" s="55" t="str">
        <f t="shared" si="47"/>
        <v/>
      </c>
      <c r="CG109" s="56">
        <f t="shared" si="48"/>
        <v>0</v>
      </c>
      <c r="CH109" s="56">
        <f t="shared" si="49"/>
        <v>0</v>
      </c>
      <c r="CI109" s="56">
        <f t="shared" si="50"/>
        <v>0</v>
      </c>
      <c r="CJ109" s="56">
        <f t="shared" si="51"/>
        <v>0</v>
      </c>
      <c r="CK109" s="56">
        <f t="shared" si="52"/>
        <v>0</v>
      </c>
      <c r="CL109" s="146">
        <f t="shared" si="53"/>
        <v>0</v>
      </c>
    </row>
    <row r="110" spans="1:90" ht="16.350000000000001" customHeight="1" x14ac:dyDescent="0.2">
      <c r="A110" s="443"/>
      <c r="B110" s="203" t="s">
        <v>161</v>
      </c>
      <c r="C110" s="172">
        <f t="shared" si="38"/>
        <v>0</v>
      </c>
      <c r="D110" s="155">
        <f t="shared" si="39"/>
        <v>0</v>
      </c>
      <c r="E110" s="156">
        <f t="shared" si="40"/>
        <v>0</v>
      </c>
      <c r="F110" s="39">
        <v>0</v>
      </c>
      <c r="G110" s="67">
        <v>0</v>
      </c>
      <c r="H110" s="39">
        <v>0</v>
      </c>
      <c r="I110" s="67">
        <v>0</v>
      </c>
      <c r="J110" s="39">
        <v>0</v>
      </c>
      <c r="K110" s="40">
        <v>0</v>
      </c>
      <c r="L110" s="39">
        <v>0</v>
      </c>
      <c r="M110" s="40">
        <v>0</v>
      </c>
      <c r="N110" s="39">
        <v>0</v>
      </c>
      <c r="O110" s="40">
        <v>0</v>
      </c>
      <c r="P110" s="39">
        <v>0</v>
      </c>
      <c r="Q110" s="40">
        <v>0</v>
      </c>
      <c r="R110" s="39">
        <v>0</v>
      </c>
      <c r="S110" s="40">
        <v>0</v>
      </c>
      <c r="T110" s="39">
        <v>0</v>
      </c>
      <c r="U110" s="40">
        <v>0</v>
      </c>
      <c r="V110" s="39">
        <v>0</v>
      </c>
      <c r="W110" s="40">
        <v>0</v>
      </c>
      <c r="X110" s="39">
        <v>0</v>
      </c>
      <c r="Y110" s="40">
        <v>0</v>
      </c>
      <c r="Z110" s="39">
        <v>0</v>
      </c>
      <c r="AA110" s="40">
        <v>0</v>
      </c>
      <c r="AB110" s="39">
        <v>0</v>
      </c>
      <c r="AC110" s="40">
        <v>0</v>
      </c>
      <c r="AD110" s="39">
        <v>0</v>
      </c>
      <c r="AE110" s="40">
        <v>0</v>
      </c>
      <c r="AF110" s="39">
        <v>0</v>
      </c>
      <c r="AG110" s="40">
        <v>0</v>
      </c>
      <c r="AH110" s="39">
        <v>0</v>
      </c>
      <c r="AI110" s="40">
        <v>0</v>
      </c>
      <c r="AJ110" s="39">
        <v>0</v>
      </c>
      <c r="AK110" s="40">
        <v>0</v>
      </c>
      <c r="AL110" s="46">
        <v>0</v>
      </c>
      <c r="AM110" s="40">
        <v>0</v>
      </c>
      <c r="AN110" s="157">
        <v>0</v>
      </c>
      <c r="AO110" s="204">
        <v>0</v>
      </c>
      <c r="AP110" s="205">
        <v>0</v>
      </c>
      <c r="AQ110" s="57">
        <v>0</v>
      </c>
      <c r="AR110" s="67">
        <v>0</v>
      </c>
      <c r="AS110" s="67">
        <v>0</v>
      </c>
      <c r="AT110" s="199" t="str">
        <f t="shared" si="41"/>
        <v/>
      </c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13"/>
      <c r="BF110" s="13"/>
      <c r="BG110" s="13"/>
      <c r="BX110" s="2"/>
      <c r="CA110" s="55" t="str">
        <f t="shared" si="42"/>
        <v/>
      </c>
      <c r="CB110" s="55" t="str">
        <f t="shared" si="43"/>
        <v/>
      </c>
      <c r="CC110" s="55" t="str">
        <f t="shared" si="44"/>
        <v/>
      </c>
      <c r="CD110" s="55" t="str">
        <f t="shared" si="45"/>
        <v/>
      </c>
      <c r="CE110" s="55" t="str">
        <f t="shared" si="46"/>
        <v/>
      </c>
      <c r="CF110" s="55" t="str">
        <f t="shared" si="47"/>
        <v/>
      </c>
      <c r="CG110" s="56">
        <f t="shared" si="48"/>
        <v>0</v>
      </c>
      <c r="CH110" s="56">
        <f t="shared" si="49"/>
        <v>0</v>
      </c>
      <c r="CI110" s="56">
        <f t="shared" si="50"/>
        <v>0</v>
      </c>
      <c r="CJ110" s="56">
        <f t="shared" si="51"/>
        <v>0</v>
      </c>
      <c r="CK110" s="56">
        <f t="shared" si="52"/>
        <v>0</v>
      </c>
      <c r="CL110" s="146">
        <f t="shared" si="53"/>
        <v>0</v>
      </c>
    </row>
    <row r="111" spans="1:90" ht="16.350000000000001" customHeight="1" x14ac:dyDescent="0.2">
      <c r="A111" s="444"/>
      <c r="B111" s="200" t="s">
        <v>180</v>
      </c>
      <c r="C111" s="175">
        <f t="shared" si="38"/>
        <v>0</v>
      </c>
      <c r="D111" s="176">
        <f t="shared" si="39"/>
        <v>0</v>
      </c>
      <c r="E111" s="177">
        <f t="shared" si="40"/>
        <v>0</v>
      </c>
      <c r="F111" s="124"/>
      <c r="G111" s="163"/>
      <c r="H111" s="124"/>
      <c r="I111" s="163"/>
      <c r="J111" s="124"/>
      <c r="K111" s="126"/>
      <c r="L111" s="124"/>
      <c r="M111" s="126"/>
      <c r="N111" s="124"/>
      <c r="O111" s="126"/>
      <c r="P111" s="124"/>
      <c r="Q111" s="126"/>
      <c r="R111" s="124"/>
      <c r="S111" s="126"/>
      <c r="T111" s="124"/>
      <c r="U111" s="126"/>
      <c r="V111" s="124"/>
      <c r="W111" s="126"/>
      <c r="X111" s="124"/>
      <c r="Y111" s="126"/>
      <c r="Z111" s="124"/>
      <c r="AA111" s="126"/>
      <c r="AB111" s="124"/>
      <c r="AC111" s="126"/>
      <c r="AD111" s="124"/>
      <c r="AE111" s="126"/>
      <c r="AF111" s="124"/>
      <c r="AG111" s="126"/>
      <c r="AH111" s="124"/>
      <c r="AI111" s="126"/>
      <c r="AJ111" s="124"/>
      <c r="AK111" s="126"/>
      <c r="AL111" s="178"/>
      <c r="AM111" s="126"/>
      <c r="AN111" s="165"/>
      <c r="AO111" s="201">
        <v>0</v>
      </c>
      <c r="AP111" s="202">
        <v>0</v>
      </c>
      <c r="AQ111" s="166">
        <v>0</v>
      </c>
      <c r="AR111" s="163">
        <v>0</v>
      </c>
      <c r="AS111" s="163">
        <v>0</v>
      </c>
      <c r="AT111" s="199" t="str">
        <f t="shared" si="41"/>
        <v/>
      </c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13"/>
      <c r="BF111" s="13"/>
      <c r="BG111" s="13"/>
      <c r="BX111" s="2"/>
      <c r="CA111" s="55" t="str">
        <f t="shared" si="42"/>
        <v/>
      </c>
      <c r="CB111" s="55" t="str">
        <f t="shared" si="43"/>
        <v/>
      </c>
      <c r="CC111" s="55" t="str">
        <f t="shared" si="44"/>
        <v/>
      </c>
      <c r="CD111" s="55" t="str">
        <f t="shared" si="45"/>
        <v/>
      </c>
      <c r="CE111" s="55" t="str">
        <f t="shared" si="46"/>
        <v/>
      </c>
      <c r="CF111" s="55" t="str">
        <f t="shared" si="47"/>
        <v/>
      </c>
      <c r="CG111" s="56">
        <f t="shared" si="48"/>
        <v>0</v>
      </c>
      <c r="CH111" s="56">
        <f t="shared" si="49"/>
        <v>0</v>
      </c>
      <c r="CI111" s="56">
        <f t="shared" si="50"/>
        <v>0</v>
      </c>
      <c r="CJ111" s="56">
        <f t="shared" si="51"/>
        <v>0</v>
      </c>
      <c r="CK111" s="56">
        <f t="shared" si="52"/>
        <v>0</v>
      </c>
      <c r="CL111" s="146">
        <f t="shared" si="53"/>
        <v>0</v>
      </c>
    </row>
    <row r="112" spans="1:90" ht="16.350000000000001" customHeight="1" x14ac:dyDescent="0.2">
      <c r="A112" s="415" t="s">
        <v>181</v>
      </c>
      <c r="B112" s="340" t="s">
        <v>160</v>
      </c>
      <c r="C112" s="341">
        <f t="shared" si="38"/>
        <v>0</v>
      </c>
      <c r="D112" s="342">
        <f t="shared" si="39"/>
        <v>0</v>
      </c>
      <c r="E112" s="343">
        <f t="shared" si="40"/>
        <v>0</v>
      </c>
      <c r="F112" s="311"/>
      <c r="G112" s="337"/>
      <c r="H112" s="311"/>
      <c r="I112" s="337"/>
      <c r="J112" s="311"/>
      <c r="K112" s="314"/>
      <c r="L112" s="311"/>
      <c r="M112" s="314"/>
      <c r="N112" s="311"/>
      <c r="O112" s="314"/>
      <c r="P112" s="311"/>
      <c r="Q112" s="314"/>
      <c r="R112" s="311"/>
      <c r="S112" s="314"/>
      <c r="T112" s="311"/>
      <c r="U112" s="314"/>
      <c r="V112" s="311"/>
      <c r="W112" s="337"/>
      <c r="X112" s="311"/>
      <c r="Y112" s="314"/>
      <c r="Z112" s="311"/>
      <c r="AA112" s="314"/>
      <c r="AB112" s="311"/>
      <c r="AC112" s="314"/>
      <c r="AD112" s="311"/>
      <c r="AE112" s="314"/>
      <c r="AF112" s="311"/>
      <c r="AG112" s="314"/>
      <c r="AH112" s="311"/>
      <c r="AI112" s="314"/>
      <c r="AJ112" s="311"/>
      <c r="AK112" s="314"/>
      <c r="AL112" s="344"/>
      <c r="AM112" s="314"/>
      <c r="AN112" s="336"/>
      <c r="AO112" s="345">
        <v>0</v>
      </c>
      <c r="AP112" s="346">
        <v>0</v>
      </c>
      <c r="AQ112" s="312">
        <v>0</v>
      </c>
      <c r="AR112" s="337">
        <v>0</v>
      </c>
      <c r="AS112" s="337">
        <v>0</v>
      </c>
      <c r="AT112" s="199" t="str">
        <f t="shared" si="41"/>
        <v/>
      </c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13"/>
      <c r="BF112" s="13"/>
      <c r="BG112" s="13"/>
      <c r="BX112" s="2"/>
      <c r="CA112" s="55" t="str">
        <f t="shared" si="42"/>
        <v/>
      </c>
      <c r="CB112" s="55" t="str">
        <f t="shared" si="43"/>
        <v/>
      </c>
      <c r="CC112" s="55" t="str">
        <f t="shared" si="44"/>
        <v/>
      </c>
      <c r="CD112" s="55" t="str">
        <f t="shared" si="45"/>
        <v/>
      </c>
      <c r="CE112" s="55" t="str">
        <f t="shared" si="46"/>
        <v/>
      </c>
      <c r="CF112" s="55" t="str">
        <f t="shared" si="47"/>
        <v/>
      </c>
      <c r="CG112" s="56">
        <f t="shared" si="48"/>
        <v>0</v>
      </c>
      <c r="CH112" s="56">
        <f t="shared" si="49"/>
        <v>0</v>
      </c>
      <c r="CI112" s="56">
        <f t="shared" si="50"/>
        <v>0</v>
      </c>
      <c r="CJ112" s="56">
        <f t="shared" si="51"/>
        <v>0</v>
      </c>
      <c r="CK112" s="56">
        <f t="shared" si="52"/>
        <v>0</v>
      </c>
      <c r="CL112" s="146">
        <f t="shared" si="53"/>
        <v>0</v>
      </c>
    </row>
    <row r="113" spans="1:90" ht="16.350000000000001" customHeight="1" x14ac:dyDescent="0.2">
      <c r="A113" s="417"/>
      <c r="B113" s="203" t="s">
        <v>161</v>
      </c>
      <c r="C113" s="172">
        <f t="shared" si="38"/>
        <v>173</v>
      </c>
      <c r="D113" s="155">
        <f t="shared" si="39"/>
        <v>122</v>
      </c>
      <c r="E113" s="156">
        <f t="shared" si="40"/>
        <v>51</v>
      </c>
      <c r="F113" s="124">
        <v>2</v>
      </c>
      <c r="G113" s="163">
        <v>1</v>
      </c>
      <c r="H113" s="124">
        <v>0</v>
      </c>
      <c r="I113" s="163">
        <v>0</v>
      </c>
      <c r="J113" s="124">
        <v>0</v>
      </c>
      <c r="K113" s="126">
        <v>0</v>
      </c>
      <c r="L113" s="124">
        <v>3</v>
      </c>
      <c r="M113" s="126">
        <v>0</v>
      </c>
      <c r="N113" s="124">
        <v>10</v>
      </c>
      <c r="O113" s="126">
        <v>3</v>
      </c>
      <c r="P113" s="124">
        <v>20</v>
      </c>
      <c r="Q113" s="126">
        <v>2</v>
      </c>
      <c r="R113" s="124">
        <v>22</v>
      </c>
      <c r="S113" s="126">
        <v>13</v>
      </c>
      <c r="T113" s="124">
        <v>13</v>
      </c>
      <c r="U113" s="126">
        <v>8</v>
      </c>
      <c r="V113" s="124">
        <v>18</v>
      </c>
      <c r="W113" s="126">
        <v>12</v>
      </c>
      <c r="X113" s="124">
        <v>10</v>
      </c>
      <c r="Y113" s="126">
        <v>6</v>
      </c>
      <c r="Z113" s="124">
        <v>11</v>
      </c>
      <c r="AA113" s="126">
        <v>4</v>
      </c>
      <c r="AB113" s="124">
        <v>4</v>
      </c>
      <c r="AC113" s="126">
        <v>0</v>
      </c>
      <c r="AD113" s="124">
        <v>1</v>
      </c>
      <c r="AE113" s="126">
        <v>1</v>
      </c>
      <c r="AF113" s="124">
        <v>7</v>
      </c>
      <c r="AG113" s="126">
        <v>1</v>
      </c>
      <c r="AH113" s="124">
        <v>1</v>
      </c>
      <c r="AI113" s="126">
        <v>0</v>
      </c>
      <c r="AJ113" s="124">
        <v>0</v>
      </c>
      <c r="AK113" s="126">
        <v>0</v>
      </c>
      <c r="AL113" s="178">
        <v>0</v>
      </c>
      <c r="AM113" s="126">
        <v>0</v>
      </c>
      <c r="AN113" s="165">
        <v>173</v>
      </c>
      <c r="AO113" s="201">
        <v>0</v>
      </c>
      <c r="AP113" s="202">
        <v>0</v>
      </c>
      <c r="AQ113" s="166">
        <v>0</v>
      </c>
      <c r="AR113" s="163">
        <v>0</v>
      </c>
      <c r="AS113" s="163">
        <v>0</v>
      </c>
      <c r="AT113" s="199" t="str">
        <f t="shared" si="41"/>
        <v/>
      </c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13"/>
      <c r="BF113" s="13"/>
      <c r="BG113" s="13"/>
      <c r="BX113" s="2"/>
      <c r="CA113" s="55" t="str">
        <f t="shared" si="42"/>
        <v/>
      </c>
      <c r="CB113" s="55" t="str">
        <f t="shared" si="43"/>
        <v/>
      </c>
      <c r="CC113" s="55" t="str">
        <f t="shared" si="44"/>
        <v/>
      </c>
      <c r="CD113" s="55" t="str">
        <f t="shared" si="45"/>
        <v/>
      </c>
      <c r="CE113" s="55" t="str">
        <f t="shared" si="46"/>
        <v/>
      </c>
      <c r="CF113" s="55" t="str">
        <f t="shared" si="47"/>
        <v/>
      </c>
      <c r="CG113" s="56">
        <f t="shared" si="48"/>
        <v>0</v>
      </c>
      <c r="CH113" s="56">
        <f t="shared" si="49"/>
        <v>0</v>
      </c>
      <c r="CI113" s="56">
        <f t="shared" si="50"/>
        <v>0</v>
      </c>
      <c r="CJ113" s="56">
        <f t="shared" si="51"/>
        <v>0</v>
      </c>
      <c r="CK113" s="56">
        <f t="shared" si="52"/>
        <v>0</v>
      </c>
      <c r="CL113" s="146">
        <f t="shared" si="53"/>
        <v>0</v>
      </c>
    </row>
    <row r="114" spans="1:90" ht="16.350000000000001" customHeight="1" x14ac:dyDescent="0.2">
      <c r="A114" s="415" t="s">
        <v>182</v>
      </c>
      <c r="B114" s="340" t="s">
        <v>160</v>
      </c>
      <c r="C114" s="341">
        <f t="shared" si="38"/>
        <v>0</v>
      </c>
      <c r="D114" s="342">
        <f t="shared" si="39"/>
        <v>0</v>
      </c>
      <c r="E114" s="343">
        <f t="shared" si="40"/>
        <v>0</v>
      </c>
      <c r="F114" s="311"/>
      <c r="G114" s="337"/>
      <c r="H114" s="311"/>
      <c r="I114" s="337"/>
      <c r="J114" s="311"/>
      <c r="K114" s="314"/>
      <c r="L114" s="311"/>
      <c r="M114" s="314"/>
      <c r="N114" s="311"/>
      <c r="O114" s="314"/>
      <c r="P114" s="311"/>
      <c r="Q114" s="314"/>
      <c r="R114" s="311"/>
      <c r="S114" s="314"/>
      <c r="T114" s="311"/>
      <c r="U114" s="314"/>
      <c r="V114" s="60"/>
      <c r="W114" s="49"/>
      <c r="X114" s="60"/>
      <c r="Y114" s="49"/>
      <c r="Z114" s="60"/>
      <c r="AA114" s="49"/>
      <c r="AB114" s="60"/>
      <c r="AC114" s="49"/>
      <c r="AD114" s="60"/>
      <c r="AE114" s="49"/>
      <c r="AF114" s="60"/>
      <c r="AG114" s="49"/>
      <c r="AH114" s="60"/>
      <c r="AI114" s="49"/>
      <c r="AJ114" s="60"/>
      <c r="AK114" s="49"/>
      <c r="AL114" s="80"/>
      <c r="AM114" s="49"/>
      <c r="AN114" s="336"/>
      <c r="AO114" s="345">
        <v>0</v>
      </c>
      <c r="AP114" s="346">
        <v>0</v>
      </c>
      <c r="AQ114" s="312">
        <v>0</v>
      </c>
      <c r="AR114" s="337">
        <v>0</v>
      </c>
      <c r="AS114" s="337">
        <v>0</v>
      </c>
      <c r="AT114" s="199" t="str">
        <f t="shared" si="41"/>
        <v/>
      </c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13"/>
      <c r="BF114" s="13"/>
      <c r="BG114" s="13"/>
      <c r="BX114" s="2"/>
      <c r="CA114" s="55" t="str">
        <f t="shared" si="42"/>
        <v/>
      </c>
      <c r="CB114" s="55" t="str">
        <f t="shared" si="43"/>
        <v/>
      </c>
      <c r="CC114" s="55" t="str">
        <f t="shared" si="44"/>
        <v/>
      </c>
      <c r="CD114" s="55" t="str">
        <f t="shared" si="45"/>
        <v/>
      </c>
      <c r="CE114" s="55" t="str">
        <f t="shared" si="46"/>
        <v/>
      </c>
      <c r="CF114" s="55" t="str">
        <f t="shared" si="47"/>
        <v/>
      </c>
      <c r="CG114" s="56">
        <f t="shared" si="48"/>
        <v>0</v>
      </c>
      <c r="CH114" s="56">
        <f t="shared" si="49"/>
        <v>0</v>
      </c>
      <c r="CI114" s="56">
        <f t="shared" si="50"/>
        <v>0</v>
      </c>
      <c r="CJ114" s="56">
        <f t="shared" si="51"/>
        <v>0</v>
      </c>
      <c r="CK114" s="56">
        <f t="shared" si="52"/>
        <v>0</v>
      </c>
      <c r="CL114" s="146">
        <f t="shared" si="53"/>
        <v>0</v>
      </c>
    </row>
    <row r="115" spans="1:90" ht="16.350000000000001" customHeight="1" x14ac:dyDescent="0.2">
      <c r="A115" s="417"/>
      <c r="B115" s="203" t="s">
        <v>161</v>
      </c>
      <c r="C115" s="172">
        <f t="shared" si="38"/>
        <v>11</v>
      </c>
      <c r="D115" s="155">
        <f t="shared" si="39"/>
        <v>10</v>
      </c>
      <c r="E115" s="156">
        <f t="shared" si="40"/>
        <v>1</v>
      </c>
      <c r="F115" s="124">
        <v>0</v>
      </c>
      <c r="G115" s="163">
        <v>0</v>
      </c>
      <c r="H115" s="124">
        <v>0</v>
      </c>
      <c r="I115" s="163">
        <v>0</v>
      </c>
      <c r="J115" s="124">
        <v>0</v>
      </c>
      <c r="K115" s="126">
        <v>0</v>
      </c>
      <c r="L115" s="124">
        <v>0</v>
      </c>
      <c r="M115" s="126">
        <v>0</v>
      </c>
      <c r="N115" s="124">
        <v>1</v>
      </c>
      <c r="O115" s="126">
        <v>0</v>
      </c>
      <c r="P115" s="124">
        <v>1</v>
      </c>
      <c r="Q115" s="126">
        <v>0</v>
      </c>
      <c r="R115" s="124">
        <v>2</v>
      </c>
      <c r="S115" s="126">
        <v>0</v>
      </c>
      <c r="T115" s="124">
        <v>0</v>
      </c>
      <c r="U115" s="126">
        <v>0</v>
      </c>
      <c r="V115" s="85">
        <v>5</v>
      </c>
      <c r="W115" s="52">
        <v>0</v>
      </c>
      <c r="X115" s="60">
        <v>1</v>
      </c>
      <c r="Y115" s="49">
        <v>0</v>
      </c>
      <c r="Z115" s="60">
        <v>0</v>
      </c>
      <c r="AA115" s="49">
        <v>0</v>
      </c>
      <c r="AB115" s="60">
        <v>0</v>
      </c>
      <c r="AC115" s="49">
        <v>0</v>
      </c>
      <c r="AD115" s="60">
        <v>0</v>
      </c>
      <c r="AE115" s="49">
        <v>0</v>
      </c>
      <c r="AF115" s="60">
        <v>0</v>
      </c>
      <c r="AG115" s="49">
        <v>0</v>
      </c>
      <c r="AH115" s="60">
        <v>0</v>
      </c>
      <c r="AI115" s="49">
        <v>0</v>
      </c>
      <c r="AJ115" s="60">
        <v>0</v>
      </c>
      <c r="AK115" s="49">
        <v>1</v>
      </c>
      <c r="AL115" s="80">
        <v>0</v>
      </c>
      <c r="AM115" s="49">
        <v>0</v>
      </c>
      <c r="AN115" s="171">
        <v>11</v>
      </c>
      <c r="AO115" s="206">
        <v>0</v>
      </c>
      <c r="AP115" s="207">
        <v>0</v>
      </c>
      <c r="AQ115" s="79">
        <v>0</v>
      </c>
      <c r="AR115" s="52">
        <v>0</v>
      </c>
      <c r="AS115" s="52">
        <v>0</v>
      </c>
      <c r="AT115" s="199" t="str">
        <f t="shared" si="41"/>
        <v/>
      </c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13"/>
      <c r="BF115" s="13"/>
      <c r="BG115" s="13"/>
      <c r="BX115" s="2"/>
      <c r="CA115" s="55" t="str">
        <f t="shared" si="42"/>
        <v/>
      </c>
      <c r="CB115" s="55" t="str">
        <f t="shared" si="43"/>
        <v/>
      </c>
      <c r="CC115" s="55" t="str">
        <f t="shared" si="44"/>
        <v/>
      </c>
      <c r="CD115" s="55" t="str">
        <f t="shared" si="45"/>
        <v/>
      </c>
      <c r="CE115" s="55" t="str">
        <f t="shared" si="46"/>
        <v/>
      </c>
      <c r="CF115" s="55" t="str">
        <f t="shared" si="47"/>
        <v/>
      </c>
      <c r="CG115" s="56">
        <f t="shared" si="48"/>
        <v>0</v>
      </c>
      <c r="CH115" s="56">
        <f t="shared" si="49"/>
        <v>0</v>
      </c>
      <c r="CI115" s="56">
        <f t="shared" si="50"/>
        <v>0</v>
      </c>
      <c r="CJ115" s="56">
        <f t="shared" si="51"/>
        <v>0</v>
      </c>
      <c r="CK115" s="56">
        <f t="shared" si="52"/>
        <v>0</v>
      </c>
      <c r="CL115" s="146">
        <f t="shared" si="53"/>
        <v>0</v>
      </c>
    </row>
    <row r="116" spans="1:90" ht="16.350000000000001" customHeight="1" x14ac:dyDescent="0.2">
      <c r="A116" s="389" t="s">
        <v>183</v>
      </c>
      <c r="B116" s="208" t="s">
        <v>160</v>
      </c>
      <c r="C116" s="209">
        <f t="shared" si="38"/>
        <v>0</v>
      </c>
      <c r="D116" s="137">
        <f>SUM(L116+N116+P116+R116+T116+V116+X116+Z116+AB116+AD116+AF116+AH116+AJ116+AL116)</f>
        <v>0</v>
      </c>
      <c r="E116" s="138">
        <f>SUM(M116+O116+Q116+S116+U116+W116+Y116+AA116+AC116+AE116+AG116+AI116+AK116+AM116)</f>
        <v>0</v>
      </c>
      <c r="F116" s="210"/>
      <c r="G116" s="211"/>
      <c r="H116" s="210"/>
      <c r="I116" s="211"/>
      <c r="J116" s="210"/>
      <c r="K116" s="211"/>
      <c r="L116" s="38"/>
      <c r="M116" s="45"/>
      <c r="N116" s="139"/>
      <c r="O116" s="45"/>
      <c r="P116" s="139"/>
      <c r="Q116" s="45"/>
      <c r="R116" s="139"/>
      <c r="S116" s="45"/>
      <c r="T116" s="139"/>
      <c r="U116" s="45"/>
      <c r="V116" s="139"/>
      <c r="W116" s="45"/>
      <c r="X116" s="139"/>
      <c r="Y116" s="45"/>
      <c r="Z116" s="139"/>
      <c r="AA116" s="45"/>
      <c r="AB116" s="139"/>
      <c r="AC116" s="45"/>
      <c r="AD116" s="139"/>
      <c r="AE116" s="45"/>
      <c r="AF116" s="139"/>
      <c r="AG116" s="45"/>
      <c r="AH116" s="139"/>
      <c r="AI116" s="45"/>
      <c r="AJ116" s="139"/>
      <c r="AK116" s="45"/>
      <c r="AL116" s="141"/>
      <c r="AM116" s="45"/>
      <c r="AN116" s="143"/>
      <c r="AO116" s="212">
        <v>0</v>
      </c>
      <c r="AP116" s="213">
        <v>0</v>
      </c>
      <c r="AQ116" s="144">
        <v>0</v>
      </c>
      <c r="AR116" s="140">
        <v>0</v>
      </c>
      <c r="AS116" s="140">
        <v>0</v>
      </c>
      <c r="AT116" s="199" t="str">
        <f t="shared" si="41"/>
        <v/>
      </c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13"/>
      <c r="BF116" s="13"/>
      <c r="BG116" s="13"/>
      <c r="BX116" s="2"/>
      <c r="CA116" s="55" t="str">
        <f t="shared" si="42"/>
        <v/>
      </c>
      <c r="CB116" s="55" t="str">
        <f t="shared" si="43"/>
        <v/>
      </c>
      <c r="CC116" s="55" t="str">
        <f t="shared" si="44"/>
        <v/>
      </c>
      <c r="CD116" s="55" t="str">
        <f t="shared" si="45"/>
        <v/>
      </c>
      <c r="CE116" s="55" t="str">
        <f t="shared" si="46"/>
        <v/>
      </c>
      <c r="CF116" s="55" t="str">
        <f t="shared" si="47"/>
        <v/>
      </c>
      <c r="CG116" s="56">
        <f>IF(C116&lt;AN116,1,0)</f>
        <v>0</v>
      </c>
      <c r="CH116" s="56">
        <f t="shared" si="49"/>
        <v>0</v>
      </c>
      <c r="CI116" s="56">
        <f t="shared" si="50"/>
        <v>0</v>
      </c>
      <c r="CJ116" s="56">
        <f t="shared" si="51"/>
        <v>0</v>
      </c>
      <c r="CK116" s="56">
        <f t="shared" si="52"/>
        <v>0</v>
      </c>
      <c r="CL116" s="146">
        <f t="shared" si="53"/>
        <v>0</v>
      </c>
    </row>
    <row r="117" spans="1:90" ht="16.350000000000001" customHeight="1" x14ac:dyDescent="0.2">
      <c r="A117" s="391"/>
      <c r="B117" s="200" t="s">
        <v>161</v>
      </c>
      <c r="C117" s="175">
        <f t="shared" si="38"/>
        <v>0</v>
      </c>
      <c r="D117" s="176">
        <f>SUM(L117+N117+P117+R117+T117+V117+X117+Z117+AB117+AD117+AF117+AH117+AJ117+AL117)</f>
        <v>0</v>
      </c>
      <c r="E117" s="177">
        <f>SUM(M117+O117+Q117+S117+U117+W117+Y117+AA117+AC117+AE117+AG117+AI117+AK117+AM117)</f>
        <v>0</v>
      </c>
      <c r="F117" s="161"/>
      <c r="G117" s="162"/>
      <c r="H117" s="161"/>
      <c r="I117" s="162"/>
      <c r="J117" s="161"/>
      <c r="K117" s="162"/>
      <c r="L117" s="347"/>
      <c r="M117" s="126"/>
      <c r="N117" s="124"/>
      <c r="O117" s="126"/>
      <c r="P117" s="124"/>
      <c r="Q117" s="126"/>
      <c r="R117" s="124"/>
      <c r="S117" s="126"/>
      <c r="T117" s="124"/>
      <c r="U117" s="126"/>
      <c r="V117" s="124"/>
      <c r="W117" s="126"/>
      <c r="X117" s="124"/>
      <c r="Y117" s="126"/>
      <c r="Z117" s="124"/>
      <c r="AA117" s="126"/>
      <c r="AB117" s="124"/>
      <c r="AC117" s="126"/>
      <c r="AD117" s="124"/>
      <c r="AE117" s="126"/>
      <c r="AF117" s="124"/>
      <c r="AG117" s="126"/>
      <c r="AH117" s="124"/>
      <c r="AI117" s="126"/>
      <c r="AJ117" s="124"/>
      <c r="AK117" s="126"/>
      <c r="AL117" s="178"/>
      <c r="AM117" s="126"/>
      <c r="AN117" s="165"/>
      <c r="AO117" s="201">
        <v>0</v>
      </c>
      <c r="AP117" s="202">
        <v>0</v>
      </c>
      <c r="AQ117" s="166">
        <v>0</v>
      </c>
      <c r="AR117" s="163">
        <v>0</v>
      </c>
      <c r="AS117" s="163">
        <v>0</v>
      </c>
      <c r="AT117" s="199" t="str">
        <f t="shared" si="41"/>
        <v/>
      </c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13"/>
      <c r="BF117" s="13"/>
      <c r="BG117" s="13"/>
      <c r="BX117" s="2"/>
      <c r="CA117" s="55" t="str">
        <f t="shared" si="42"/>
        <v/>
      </c>
      <c r="CB117" s="55" t="str">
        <f t="shared" si="43"/>
        <v/>
      </c>
      <c r="CC117" s="55" t="str">
        <f t="shared" si="44"/>
        <v/>
      </c>
      <c r="CD117" s="55" t="str">
        <f t="shared" si="45"/>
        <v/>
      </c>
      <c r="CE117" s="55" t="str">
        <f t="shared" si="46"/>
        <v/>
      </c>
      <c r="CF117" s="55" t="str">
        <f t="shared" si="47"/>
        <v/>
      </c>
      <c r="CG117" s="56">
        <f t="shared" si="48"/>
        <v>0</v>
      </c>
      <c r="CH117" s="56">
        <f t="shared" si="49"/>
        <v>0</v>
      </c>
      <c r="CI117" s="56">
        <f t="shared" si="50"/>
        <v>0</v>
      </c>
      <c r="CJ117" s="56">
        <f t="shared" si="51"/>
        <v>0</v>
      </c>
      <c r="CK117" s="56">
        <f t="shared" si="52"/>
        <v>0</v>
      </c>
      <c r="CL117" s="146">
        <f t="shared" si="53"/>
        <v>0</v>
      </c>
    </row>
    <row r="118" spans="1:90" x14ac:dyDescent="0.2">
      <c r="AA118" s="5"/>
      <c r="AB118" s="5"/>
      <c r="AC118" s="5"/>
      <c r="AD118" s="5"/>
      <c r="AE118" s="5"/>
      <c r="AR118" s="2" t="s">
        <v>169</v>
      </c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CG118" s="12"/>
      <c r="CH118" s="12"/>
      <c r="CI118" s="12"/>
      <c r="CJ118" s="12"/>
      <c r="CK118" s="12"/>
    </row>
    <row r="119" spans="1:90" x14ac:dyDescent="0.2">
      <c r="AA119" s="5"/>
      <c r="AB119" s="5"/>
      <c r="AC119" s="5"/>
      <c r="AD119" s="5"/>
      <c r="AE119" s="5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CG119" s="12"/>
      <c r="CH119" s="12"/>
      <c r="CI119" s="12"/>
      <c r="CJ119" s="12"/>
      <c r="CK119" s="12"/>
    </row>
    <row r="120" spans="1:90" x14ac:dyDescent="0.2">
      <c r="AA120" s="5"/>
      <c r="AB120" s="5"/>
      <c r="AC120" s="5"/>
      <c r="AD120" s="5"/>
      <c r="AE120" s="5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</row>
    <row r="125" spans="1:90" x14ac:dyDescent="0.2">
      <c r="AA125" s="5"/>
      <c r="AB125" s="5"/>
      <c r="AC125" s="5"/>
      <c r="AD125" s="5"/>
      <c r="AE125" s="5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43" x14ac:dyDescent="0.2"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215"/>
      <c r="AJ136" s="5"/>
      <c r="AK136" s="5"/>
      <c r="AL136" s="5"/>
      <c r="AM136" s="5"/>
      <c r="AN136" s="5"/>
      <c r="AO136" s="5"/>
      <c r="AP136" s="5"/>
      <c r="AQ136" s="215"/>
    </row>
    <row r="192" ht="12.75" customHeight="1" x14ac:dyDescent="0.2"/>
    <row r="193" spans="1:104" s="216" customFormat="1" hidden="1" x14ac:dyDescent="0.2">
      <c r="A193" s="216">
        <f>SUM(B71,B88,C102,C107:C117,AV71,AR71:AS71,W71:AV71)</f>
        <v>17913</v>
      </c>
      <c r="B193" s="216">
        <f>SUM(CG7:CK119)</f>
        <v>0</v>
      </c>
      <c r="BX193" s="217"/>
      <c r="BY193" s="217"/>
      <c r="BZ193" s="217"/>
      <c r="CA193" s="217"/>
      <c r="CB193" s="217"/>
      <c r="CC193" s="217"/>
      <c r="CD193" s="217"/>
      <c r="CE193" s="217"/>
      <c r="CF193" s="217"/>
      <c r="CG193" s="217"/>
      <c r="CH193" s="217"/>
      <c r="CI193" s="217"/>
      <c r="CJ193" s="217"/>
      <c r="CK193" s="217"/>
      <c r="CL193" s="217"/>
      <c r="CM193" s="217"/>
      <c r="CN193" s="217"/>
      <c r="CO193" s="217"/>
      <c r="CP193" s="217"/>
      <c r="CQ193" s="217"/>
      <c r="CR193" s="217"/>
      <c r="CS193" s="217"/>
      <c r="CT193" s="217"/>
      <c r="CU193" s="217"/>
      <c r="CV193" s="217"/>
      <c r="CW193" s="217"/>
      <c r="CX193" s="217"/>
      <c r="CY193" s="217"/>
      <c r="CZ193" s="217"/>
    </row>
  </sheetData>
  <mergeCells count="87">
    <mergeCell ref="A107:A108"/>
    <mergeCell ref="A109:A111"/>
    <mergeCell ref="A112:A113"/>
    <mergeCell ref="A114:A115"/>
    <mergeCell ref="A116:A117"/>
    <mergeCell ref="AQ104:AQ106"/>
    <mergeCell ref="AR104:AR106"/>
    <mergeCell ref="AS104:AS106"/>
    <mergeCell ref="F105:G105"/>
    <mergeCell ref="H105:I105"/>
    <mergeCell ref="J105:K105"/>
    <mergeCell ref="L105:M105"/>
    <mergeCell ref="N105:O105"/>
    <mergeCell ref="P105:Q105"/>
    <mergeCell ref="R105:S105"/>
    <mergeCell ref="AO104:AP105"/>
    <mergeCell ref="AB105:AC105"/>
    <mergeCell ref="AD105:AE105"/>
    <mergeCell ref="AF105:AG105"/>
    <mergeCell ref="AH105:AI105"/>
    <mergeCell ref="AJ105:AK105"/>
    <mergeCell ref="A104:A106"/>
    <mergeCell ref="B104:B106"/>
    <mergeCell ref="C104:E105"/>
    <mergeCell ref="F104:AM104"/>
    <mergeCell ref="AN104:AN106"/>
    <mergeCell ref="T105:U105"/>
    <mergeCell ref="V105:W105"/>
    <mergeCell ref="X105:Y105"/>
    <mergeCell ref="Z105:AA105"/>
    <mergeCell ref="AL105:AM105"/>
    <mergeCell ref="A102:B102"/>
    <mergeCell ref="AF91:AG91"/>
    <mergeCell ref="AH91:AI91"/>
    <mergeCell ref="AJ91:AK91"/>
    <mergeCell ref="AL91:AM91"/>
    <mergeCell ref="A93:B93"/>
    <mergeCell ref="A94:A96"/>
    <mergeCell ref="A90:B92"/>
    <mergeCell ref="C90:E91"/>
    <mergeCell ref="AB91:AC91"/>
    <mergeCell ref="AD91:AE91"/>
    <mergeCell ref="A97:B97"/>
    <mergeCell ref="A98:B98"/>
    <mergeCell ref="A99:B99"/>
    <mergeCell ref="A100:B100"/>
    <mergeCell ref="A101:B101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F90:AM90"/>
    <mergeCell ref="AN90:AN92"/>
    <mergeCell ref="AO90:AO92"/>
    <mergeCell ref="AP90:AP92"/>
    <mergeCell ref="X91:Y91"/>
    <mergeCell ref="Z91:AA91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3"/>
  <sheetViews>
    <sheetView tabSelected="1" workbookViewId="0">
      <selection sqref="A1:XFD1048576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37" width="11.42578125" style="2" customWidth="1"/>
    <col min="38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3" width="11.42578125" style="2"/>
    <col min="74" max="75" width="11.42578125" style="2" customWidth="1"/>
    <col min="76" max="77" width="11.42578125" style="3" customWidth="1"/>
    <col min="78" max="78" width="11.140625" style="3" customWidth="1"/>
    <col min="79" max="89" width="11.140625" style="4" hidden="1" customWidth="1"/>
    <col min="90" max="104" width="11.140625" style="4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0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",[14]NOMBRE!B2," - ","( ",[14]NOMBRE!C2,[14]NOMBRE!D2,[14]NOMBRE!E2,[14]NOMBRE!F2,[14]NOMBRE!G2,"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",[14]NOMBRE!B3," - ","( ",[14]NOMBRE!C3,[14]NOMBRE!D3,[14]NOMBRE!E3,[14]NOMBRE!F3,[14]NOMBRE!G3,[14]NOMBRE!H3,"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",[14]NOMBRE!B6," - ","( ",[14]NOMBRE!C6,[14]NOMBRE!D6," )")</f>
        <v>MES: DICIEMBRE - ( 12 )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",[14]NOMBRE!B7)</f>
        <v>AÑO: 2020</v>
      </c>
      <c r="AP5" s="369"/>
      <c r="AQ5" s="371"/>
      <c r="AR5" s="37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373" t="s">
        <v>1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5"/>
      <c r="AF6" s="5"/>
      <c r="AG6" s="5"/>
      <c r="AH6" s="6"/>
      <c r="AI6" s="5"/>
      <c r="AJ6" s="5"/>
      <c r="AK6" s="6"/>
      <c r="AL6" s="5"/>
      <c r="AM6" s="5"/>
      <c r="AN6" s="7"/>
      <c r="AP6" s="369"/>
      <c r="AQ6" s="371"/>
      <c r="AR6" s="37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2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370"/>
      <c r="AQ7" s="372"/>
      <c r="AR7" s="372"/>
      <c r="AS7" s="374"/>
      <c r="AT7" s="375"/>
      <c r="AU7" s="37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376" t="s">
        <v>3</v>
      </c>
      <c r="B8" s="468" t="s">
        <v>4</v>
      </c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470"/>
      <c r="W8" s="376" t="s">
        <v>5</v>
      </c>
      <c r="X8" s="382"/>
      <c r="Y8" s="382"/>
      <c r="Z8" s="382"/>
      <c r="AA8" s="382"/>
      <c r="AB8" s="382"/>
      <c r="AC8" s="382"/>
      <c r="AD8" s="383"/>
      <c r="AE8" s="384" t="s">
        <v>6</v>
      </c>
      <c r="AF8" s="385"/>
      <c r="AG8" s="376" t="s">
        <v>7</v>
      </c>
      <c r="AH8" s="383"/>
      <c r="AI8" s="389" t="s">
        <v>8</v>
      </c>
      <c r="AJ8" s="376" t="s">
        <v>9</v>
      </c>
      <c r="AK8" s="383"/>
      <c r="AL8" s="376" t="s">
        <v>10</v>
      </c>
      <c r="AM8" s="383"/>
      <c r="AN8" s="376" t="s">
        <v>11</v>
      </c>
      <c r="AO8" s="383"/>
      <c r="AP8" s="389" t="s">
        <v>12</v>
      </c>
      <c r="AQ8" s="389" t="s">
        <v>13</v>
      </c>
      <c r="AR8" s="397" t="s">
        <v>14</v>
      </c>
      <c r="AS8" s="398"/>
      <c r="AT8" s="471" t="s">
        <v>15</v>
      </c>
      <c r="AU8" s="471"/>
      <c r="AV8" s="471"/>
      <c r="AW8" s="472" t="s">
        <v>16</v>
      </c>
      <c r="AX8" s="472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377"/>
      <c r="B9" s="389" t="s">
        <v>17</v>
      </c>
      <c r="C9" s="376" t="s">
        <v>18</v>
      </c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383"/>
      <c r="T9" s="389" t="s">
        <v>19</v>
      </c>
      <c r="U9" s="473" t="s">
        <v>20</v>
      </c>
      <c r="V9" s="474"/>
      <c r="W9" s="396" t="s">
        <v>21</v>
      </c>
      <c r="X9" s="396"/>
      <c r="Y9" s="396"/>
      <c r="Z9" s="474"/>
      <c r="AA9" s="473" t="s">
        <v>22</v>
      </c>
      <c r="AB9" s="396"/>
      <c r="AC9" s="396"/>
      <c r="AD9" s="474"/>
      <c r="AE9" s="386"/>
      <c r="AF9" s="387"/>
      <c r="AG9" s="378"/>
      <c r="AH9" s="388"/>
      <c r="AI9" s="390"/>
      <c r="AJ9" s="378"/>
      <c r="AK9" s="388"/>
      <c r="AL9" s="378"/>
      <c r="AM9" s="388"/>
      <c r="AN9" s="378"/>
      <c r="AO9" s="388"/>
      <c r="AP9" s="390"/>
      <c r="AQ9" s="390"/>
      <c r="AR9" s="399"/>
      <c r="AS9" s="400"/>
      <c r="AT9" s="471"/>
      <c r="AU9" s="471"/>
      <c r="AV9" s="471"/>
      <c r="AW9" s="472"/>
      <c r="AX9" s="472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378"/>
      <c r="B10" s="391"/>
      <c r="C10" s="294" t="s">
        <v>23</v>
      </c>
      <c r="D10" s="295" t="s">
        <v>24</v>
      </c>
      <c r="E10" s="296" t="s">
        <v>25</v>
      </c>
      <c r="F10" s="296" t="s">
        <v>26</v>
      </c>
      <c r="G10" s="296" t="s">
        <v>27</v>
      </c>
      <c r="H10" s="297" t="s">
        <v>28</v>
      </c>
      <c r="I10" s="297" t="s">
        <v>29</v>
      </c>
      <c r="J10" s="297" t="s">
        <v>30</v>
      </c>
      <c r="K10" s="297" t="s">
        <v>31</v>
      </c>
      <c r="L10" s="297" t="s">
        <v>32</v>
      </c>
      <c r="M10" s="297" t="s">
        <v>33</v>
      </c>
      <c r="N10" s="297" t="s">
        <v>34</v>
      </c>
      <c r="O10" s="297" t="s">
        <v>35</v>
      </c>
      <c r="P10" s="297" t="s">
        <v>36</v>
      </c>
      <c r="Q10" s="297" t="s">
        <v>37</v>
      </c>
      <c r="R10" s="297" t="s">
        <v>38</v>
      </c>
      <c r="S10" s="298" t="s">
        <v>39</v>
      </c>
      <c r="T10" s="391"/>
      <c r="U10" s="361" t="s">
        <v>40</v>
      </c>
      <c r="V10" s="299" t="s">
        <v>41</v>
      </c>
      <c r="W10" s="359" t="s">
        <v>42</v>
      </c>
      <c r="X10" s="300" t="s">
        <v>43</v>
      </c>
      <c r="Y10" s="296" t="s">
        <v>44</v>
      </c>
      <c r="Z10" s="299" t="s">
        <v>45</v>
      </c>
      <c r="AA10" s="300" t="s">
        <v>42</v>
      </c>
      <c r="AB10" s="300" t="s">
        <v>43</v>
      </c>
      <c r="AC10" s="296" t="s">
        <v>44</v>
      </c>
      <c r="AD10" s="299" t="s">
        <v>45</v>
      </c>
      <c r="AE10" s="301" t="s">
        <v>46</v>
      </c>
      <c r="AF10" s="302" t="s">
        <v>47</v>
      </c>
      <c r="AG10" s="303" t="s">
        <v>48</v>
      </c>
      <c r="AH10" s="304" t="s">
        <v>49</v>
      </c>
      <c r="AI10" s="391"/>
      <c r="AJ10" s="294" t="s">
        <v>50</v>
      </c>
      <c r="AK10" s="299" t="s">
        <v>51</v>
      </c>
      <c r="AL10" s="294" t="s">
        <v>50</v>
      </c>
      <c r="AM10" s="299" t="s">
        <v>51</v>
      </c>
      <c r="AN10" s="305" t="s">
        <v>52</v>
      </c>
      <c r="AO10" s="305" t="s">
        <v>53</v>
      </c>
      <c r="AP10" s="391"/>
      <c r="AQ10" s="391"/>
      <c r="AR10" s="306" t="s">
        <v>21</v>
      </c>
      <c r="AS10" s="307" t="s">
        <v>54</v>
      </c>
      <c r="AT10" s="308" t="s">
        <v>55</v>
      </c>
      <c r="AU10" s="309" t="s">
        <v>56</v>
      </c>
      <c r="AV10" s="310" t="s">
        <v>57</v>
      </c>
      <c r="AW10" s="294" t="s">
        <v>50</v>
      </c>
      <c r="AX10" s="299" t="s">
        <v>51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3" t="s">
        <v>58</v>
      </c>
      <c r="B11" s="34">
        <f>SUM(C11:S11)</f>
        <v>127</v>
      </c>
      <c r="C11" s="311">
        <v>45</v>
      </c>
      <c r="D11" s="312">
        <v>34</v>
      </c>
      <c r="E11" s="313">
        <v>42</v>
      </c>
      <c r="F11" s="313">
        <v>6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9">
        <v>127</v>
      </c>
      <c r="U11" s="39">
        <v>52</v>
      </c>
      <c r="V11" s="40">
        <v>75</v>
      </c>
      <c r="W11" s="41">
        <f t="shared" ref="W11:W36" si="0">SUM(X11+Y11+Z11)</f>
        <v>37</v>
      </c>
      <c r="X11" s="39">
        <v>2</v>
      </c>
      <c r="Y11" s="42">
        <v>35</v>
      </c>
      <c r="Z11" s="40">
        <v>0</v>
      </c>
      <c r="AA11" s="43">
        <f t="shared" ref="AA11:AA37" si="1">SUM(AB11+AC11+AD11)</f>
        <v>0</v>
      </c>
      <c r="AB11" s="39">
        <v>0</v>
      </c>
      <c r="AC11" s="42">
        <v>0</v>
      </c>
      <c r="AD11" s="40">
        <v>0</v>
      </c>
      <c r="AE11" s="44">
        <v>2</v>
      </c>
      <c r="AF11" s="45">
        <v>0</v>
      </c>
      <c r="AG11" s="46">
        <v>3</v>
      </c>
      <c r="AH11" s="314">
        <v>4</v>
      </c>
      <c r="AI11" s="48">
        <v>66</v>
      </c>
      <c r="AJ11" s="46">
        <v>0</v>
      </c>
      <c r="AK11" s="314">
        <v>0</v>
      </c>
      <c r="AL11" s="46">
        <v>1</v>
      </c>
      <c r="AM11" s="314">
        <v>1</v>
      </c>
      <c r="AN11" s="49"/>
      <c r="AO11" s="49"/>
      <c r="AP11" s="49">
        <v>0</v>
      </c>
      <c r="AQ11" s="49"/>
      <c r="AR11" s="50"/>
      <c r="AS11" s="51"/>
      <c r="AT11" s="311"/>
      <c r="AU11" s="313"/>
      <c r="AV11" s="52"/>
      <c r="AW11" s="46"/>
      <c r="AX11" s="314"/>
      <c r="AY11" s="53" t="str">
        <f>CA11&amp;CB11&amp;CC11&amp;CD11&amp;CE11</f>
        <v/>
      </c>
      <c r="AZ11" s="54"/>
      <c r="BA11" s="54"/>
      <c r="BB11" s="54"/>
      <c r="BC11" s="54"/>
      <c r="BD11" s="54"/>
      <c r="BE11" s="54"/>
      <c r="BF11" s="54"/>
      <c r="BG11" s="54"/>
      <c r="BH11" s="54"/>
      <c r="BI11" s="13"/>
      <c r="BJ11" s="13"/>
      <c r="BK11" s="13"/>
      <c r="BL11" s="13"/>
      <c r="BM11" s="13"/>
      <c r="BX11" s="2"/>
      <c r="CA11" s="55" t="str">
        <f>IF(CG11=1,"* El número de consultas según sexo NO DEBE ser diferente al Total. ","")</f>
        <v/>
      </c>
      <c r="CB11" s="55" t="str">
        <f>IF(CH11=1,"* No olvide digitar la columna Beneficiarios (Digite CEROS si no tiene). ","")</f>
        <v/>
      </c>
      <c r="CC11" s="55" t="str">
        <f>IF(CI11=1,"* El número de Beneficiarios NO DEBE ser mayor que el Total. ","")</f>
        <v/>
      </c>
      <c r="CD11" s="55" t="str">
        <f>IF(CJ11=1,"* El total de Consultas Nuevas NO DEBE ser MAYOR que el total de las Consultas Médicas. ","")</f>
        <v/>
      </c>
      <c r="CE11" s="55" t="str">
        <f>IF(CK11=1,"* No olvide registrar datos en Pertinencia (Digite CEROS si no tiene). ","")</f>
        <v/>
      </c>
      <c r="CF11" s="55"/>
      <c r="CG11" s="56">
        <f>IF(B11&lt;&gt;(U11+V11),1,0)</f>
        <v>0</v>
      </c>
      <c r="CH11" s="56">
        <f>IF(AND(B11&lt;&gt;0,T11=""),1,0)</f>
        <v>0</v>
      </c>
      <c r="CI11" s="56">
        <f t="shared" ref="CI11:CI70" si="2">IF(B11&lt;(T11),1,0)</f>
        <v>0</v>
      </c>
      <c r="CJ11" s="56">
        <f t="shared" ref="CJ11:CJ70" si="3">IF(B11&lt;(W11+AA11),1,0)</f>
        <v>0</v>
      </c>
      <c r="CK11" s="56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1" t="s">
        <v>59</v>
      </c>
      <c r="B12" s="34">
        <f>SUM(C12:S12)</f>
        <v>642</v>
      </c>
      <c r="C12" s="39">
        <v>0</v>
      </c>
      <c r="D12" s="57">
        <v>0</v>
      </c>
      <c r="E12" s="58">
        <v>0</v>
      </c>
      <c r="F12" s="58">
        <v>8</v>
      </c>
      <c r="G12" s="58">
        <v>20</v>
      </c>
      <c r="H12" s="58">
        <v>34</v>
      </c>
      <c r="I12" s="58">
        <v>56</v>
      </c>
      <c r="J12" s="58">
        <v>35</v>
      </c>
      <c r="K12" s="58">
        <v>45</v>
      </c>
      <c r="L12" s="58">
        <v>53</v>
      </c>
      <c r="M12" s="58">
        <v>59</v>
      </c>
      <c r="N12" s="58">
        <v>57</v>
      </c>
      <c r="O12" s="58">
        <v>85</v>
      </c>
      <c r="P12" s="58">
        <v>55</v>
      </c>
      <c r="Q12" s="58">
        <v>55</v>
      </c>
      <c r="R12" s="58">
        <v>34</v>
      </c>
      <c r="S12" s="40">
        <v>46</v>
      </c>
      <c r="T12" s="39">
        <v>631</v>
      </c>
      <c r="U12" s="39">
        <v>228</v>
      </c>
      <c r="V12" s="40">
        <v>414</v>
      </c>
      <c r="W12" s="41">
        <f t="shared" si="0"/>
        <v>0</v>
      </c>
      <c r="X12" s="39">
        <v>0</v>
      </c>
      <c r="Y12" s="42">
        <v>0</v>
      </c>
      <c r="Z12" s="40">
        <v>0</v>
      </c>
      <c r="AA12" s="43">
        <f t="shared" si="1"/>
        <v>182</v>
      </c>
      <c r="AB12" s="39">
        <v>18</v>
      </c>
      <c r="AC12" s="57">
        <v>164</v>
      </c>
      <c r="AD12" s="40">
        <v>0</v>
      </c>
      <c r="AE12" s="44">
        <v>18</v>
      </c>
      <c r="AF12" s="59">
        <v>0</v>
      </c>
      <c r="AG12" s="39">
        <v>23</v>
      </c>
      <c r="AH12" s="40">
        <v>43</v>
      </c>
      <c r="AI12" s="48">
        <v>768</v>
      </c>
      <c r="AJ12" s="46">
        <v>0</v>
      </c>
      <c r="AK12" s="40">
        <v>2</v>
      </c>
      <c r="AL12" s="46">
        <v>0</v>
      </c>
      <c r="AM12" s="40">
        <v>44</v>
      </c>
      <c r="AN12" s="49"/>
      <c r="AO12" s="49"/>
      <c r="AP12" s="49">
        <v>0</v>
      </c>
      <c r="AQ12" s="49"/>
      <c r="AR12" s="50"/>
      <c r="AS12" s="51"/>
      <c r="AT12" s="60"/>
      <c r="AU12" s="58"/>
      <c r="AV12" s="52"/>
      <c r="AW12" s="46"/>
      <c r="AX12" s="40"/>
      <c r="AY12" s="53" t="str">
        <f t="shared" ref="AY12:AY70" si="5">CA12&amp;CB12&amp;CC12&amp;CD12&amp;CE12</f>
        <v/>
      </c>
      <c r="AZ12" s="54"/>
      <c r="BA12" s="54"/>
      <c r="BB12" s="54"/>
      <c r="BC12" s="54"/>
      <c r="BD12" s="54"/>
      <c r="BE12" s="54"/>
      <c r="BF12" s="54"/>
      <c r="BG12" s="54"/>
      <c r="BH12" s="54"/>
      <c r="BI12" s="13"/>
      <c r="BJ12" s="13"/>
      <c r="BK12" s="13"/>
      <c r="BL12" s="13"/>
      <c r="BM12" s="13"/>
      <c r="BX12" s="2"/>
      <c r="CA12" s="55" t="str">
        <f t="shared" ref="CA12:CA70" si="6">IF(CG12=1,"* El número de consultas según sexo NO DEBE ser diferente al Total. ","")</f>
        <v/>
      </c>
      <c r="CB12" s="55" t="str">
        <f t="shared" ref="CB12:CB70" si="7">IF(CH12=1,"* No olvide digitar la columna Beneficiarios (Digite CEROS si no tiene). ","")</f>
        <v/>
      </c>
      <c r="CC12" s="55" t="str">
        <f t="shared" ref="CC12:CC70" si="8">IF(CI12=1,"* El número de Beneficiarios NO DEBE ser mayor que el Total. ","")</f>
        <v/>
      </c>
      <c r="CD12" s="55" t="str">
        <f t="shared" ref="CD12:CD70" si="9">IF(CJ12=1,"* El total de Consultas Nuevas NO DEBE ser MAYOR que el total de las Consultas Médicas. ","")</f>
        <v/>
      </c>
      <c r="CE12" s="55" t="str">
        <f t="shared" ref="CE12:CE70" si="10">IF(CK12=1,"* No olvide registrar datos en Pertinencia (Digite CEROS si no tiene). ","")</f>
        <v/>
      </c>
      <c r="CF12" s="55"/>
      <c r="CG12" s="56">
        <f t="shared" ref="CG12:CG70" si="11">IF(B12&lt;&gt;(U12+V12),1,0)</f>
        <v>0</v>
      </c>
      <c r="CH12" s="56">
        <f t="shared" ref="CH12:CH70" si="12">IF(AND(B12&lt;&gt;0,T12=""),1,0)</f>
        <v>0</v>
      </c>
      <c r="CI12" s="56">
        <f t="shared" si="2"/>
        <v>0</v>
      </c>
      <c r="CJ12" s="56">
        <f t="shared" si="3"/>
        <v>0</v>
      </c>
      <c r="CK12" s="56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1" t="s">
        <v>60</v>
      </c>
      <c r="B13" s="34">
        <f>SUM(C13)</f>
        <v>16</v>
      </c>
      <c r="C13" s="39">
        <v>16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39">
        <v>16</v>
      </c>
      <c r="U13" s="39">
        <v>9</v>
      </c>
      <c r="V13" s="40">
        <v>7</v>
      </c>
      <c r="W13" s="41">
        <f t="shared" si="0"/>
        <v>4</v>
      </c>
      <c r="X13" s="39">
        <v>0</v>
      </c>
      <c r="Y13" s="42">
        <v>4</v>
      </c>
      <c r="Z13" s="40">
        <v>0</v>
      </c>
      <c r="AA13" s="43">
        <f t="shared" si="1"/>
        <v>0</v>
      </c>
      <c r="AB13" s="39">
        <v>0</v>
      </c>
      <c r="AC13" s="57">
        <v>0</v>
      </c>
      <c r="AD13" s="40">
        <v>0</v>
      </c>
      <c r="AE13" s="44"/>
      <c r="AF13" s="44">
        <v>0</v>
      </c>
      <c r="AG13" s="39">
        <v>0</v>
      </c>
      <c r="AH13" s="40">
        <v>1</v>
      </c>
      <c r="AI13" s="48">
        <v>13</v>
      </c>
      <c r="AJ13" s="46">
        <v>0</v>
      </c>
      <c r="AK13" s="40">
        <v>0</v>
      </c>
      <c r="AL13" s="46">
        <v>0</v>
      </c>
      <c r="AM13" s="40">
        <v>0</v>
      </c>
      <c r="AN13" s="49"/>
      <c r="AO13" s="49"/>
      <c r="AP13" s="49">
        <v>0</v>
      </c>
      <c r="AQ13" s="49"/>
      <c r="AR13" s="50"/>
      <c r="AS13" s="51"/>
      <c r="AT13" s="60"/>
      <c r="AU13" s="58"/>
      <c r="AV13" s="52"/>
      <c r="AW13" s="46"/>
      <c r="AX13" s="40"/>
      <c r="AY13" s="53" t="str">
        <f t="shared" si="5"/>
        <v/>
      </c>
      <c r="AZ13" s="54"/>
      <c r="BA13" s="54"/>
      <c r="BB13" s="54"/>
      <c r="BC13" s="54"/>
      <c r="BD13" s="54"/>
      <c r="BE13" s="54"/>
      <c r="BF13" s="54"/>
      <c r="BG13" s="54"/>
      <c r="BH13" s="54"/>
      <c r="BI13" s="13"/>
      <c r="BJ13" s="13"/>
      <c r="BK13" s="13"/>
      <c r="BL13" s="13"/>
      <c r="BM13" s="13"/>
      <c r="BX13" s="2"/>
      <c r="CA13" s="55" t="str">
        <f t="shared" si="6"/>
        <v/>
      </c>
      <c r="CB13" s="55" t="str">
        <f t="shared" si="7"/>
        <v/>
      </c>
      <c r="CC13" s="55" t="str">
        <f t="shared" si="8"/>
        <v/>
      </c>
      <c r="CD13" s="55" t="str">
        <f t="shared" si="9"/>
        <v/>
      </c>
      <c r="CE13" s="55" t="str">
        <f t="shared" si="10"/>
        <v/>
      </c>
      <c r="CF13" s="55"/>
      <c r="CG13" s="56">
        <f t="shared" si="11"/>
        <v>0</v>
      </c>
      <c r="CH13" s="56">
        <f t="shared" si="12"/>
        <v>0</v>
      </c>
      <c r="CI13" s="56">
        <f t="shared" si="2"/>
        <v>0</v>
      </c>
      <c r="CJ13" s="56">
        <f t="shared" si="3"/>
        <v>0</v>
      </c>
      <c r="CK13" s="56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1" t="s">
        <v>61</v>
      </c>
      <c r="B14" s="34">
        <f t="shared" ref="B14:B34" si="13">SUM(C14:S14)</f>
        <v>25</v>
      </c>
      <c r="C14" s="39">
        <v>6</v>
      </c>
      <c r="D14" s="57">
        <v>13</v>
      </c>
      <c r="E14" s="58">
        <v>6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39">
        <v>25</v>
      </c>
      <c r="U14" s="39">
        <v>13</v>
      </c>
      <c r="V14" s="40">
        <v>12</v>
      </c>
      <c r="W14" s="41">
        <f t="shared" si="0"/>
        <v>2</v>
      </c>
      <c r="X14" s="39">
        <v>1</v>
      </c>
      <c r="Y14" s="42">
        <v>1</v>
      </c>
      <c r="Z14" s="40">
        <v>0</v>
      </c>
      <c r="AA14" s="43">
        <f t="shared" si="1"/>
        <v>0</v>
      </c>
      <c r="AB14" s="39">
        <v>0</v>
      </c>
      <c r="AC14" s="57">
        <v>0</v>
      </c>
      <c r="AD14" s="40">
        <v>0</v>
      </c>
      <c r="AE14" s="44">
        <v>1</v>
      </c>
      <c r="AF14" s="44">
        <v>0</v>
      </c>
      <c r="AG14" s="39">
        <v>0</v>
      </c>
      <c r="AH14" s="40">
        <v>4</v>
      </c>
      <c r="AI14" s="48">
        <v>2</v>
      </c>
      <c r="AJ14" s="46">
        <v>0</v>
      </c>
      <c r="AK14" s="40">
        <v>0</v>
      </c>
      <c r="AL14" s="46">
        <v>0</v>
      </c>
      <c r="AM14" s="40">
        <v>0</v>
      </c>
      <c r="AN14" s="49"/>
      <c r="AO14" s="49"/>
      <c r="AP14" s="49">
        <v>0</v>
      </c>
      <c r="AQ14" s="49"/>
      <c r="AR14" s="50"/>
      <c r="AS14" s="51"/>
      <c r="AT14" s="60"/>
      <c r="AU14" s="58"/>
      <c r="AV14" s="52"/>
      <c r="AW14" s="46"/>
      <c r="AX14" s="40"/>
      <c r="AY14" s="53" t="str">
        <f t="shared" si="5"/>
        <v/>
      </c>
      <c r="AZ14" s="54"/>
      <c r="BA14" s="54"/>
      <c r="BB14" s="54"/>
      <c r="BC14" s="54"/>
      <c r="BD14" s="54"/>
      <c r="BE14" s="54"/>
      <c r="BF14" s="54"/>
      <c r="BG14" s="54"/>
      <c r="BH14" s="54"/>
      <c r="BI14" s="13"/>
      <c r="BJ14" s="13"/>
      <c r="BK14" s="13"/>
      <c r="BL14" s="13"/>
      <c r="BM14" s="13"/>
      <c r="BX14" s="2"/>
      <c r="CA14" s="55" t="str">
        <f t="shared" si="6"/>
        <v/>
      </c>
      <c r="CB14" s="55" t="str">
        <f t="shared" si="7"/>
        <v/>
      </c>
      <c r="CC14" s="55" t="str">
        <f t="shared" si="8"/>
        <v/>
      </c>
      <c r="CD14" s="55" t="str">
        <f t="shared" si="9"/>
        <v/>
      </c>
      <c r="CE14" s="55" t="str">
        <f t="shared" si="10"/>
        <v/>
      </c>
      <c r="CF14" s="55"/>
      <c r="CG14" s="56">
        <f t="shared" si="11"/>
        <v>0</v>
      </c>
      <c r="CH14" s="56">
        <f t="shared" si="12"/>
        <v>0</v>
      </c>
      <c r="CI14" s="56">
        <f t="shared" si="2"/>
        <v>0</v>
      </c>
      <c r="CJ14" s="56">
        <f t="shared" si="3"/>
        <v>0</v>
      </c>
      <c r="CK14" s="56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1" t="s">
        <v>62</v>
      </c>
      <c r="B15" s="34">
        <f t="shared" si="13"/>
        <v>5</v>
      </c>
      <c r="C15" s="39">
        <v>0</v>
      </c>
      <c r="D15" s="57">
        <v>0</v>
      </c>
      <c r="E15" s="42">
        <v>0</v>
      </c>
      <c r="F15" s="42">
        <v>0</v>
      </c>
      <c r="G15" s="42">
        <v>1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2</v>
      </c>
      <c r="P15" s="42">
        <v>2</v>
      </c>
      <c r="Q15" s="42">
        <v>0</v>
      </c>
      <c r="R15" s="42">
        <v>0</v>
      </c>
      <c r="S15" s="40">
        <v>0</v>
      </c>
      <c r="T15" s="39">
        <v>5</v>
      </c>
      <c r="U15" s="39">
        <v>0</v>
      </c>
      <c r="V15" s="40">
        <v>5</v>
      </c>
      <c r="W15" s="41">
        <f t="shared" si="0"/>
        <v>0</v>
      </c>
      <c r="X15" s="39">
        <v>0</v>
      </c>
      <c r="Y15" s="42">
        <v>0</v>
      </c>
      <c r="Z15" s="40">
        <v>0</v>
      </c>
      <c r="AA15" s="62">
        <f t="shared" si="1"/>
        <v>2</v>
      </c>
      <c r="AB15" s="39">
        <v>1</v>
      </c>
      <c r="AC15" s="42">
        <v>1</v>
      </c>
      <c r="AD15" s="40">
        <v>0</v>
      </c>
      <c r="AE15" s="44">
        <v>0</v>
      </c>
      <c r="AF15" s="44">
        <v>0</v>
      </c>
      <c r="AG15" s="39">
        <v>0</v>
      </c>
      <c r="AH15" s="40">
        <v>1</v>
      </c>
      <c r="AI15" s="48">
        <v>2</v>
      </c>
      <c r="AJ15" s="46">
        <v>0</v>
      </c>
      <c r="AK15" s="40">
        <v>1</v>
      </c>
      <c r="AL15" s="46">
        <v>0</v>
      </c>
      <c r="AM15" s="40">
        <v>1</v>
      </c>
      <c r="AN15" s="49"/>
      <c r="AO15" s="49"/>
      <c r="AP15" s="49">
        <v>0</v>
      </c>
      <c r="AQ15" s="49"/>
      <c r="AR15" s="50"/>
      <c r="AS15" s="51"/>
      <c r="AT15" s="60"/>
      <c r="AU15" s="58"/>
      <c r="AV15" s="52"/>
      <c r="AW15" s="46"/>
      <c r="AX15" s="40"/>
      <c r="AY15" s="53" t="str">
        <f t="shared" si="5"/>
        <v/>
      </c>
      <c r="AZ15" s="54"/>
      <c r="BA15" s="54"/>
      <c r="BB15" s="54"/>
      <c r="BC15" s="54"/>
      <c r="BD15" s="54"/>
      <c r="BE15" s="54"/>
      <c r="BF15" s="54"/>
      <c r="BG15" s="54"/>
      <c r="BH15" s="54"/>
      <c r="BI15" s="13"/>
      <c r="BJ15" s="13"/>
      <c r="BK15" s="13"/>
      <c r="BL15" s="13"/>
      <c r="BM15" s="13"/>
      <c r="BX15" s="2"/>
      <c r="CA15" s="55" t="str">
        <f t="shared" si="6"/>
        <v/>
      </c>
      <c r="CB15" s="55" t="str">
        <f t="shared" si="7"/>
        <v/>
      </c>
      <c r="CC15" s="55" t="str">
        <f t="shared" si="8"/>
        <v/>
      </c>
      <c r="CD15" s="55" t="str">
        <f t="shared" si="9"/>
        <v/>
      </c>
      <c r="CE15" s="55" t="str">
        <f t="shared" si="10"/>
        <v/>
      </c>
      <c r="CF15" s="55"/>
      <c r="CG15" s="56">
        <f t="shared" si="11"/>
        <v>0</v>
      </c>
      <c r="CH15" s="56">
        <f t="shared" si="12"/>
        <v>0</v>
      </c>
      <c r="CI15" s="56">
        <f t="shared" si="2"/>
        <v>0</v>
      </c>
      <c r="CJ15" s="56">
        <f t="shared" si="3"/>
        <v>0</v>
      </c>
      <c r="CK15" s="56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1" t="s">
        <v>63</v>
      </c>
      <c r="B16" s="34">
        <f t="shared" si="13"/>
        <v>21</v>
      </c>
      <c r="C16" s="39">
        <v>15</v>
      </c>
      <c r="D16" s="57">
        <v>2</v>
      </c>
      <c r="E16" s="42">
        <v>3</v>
      </c>
      <c r="F16" s="42">
        <v>1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39">
        <v>21</v>
      </c>
      <c r="U16" s="39">
        <v>12</v>
      </c>
      <c r="V16" s="40">
        <v>9</v>
      </c>
      <c r="W16" s="41">
        <f t="shared" si="0"/>
        <v>13</v>
      </c>
      <c r="X16" s="39">
        <v>5</v>
      </c>
      <c r="Y16" s="42">
        <v>8</v>
      </c>
      <c r="Z16" s="40">
        <v>0</v>
      </c>
      <c r="AA16" s="62">
        <f t="shared" si="1"/>
        <v>0</v>
      </c>
      <c r="AB16" s="39">
        <v>0</v>
      </c>
      <c r="AC16" s="42">
        <v>0</v>
      </c>
      <c r="AD16" s="40">
        <v>0</v>
      </c>
      <c r="AE16" s="44">
        <v>5</v>
      </c>
      <c r="AF16" s="44">
        <v>0</v>
      </c>
      <c r="AG16" s="39">
        <v>1</v>
      </c>
      <c r="AH16" s="40">
        <v>1</v>
      </c>
      <c r="AI16" s="48">
        <v>0</v>
      </c>
      <c r="AJ16" s="46">
        <v>9</v>
      </c>
      <c r="AK16" s="40">
        <v>0</v>
      </c>
      <c r="AL16" s="46">
        <v>0</v>
      </c>
      <c r="AM16" s="40">
        <v>0</v>
      </c>
      <c r="AN16" s="49"/>
      <c r="AO16" s="49"/>
      <c r="AP16" s="49">
        <v>2</v>
      </c>
      <c r="AQ16" s="49"/>
      <c r="AR16" s="50"/>
      <c r="AS16" s="51"/>
      <c r="AT16" s="60"/>
      <c r="AU16" s="58"/>
      <c r="AV16" s="52"/>
      <c r="AW16" s="46"/>
      <c r="AX16" s="40"/>
      <c r="AY16" s="53" t="str">
        <f t="shared" si="5"/>
        <v/>
      </c>
      <c r="AZ16" s="54"/>
      <c r="BA16" s="54"/>
      <c r="BB16" s="54"/>
      <c r="BC16" s="54"/>
      <c r="BD16" s="54"/>
      <c r="BE16" s="54"/>
      <c r="BF16" s="54"/>
      <c r="BG16" s="54"/>
      <c r="BH16" s="54"/>
      <c r="BI16" s="13"/>
      <c r="BJ16" s="13"/>
      <c r="BK16" s="13"/>
      <c r="BL16" s="13"/>
      <c r="BM16" s="13"/>
      <c r="BX16" s="2"/>
      <c r="CA16" s="55" t="str">
        <f t="shared" si="6"/>
        <v/>
      </c>
      <c r="CB16" s="55" t="str">
        <f t="shared" si="7"/>
        <v/>
      </c>
      <c r="CC16" s="55" t="str">
        <f t="shared" si="8"/>
        <v/>
      </c>
      <c r="CD16" s="55" t="str">
        <f t="shared" si="9"/>
        <v/>
      </c>
      <c r="CE16" s="55" t="str">
        <f t="shared" si="10"/>
        <v/>
      </c>
      <c r="CF16" s="55"/>
      <c r="CG16" s="56">
        <f t="shared" si="11"/>
        <v>0</v>
      </c>
      <c r="CH16" s="56">
        <f t="shared" si="12"/>
        <v>0</v>
      </c>
      <c r="CI16" s="56">
        <f t="shared" si="2"/>
        <v>0</v>
      </c>
      <c r="CJ16" s="56">
        <f t="shared" si="3"/>
        <v>0</v>
      </c>
      <c r="CK16" s="56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1" t="s">
        <v>64</v>
      </c>
      <c r="B17" s="34">
        <f t="shared" si="13"/>
        <v>168</v>
      </c>
      <c r="C17" s="39">
        <v>0</v>
      </c>
      <c r="D17" s="57">
        <v>0</v>
      </c>
      <c r="E17" s="42">
        <v>0</v>
      </c>
      <c r="F17" s="42">
        <v>1</v>
      </c>
      <c r="G17" s="42">
        <v>0</v>
      </c>
      <c r="H17" s="42">
        <v>3</v>
      </c>
      <c r="I17" s="42">
        <v>5</v>
      </c>
      <c r="J17" s="42">
        <v>7</v>
      </c>
      <c r="K17" s="42">
        <v>4</v>
      </c>
      <c r="L17" s="42">
        <v>4</v>
      </c>
      <c r="M17" s="42">
        <v>6</v>
      </c>
      <c r="N17" s="42">
        <v>23</v>
      </c>
      <c r="O17" s="42">
        <v>22</v>
      </c>
      <c r="P17" s="42">
        <v>23</v>
      </c>
      <c r="Q17" s="42">
        <v>29</v>
      </c>
      <c r="R17" s="42">
        <v>22</v>
      </c>
      <c r="S17" s="40">
        <v>19</v>
      </c>
      <c r="T17" s="39">
        <v>166</v>
      </c>
      <c r="U17" s="39">
        <v>90</v>
      </c>
      <c r="V17" s="40">
        <v>78</v>
      </c>
      <c r="W17" s="41">
        <f t="shared" si="0"/>
        <v>0</v>
      </c>
      <c r="X17" s="39">
        <v>0</v>
      </c>
      <c r="Y17" s="42">
        <v>0</v>
      </c>
      <c r="Z17" s="40">
        <v>0</v>
      </c>
      <c r="AA17" s="62">
        <f t="shared" si="1"/>
        <v>84</v>
      </c>
      <c r="AB17" s="39">
        <v>39</v>
      </c>
      <c r="AC17" s="42">
        <v>45</v>
      </c>
      <c r="AD17" s="40">
        <v>0</v>
      </c>
      <c r="AE17" s="44">
        <v>39</v>
      </c>
      <c r="AF17" s="44">
        <v>10</v>
      </c>
      <c r="AG17" s="39">
        <v>18</v>
      </c>
      <c r="AH17" s="40">
        <v>16</v>
      </c>
      <c r="AI17" s="48">
        <v>626</v>
      </c>
      <c r="AJ17" s="46">
        <v>0</v>
      </c>
      <c r="AK17" s="40">
        <v>26</v>
      </c>
      <c r="AL17" s="46">
        <v>0</v>
      </c>
      <c r="AM17" s="40">
        <v>6</v>
      </c>
      <c r="AN17" s="49"/>
      <c r="AO17" s="49"/>
      <c r="AP17" s="49">
        <v>0</v>
      </c>
      <c r="AQ17" s="49"/>
      <c r="AR17" s="50"/>
      <c r="AS17" s="51"/>
      <c r="AT17" s="60"/>
      <c r="AU17" s="58"/>
      <c r="AV17" s="52"/>
      <c r="AW17" s="46"/>
      <c r="AX17" s="40"/>
      <c r="AY17" s="53" t="str">
        <f t="shared" si="5"/>
        <v/>
      </c>
      <c r="AZ17" s="54"/>
      <c r="BA17" s="54"/>
      <c r="BB17" s="54"/>
      <c r="BC17" s="54"/>
      <c r="BD17" s="54"/>
      <c r="BE17" s="54"/>
      <c r="BF17" s="54"/>
      <c r="BG17" s="54"/>
      <c r="BH17" s="54"/>
      <c r="BI17" s="13"/>
      <c r="BJ17" s="13"/>
      <c r="BK17" s="13"/>
      <c r="BL17" s="13"/>
      <c r="BM17" s="13"/>
      <c r="BX17" s="2"/>
      <c r="CA17" s="55" t="str">
        <f t="shared" si="6"/>
        <v/>
      </c>
      <c r="CB17" s="55" t="str">
        <f t="shared" si="7"/>
        <v/>
      </c>
      <c r="CC17" s="55" t="str">
        <f t="shared" si="8"/>
        <v/>
      </c>
      <c r="CD17" s="55" t="str">
        <f t="shared" si="9"/>
        <v/>
      </c>
      <c r="CE17" s="55" t="str">
        <f t="shared" si="10"/>
        <v/>
      </c>
      <c r="CF17" s="55"/>
      <c r="CG17" s="56">
        <f t="shared" si="11"/>
        <v>0</v>
      </c>
      <c r="CH17" s="56">
        <f t="shared" si="12"/>
        <v>0</v>
      </c>
      <c r="CI17" s="56">
        <f t="shared" si="2"/>
        <v>0</v>
      </c>
      <c r="CJ17" s="56">
        <f t="shared" si="3"/>
        <v>0</v>
      </c>
      <c r="CK17" s="56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1" t="s">
        <v>65</v>
      </c>
      <c r="B18" s="34">
        <f t="shared" si="13"/>
        <v>0</v>
      </c>
      <c r="C18" s="39"/>
      <c r="D18" s="57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39"/>
      <c r="U18" s="39"/>
      <c r="V18" s="40"/>
      <c r="W18" s="41">
        <f t="shared" si="0"/>
        <v>0</v>
      </c>
      <c r="X18" s="39"/>
      <c r="Y18" s="42"/>
      <c r="Z18" s="40"/>
      <c r="AA18" s="62">
        <f t="shared" si="1"/>
        <v>0</v>
      </c>
      <c r="AB18" s="39"/>
      <c r="AC18" s="42"/>
      <c r="AD18" s="40"/>
      <c r="AE18" s="44"/>
      <c r="AF18" s="44">
        <v>0</v>
      </c>
      <c r="AG18" s="39"/>
      <c r="AH18" s="40"/>
      <c r="AI18" s="48"/>
      <c r="AJ18" s="46"/>
      <c r="AK18" s="40"/>
      <c r="AL18" s="46"/>
      <c r="AM18" s="40"/>
      <c r="AN18" s="49"/>
      <c r="AO18" s="49"/>
      <c r="AP18" s="49"/>
      <c r="AQ18" s="49"/>
      <c r="AR18" s="50"/>
      <c r="AS18" s="51"/>
      <c r="AT18" s="60"/>
      <c r="AU18" s="58"/>
      <c r="AV18" s="52"/>
      <c r="AW18" s="46"/>
      <c r="AX18" s="40"/>
      <c r="AY18" s="53" t="str">
        <f t="shared" si="5"/>
        <v/>
      </c>
      <c r="AZ18" s="54"/>
      <c r="BA18" s="54"/>
      <c r="BB18" s="54"/>
      <c r="BC18" s="54"/>
      <c r="BD18" s="54"/>
      <c r="BE18" s="54"/>
      <c r="BF18" s="54"/>
      <c r="BG18" s="54"/>
      <c r="BH18" s="54"/>
      <c r="BI18" s="13"/>
      <c r="BJ18" s="13"/>
      <c r="BK18" s="13"/>
      <c r="BL18" s="13"/>
      <c r="BM18" s="13"/>
      <c r="BX18" s="2"/>
      <c r="CA18" s="55" t="str">
        <f t="shared" si="6"/>
        <v/>
      </c>
      <c r="CB18" s="55" t="str">
        <f t="shared" si="7"/>
        <v/>
      </c>
      <c r="CC18" s="55" t="str">
        <f t="shared" si="8"/>
        <v/>
      </c>
      <c r="CD18" s="55" t="str">
        <f t="shared" si="9"/>
        <v/>
      </c>
      <c r="CE18" s="55" t="str">
        <f t="shared" si="10"/>
        <v/>
      </c>
      <c r="CF18" s="55"/>
      <c r="CG18" s="56">
        <f t="shared" si="11"/>
        <v>0</v>
      </c>
      <c r="CH18" s="56">
        <f t="shared" si="12"/>
        <v>0</v>
      </c>
      <c r="CI18" s="56">
        <f t="shared" si="2"/>
        <v>0</v>
      </c>
      <c r="CJ18" s="56">
        <f t="shared" si="3"/>
        <v>0</v>
      </c>
      <c r="CK18" s="56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1" t="s">
        <v>66</v>
      </c>
      <c r="B19" s="34">
        <f t="shared" si="13"/>
        <v>78</v>
      </c>
      <c r="C19" s="39">
        <v>0</v>
      </c>
      <c r="D19" s="57">
        <v>0</v>
      </c>
      <c r="E19" s="42">
        <v>0</v>
      </c>
      <c r="F19" s="42">
        <v>1</v>
      </c>
      <c r="G19" s="42">
        <v>3</v>
      </c>
      <c r="H19" s="42">
        <v>7</v>
      </c>
      <c r="I19" s="42">
        <v>9</v>
      </c>
      <c r="J19" s="42">
        <v>8</v>
      </c>
      <c r="K19" s="42">
        <v>5</v>
      </c>
      <c r="L19" s="42">
        <v>10</v>
      </c>
      <c r="M19" s="42">
        <v>4</v>
      </c>
      <c r="N19" s="42">
        <v>5</v>
      </c>
      <c r="O19" s="42">
        <v>3</v>
      </c>
      <c r="P19" s="42">
        <v>13</v>
      </c>
      <c r="Q19" s="42">
        <v>3</v>
      </c>
      <c r="R19" s="42">
        <v>5</v>
      </c>
      <c r="S19" s="40">
        <v>2</v>
      </c>
      <c r="T19" s="39">
        <v>78</v>
      </c>
      <c r="U19" s="39">
        <v>14</v>
      </c>
      <c r="V19" s="40">
        <v>64</v>
      </c>
      <c r="W19" s="41">
        <f t="shared" si="0"/>
        <v>0</v>
      </c>
      <c r="X19" s="39">
        <v>0</v>
      </c>
      <c r="Y19" s="42">
        <v>0</v>
      </c>
      <c r="Z19" s="40">
        <v>0</v>
      </c>
      <c r="AA19" s="62">
        <f t="shared" si="1"/>
        <v>43</v>
      </c>
      <c r="AB19" s="39">
        <v>5</v>
      </c>
      <c r="AC19" s="42">
        <v>38</v>
      </c>
      <c r="AD19" s="40">
        <v>0</v>
      </c>
      <c r="AE19" s="44">
        <v>5</v>
      </c>
      <c r="AF19" s="44">
        <v>0</v>
      </c>
      <c r="AG19" s="39">
        <v>4</v>
      </c>
      <c r="AH19" s="40">
        <v>6</v>
      </c>
      <c r="AI19" s="48">
        <v>12</v>
      </c>
      <c r="AJ19" s="46">
        <v>0</v>
      </c>
      <c r="AK19" s="40">
        <v>0</v>
      </c>
      <c r="AL19" s="46">
        <v>0</v>
      </c>
      <c r="AM19" s="40">
        <v>2</v>
      </c>
      <c r="AN19" s="49"/>
      <c r="AO19" s="49"/>
      <c r="AP19" s="49">
        <v>0</v>
      </c>
      <c r="AQ19" s="49"/>
      <c r="AR19" s="50"/>
      <c r="AS19" s="51"/>
      <c r="AT19" s="60"/>
      <c r="AU19" s="58"/>
      <c r="AV19" s="52"/>
      <c r="AW19" s="46"/>
      <c r="AX19" s="40"/>
      <c r="AY19" s="53" t="str">
        <f t="shared" si="5"/>
        <v/>
      </c>
      <c r="AZ19" s="54"/>
      <c r="BA19" s="54"/>
      <c r="BB19" s="54"/>
      <c r="BC19" s="54"/>
      <c r="BD19" s="54"/>
      <c r="BE19" s="54"/>
      <c r="BF19" s="54"/>
      <c r="BG19" s="54"/>
      <c r="BH19" s="54"/>
      <c r="BI19" s="13"/>
      <c r="BJ19" s="13"/>
      <c r="BK19" s="13"/>
      <c r="BL19" s="13"/>
      <c r="BM19" s="13"/>
      <c r="BX19" s="2"/>
      <c r="CA19" s="55" t="str">
        <f t="shared" si="6"/>
        <v/>
      </c>
      <c r="CB19" s="55" t="str">
        <f t="shared" si="7"/>
        <v/>
      </c>
      <c r="CC19" s="55" t="str">
        <f t="shared" si="8"/>
        <v/>
      </c>
      <c r="CD19" s="55" t="str">
        <f t="shared" si="9"/>
        <v/>
      </c>
      <c r="CE19" s="55" t="str">
        <f t="shared" si="10"/>
        <v/>
      </c>
      <c r="CF19" s="55"/>
      <c r="CG19" s="56">
        <f t="shared" si="11"/>
        <v>0</v>
      </c>
      <c r="CH19" s="56">
        <f t="shared" si="12"/>
        <v>0</v>
      </c>
      <c r="CI19" s="56">
        <f t="shared" si="2"/>
        <v>0</v>
      </c>
      <c r="CJ19" s="56">
        <f t="shared" si="3"/>
        <v>0</v>
      </c>
      <c r="CK19" s="56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1" t="s">
        <v>67</v>
      </c>
      <c r="B20" s="34">
        <f t="shared" si="13"/>
        <v>0</v>
      </c>
      <c r="C20" s="39"/>
      <c r="D20" s="57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39"/>
      <c r="U20" s="39"/>
      <c r="V20" s="40"/>
      <c r="W20" s="41">
        <f t="shared" si="0"/>
        <v>0</v>
      </c>
      <c r="X20" s="39"/>
      <c r="Y20" s="42"/>
      <c r="Z20" s="40"/>
      <c r="AA20" s="62">
        <f t="shared" si="1"/>
        <v>0</v>
      </c>
      <c r="AB20" s="39"/>
      <c r="AC20" s="42"/>
      <c r="AD20" s="40"/>
      <c r="AE20" s="44"/>
      <c r="AF20" s="44">
        <v>0</v>
      </c>
      <c r="AG20" s="39"/>
      <c r="AH20" s="40"/>
      <c r="AI20" s="48"/>
      <c r="AJ20" s="46"/>
      <c r="AK20" s="40"/>
      <c r="AL20" s="46"/>
      <c r="AM20" s="40"/>
      <c r="AN20" s="49"/>
      <c r="AO20" s="49"/>
      <c r="AP20" s="49"/>
      <c r="AQ20" s="49"/>
      <c r="AR20" s="50"/>
      <c r="AS20" s="51"/>
      <c r="AT20" s="60"/>
      <c r="AU20" s="58"/>
      <c r="AV20" s="52"/>
      <c r="AW20" s="46"/>
      <c r="AX20" s="40"/>
      <c r="AY20" s="53" t="str">
        <f t="shared" si="5"/>
        <v/>
      </c>
      <c r="AZ20" s="54"/>
      <c r="BA20" s="54"/>
      <c r="BB20" s="54"/>
      <c r="BC20" s="54"/>
      <c r="BD20" s="54"/>
      <c r="BE20" s="54"/>
      <c r="BF20" s="54"/>
      <c r="BG20" s="54"/>
      <c r="BH20" s="54"/>
      <c r="BI20" s="13"/>
      <c r="BJ20" s="13"/>
      <c r="BK20" s="13"/>
      <c r="BL20" s="13"/>
      <c r="BM20" s="13"/>
      <c r="BX20" s="2"/>
      <c r="CA20" s="55" t="str">
        <f t="shared" si="6"/>
        <v/>
      </c>
      <c r="CB20" s="55" t="str">
        <f t="shared" si="7"/>
        <v/>
      </c>
      <c r="CC20" s="55" t="str">
        <f t="shared" si="8"/>
        <v/>
      </c>
      <c r="CD20" s="55" t="str">
        <f t="shared" si="9"/>
        <v/>
      </c>
      <c r="CE20" s="55" t="str">
        <f t="shared" si="10"/>
        <v/>
      </c>
      <c r="CF20" s="55"/>
      <c r="CG20" s="56">
        <f t="shared" si="11"/>
        <v>0</v>
      </c>
      <c r="CH20" s="56">
        <f t="shared" si="12"/>
        <v>0</v>
      </c>
      <c r="CI20" s="56">
        <f t="shared" si="2"/>
        <v>0</v>
      </c>
      <c r="CJ20" s="56">
        <f t="shared" si="3"/>
        <v>0</v>
      </c>
      <c r="CK20" s="56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1" t="s">
        <v>68</v>
      </c>
      <c r="B21" s="34">
        <f t="shared" si="13"/>
        <v>114</v>
      </c>
      <c r="C21" s="39">
        <v>0</v>
      </c>
      <c r="D21" s="57">
        <v>0</v>
      </c>
      <c r="E21" s="42">
        <v>0</v>
      </c>
      <c r="F21" s="42">
        <v>2</v>
      </c>
      <c r="G21" s="42">
        <v>3</v>
      </c>
      <c r="H21" s="42">
        <v>2</v>
      </c>
      <c r="I21" s="42">
        <v>3</v>
      </c>
      <c r="J21" s="42">
        <v>6</v>
      </c>
      <c r="K21" s="42">
        <v>2</v>
      </c>
      <c r="L21" s="42">
        <v>6</v>
      </c>
      <c r="M21" s="42">
        <v>9</v>
      </c>
      <c r="N21" s="42">
        <v>9</v>
      </c>
      <c r="O21" s="42">
        <v>18</v>
      </c>
      <c r="P21" s="42">
        <v>18</v>
      </c>
      <c r="Q21" s="42">
        <v>20</v>
      </c>
      <c r="R21" s="42">
        <v>9</v>
      </c>
      <c r="S21" s="40">
        <v>7</v>
      </c>
      <c r="T21" s="39">
        <v>113</v>
      </c>
      <c r="U21" s="39">
        <v>35</v>
      </c>
      <c r="V21" s="40">
        <v>79</v>
      </c>
      <c r="W21" s="41">
        <f t="shared" si="0"/>
        <v>0</v>
      </c>
      <c r="X21" s="39">
        <v>0</v>
      </c>
      <c r="Y21" s="42">
        <v>0</v>
      </c>
      <c r="Z21" s="40">
        <v>0</v>
      </c>
      <c r="AA21" s="62">
        <f t="shared" si="1"/>
        <v>86</v>
      </c>
      <c r="AB21" s="39">
        <v>44</v>
      </c>
      <c r="AC21" s="42">
        <v>42</v>
      </c>
      <c r="AD21" s="40">
        <v>0</v>
      </c>
      <c r="AE21" s="44">
        <v>44</v>
      </c>
      <c r="AF21" s="44">
        <v>0</v>
      </c>
      <c r="AG21" s="39">
        <v>19</v>
      </c>
      <c r="AH21" s="40">
        <v>0</v>
      </c>
      <c r="AI21" s="48">
        <v>7</v>
      </c>
      <c r="AJ21" s="46">
        <v>0</v>
      </c>
      <c r="AK21" s="40">
        <v>26</v>
      </c>
      <c r="AL21" s="46">
        <v>0</v>
      </c>
      <c r="AM21" s="40">
        <v>23</v>
      </c>
      <c r="AN21" s="49"/>
      <c r="AO21" s="49"/>
      <c r="AP21" s="49">
        <v>0</v>
      </c>
      <c r="AQ21" s="49"/>
      <c r="AR21" s="50"/>
      <c r="AS21" s="51"/>
      <c r="AT21" s="60"/>
      <c r="AU21" s="58"/>
      <c r="AV21" s="52"/>
      <c r="AW21" s="46"/>
      <c r="AX21" s="40"/>
      <c r="AY21" s="53" t="str">
        <f t="shared" si="5"/>
        <v/>
      </c>
      <c r="AZ21" s="54"/>
      <c r="BA21" s="54"/>
      <c r="BB21" s="54"/>
      <c r="BC21" s="54"/>
      <c r="BD21" s="54"/>
      <c r="BE21" s="54"/>
      <c r="BF21" s="54"/>
      <c r="BG21" s="54"/>
      <c r="BH21" s="54"/>
      <c r="BI21" s="13"/>
      <c r="BJ21" s="13"/>
      <c r="BK21" s="13"/>
      <c r="BL21" s="13"/>
      <c r="BM21" s="13"/>
      <c r="BX21" s="2"/>
      <c r="CA21" s="55" t="str">
        <f t="shared" si="6"/>
        <v/>
      </c>
      <c r="CB21" s="55" t="str">
        <f t="shared" si="7"/>
        <v/>
      </c>
      <c r="CC21" s="55" t="str">
        <f t="shared" si="8"/>
        <v/>
      </c>
      <c r="CD21" s="55" t="str">
        <f t="shared" si="9"/>
        <v/>
      </c>
      <c r="CE21" s="55" t="str">
        <f t="shared" si="10"/>
        <v/>
      </c>
      <c r="CF21" s="55"/>
      <c r="CG21" s="56">
        <f t="shared" si="11"/>
        <v>0</v>
      </c>
      <c r="CH21" s="56">
        <f t="shared" si="12"/>
        <v>0</v>
      </c>
      <c r="CI21" s="56">
        <f t="shared" si="2"/>
        <v>0</v>
      </c>
      <c r="CJ21" s="56">
        <f t="shared" si="3"/>
        <v>0</v>
      </c>
      <c r="CK21" s="56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1" t="s">
        <v>69</v>
      </c>
      <c r="B22" s="34">
        <f t="shared" si="13"/>
        <v>0</v>
      </c>
      <c r="C22" s="39"/>
      <c r="D22" s="57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0"/>
      <c r="T22" s="39"/>
      <c r="U22" s="39"/>
      <c r="V22" s="40"/>
      <c r="W22" s="41">
        <f t="shared" si="0"/>
        <v>0</v>
      </c>
      <c r="X22" s="39"/>
      <c r="Y22" s="42"/>
      <c r="Z22" s="40"/>
      <c r="AA22" s="62">
        <f t="shared" si="1"/>
        <v>0</v>
      </c>
      <c r="AB22" s="39"/>
      <c r="AC22" s="42"/>
      <c r="AD22" s="40"/>
      <c r="AE22" s="44"/>
      <c r="AF22" s="44">
        <v>0</v>
      </c>
      <c r="AG22" s="39"/>
      <c r="AH22" s="40"/>
      <c r="AI22" s="48"/>
      <c r="AJ22" s="46"/>
      <c r="AK22" s="40"/>
      <c r="AL22" s="46"/>
      <c r="AM22" s="40"/>
      <c r="AN22" s="49"/>
      <c r="AO22" s="49"/>
      <c r="AP22" s="49"/>
      <c r="AQ22" s="49"/>
      <c r="AR22" s="50"/>
      <c r="AS22" s="51"/>
      <c r="AT22" s="60"/>
      <c r="AU22" s="58"/>
      <c r="AV22" s="52"/>
      <c r="AW22" s="46"/>
      <c r="AX22" s="40"/>
      <c r="AY22" s="53" t="str">
        <f t="shared" si="5"/>
        <v/>
      </c>
      <c r="AZ22" s="54"/>
      <c r="BA22" s="54"/>
      <c r="BB22" s="54"/>
      <c r="BC22" s="54"/>
      <c r="BD22" s="54"/>
      <c r="BE22" s="54"/>
      <c r="BF22" s="54"/>
      <c r="BG22" s="54"/>
      <c r="BH22" s="54"/>
      <c r="BI22" s="13"/>
      <c r="BJ22" s="13"/>
      <c r="BK22" s="13"/>
      <c r="BL22" s="13"/>
      <c r="BM22" s="13"/>
      <c r="BX22" s="2"/>
      <c r="CA22" s="55" t="str">
        <f t="shared" si="6"/>
        <v/>
      </c>
      <c r="CB22" s="55" t="str">
        <f t="shared" si="7"/>
        <v/>
      </c>
      <c r="CC22" s="55" t="str">
        <f t="shared" si="8"/>
        <v/>
      </c>
      <c r="CD22" s="55" t="str">
        <f t="shared" si="9"/>
        <v/>
      </c>
      <c r="CE22" s="55" t="str">
        <f t="shared" si="10"/>
        <v/>
      </c>
      <c r="CF22" s="55"/>
      <c r="CG22" s="56">
        <f t="shared" si="11"/>
        <v>0</v>
      </c>
      <c r="CH22" s="56">
        <f t="shared" si="12"/>
        <v>0</v>
      </c>
      <c r="CI22" s="56">
        <f t="shared" si="2"/>
        <v>0</v>
      </c>
      <c r="CJ22" s="56">
        <f t="shared" si="3"/>
        <v>0</v>
      </c>
      <c r="CK22" s="56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1" t="s">
        <v>70</v>
      </c>
      <c r="B23" s="34">
        <f t="shared" si="13"/>
        <v>0</v>
      </c>
      <c r="C23" s="39"/>
      <c r="D23" s="57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39"/>
      <c r="U23" s="39"/>
      <c r="V23" s="40"/>
      <c r="W23" s="41">
        <f t="shared" si="0"/>
        <v>0</v>
      </c>
      <c r="X23" s="39"/>
      <c r="Y23" s="42"/>
      <c r="Z23" s="40"/>
      <c r="AA23" s="62">
        <f t="shared" si="1"/>
        <v>0</v>
      </c>
      <c r="AB23" s="39"/>
      <c r="AC23" s="42"/>
      <c r="AD23" s="40"/>
      <c r="AE23" s="44"/>
      <c r="AF23" s="44">
        <v>0</v>
      </c>
      <c r="AG23" s="39"/>
      <c r="AH23" s="40"/>
      <c r="AI23" s="48"/>
      <c r="AJ23" s="46"/>
      <c r="AK23" s="40"/>
      <c r="AL23" s="46"/>
      <c r="AM23" s="40"/>
      <c r="AN23" s="49"/>
      <c r="AO23" s="49"/>
      <c r="AP23" s="49"/>
      <c r="AQ23" s="49"/>
      <c r="AR23" s="50"/>
      <c r="AS23" s="51"/>
      <c r="AT23" s="60"/>
      <c r="AU23" s="58"/>
      <c r="AV23" s="52"/>
      <c r="AW23" s="46"/>
      <c r="AX23" s="40"/>
      <c r="AY23" s="53" t="str">
        <f t="shared" si="5"/>
        <v/>
      </c>
      <c r="AZ23" s="54"/>
      <c r="BA23" s="54"/>
      <c r="BB23" s="54"/>
      <c r="BC23" s="54"/>
      <c r="BD23" s="54"/>
      <c r="BE23" s="54"/>
      <c r="BF23" s="54"/>
      <c r="BG23" s="54"/>
      <c r="BH23" s="54"/>
      <c r="BI23" s="13"/>
      <c r="BJ23" s="13"/>
      <c r="BK23" s="13"/>
      <c r="BL23" s="13"/>
      <c r="BM23" s="13"/>
      <c r="BX23" s="2"/>
      <c r="CA23" s="55" t="str">
        <f t="shared" si="6"/>
        <v/>
      </c>
      <c r="CB23" s="55" t="str">
        <f t="shared" si="7"/>
        <v/>
      </c>
      <c r="CC23" s="55" t="str">
        <f t="shared" si="8"/>
        <v/>
      </c>
      <c r="CD23" s="55" t="str">
        <f t="shared" si="9"/>
        <v/>
      </c>
      <c r="CE23" s="55" t="str">
        <f t="shared" si="10"/>
        <v/>
      </c>
      <c r="CF23" s="55"/>
      <c r="CG23" s="56">
        <f t="shared" si="11"/>
        <v>0</v>
      </c>
      <c r="CH23" s="56">
        <f t="shared" si="12"/>
        <v>0</v>
      </c>
      <c r="CI23" s="56">
        <f t="shared" si="2"/>
        <v>0</v>
      </c>
      <c r="CJ23" s="56">
        <f t="shared" si="3"/>
        <v>0</v>
      </c>
      <c r="CK23" s="56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1" t="s">
        <v>71</v>
      </c>
      <c r="B24" s="34">
        <f t="shared" si="13"/>
        <v>0</v>
      </c>
      <c r="C24" s="39"/>
      <c r="D24" s="57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0"/>
      <c r="T24" s="39"/>
      <c r="U24" s="39"/>
      <c r="V24" s="40"/>
      <c r="W24" s="41">
        <f t="shared" si="0"/>
        <v>0</v>
      </c>
      <c r="X24" s="39"/>
      <c r="Y24" s="42"/>
      <c r="Z24" s="40"/>
      <c r="AA24" s="62">
        <f t="shared" si="1"/>
        <v>0</v>
      </c>
      <c r="AB24" s="39"/>
      <c r="AC24" s="42"/>
      <c r="AD24" s="40"/>
      <c r="AE24" s="44"/>
      <c r="AF24" s="44">
        <v>0</v>
      </c>
      <c r="AG24" s="39"/>
      <c r="AH24" s="40"/>
      <c r="AI24" s="48"/>
      <c r="AJ24" s="46"/>
      <c r="AK24" s="40"/>
      <c r="AL24" s="46"/>
      <c r="AM24" s="40"/>
      <c r="AN24" s="49"/>
      <c r="AO24" s="49"/>
      <c r="AP24" s="49"/>
      <c r="AQ24" s="49"/>
      <c r="AR24" s="50"/>
      <c r="AS24" s="51"/>
      <c r="AT24" s="60"/>
      <c r="AU24" s="58"/>
      <c r="AV24" s="52"/>
      <c r="AW24" s="46"/>
      <c r="AX24" s="40"/>
      <c r="AY24" s="53" t="str">
        <f t="shared" si="5"/>
        <v/>
      </c>
      <c r="AZ24" s="54"/>
      <c r="BA24" s="54"/>
      <c r="BB24" s="54"/>
      <c r="BC24" s="54"/>
      <c r="BD24" s="54"/>
      <c r="BE24" s="54"/>
      <c r="BF24" s="54"/>
      <c r="BG24" s="54"/>
      <c r="BH24" s="54"/>
      <c r="BI24" s="13"/>
      <c r="BJ24" s="13"/>
      <c r="BK24" s="13"/>
      <c r="BL24" s="13"/>
      <c r="BM24" s="13"/>
      <c r="BX24" s="2"/>
      <c r="CA24" s="55" t="str">
        <f t="shared" si="6"/>
        <v/>
      </c>
      <c r="CB24" s="55" t="str">
        <f t="shared" si="7"/>
        <v/>
      </c>
      <c r="CC24" s="55" t="str">
        <f t="shared" si="8"/>
        <v/>
      </c>
      <c r="CD24" s="55" t="str">
        <f t="shared" si="9"/>
        <v/>
      </c>
      <c r="CE24" s="55" t="str">
        <f t="shared" si="10"/>
        <v/>
      </c>
      <c r="CF24" s="55"/>
      <c r="CG24" s="56">
        <f t="shared" si="11"/>
        <v>0</v>
      </c>
      <c r="CH24" s="56">
        <f t="shared" si="12"/>
        <v>0</v>
      </c>
      <c r="CI24" s="56">
        <f t="shared" si="2"/>
        <v>0</v>
      </c>
      <c r="CJ24" s="56">
        <f t="shared" si="3"/>
        <v>0</v>
      </c>
      <c r="CK24" s="56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1" t="s">
        <v>72</v>
      </c>
      <c r="B25" s="34">
        <f t="shared" si="13"/>
        <v>0</v>
      </c>
      <c r="C25" s="39"/>
      <c r="D25" s="57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39"/>
      <c r="U25" s="39"/>
      <c r="V25" s="40"/>
      <c r="W25" s="41">
        <f t="shared" si="0"/>
        <v>0</v>
      </c>
      <c r="X25" s="39"/>
      <c r="Y25" s="42"/>
      <c r="Z25" s="40"/>
      <c r="AA25" s="62">
        <f t="shared" si="1"/>
        <v>0</v>
      </c>
      <c r="AB25" s="39"/>
      <c r="AC25" s="42"/>
      <c r="AD25" s="40"/>
      <c r="AE25" s="44"/>
      <c r="AF25" s="44">
        <v>0</v>
      </c>
      <c r="AG25" s="39"/>
      <c r="AH25" s="40"/>
      <c r="AI25" s="48"/>
      <c r="AJ25" s="46"/>
      <c r="AK25" s="40"/>
      <c r="AL25" s="46"/>
      <c r="AM25" s="40"/>
      <c r="AN25" s="49"/>
      <c r="AO25" s="49"/>
      <c r="AP25" s="49"/>
      <c r="AQ25" s="49"/>
      <c r="AR25" s="50"/>
      <c r="AS25" s="51"/>
      <c r="AT25" s="60"/>
      <c r="AU25" s="58"/>
      <c r="AV25" s="52"/>
      <c r="AW25" s="46"/>
      <c r="AX25" s="40"/>
      <c r="AY25" s="53" t="str">
        <f t="shared" si="5"/>
        <v/>
      </c>
      <c r="AZ25" s="54"/>
      <c r="BA25" s="54"/>
      <c r="BB25" s="54"/>
      <c r="BC25" s="54"/>
      <c r="BD25" s="54"/>
      <c r="BE25" s="54"/>
      <c r="BF25" s="54"/>
      <c r="BG25" s="54"/>
      <c r="BH25" s="54"/>
      <c r="BI25" s="13"/>
      <c r="BJ25" s="13"/>
      <c r="BK25" s="13"/>
      <c r="BL25" s="13"/>
      <c r="BM25" s="13"/>
      <c r="BX25" s="2"/>
      <c r="CA25" s="55" t="str">
        <f t="shared" si="6"/>
        <v/>
      </c>
      <c r="CB25" s="55" t="str">
        <f t="shared" si="7"/>
        <v/>
      </c>
      <c r="CC25" s="55" t="str">
        <f t="shared" si="8"/>
        <v/>
      </c>
      <c r="CD25" s="55" t="str">
        <f t="shared" si="9"/>
        <v/>
      </c>
      <c r="CE25" s="55" t="str">
        <f t="shared" si="10"/>
        <v/>
      </c>
      <c r="CF25" s="55"/>
      <c r="CG25" s="56">
        <f t="shared" si="11"/>
        <v>0</v>
      </c>
      <c r="CH25" s="56">
        <f t="shared" si="12"/>
        <v>0</v>
      </c>
      <c r="CI25" s="56">
        <f t="shared" si="2"/>
        <v>0</v>
      </c>
      <c r="CJ25" s="56">
        <f t="shared" si="3"/>
        <v>0</v>
      </c>
      <c r="CK25" s="56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1" t="s">
        <v>73</v>
      </c>
      <c r="B26" s="34">
        <f t="shared" si="13"/>
        <v>0</v>
      </c>
      <c r="C26" s="39">
        <v>0</v>
      </c>
      <c r="D26" s="57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0">
        <v>0</v>
      </c>
      <c r="T26" s="39">
        <v>0</v>
      </c>
      <c r="U26" s="39">
        <v>0</v>
      </c>
      <c r="V26" s="40">
        <v>0</v>
      </c>
      <c r="W26" s="41">
        <f t="shared" si="0"/>
        <v>0</v>
      </c>
      <c r="X26" s="39">
        <v>0</v>
      </c>
      <c r="Y26" s="42">
        <v>0</v>
      </c>
      <c r="Z26" s="40">
        <v>0</v>
      </c>
      <c r="AA26" s="62">
        <f t="shared" si="1"/>
        <v>0</v>
      </c>
      <c r="AB26" s="39">
        <v>0</v>
      </c>
      <c r="AC26" s="42">
        <v>0</v>
      </c>
      <c r="AD26" s="40">
        <v>0</v>
      </c>
      <c r="AE26" s="44"/>
      <c r="AF26" s="44">
        <v>0</v>
      </c>
      <c r="AG26" s="39">
        <v>0</v>
      </c>
      <c r="AH26" s="40">
        <v>0</v>
      </c>
      <c r="AI26" s="48">
        <v>0</v>
      </c>
      <c r="AJ26" s="46">
        <v>0</v>
      </c>
      <c r="AK26" s="40">
        <v>0</v>
      </c>
      <c r="AL26" s="46">
        <v>0</v>
      </c>
      <c r="AM26" s="40">
        <v>0</v>
      </c>
      <c r="AN26" s="49"/>
      <c r="AO26" s="49"/>
      <c r="AP26" s="49">
        <v>0</v>
      </c>
      <c r="AQ26" s="49"/>
      <c r="AR26" s="50"/>
      <c r="AS26" s="51"/>
      <c r="AT26" s="60"/>
      <c r="AU26" s="58"/>
      <c r="AV26" s="52"/>
      <c r="AW26" s="46"/>
      <c r="AX26" s="40"/>
      <c r="AY26" s="53" t="str">
        <f t="shared" si="5"/>
        <v/>
      </c>
      <c r="AZ26" s="54"/>
      <c r="BA26" s="54"/>
      <c r="BB26" s="54"/>
      <c r="BC26" s="54"/>
      <c r="BD26" s="54"/>
      <c r="BE26" s="54"/>
      <c r="BF26" s="54"/>
      <c r="BG26" s="54"/>
      <c r="BH26" s="54"/>
      <c r="BI26" s="13"/>
      <c r="BJ26" s="13"/>
      <c r="BK26" s="13"/>
      <c r="BL26" s="13"/>
      <c r="BM26" s="13"/>
      <c r="BX26" s="2"/>
      <c r="CA26" s="55" t="str">
        <f t="shared" si="6"/>
        <v/>
      </c>
      <c r="CB26" s="55" t="str">
        <f t="shared" si="7"/>
        <v/>
      </c>
      <c r="CC26" s="55" t="str">
        <f t="shared" si="8"/>
        <v/>
      </c>
      <c r="CD26" s="55" t="str">
        <f t="shared" si="9"/>
        <v/>
      </c>
      <c r="CE26" s="55" t="str">
        <f t="shared" si="10"/>
        <v/>
      </c>
      <c r="CF26" s="55"/>
      <c r="CG26" s="56">
        <f t="shared" si="11"/>
        <v>0</v>
      </c>
      <c r="CH26" s="56">
        <f t="shared" si="12"/>
        <v>0</v>
      </c>
      <c r="CI26" s="56">
        <f t="shared" si="2"/>
        <v>0</v>
      </c>
      <c r="CJ26" s="56">
        <f t="shared" si="3"/>
        <v>0</v>
      </c>
      <c r="CK26" s="56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1" t="s">
        <v>74</v>
      </c>
      <c r="B27" s="34">
        <f t="shared" si="13"/>
        <v>0</v>
      </c>
      <c r="C27" s="39"/>
      <c r="D27" s="57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39"/>
      <c r="U27" s="39"/>
      <c r="V27" s="40"/>
      <c r="W27" s="41">
        <f t="shared" si="0"/>
        <v>0</v>
      </c>
      <c r="X27" s="39"/>
      <c r="Y27" s="42"/>
      <c r="Z27" s="40"/>
      <c r="AA27" s="62">
        <f t="shared" si="1"/>
        <v>0</v>
      </c>
      <c r="AB27" s="39"/>
      <c r="AC27" s="42"/>
      <c r="AD27" s="40"/>
      <c r="AE27" s="44"/>
      <c r="AF27" s="44">
        <v>0</v>
      </c>
      <c r="AG27" s="39"/>
      <c r="AH27" s="40"/>
      <c r="AI27" s="48"/>
      <c r="AJ27" s="46"/>
      <c r="AK27" s="40"/>
      <c r="AL27" s="46"/>
      <c r="AM27" s="40"/>
      <c r="AN27" s="49"/>
      <c r="AO27" s="49"/>
      <c r="AP27" s="49"/>
      <c r="AQ27" s="49"/>
      <c r="AR27" s="50"/>
      <c r="AS27" s="51"/>
      <c r="AT27" s="60"/>
      <c r="AU27" s="58"/>
      <c r="AV27" s="52"/>
      <c r="AW27" s="46"/>
      <c r="AX27" s="40"/>
      <c r="AY27" s="53" t="str">
        <f t="shared" si="5"/>
        <v/>
      </c>
      <c r="AZ27" s="54"/>
      <c r="BA27" s="54"/>
      <c r="BB27" s="54"/>
      <c r="BC27" s="54"/>
      <c r="BD27" s="54"/>
      <c r="BE27" s="54"/>
      <c r="BF27" s="54"/>
      <c r="BG27" s="54"/>
      <c r="BH27" s="54"/>
      <c r="BI27" s="13"/>
      <c r="BJ27" s="13"/>
      <c r="BK27" s="13"/>
      <c r="BL27" s="13"/>
      <c r="BM27" s="13"/>
      <c r="BX27" s="2"/>
      <c r="CA27" s="55" t="str">
        <f t="shared" si="6"/>
        <v/>
      </c>
      <c r="CB27" s="55" t="str">
        <f t="shared" si="7"/>
        <v/>
      </c>
      <c r="CC27" s="55" t="str">
        <f t="shared" si="8"/>
        <v/>
      </c>
      <c r="CD27" s="55" t="str">
        <f t="shared" si="9"/>
        <v/>
      </c>
      <c r="CE27" s="55" t="str">
        <f t="shared" si="10"/>
        <v/>
      </c>
      <c r="CF27" s="55"/>
      <c r="CG27" s="56">
        <f t="shared" si="11"/>
        <v>0</v>
      </c>
      <c r="CH27" s="56">
        <f t="shared" si="12"/>
        <v>0</v>
      </c>
      <c r="CI27" s="56">
        <f t="shared" si="2"/>
        <v>0</v>
      </c>
      <c r="CJ27" s="56">
        <f t="shared" si="3"/>
        <v>0</v>
      </c>
      <c r="CK27" s="56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1" t="s">
        <v>75</v>
      </c>
      <c r="B28" s="34">
        <f t="shared" si="13"/>
        <v>0</v>
      </c>
      <c r="C28" s="39"/>
      <c r="D28" s="57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0"/>
      <c r="T28" s="39"/>
      <c r="U28" s="39"/>
      <c r="V28" s="40"/>
      <c r="W28" s="41">
        <f t="shared" si="0"/>
        <v>0</v>
      </c>
      <c r="X28" s="39"/>
      <c r="Y28" s="42"/>
      <c r="Z28" s="40"/>
      <c r="AA28" s="62">
        <f t="shared" si="1"/>
        <v>0</v>
      </c>
      <c r="AB28" s="39"/>
      <c r="AC28" s="42"/>
      <c r="AD28" s="40"/>
      <c r="AE28" s="44"/>
      <c r="AF28" s="44">
        <v>0</v>
      </c>
      <c r="AG28" s="39"/>
      <c r="AH28" s="40"/>
      <c r="AI28" s="48"/>
      <c r="AJ28" s="46"/>
      <c r="AK28" s="40"/>
      <c r="AL28" s="46"/>
      <c r="AM28" s="40"/>
      <c r="AN28" s="49"/>
      <c r="AO28" s="49"/>
      <c r="AP28" s="49"/>
      <c r="AQ28" s="49"/>
      <c r="AR28" s="50"/>
      <c r="AS28" s="51"/>
      <c r="AT28" s="60"/>
      <c r="AU28" s="58"/>
      <c r="AV28" s="52"/>
      <c r="AW28" s="46"/>
      <c r="AX28" s="40"/>
      <c r="AY28" s="53" t="str">
        <f t="shared" si="5"/>
        <v/>
      </c>
      <c r="AZ28" s="54"/>
      <c r="BA28" s="54"/>
      <c r="BB28" s="54"/>
      <c r="BC28" s="54"/>
      <c r="BD28" s="54"/>
      <c r="BE28" s="54"/>
      <c r="BF28" s="54"/>
      <c r="BG28" s="54"/>
      <c r="BH28" s="54"/>
      <c r="BI28" s="13"/>
      <c r="BJ28" s="13"/>
      <c r="BK28" s="13"/>
      <c r="BL28" s="13"/>
      <c r="BM28" s="13"/>
      <c r="BX28" s="2"/>
      <c r="CA28" s="55" t="str">
        <f t="shared" si="6"/>
        <v/>
      </c>
      <c r="CB28" s="55" t="str">
        <f t="shared" si="7"/>
        <v/>
      </c>
      <c r="CC28" s="55" t="str">
        <f t="shared" si="8"/>
        <v/>
      </c>
      <c r="CD28" s="55" t="str">
        <f t="shared" si="9"/>
        <v/>
      </c>
      <c r="CE28" s="55" t="str">
        <f t="shared" si="10"/>
        <v/>
      </c>
      <c r="CF28" s="55"/>
      <c r="CG28" s="56">
        <f t="shared" si="11"/>
        <v>0</v>
      </c>
      <c r="CH28" s="56">
        <f t="shared" si="12"/>
        <v>0</v>
      </c>
      <c r="CI28" s="56">
        <f t="shared" si="2"/>
        <v>0</v>
      </c>
      <c r="CJ28" s="56">
        <f t="shared" si="3"/>
        <v>0</v>
      </c>
      <c r="CK28" s="56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1" t="s">
        <v>76</v>
      </c>
      <c r="B29" s="34">
        <f t="shared" si="13"/>
        <v>0</v>
      </c>
      <c r="C29" s="39"/>
      <c r="D29" s="57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39"/>
      <c r="U29" s="39"/>
      <c r="V29" s="40"/>
      <c r="W29" s="41">
        <f t="shared" si="0"/>
        <v>0</v>
      </c>
      <c r="X29" s="39"/>
      <c r="Y29" s="42"/>
      <c r="Z29" s="40"/>
      <c r="AA29" s="62">
        <f t="shared" si="1"/>
        <v>0</v>
      </c>
      <c r="AB29" s="39"/>
      <c r="AC29" s="42"/>
      <c r="AD29" s="40"/>
      <c r="AE29" s="44"/>
      <c r="AF29" s="44">
        <v>0</v>
      </c>
      <c r="AG29" s="39"/>
      <c r="AH29" s="40"/>
      <c r="AI29" s="48"/>
      <c r="AJ29" s="46"/>
      <c r="AK29" s="40"/>
      <c r="AL29" s="46"/>
      <c r="AM29" s="40"/>
      <c r="AN29" s="49"/>
      <c r="AO29" s="49"/>
      <c r="AP29" s="49"/>
      <c r="AQ29" s="49"/>
      <c r="AR29" s="50"/>
      <c r="AS29" s="51"/>
      <c r="AT29" s="60"/>
      <c r="AU29" s="58"/>
      <c r="AV29" s="52"/>
      <c r="AW29" s="46"/>
      <c r="AX29" s="40"/>
      <c r="AY29" s="53" t="str">
        <f t="shared" si="5"/>
        <v/>
      </c>
      <c r="AZ29" s="54"/>
      <c r="BA29" s="54"/>
      <c r="BB29" s="54"/>
      <c r="BC29" s="54"/>
      <c r="BD29" s="54"/>
      <c r="BE29" s="54"/>
      <c r="BF29" s="54"/>
      <c r="BG29" s="54"/>
      <c r="BH29" s="54"/>
      <c r="BI29" s="13"/>
      <c r="BJ29" s="13"/>
      <c r="BK29" s="13"/>
      <c r="BL29" s="13"/>
      <c r="BM29" s="13"/>
      <c r="BX29" s="2"/>
      <c r="CA29" s="55" t="str">
        <f t="shared" si="6"/>
        <v/>
      </c>
      <c r="CB29" s="55" t="str">
        <f t="shared" si="7"/>
        <v/>
      </c>
      <c r="CC29" s="55" t="str">
        <f t="shared" si="8"/>
        <v/>
      </c>
      <c r="CD29" s="55" t="str">
        <f t="shared" si="9"/>
        <v/>
      </c>
      <c r="CE29" s="55" t="str">
        <f t="shared" si="10"/>
        <v/>
      </c>
      <c r="CF29" s="55"/>
      <c r="CG29" s="56">
        <f t="shared" si="11"/>
        <v>0</v>
      </c>
      <c r="CH29" s="56">
        <f t="shared" si="12"/>
        <v>0</v>
      </c>
      <c r="CI29" s="56">
        <f t="shared" si="2"/>
        <v>0</v>
      </c>
      <c r="CJ29" s="56">
        <f t="shared" si="3"/>
        <v>0</v>
      </c>
      <c r="CK29" s="56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1" t="s">
        <v>77</v>
      </c>
      <c r="B30" s="34">
        <f t="shared" si="13"/>
        <v>0</v>
      </c>
      <c r="C30" s="39">
        <v>0</v>
      </c>
      <c r="D30" s="57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0">
        <v>0</v>
      </c>
      <c r="T30" s="39">
        <v>0</v>
      </c>
      <c r="U30" s="39">
        <v>0</v>
      </c>
      <c r="V30" s="40">
        <v>0</v>
      </c>
      <c r="W30" s="41">
        <f t="shared" si="0"/>
        <v>0</v>
      </c>
      <c r="X30" s="39">
        <v>0</v>
      </c>
      <c r="Y30" s="42">
        <v>0</v>
      </c>
      <c r="Z30" s="40">
        <v>0</v>
      </c>
      <c r="AA30" s="62">
        <f t="shared" si="1"/>
        <v>0</v>
      </c>
      <c r="AB30" s="39">
        <v>0</v>
      </c>
      <c r="AC30" s="42">
        <v>0</v>
      </c>
      <c r="AD30" s="40">
        <v>0</v>
      </c>
      <c r="AE30" s="44"/>
      <c r="AF30" s="44">
        <v>0</v>
      </c>
      <c r="AG30" s="39">
        <v>0</v>
      </c>
      <c r="AH30" s="40">
        <v>0</v>
      </c>
      <c r="AI30" s="48">
        <v>0</v>
      </c>
      <c r="AJ30" s="46">
        <v>0</v>
      </c>
      <c r="AK30" s="40">
        <v>0</v>
      </c>
      <c r="AL30" s="46">
        <v>0</v>
      </c>
      <c r="AM30" s="40">
        <v>0</v>
      </c>
      <c r="AN30" s="49"/>
      <c r="AO30" s="49"/>
      <c r="AP30" s="49">
        <v>0</v>
      </c>
      <c r="AQ30" s="49"/>
      <c r="AR30" s="50"/>
      <c r="AS30" s="51"/>
      <c r="AT30" s="60"/>
      <c r="AU30" s="58"/>
      <c r="AV30" s="52"/>
      <c r="AW30" s="46"/>
      <c r="AX30" s="40"/>
      <c r="AY30" s="53" t="str">
        <f t="shared" si="5"/>
        <v/>
      </c>
      <c r="AZ30" s="54"/>
      <c r="BA30" s="54"/>
      <c r="BB30" s="54"/>
      <c r="BC30" s="54"/>
      <c r="BD30" s="54"/>
      <c r="BE30" s="54"/>
      <c r="BF30" s="54"/>
      <c r="BG30" s="54"/>
      <c r="BH30" s="54"/>
      <c r="BI30" s="13"/>
      <c r="BJ30" s="13"/>
      <c r="BK30" s="13"/>
      <c r="BL30" s="13"/>
      <c r="BM30" s="13"/>
      <c r="BX30" s="2"/>
      <c r="CA30" s="55" t="str">
        <f t="shared" si="6"/>
        <v/>
      </c>
      <c r="CB30" s="55" t="str">
        <f t="shared" si="7"/>
        <v/>
      </c>
      <c r="CC30" s="55" t="str">
        <f t="shared" si="8"/>
        <v/>
      </c>
      <c r="CD30" s="55" t="str">
        <f t="shared" si="9"/>
        <v/>
      </c>
      <c r="CE30" s="55" t="str">
        <f t="shared" si="10"/>
        <v/>
      </c>
      <c r="CF30" s="55"/>
      <c r="CG30" s="56">
        <f t="shared" si="11"/>
        <v>0</v>
      </c>
      <c r="CH30" s="56">
        <f t="shared" si="12"/>
        <v>0</v>
      </c>
      <c r="CI30" s="56">
        <f t="shared" si="2"/>
        <v>0</v>
      </c>
      <c r="CJ30" s="56">
        <f t="shared" si="3"/>
        <v>0</v>
      </c>
      <c r="CK30" s="56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1" t="s">
        <v>78</v>
      </c>
      <c r="B31" s="34">
        <f t="shared" si="13"/>
        <v>18</v>
      </c>
      <c r="C31" s="39">
        <v>2</v>
      </c>
      <c r="D31" s="57">
        <v>1</v>
      </c>
      <c r="E31" s="42">
        <v>0</v>
      </c>
      <c r="F31" s="42">
        <v>2</v>
      </c>
      <c r="G31" s="42">
        <v>0</v>
      </c>
      <c r="H31" s="42">
        <v>0</v>
      </c>
      <c r="I31" s="42">
        <v>0</v>
      </c>
      <c r="J31" s="42">
        <v>0</v>
      </c>
      <c r="K31" s="42">
        <v>1</v>
      </c>
      <c r="L31" s="42">
        <v>3</v>
      </c>
      <c r="M31" s="42">
        <v>1</v>
      </c>
      <c r="N31" s="42">
        <v>1</v>
      </c>
      <c r="O31" s="42">
        <v>3</v>
      </c>
      <c r="P31" s="42">
        <v>2</v>
      </c>
      <c r="Q31" s="42">
        <v>1</v>
      </c>
      <c r="R31" s="42">
        <v>0</v>
      </c>
      <c r="S31" s="40">
        <v>1</v>
      </c>
      <c r="T31" s="39">
        <v>18</v>
      </c>
      <c r="U31" s="39">
        <v>8</v>
      </c>
      <c r="V31" s="40">
        <v>10</v>
      </c>
      <c r="W31" s="41">
        <f t="shared" si="0"/>
        <v>0</v>
      </c>
      <c r="X31" s="39">
        <v>0</v>
      </c>
      <c r="Y31" s="42">
        <v>0</v>
      </c>
      <c r="Z31" s="40">
        <v>0</v>
      </c>
      <c r="AA31" s="62">
        <f t="shared" si="1"/>
        <v>13</v>
      </c>
      <c r="AB31" s="39">
        <v>4</v>
      </c>
      <c r="AC31" s="42">
        <v>9</v>
      </c>
      <c r="AD31" s="40">
        <v>0</v>
      </c>
      <c r="AE31" s="44">
        <v>3</v>
      </c>
      <c r="AF31" s="44">
        <v>0</v>
      </c>
      <c r="AG31" s="39">
        <v>3</v>
      </c>
      <c r="AH31" s="40">
        <v>1</v>
      </c>
      <c r="AI31" s="48">
        <v>0</v>
      </c>
      <c r="AJ31" s="46">
        <v>0</v>
      </c>
      <c r="AK31" s="40">
        <v>0</v>
      </c>
      <c r="AL31" s="46">
        <v>0</v>
      </c>
      <c r="AM31" s="40">
        <v>3</v>
      </c>
      <c r="AN31" s="49"/>
      <c r="AO31" s="49"/>
      <c r="AP31" s="49">
        <v>0</v>
      </c>
      <c r="AQ31" s="49"/>
      <c r="AR31" s="50"/>
      <c r="AS31" s="51"/>
      <c r="AT31" s="60"/>
      <c r="AU31" s="58"/>
      <c r="AV31" s="52"/>
      <c r="AW31" s="46"/>
      <c r="AX31" s="40"/>
      <c r="AY31" s="53" t="str">
        <f t="shared" si="5"/>
        <v/>
      </c>
      <c r="AZ31" s="54"/>
      <c r="BA31" s="54"/>
      <c r="BB31" s="54"/>
      <c r="BC31" s="54"/>
      <c r="BD31" s="54"/>
      <c r="BE31" s="54"/>
      <c r="BF31" s="54"/>
      <c r="BG31" s="54"/>
      <c r="BH31" s="54"/>
      <c r="BI31" s="13"/>
      <c r="BJ31" s="13"/>
      <c r="BK31" s="13"/>
      <c r="BL31" s="13"/>
      <c r="BM31" s="13"/>
      <c r="BX31" s="2"/>
      <c r="CA31" s="55" t="str">
        <f t="shared" si="6"/>
        <v/>
      </c>
      <c r="CB31" s="55" t="str">
        <f t="shared" si="7"/>
        <v/>
      </c>
      <c r="CC31" s="55" t="str">
        <f t="shared" si="8"/>
        <v/>
      </c>
      <c r="CD31" s="55" t="str">
        <f t="shared" si="9"/>
        <v/>
      </c>
      <c r="CE31" s="55" t="str">
        <f t="shared" si="10"/>
        <v/>
      </c>
      <c r="CF31" s="55"/>
      <c r="CG31" s="56">
        <f t="shared" si="11"/>
        <v>0</v>
      </c>
      <c r="CH31" s="56">
        <f t="shared" si="12"/>
        <v>0</v>
      </c>
      <c r="CI31" s="56">
        <f t="shared" si="2"/>
        <v>0</v>
      </c>
      <c r="CJ31" s="56">
        <f t="shared" si="3"/>
        <v>0</v>
      </c>
      <c r="CK31" s="56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1" t="s">
        <v>79</v>
      </c>
      <c r="B32" s="34">
        <f t="shared" si="13"/>
        <v>0</v>
      </c>
      <c r="C32" s="39"/>
      <c r="D32" s="57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39"/>
      <c r="U32" s="39"/>
      <c r="V32" s="40"/>
      <c r="W32" s="41">
        <f t="shared" si="0"/>
        <v>0</v>
      </c>
      <c r="X32" s="39"/>
      <c r="Y32" s="42"/>
      <c r="Z32" s="40"/>
      <c r="AA32" s="62">
        <f t="shared" si="1"/>
        <v>0</v>
      </c>
      <c r="AB32" s="39"/>
      <c r="AC32" s="42"/>
      <c r="AD32" s="40"/>
      <c r="AE32" s="44"/>
      <c r="AF32" s="44">
        <v>0</v>
      </c>
      <c r="AG32" s="39"/>
      <c r="AH32" s="40"/>
      <c r="AI32" s="48"/>
      <c r="AJ32" s="46"/>
      <c r="AK32" s="40"/>
      <c r="AL32" s="46"/>
      <c r="AM32" s="40"/>
      <c r="AN32" s="49"/>
      <c r="AO32" s="49"/>
      <c r="AP32" s="49"/>
      <c r="AQ32" s="49"/>
      <c r="AR32" s="50"/>
      <c r="AS32" s="51"/>
      <c r="AT32" s="60"/>
      <c r="AU32" s="58"/>
      <c r="AV32" s="52"/>
      <c r="AW32" s="46"/>
      <c r="AX32" s="40"/>
      <c r="AY32" s="53" t="str">
        <f t="shared" si="5"/>
        <v/>
      </c>
      <c r="AZ32" s="54"/>
      <c r="BA32" s="54"/>
      <c r="BB32" s="54"/>
      <c r="BC32" s="54"/>
      <c r="BD32" s="54"/>
      <c r="BE32" s="54"/>
      <c r="BF32" s="54"/>
      <c r="BG32" s="54"/>
      <c r="BH32" s="54"/>
      <c r="BI32" s="13"/>
      <c r="BJ32" s="13"/>
      <c r="BK32" s="13"/>
      <c r="BL32" s="13"/>
      <c r="BM32" s="13"/>
      <c r="BX32" s="2"/>
      <c r="CA32" s="55" t="str">
        <f t="shared" si="6"/>
        <v/>
      </c>
      <c r="CB32" s="55" t="str">
        <f t="shared" si="7"/>
        <v/>
      </c>
      <c r="CC32" s="55" t="str">
        <f t="shared" si="8"/>
        <v/>
      </c>
      <c r="CD32" s="55" t="str">
        <f t="shared" si="9"/>
        <v/>
      </c>
      <c r="CE32" s="55" t="str">
        <f t="shared" si="10"/>
        <v/>
      </c>
      <c r="CF32" s="55"/>
      <c r="CG32" s="56">
        <f t="shared" si="11"/>
        <v>0</v>
      </c>
      <c r="CH32" s="56">
        <f t="shared" si="12"/>
        <v>0</v>
      </c>
      <c r="CI32" s="56">
        <f t="shared" si="2"/>
        <v>0</v>
      </c>
      <c r="CJ32" s="56">
        <f t="shared" si="3"/>
        <v>0</v>
      </c>
      <c r="CK32" s="56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1" t="s">
        <v>80</v>
      </c>
      <c r="B33" s="34">
        <f t="shared" si="13"/>
        <v>0</v>
      </c>
      <c r="C33" s="39"/>
      <c r="D33" s="57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0"/>
      <c r="T33" s="39"/>
      <c r="U33" s="39"/>
      <c r="V33" s="40"/>
      <c r="W33" s="41">
        <f t="shared" si="0"/>
        <v>0</v>
      </c>
      <c r="X33" s="39"/>
      <c r="Y33" s="42"/>
      <c r="Z33" s="40"/>
      <c r="AA33" s="62">
        <f t="shared" si="1"/>
        <v>0</v>
      </c>
      <c r="AB33" s="39"/>
      <c r="AC33" s="42"/>
      <c r="AD33" s="40"/>
      <c r="AE33" s="44"/>
      <c r="AF33" s="44">
        <v>0</v>
      </c>
      <c r="AG33" s="39"/>
      <c r="AH33" s="40"/>
      <c r="AI33" s="48"/>
      <c r="AJ33" s="46"/>
      <c r="AK33" s="40"/>
      <c r="AL33" s="46"/>
      <c r="AM33" s="40"/>
      <c r="AN33" s="49"/>
      <c r="AO33" s="49"/>
      <c r="AP33" s="49"/>
      <c r="AQ33" s="49"/>
      <c r="AR33" s="50"/>
      <c r="AS33" s="51"/>
      <c r="AT33" s="60"/>
      <c r="AU33" s="58"/>
      <c r="AV33" s="52"/>
      <c r="AW33" s="46"/>
      <c r="AX33" s="40"/>
      <c r="AY33" s="53" t="str">
        <f t="shared" si="5"/>
        <v/>
      </c>
      <c r="AZ33" s="54"/>
      <c r="BA33" s="54"/>
      <c r="BB33" s="54"/>
      <c r="BC33" s="54"/>
      <c r="BD33" s="54"/>
      <c r="BE33" s="54"/>
      <c r="BF33" s="54"/>
      <c r="BG33" s="54"/>
      <c r="BH33" s="54"/>
      <c r="BI33" s="13"/>
      <c r="BJ33" s="13"/>
      <c r="BK33" s="13"/>
      <c r="BL33" s="13"/>
      <c r="BM33" s="13"/>
      <c r="BX33" s="2"/>
      <c r="CA33" s="55" t="str">
        <f t="shared" si="6"/>
        <v/>
      </c>
      <c r="CB33" s="55" t="str">
        <f t="shared" si="7"/>
        <v/>
      </c>
      <c r="CC33" s="55" t="str">
        <f t="shared" si="8"/>
        <v/>
      </c>
      <c r="CD33" s="55" t="str">
        <f t="shared" si="9"/>
        <v/>
      </c>
      <c r="CE33" s="55" t="str">
        <f t="shared" si="10"/>
        <v/>
      </c>
      <c r="CF33" s="55"/>
      <c r="CG33" s="56">
        <f t="shared" si="11"/>
        <v>0</v>
      </c>
      <c r="CH33" s="56">
        <f t="shared" si="12"/>
        <v>0</v>
      </c>
      <c r="CI33" s="56">
        <f t="shared" si="2"/>
        <v>0</v>
      </c>
      <c r="CJ33" s="56">
        <f t="shared" si="3"/>
        <v>0</v>
      </c>
      <c r="CK33" s="56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1" t="s">
        <v>81</v>
      </c>
      <c r="B34" s="34">
        <f t="shared" si="13"/>
        <v>0</v>
      </c>
      <c r="C34" s="39"/>
      <c r="D34" s="57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0"/>
      <c r="T34" s="39"/>
      <c r="U34" s="39"/>
      <c r="V34" s="40"/>
      <c r="W34" s="41">
        <f t="shared" si="0"/>
        <v>0</v>
      </c>
      <c r="X34" s="39"/>
      <c r="Y34" s="42"/>
      <c r="Z34" s="40"/>
      <c r="AA34" s="62">
        <f t="shared" si="1"/>
        <v>0</v>
      </c>
      <c r="AB34" s="39"/>
      <c r="AC34" s="42"/>
      <c r="AD34" s="40"/>
      <c r="AE34" s="44"/>
      <c r="AF34" s="44">
        <v>0</v>
      </c>
      <c r="AG34" s="39"/>
      <c r="AH34" s="40"/>
      <c r="AI34" s="48"/>
      <c r="AJ34" s="46"/>
      <c r="AK34" s="40"/>
      <c r="AL34" s="46"/>
      <c r="AM34" s="40"/>
      <c r="AN34" s="49"/>
      <c r="AO34" s="49"/>
      <c r="AP34" s="49"/>
      <c r="AQ34" s="49"/>
      <c r="AR34" s="50"/>
      <c r="AS34" s="51"/>
      <c r="AT34" s="60"/>
      <c r="AU34" s="58"/>
      <c r="AV34" s="52"/>
      <c r="AW34" s="46"/>
      <c r="AX34" s="40"/>
      <c r="AY34" s="53" t="str">
        <f t="shared" si="5"/>
        <v/>
      </c>
      <c r="AZ34" s="54"/>
      <c r="BA34" s="54"/>
      <c r="BB34" s="54"/>
      <c r="BC34" s="54"/>
      <c r="BD34" s="54"/>
      <c r="BE34" s="54"/>
      <c r="BF34" s="54"/>
      <c r="BG34" s="54"/>
      <c r="BH34" s="54"/>
      <c r="BI34" s="13"/>
      <c r="BJ34" s="13"/>
      <c r="BK34" s="13"/>
      <c r="BL34" s="13"/>
      <c r="BM34" s="13"/>
      <c r="BX34" s="2"/>
      <c r="CA34" s="55" t="str">
        <f t="shared" si="6"/>
        <v/>
      </c>
      <c r="CB34" s="55" t="str">
        <f t="shared" si="7"/>
        <v/>
      </c>
      <c r="CC34" s="55" t="str">
        <f t="shared" si="8"/>
        <v/>
      </c>
      <c r="CD34" s="55" t="str">
        <f t="shared" si="9"/>
        <v/>
      </c>
      <c r="CE34" s="55" t="str">
        <f t="shared" si="10"/>
        <v/>
      </c>
      <c r="CF34" s="55"/>
      <c r="CG34" s="56">
        <f t="shared" si="11"/>
        <v>0</v>
      </c>
      <c r="CH34" s="56">
        <f t="shared" si="12"/>
        <v>0</v>
      </c>
      <c r="CI34" s="56">
        <f t="shared" si="2"/>
        <v>0</v>
      </c>
      <c r="CJ34" s="56">
        <f t="shared" si="3"/>
        <v>0</v>
      </c>
      <c r="CK34" s="56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1" t="s">
        <v>82</v>
      </c>
      <c r="B35" s="34">
        <f>SUM(O35+P35+Q35+R35+S35)</f>
        <v>0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42"/>
      <c r="P35" s="42"/>
      <c r="Q35" s="42"/>
      <c r="R35" s="42"/>
      <c r="S35" s="40"/>
      <c r="T35" s="39"/>
      <c r="U35" s="39"/>
      <c r="V35" s="40"/>
      <c r="W35" s="41">
        <f>SUM(X35+Y35+Z35)</f>
        <v>0</v>
      </c>
      <c r="X35" s="63"/>
      <c r="Y35" s="64"/>
      <c r="Z35" s="65"/>
      <c r="AA35" s="62">
        <f t="shared" si="1"/>
        <v>0</v>
      </c>
      <c r="AB35" s="39"/>
      <c r="AC35" s="42"/>
      <c r="AD35" s="40"/>
      <c r="AE35" s="44"/>
      <c r="AF35" s="44">
        <v>0</v>
      </c>
      <c r="AG35" s="39"/>
      <c r="AH35" s="40"/>
      <c r="AI35" s="48"/>
      <c r="AJ35" s="46"/>
      <c r="AK35" s="40"/>
      <c r="AL35" s="46"/>
      <c r="AM35" s="40"/>
      <c r="AN35" s="49"/>
      <c r="AO35" s="49"/>
      <c r="AP35" s="49"/>
      <c r="AQ35" s="49"/>
      <c r="AR35" s="50"/>
      <c r="AS35" s="51"/>
      <c r="AT35" s="60"/>
      <c r="AU35" s="58"/>
      <c r="AV35" s="52"/>
      <c r="AW35" s="46"/>
      <c r="AX35" s="40"/>
      <c r="AY35" s="53" t="str">
        <f t="shared" si="5"/>
        <v/>
      </c>
      <c r="AZ35" s="54"/>
      <c r="BA35" s="54"/>
      <c r="BB35" s="54"/>
      <c r="BC35" s="54"/>
      <c r="BD35" s="54"/>
      <c r="BE35" s="54"/>
      <c r="BF35" s="54"/>
      <c r="BG35" s="54"/>
      <c r="BH35" s="54"/>
      <c r="BI35" s="13"/>
      <c r="BJ35" s="13"/>
      <c r="BK35" s="13"/>
      <c r="BL35" s="13"/>
      <c r="BM35" s="13"/>
      <c r="BX35" s="2"/>
      <c r="CA35" s="55" t="str">
        <f t="shared" si="6"/>
        <v/>
      </c>
      <c r="CB35" s="55" t="str">
        <f t="shared" si="7"/>
        <v/>
      </c>
      <c r="CC35" s="55" t="str">
        <f t="shared" si="8"/>
        <v/>
      </c>
      <c r="CD35" s="55" t="str">
        <f t="shared" si="9"/>
        <v/>
      </c>
      <c r="CE35" s="55" t="str">
        <f t="shared" si="10"/>
        <v/>
      </c>
      <c r="CF35" s="55"/>
      <c r="CG35" s="56">
        <f t="shared" si="11"/>
        <v>0</v>
      </c>
      <c r="CH35" s="56">
        <f t="shared" si="12"/>
        <v>0</v>
      </c>
      <c r="CI35" s="56">
        <f t="shared" si="2"/>
        <v>0</v>
      </c>
      <c r="CJ35" s="56">
        <f t="shared" si="3"/>
        <v>0</v>
      </c>
      <c r="CK35" s="56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1" t="s">
        <v>83</v>
      </c>
      <c r="B36" s="34">
        <f t="shared" ref="B36:B65" si="14">SUM(C36:S36)</f>
        <v>0</v>
      </c>
      <c r="C36" s="39"/>
      <c r="D36" s="57"/>
      <c r="E36" s="42"/>
      <c r="F36" s="38"/>
      <c r="G36" s="38"/>
      <c r="H36" s="38"/>
      <c r="I36" s="38"/>
      <c r="J36" s="38"/>
      <c r="K36" s="38"/>
      <c r="L36" s="42"/>
      <c r="M36" s="42"/>
      <c r="N36" s="42"/>
      <c r="O36" s="42"/>
      <c r="P36" s="42"/>
      <c r="Q36" s="42"/>
      <c r="R36" s="42"/>
      <c r="S36" s="42"/>
      <c r="T36" s="39"/>
      <c r="U36" s="39"/>
      <c r="V36" s="40"/>
      <c r="W36" s="41">
        <f t="shared" si="0"/>
        <v>0</v>
      </c>
      <c r="X36" s="39"/>
      <c r="Y36" s="42"/>
      <c r="Z36" s="40"/>
      <c r="AA36" s="62">
        <f t="shared" si="1"/>
        <v>0</v>
      </c>
      <c r="AB36" s="39"/>
      <c r="AC36" s="42"/>
      <c r="AD36" s="40"/>
      <c r="AE36" s="44"/>
      <c r="AF36" s="44">
        <v>0</v>
      </c>
      <c r="AG36" s="39"/>
      <c r="AH36" s="40"/>
      <c r="AI36" s="48"/>
      <c r="AJ36" s="46"/>
      <c r="AK36" s="40"/>
      <c r="AL36" s="46"/>
      <c r="AM36" s="40"/>
      <c r="AN36" s="49"/>
      <c r="AO36" s="49"/>
      <c r="AP36" s="49"/>
      <c r="AQ36" s="49"/>
      <c r="AR36" s="50"/>
      <c r="AS36" s="51"/>
      <c r="AT36" s="60"/>
      <c r="AU36" s="58"/>
      <c r="AV36" s="52"/>
      <c r="AW36" s="46"/>
      <c r="AX36" s="40"/>
      <c r="AY36" s="53" t="str">
        <f t="shared" si="5"/>
        <v/>
      </c>
      <c r="AZ36" s="54"/>
      <c r="BA36" s="54"/>
      <c r="BB36" s="54"/>
      <c r="BC36" s="54"/>
      <c r="BD36" s="54"/>
      <c r="BE36" s="54"/>
      <c r="BF36" s="54"/>
      <c r="BG36" s="54"/>
      <c r="BH36" s="54"/>
      <c r="BI36" s="13"/>
      <c r="BJ36" s="13"/>
      <c r="BK36" s="13"/>
      <c r="BL36" s="13"/>
      <c r="BM36" s="13"/>
      <c r="BX36" s="2"/>
      <c r="CA36" s="55" t="str">
        <f t="shared" si="6"/>
        <v/>
      </c>
      <c r="CB36" s="55" t="str">
        <f t="shared" si="7"/>
        <v/>
      </c>
      <c r="CC36" s="55" t="str">
        <f t="shared" si="8"/>
        <v/>
      </c>
      <c r="CD36" s="55" t="str">
        <f t="shared" si="9"/>
        <v/>
      </c>
      <c r="CE36" s="55" t="str">
        <f t="shared" si="10"/>
        <v/>
      </c>
      <c r="CF36" s="55"/>
      <c r="CG36" s="56">
        <f t="shared" si="11"/>
        <v>0</v>
      </c>
      <c r="CH36" s="56">
        <f t="shared" si="12"/>
        <v>0</v>
      </c>
      <c r="CI36" s="56">
        <f t="shared" si="2"/>
        <v>0</v>
      </c>
      <c r="CJ36" s="56">
        <f t="shared" si="3"/>
        <v>0</v>
      </c>
      <c r="CK36" s="56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1" t="s">
        <v>84</v>
      </c>
      <c r="B37" s="34">
        <f t="shared" si="14"/>
        <v>0</v>
      </c>
      <c r="C37" s="38"/>
      <c r="D37" s="38"/>
      <c r="E37" s="38"/>
      <c r="F37" s="38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0"/>
      <c r="T37" s="39"/>
      <c r="U37" s="39"/>
      <c r="V37" s="40"/>
      <c r="W37" s="41">
        <f>SUM(X37+Y37+Z37)</f>
        <v>0</v>
      </c>
      <c r="X37" s="39"/>
      <c r="Y37" s="42"/>
      <c r="Z37" s="40"/>
      <c r="AA37" s="62">
        <f t="shared" si="1"/>
        <v>0</v>
      </c>
      <c r="AB37" s="39"/>
      <c r="AC37" s="42"/>
      <c r="AD37" s="40"/>
      <c r="AE37" s="44"/>
      <c r="AF37" s="44">
        <v>0</v>
      </c>
      <c r="AG37" s="39"/>
      <c r="AH37" s="40"/>
      <c r="AI37" s="48"/>
      <c r="AJ37" s="46"/>
      <c r="AK37" s="40"/>
      <c r="AL37" s="46"/>
      <c r="AM37" s="40"/>
      <c r="AN37" s="49"/>
      <c r="AO37" s="49"/>
      <c r="AP37" s="49"/>
      <c r="AQ37" s="49"/>
      <c r="AR37" s="50"/>
      <c r="AS37" s="51"/>
      <c r="AT37" s="60"/>
      <c r="AU37" s="58"/>
      <c r="AV37" s="52"/>
      <c r="AW37" s="46"/>
      <c r="AX37" s="40"/>
      <c r="AY37" s="53" t="str">
        <f t="shared" si="5"/>
        <v/>
      </c>
      <c r="AZ37" s="54"/>
      <c r="BA37" s="54"/>
      <c r="BB37" s="54"/>
      <c r="BC37" s="54"/>
      <c r="BD37" s="54"/>
      <c r="BE37" s="54"/>
      <c r="BF37" s="54"/>
      <c r="BG37" s="54"/>
      <c r="BH37" s="54"/>
      <c r="BI37" s="13"/>
      <c r="BJ37" s="13"/>
      <c r="BK37" s="13"/>
      <c r="BL37" s="13"/>
      <c r="BM37" s="13"/>
      <c r="BX37" s="2"/>
      <c r="CA37" s="55" t="str">
        <f t="shared" si="6"/>
        <v/>
      </c>
      <c r="CB37" s="55" t="str">
        <f t="shared" si="7"/>
        <v/>
      </c>
      <c r="CC37" s="55" t="str">
        <f t="shared" si="8"/>
        <v/>
      </c>
      <c r="CD37" s="55" t="str">
        <f t="shared" si="9"/>
        <v/>
      </c>
      <c r="CE37" s="55" t="str">
        <f t="shared" si="10"/>
        <v/>
      </c>
      <c r="CF37" s="55"/>
      <c r="CG37" s="56">
        <f t="shared" si="11"/>
        <v>0</v>
      </c>
      <c r="CH37" s="56">
        <f t="shared" si="12"/>
        <v>0</v>
      </c>
      <c r="CI37" s="56">
        <f t="shared" si="2"/>
        <v>0</v>
      </c>
      <c r="CJ37" s="56">
        <f t="shared" si="3"/>
        <v>0</v>
      </c>
      <c r="CK37" s="56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1" t="s">
        <v>85</v>
      </c>
      <c r="B38" s="34">
        <f t="shared" si="14"/>
        <v>112</v>
      </c>
      <c r="C38" s="38">
        <v>43</v>
      </c>
      <c r="D38" s="38">
        <v>33</v>
      </c>
      <c r="E38" s="38">
        <v>31</v>
      </c>
      <c r="F38" s="38">
        <v>5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39">
        <v>112</v>
      </c>
      <c r="U38" s="39">
        <v>69</v>
      </c>
      <c r="V38" s="40">
        <v>43</v>
      </c>
      <c r="W38" s="41">
        <f>SUM(X38+Y38+Z38)</f>
        <v>41</v>
      </c>
      <c r="X38" s="39">
        <v>20</v>
      </c>
      <c r="Y38" s="42">
        <v>21</v>
      </c>
      <c r="Z38" s="40">
        <v>0</v>
      </c>
      <c r="AA38" s="62">
        <f>SUM(AB38+AC38+AD38)</f>
        <v>0</v>
      </c>
      <c r="AB38" s="39">
        <v>0</v>
      </c>
      <c r="AC38" s="42">
        <v>0</v>
      </c>
      <c r="AD38" s="40">
        <v>0</v>
      </c>
      <c r="AE38" s="44">
        <v>19</v>
      </c>
      <c r="AF38" s="40">
        <v>0</v>
      </c>
      <c r="AG38" s="39">
        <v>5</v>
      </c>
      <c r="AH38" s="40">
        <v>4</v>
      </c>
      <c r="AI38" s="48">
        <v>100</v>
      </c>
      <c r="AJ38" s="46">
        <v>7</v>
      </c>
      <c r="AK38" s="40">
        <v>0</v>
      </c>
      <c r="AL38" s="46">
        <v>1</v>
      </c>
      <c r="AM38" s="40">
        <v>0</v>
      </c>
      <c r="AN38" s="49"/>
      <c r="AO38" s="49"/>
      <c r="AP38" s="49">
        <v>0</v>
      </c>
      <c r="AQ38" s="49"/>
      <c r="AR38" s="50"/>
      <c r="AS38" s="51"/>
      <c r="AT38" s="60"/>
      <c r="AU38" s="58"/>
      <c r="AV38" s="52"/>
      <c r="AW38" s="46"/>
      <c r="AX38" s="40"/>
      <c r="AY38" s="53" t="str">
        <f t="shared" si="5"/>
        <v/>
      </c>
      <c r="AZ38" s="54"/>
      <c r="BA38" s="54"/>
      <c r="BB38" s="54"/>
      <c r="BC38" s="54"/>
      <c r="BD38" s="54"/>
      <c r="BE38" s="54"/>
      <c r="BF38" s="54"/>
      <c r="BG38" s="54"/>
      <c r="BH38" s="54"/>
      <c r="BI38" s="13"/>
      <c r="BJ38" s="13"/>
      <c r="BK38" s="13"/>
      <c r="BL38" s="13"/>
      <c r="BM38" s="13"/>
      <c r="BX38" s="2"/>
      <c r="CA38" s="55" t="str">
        <f t="shared" si="6"/>
        <v/>
      </c>
      <c r="CB38" s="55" t="str">
        <f t="shared" si="7"/>
        <v/>
      </c>
      <c r="CC38" s="55" t="str">
        <f t="shared" si="8"/>
        <v/>
      </c>
      <c r="CD38" s="55" t="str">
        <f t="shared" si="9"/>
        <v/>
      </c>
      <c r="CE38" s="55" t="str">
        <f t="shared" si="10"/>
        <v/>
      </c>
      <c r="CF38" s="55"/>
      <c r="CG38" s="56">
        <f t="shared" si="11"/>
        <v>0</v>
      </c>
      <c r="CH38" s="56">
        <f t="shared" si="12"/>
        <v>0</v>
      </c>
      <c r="CI38" s="56">
        <f t="shared" si="2"/>
        <v>0</v>
      </c>
      <c r="CJ38" s="56">
        <f t="shared" si="3"/>
        <v>0</v>
      </c>
      <c r="CK38" s="56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1" t="s">
        <v>86</v>
      </c>
      <c r="B39" s="34">
        <f t="shared" si="14"/>
        <v>141</v>
      </c>
      <c r="C39" s="38">
        <v>0</v>
      </c>
      <c r="D39" s="38">
        <v>0</v>
      </c>
      <c r="E39" s="38">
        <v>0</v>
      </c>
      <c r="F39" s="42">
        <v>7</v>
      </c>
      <c r="G39" s="42">
        <v>4</v>
      </c>
      <c r="H39" s="42">
        <v>7</v>
      </c>
      <c r="I39" s="42">
        <v>9</v>
      </c>
      <c r="J39" s="42">
        <v>7</v>
      </c>
      <c r="K39" s="42">
        <v>3</v>
      </c>
      <c r="L39" s="42">
        <v>7</v>
      </c>
      <c r="M39" s="42">
        <v>14</v>
      </c>
      <c r="N39" s="42">
        <v>13</v>
      </c>
      <c r="O39" s="42">
        <v>8</v>
      </c>
      <c r="P39" s="42">
        <v>17</v>
      </c>
      <c r="Q39" s="42">
        <v>16</v>
      </c>
      <c r="R39" s="42">
        <v>17</v>
      </c>
      <c r="S39" s="40">
        <v>12</v>
      </c>
      <c r="T39" s="39">
        <v>140</v>
      </c>
      <c r="U39" s="39">
        <v>76</v>
      </c>
      <c r="V39" s="40">
        <v>65</v>
      </c>
      <c r="W39" s="41">
        <f>SUM(X39+Y39+Z39)</f>
        <v>0</v>
      </c>
      <c r="X39" s="39">
        <v>0</v>
      </c>
      <c r="Y39" s="42">
        <v>0</v>
      </c>
      <c r="Z39" s="40">
        <v>0</v>
      </c>
      <c r="AA39" s="62">
        <f>SUM(AB39+AC39+AD39)</f>
        <v>74</v>
      </c>
      <c r="AB39" s="39">
        <v>28</v>
      </c>
      <c r="AC39" s="42">
        <v>46</v>
      </c>
      <c r="AD39" s="40">
        <v>0</v>
      </c>
      <c r="AE39" s="44">
        <v>28</v>
      </c>
      <c r="AF39" s="66">
        <v>0</v>
      </c>
      <c r="AG39" s="39">
        <v>5</v>
      </c>
      <c r="AH39" s="40">
        <v>3</v>
      </c>
      <c r="AI39" s="48">
        <v>42</v>
      </c>
      <c r="AJ39" s="46">
        <v>0</v>
      </c>
      <c r="AK39" s="40">
        <v>28</v>
      </c>
      <c r="AL39" s="46">
        <v>0</v>
      </c>
      <c r="AM39" s="40">
        <v>6</v>
      </c>
      <c r="AN39" s="49"/>
      <c r="AO39" s="49"/>
      <c r="AP39" s="49">
        <v>0</v>
      </c>
      <c r="AQ39" s="49"/>
      <c r="AR39" s="50"/>
      <c r="AS39" s="51"/>
      <c r="AT39" s="60"/>
      <c r="AU39" s="58"/>
      <c r="AV39" s="52"/>
      <c r="AW39" s="46"/>
      <c r="AX39" s="40"/>
      <c r="AY39" s="53" t="str">
        <f t="shared" si="5"/>
        <v/>
      </c>
      <c r="AZ39" s="54"/>
      <c r="BA39" s="54"/>
      <c r="BB39" s="54"/>
      <c r="BC39" s="54"/>
      <c r="BD39" s="54"/>
      <c r="BE39" s="54"/>
      <c r="BF39" s="54"/>
      <c r="BG39" s="54"/>
      <c r="BH39" s="54"/>
      <c r="BI39" s="13"/>
      <c r="BJ39" s="13"/>
      <c r="BK39" s="13"/>
      <c r="BL39" s="13"/>
      <c r="BM39" s="13"/>
      <c r="BX39" s="2"/>
      <c r="CA39" s="55" t="str">
        <f t="shared" si="6"/>
        <v/>
      </c>
      <c r="CB39" s="55" t="str">
        <f t="shared" si="7"/>
        <v/>
      </c>
      <c r="CC39" s="55" t="str">
        <f t="shared" si="8"/>
        <v/>
      </c>
      <c r="CD39" s="55" t="str">
        <f t="shared" si="9"/>
        <v/>
      </c>
      <c r="CE39" s="55" t="str">
        <f t="shared" si="10"/>
        <v/>
      </c>
      <c r="CF39" s="55"/>
      <c r="CG39" s="56">
        <f t="shared" si="11"/>
        <v>0</v>
      </c>
      <c r="CH39" s="56">
        <f t="shared" si="12"/>
        <v>0</v>
      </c>
      <c r="CI39" s="56">
        <f t="shared" si="2"/>
        <v>0</v>
      </c>
      <c r="CJ39" s="56">
        <f t="shared" si="3"/>
        <v>0</v>
      </c>
      <c r="CK39" s="56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1" t="s">
        <v>87</v>
      </c>
      <c r="B40" s="34">
        <f t="shared" si="14"/>
        <v>0</v>
      </c>
      <c r="C40" s="38"/>
      <c r="D40" s="38"/>
      <c r="E40" s="38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0"/>
      <c r="T40" s="39"/>
      <c r="U40" s="39"/>
      <c r="V40" s="40"/>
      <c r="W40" s="41">
        <f>SUM(X40+Y40+Z40)</f>
        <v>0</v>
      </c>
      <c r="X40" s="39"/>
      <c r="Y40" s="42"/>
      <c r="Z40" s="40"/>
      <c r="AA40" s="62">
        <f>SUM(AB40+AC40+AD40)</f>
        <v>0</v>
      </c>
      <c r="AB40" s="39"/>
      <c r="AC40" s="42"/>
      <c r="AD40" s="40"/>
      <c r="AE40" s="44"/>
      <c r="AF40" s="40">
        <v>0</v>
      </c>
      <c r="AG40" s="39"/>
      <c r="AH40" s="40"/>
      <c r="AI40" s="48"/>
      <c r="AJ40" s="46"/>
      <c r="AK40" s="40"/>
      <c r="AL40" s="46"/>
      <c r="AM40" s="40"/>
      <c r="AN40" s="49"/>
      <c r="AO40" s="49"/>
      <c r="AP40" s="49"/>
      <c r="AQ40" s="49"/>
      <c r="AR40" s="50"/>
      <c r="AS40" s="51"/>
      <c r="AT40" s="60"/>
      <c r="AU40" s="58"/>
      <c r="AV40" s="52"/>
      <c r="AW40" s="46"/>
      <c r="AX40" s="40"/>
      <c r="AY40" s="53" t="str">
        <f t="shared" si="5"/>
        <v/>
      </c>
      <c r="AZ40" s="54"/>
      <c r="BA40" s="54"/>
      <c r="BB40" s="54"/>
      <c r="BC40" s="54"/>
      <c r="BD40" s="54"/>
      <c r="BE40" s="54"/>
      <c r="BF40" s="54"/>
      <c r="BG40" s="54"/>
      <c r="BH40" s="54"/>
      <c r="BI40" s="13"/>
      <c r="BJ40" s="13"/>
      <c r="BK40" s="13"/>
      <c r="BL40" s="13"/>
      <c r="BM40" s="13"/>
      <c r="BX40" s="2"/>
      <c r="CA40" s="55" t="str">
        <f t="shared" si="6"/>
        <v/>
      </c>
      <c r="CB40" s="55" t="str">
        <f t="shared" si="7"/>
        <v/>
      </c>
      <c r="CC40" s="55" t="str">
        <f t="shared" si="8"/>
        <v/>
      </c>
      <c r="CD40" s="55" t="str">
        <f t="shared" si="9"/>
        <v/>
      </c>
      <c r="CE40" s="55" t="str">
        <f t="shared" si="10"/>
        <v/>
      </c>
      <c r="CF40" s="55"/>
      <c r="CG40" s="56">
        <f t="shared" si="11"/>
        <v>0</v>
      </c>
      <c r="CH40" s="56">
        <f t="shared" si="12"/>
        <v>0</v>
      </c>
      <c r="CI40" s="56">
        <f t="shared" si="2"/>
        <v>0</v>
      </c>
      <c r="CJ40" s="56">
        <f t="shared" si="3"/>
        <v>0</v>
      </c>
      <c r="CK40" s="56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1" t="s">
        <v>88</v>
      </c>
      <c r="B41" s="34">
        <f t="shared" si="14"/>
        <v>0</v>
      </c>
      <c r="C41" s="38">
        <v>0</v>
      </c>
      <c r="D41" s="38">
        <v>0</v>
      </c>
      <c r="E41" s="38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39">
        <v>0</v>
      </c>
      <c r="U41" s="39">
        <v>0</v>
      </c>
      <c r="V41" s="40">
        <v>0</v>
      </c>
      <c r="W41" s="41">
        <f>SUM(X41+Y41+Z41)</f>
        <v>0</v>
      </c>
      <c r="X41" s="39">
        <v>0</v>
      </c>
      <c r="Y41" s="42">
        <v>0</v>
      </c>
      <c r="Z41" s="40">
        <v>0</v>
      </c>
      <c r="AA41" s="62">
        <f>SUM(AB41+AC41+AD41)</f>
        <v>0</v>
      </c>
      <c r="AB41" s="39">
        <v>0</v>
      </c>
      <c r="AC41" s="42">
        <v>0</v>
      </c>
      <c r="AD41" s="40">
        <v>0</v>
      </c>
      <c r="AE41" s="44"/>
      <c r="AF41" s="40">
        <v>0</v>
      </c>
      <c r="AG41" s="39">
        <v>0</v>
      </c>
      <c r="AH41" s="40">
        <v>0</v>
      </c>
      <c r="AI41" s="48">
        <v>0</v>
      </c>
      <c r="AJ41" s="46">
        <v>0</v>
      </c>
      <c r="AK41" s="40">
        <v>0</v>
      </c>
      <c r="AL41" s="46">
        <v>0</v>
      </c>
      <c r="AM41" s="40">
        <v>0</v>
      </c>
      <c r="AN41" s="49"/>
      <c r="AO41" s="49"/>
      <c r="AP41" s="49">
        <v>0</v>
      </c>
      <c r="AQ41" s="49"/>
      <c r="AR41" s="50"/>
      <c r="AS41" s="51"/>
      <c r="AT41" s="60"/>
      <c r="AU41" s="58"/>
      <c r="AV41" s="52"/>
      <c r="AW41" s="46"/>
      <c r="AX41" s="40"/>
      <c r="AY41" s="53" t="str">
        <f t="shared" si="5"/>
        <v/>
      </c>
      <c r="AZ41" s="54"/>
      <c r="BA41" s="54"/>
      <c r="BB41" s="54"/>
      <c r="BC41" s="54"/>
      <c r="BD41" s="54"/>
      <c r="BE41" s="54"/>
      <c r="BF41" s="54"/>
      <c r="BG41" s="54"/>
      <c r="BH41" s="54"/>
      <c r="BI41" s="13"/>
      <c r="BJ41" s="13"/>
      <c r="BK41" s="13"/>
      <c r="BL41" s="13"/>
      <c r="BM41" s="13"/>
      <c r="BX41" s="2"/>
      <c r="CA41" s="55" t="str">
        <f t="shared" si="6"/>
        <v/>
      </c>
      <c r="CB41" s="55" t="str">
        <f t="shared" si="7"/>
        <v/>
      </c>
      <c r="CC41" s="55" t="str">
        <f t="shared" si="8"/>
        <v/>
      </c>
      <c r="CD41" s="55" t="str">
        <f t="shared" si="9"/>
        <v/>
      </c>
      <c r="CE41" s="55" t="str">
        <f t="shared" si="10"/>
        <v/>
      </c>
      <c r="CF41" s="55"/>
      <c r="CG41" s="56">
        <f t="shared" si="11"/>
        <v>0</v>
      </c>
      <c r="CH41" s="56">
        <f t="shared" si="12"/>
        <v>0</v>
      </c>
      <c r="CI41" s="56">
        <f t="shared" si="2"/>
        <v>0</v>
      </c>
      <c r="CJ41" s="56">
        <f t="shared" si="3"/>
        <v>0</v>
      </c>
      <c r="CK41" s="56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1" t="s">
        <v>89</v>
      </c>
      <c r="B42" s="34">
        <f t="shared" si="14"/>
        <v>184</v>
      </c>
      <c r="C42" s="39">
        <v>0</v>
      </c>
      <c r="D42" s="57">
        <v>0</v>
      </c>
      <c r="E42" s="42">
        <v>0</v>
      </c>
      <c r="F42" s="42">
        <v>4</v>
      </c>
      <c r="G42" s="42">
        <v>20</v>
      </c>
      <c r="H42" s="42">
        <v>23</v>
      </c>
      <c r="I42" s="42">
        <v>16</v>
      </c>
      <c r="J42" s="42">
        <v>9</v>
      </c>
      <c r="K42" s="42">
        <v>17</v>
      </c>
      <c r="L42" s="42">
        <v>21</v>
      </c>
      <c r="M42" s="42">
        <v>19</v>
      </c>
      <c r="N42" s="42">
        <v>23</v>
      </c>
      <c r="O42" s="42">
        <v>13</v>
      </c>
      <c r="P42" s="42">
        <v>13</v>
      </c>
      <c r="Q42" s="42">
        <v>3</v>
      </c>
      <c r="R42" s="42">
        <v>1</v>
      </c>
      <c r="S42" s="40">
        <v>2</v>
      </c>
      <c r="T42" s="39">
        <v>183</v>
      </c>
      <c r="U42" s="39">
        <v>99</v>
      </c>
      <c r="V42" s="40">
        <v>85</v>
      </c>
      <c r="W42" s="41">
        <f t="shared" ref="W42:W67" si="15">SUM(X42+Y42+Z42)</f>
        <v>0</v>
      </c>
      <c r="X42" s="39">
        <v>0</v>
      </c>
      <c r="Y42" s="42">
        <v>0</v>
      </c>
      <c r="Z42" s="40">
        <v>0</v>
      </c>
      <c r="AA42" s="62">
        <f>SUM(AB42+AC42+AD42)</f>
        <v>9</v>
      </c>
      <c r="AB42" s="39">
        <v>3</v>
      </c>
      <c r="AC42" s="42">
        <v>6</v>
      </c>
      <c r="AD42" s="40">
        <v>0</v>
      </c>
      <c r="AE42" s="44">
        <v>1</v>
      </c>
      <c r="AF42" s="40">
        <v>4</v>
      </c>
      <c r="AG42" s="39">
        <v>9</v>
      </c>
      <c r="AH42" s="67">
        <v>11</v>
      </c>
      <c r="AI42" s="48">
        <v>164</v>
      </c>
      <c r="AJ42" s="46">
        <v>0</v>
      </c>
      <c r="AK42" s="40">
        <v>0</v>
      </c>
      <c r="AL42" s="46">
        <v>0</v>
      </c>
      <c r="AM42" s="40">
        <v>7</v>
      </c>
      <c r="AN42" s="49"/>
      <c r="AO42" s="49"/>
      <c r="AP42" s="49">
        <v>0</v>
      </c>
      <c r="AQ42" s="49"/>
      <c r="AR42" s="50"/>
      <c r="AS42" s="51"/>
      <c r="AT42" s="60">
        <v>10</v>
      </c>
      <c r="AU42" s="58">
        <v>10</v>
      </c>
      <c r="AV42" s="52">
        <v>10</v>
      </c>
      <c r="AW42" s="46"/>
      <c r="AX42" s="40"/>
      <c r="AY42" s="53" t="str">
        <f t="shared" si="5"/>
        <v/>
      </c>
      <c r="AZ42" s="54"/>
      <c r="BA42" s="54"/>
      <c r="BB42" s="54"/>
      <c r="BC42" s="54"/>
      <c r="BD42" s="54"/>
      <c r="BE42" s="54"/>
      <c r="BF42" s="54"/>
      <c r="BG42" s="54"/>
      <c r="BH42" s="54"/>
      <c r="BI42" s="13"/>
      <c r="BJ42" s="13"/>
      <c r="BK42" s="13"/>
      <c r="BL42" s="13"/>
      <c r="BM42" s="13"/>
      <c r="BX42" s="2"/>
      <c r="CA42" s="55" t="str">
        <f t="shared" si="6"/>
        <v/>
      </c>
      <c r="CB42" s="55" t="str">
        <f t="shared" si="7"/>
        <v/>
      </c>
      <c r="CC42" s="55" t="str">
        <f t="shared" si="8"/>
        <v/>
      </c>
      <c r="CD42" s="55" t="str">
        <f t="shared" si="9"/>
        <v/>
      </c>
      <c r="CE42" s="55" t="str">
        <f t="shared" si="10"/>
        <v/>
      </c>
      <c r="CF42" s="55"/>
      <c r="CG42" s="56">
        <f t="shared" si="11"/>
        <v>0</v>
      </c>
      <c r="CH42" s="56">
        <f t="shared" si="12"/>
        <v>0</v>
      </c>
      <c r="CI42" s="56">
        <f t="shared" si="2"/>
        <v>0</v>
      </c>
      <c r="CJ42" s="56">
        <f t="shared" si="3"/>
        <v>0</v>
      </c>
      <c r="CK42" s="56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1" t="s">
        <v>90</v>
      </c>
      <c r="B43" s="34">
        <f t="shared" si="14"/>
        <v>47</v>
      </c>
      <c r="C43" s="39">
        <v>13</v>
      </c>
      <c r="D43" s="57">
        <v>21</v>
      </c>
      <c r="E43" s="42">
        <v>12</v>
      </c>
      <c r="F43" s="42">
        <v>1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39">
        <v>46</v>
      </c>
      <c r="U43" s="39">
        <v>35</v>
      </c>
      <c r="V43" s="40">
        <v>12</v>
      </c>
      <c r="W43" s="41">
        <f t="shared" si="15"/>
        <v>18</v>
      </c>
      <c r="X43" s="39">
        <v>6</v>
      </c>
      <c r="Y43" s="42">
        <v>12</v>
      </c>
      <c r="Z43" s="40">
        <v>0</v>
      </c>
      <c r="AA43" s="62">
        <f t="shared" ref="AA43:AA70" si="16">SUM(AB43+AC43+AD43)</f>
        <v>0</v>
      </c>
      <c r="AB43" s="39">
        <v>0</v>
      </c>
      <c r="AC43" s="42">
        <v>0</v>
      </c>
      <c r="AD43" s="40">
        <v>0</v>
      </c>
      <c r="AE43" s="44">
        <v>5</v>
      </c>
      <c r="AF43" s="49">
        <v>0</v>
      </c>
      <c r="AG43" s="39">
        <v>1</v>
      </c>
      <c r="AH43" s="67">
        <v>1</v>
      </c>
      <c r="AI43" s="48">
        <v>0</v>
      </c>
      <c r="AJ43" s="46">
        <v>0</v>
      </c>
      <c r="AK43" s="40">
        <v>0</v>
      </c>
      <c r="AL43" s="46">
        <v>29</v>
      </c>
      <c r="AM43" s="40">
        <v>0</v>
      </c>
      <c r="AN43" s="49"/>
      <c r="AO43" s="49"/>
      <c r="AP43" s="49">
        <v>0</v>
      </c>
      <c r="AQ43" s="49"/>
      <c r="AR43" s="50"/>
      <c r="AS43" s="51"/>
      <c r="AT43" s="60"/>
      <c r="AU43" s="58"/>
      <c r="AV43" s="52"/>
      <c r="AW43" s="46"/>
      <c r="AX43" s="40"/>
      <c r="AY43" s="53" t="str">
        <f t="shared" si="5"/>
        <v/>
      </c>
      <c r="AZ43" s="54"/>
      <c r="BA43" s="54"/>
      <c r="BB43" s="54"/>
      <c r="BC43" s="54"/>
      <c r="BD43" s="54"/>
      <c r="BE43" s="54"/>
      <c r="BF43" s="54"/>
      <c r="BG43" s="54"/>
      <c r="BH43" s="54"/>
      <c r="BI43" s="13"/>
      <c r="BJ43" s="13"/>
      <c r="BK43" s="13"/>
      <c r="BL43" s="13"/>
      <c r="BM43" s="13"/>
      <c r="BX43" s="2"/>
      <c r="CA43" s="55" t="str">
        <f t="shared" si="6"/>
        <v/>
      </c>
      <c r="CB43" s="55" t="str">
        <f t="shared" si="7"/>
        <v/>
      </c>
      <c r="CC43" s="55" t="str">
        <f t="shared" si="8"/>
        <v/>
      </c>
      <c r="CD43" s="55" t="str">
        <f t="shared" si="9"/>
        <v/>
      </c>
      <c r="CE43" s="55" t="str">
        <f t="shared" si="10"/>
        <v/>
      </c>
      <c r="CF43" s="55"/>
      <c r="CG43" s="56">
        <f t="shared" si="11"/>
        <v>0</v>
      </c>
      <c r="CH43" s="56">
        <f t="shared" si="12"/>
        <v>0</v>
      </c>
      <c r="CI43" s="56">
        <f t="shared" si="2"/>
        <v>0</v>
      </c>
      <c r="CJ43" s="56">
        <f t="shared" si="3"/>
        <v>0</v>
      </c>
      <c r="CK43" s="56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1" t="s">
        <v>91</v>
      </c>
      <c r="B44" s="34">
        <f t="shared" si="14"/>
        <v>458</v>
      </c>
      <c r="C44" s="39">
        <v>0</v>
      </c>
      <c r="D44" s="57">
        <v>0</v>
      </c>
      <c r="E44" s="42">
        <v>0</v>
      </c>
      <c r="F44" s="42">
        <v>8</v>
      </c>
      <c r="G44" s="42">
        <v>9</v>
      </c>
      <c r="H44" s="42">
        <v>9</v>
      </c>
      <c r="I44" s="42">
        <v>13</v>
      </c>
      <c r="J44" s="42">
        <v>44</v>
      </c>
      <c r="K44" s="42">
        <v>24</v>
      </c>
      <c r="L44" s="42">
        <v>44</v>
      </c>
      <c r="M44" s="42">
        <v>44</v>
      </c>
      <c r="N44" s="42">
        <v>54</v>
      </c>
      <c r="O44" s="42">
        <v>50</v>
      </c>
      <c r="P44" s="42">
        <v>57</v>
      </c>
      <c r="Q44" s="42">
        <v>48</v>
      </c>
      <c r="R44" s="42">
        <v>29</v>
      </c>
      <c r="S44" s="40">
        <v>25</v>
      </c>
      <c r="T44" s="39">
        <v>458</v>
      </c>
      <c r="U44" s="39">
        <v>120</v>
      </c>
      <c r="V44" s="40">
        <v>338</v>
      </c>
      <c r="W44" s="41">
        <f t="shared" si="15"/>
        <v>0</v>
      </c>
      <c r="X44" s="39">
        <v>0</v>
      </c>
      <c r="Y44" s="42">
        <v>0</v>
      </c>
      <c r="Z44" s="40">
        <v>0</v>
      </c>
      <c r="AA44" s="62">
        <f t="shared" si="16"/>
        <v>212</v>
      </c>
      <c r="AB44" s="39">
        <v>27</v>
      </c>
      <c r="AC44" s="42">
        <v>185</v>
      </c>
      <c r="AD44" s="40">
        <v>0</v>
      </c>
      <c r="AE44" s="44">
        <v>27</v>
      </c>
      <c r="AF44" s="66">
        <v>13</v>
      </c>
      <c r="AG44" s="39">
        <v>27</v>
      </c>
      <c r="AH44" s="67">
        <v>27</v>
      </c>
      <c r="AI44" s="67">
        <v>134</v>
      </c>
      <c r="AJ44" s="46">
        <v>0</v>
      </c>
      <c r="AK44" s="40">
        <v>29</v>
      </c>
      <c r="AL44" s="46">
        <v>0</v>
      </c>
      <c r="AM44" s="40">
        <v>58</v>
      </c>
      <c r="AN44" s="49"/>
      <c r="AO44" s="49"/>
      <c r="AP44" s="49">
        <v>0</v>
      </c>
      <c r="AQ44" s="49"/>
      <c r="AR44" s="50"/>
      <c r="AS44" s="51"/>
      <c r="AT44" s="60"/>
      <c r="AU44" s="58"/>
      <c r="AV44" s="52"/>
      <c r="AW44" s="46"/>
      <c r="AX44" s="40"/>
      <c r="AY44" s="53" t="str">
        <f t="shared" si="5"/>
        <v/>
      </c>
      <c r="AZ44" s="54"/>
      <c r="BA44" s="54"/>
      <c r="BB44" s="54"/>
      <c r="BC44" s="54"/>
      <c r="BD44" s="54"/>
      <c r="BE44" s="54"/>
      <c r="BF44" s="54"/>
      <c r="BG44" s="54"/>
      <c r="BH44" s="54"/>
      <c r="BI44" s="13"/>
      <c r="BJ44" s="13"/>
      <c r="BK44" s="13"/>
      <c r="BL44" s="13"/>
      <c r="BM44" s="13"/>
      <c r="BX44" s="2"/>
      <c r="CA44" s="55" t="str">
        <f t="shared" si="6"/>
        <v/>
      </c>
      <c r="CB44" s="55" t="str">
        <f t="shared" si="7"/>
        <v/>
      </c>
      <c r="CC44" s="55" t="str">
        <f t="shared" si="8"/>
        <v/>
      </c>
      <c r="CD44" s="55" t="str">
        <f t="shared" si="9"/>
        <v/>
      </c>
      <c r="CE44" s="55" t="str">
        <f t="shared" si="10"/>
        <v/>
      </c>
      <c r="CF44" s="55"/>
      <c r="CG44" s="56">
        <f t="shared" si="11"/>
        <v>0</v>
      </c>
      <c r="CH44" s="56">
        <f t="shared" si="12"/>
        <v>0</v>
      </c>
      <c r="CI44" s="56">
        <f t="shared" si="2"/>
        <v>0</v>
      </c>
      <c r="CJ44" s="56">
        <f t="shared" si="3"/>
        <v>0</v>
      </c>
      <c r="CK44" s="56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68" t="s">
        <v>92</v>
      </c>
      <c r="B45" s="34">
        <f t="shared" si="14"/>
        <v>0</v>
      </c>
      <c r="C45" s="38"/>
      <c r="D45" s="38"/>
      <c r="E45" s="38"/>
      <c r="F45" s="38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0"/>
      <c r="T45" s="39"/>
      <c r="U45" s="39"/>
      <c r="V45" s="40"/>
      <c r="W45" s="41">
        <f t="shared" si="15"/>
        <v>0</v>
      </c>
      <c r="X45" s="39"/>
      <c r="Y45" s="42"/>
      <c r="Z45" s="40"/>
      <c r="AA45" s="62">
        <f t="shared" si="16"/>
        <v>0</v>
      </c>
      <c r="AB45" s="39"/>
      <c r="AC45" s="42"/>
      <c r="AD45" s="40"/>
      <c r="AE45" s="44"/>
      <c r="AF45" s="40">
        <v>0</v>
      </c>
      <c r="AG45" s="39"/>
      <c r="AH45" s="40"/>
      <c r="AI45" s="48"/>
      <c r="AJ45" s="46"/>
      <c r="AK45" s="40"/>
      <c r="AL45" s="46"/>
      <c r="AM45" s="40"/>
      <c r="AN45" s="49"/>
      <c r="AO45" s="49"/>
      <c r="AP45" s="49"/>
      <c r="AQ45" s="49"/>
      <c r="AR45" s="50"/>
      <c r="AS45" s="51"/>
      <c r="AT45" s="60"/>
      <c r="AU45" s="58"/>
      <c r="AV45" s="52"/>
      <c r="AW45" s="46"/>
      <c r="AX45" s="40"/>
      <c r="AY45" s="53" t="str">
        <f t="shared" si="5"/>
        <v/>
      </c>
      <c r="AZ45" s="54"/>
      <c r="BA45" s="54"/>
      <c r="BB45" s="54"/>
      <c r="BC45" s="54"/>
      <c r="BD45" s="54"/>
      <c r="BE45" s="54"/>
      <c r="BF45" s="54"/>
      <c r="BG45" s="54"/>
      <c r="BH45" s="54"/>
      <c r="BI45" s="13"/>
      <c r="BJ45" s="13"/>
      <c r="BK45" s="13"/>
      <c r="BL45" s="13"/>
      <c r="BM45" s="13"/>
      <c r="BX45" s="2"/>
      <c r="CA45" s="55" t="str">
        <f t="shared" si="6"/>
        <v/>
      </c>
      <c r="CB45" s="55" t="str">
        <f t="shared" si="7"/>
        <v/>
      </c>
      <c r="CC45" s="55" t="str">
        <f t="shared" si="8"/>
        <v/>
      </c>
      <c r="CD45" s="55" t="str">
        <f t="shared" si="9"/>
        <v/>
      </c>
      <c r="CE45" s="55" t="str">
        <f t="shared" si="10"/>
        <v/>
      </c>
      <c r="CF45" s="55"/>
      <c r="CG45" s="56">
        <f t="shared" si="11"/>
        <v>0</v>
      </c>
      <c r="CH45" s="56">
        <f t="shared" si="12"/>
        <v>0</v>
      </c>
      <c r="CI45" s="56">
        <f t="shared" si="2"/>
        <v>0</v>
      </c>
      <c r="CJ45" s="56">
        <f t="shared" si="3"/>
        <v>0</v>
      </c>
      <c r="CK45" s="56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69" t="s">
        <v>93</v>
      </c>
      <c r="B46" s="34">
        <f t="shared" si="14"/>
        <v>0</v>
      </c>
      <c r="C46" s="38"/>
      <c r="D46" s="38"/>
      <c r="E46" s="38"/>
      <c r="F46" s="38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0"/>
      <c r="T46" s="39"/>
      <c r="U46" s="39"/>
      <c r="V46" s="40"/>
      <c r="W46" s="41">
        <f t="shared" si="15"/>
        <v>0</v>
      </c>
      <c r="X46" s="39"/>
      <c r="Y46" s="42"/>
      <c r="Z46" s="40"/>
      <c r="AA46" s="62">
        <f t="shared" si="16"/>
        <v>0</v>
      </c>
      <c r="AB46" s="39"/>
      <c r="AC46" s="42"/>
      <c r="AD46" s="40"/>
      <c r="AE46" s="44"/>
      <c r="AF46" s="66">
        <v>0</v>
      </c>
      <c r="AG46" s="39"/>
      <c r="AH46" s="40"/>
      <c r="AI46" s="48"/>
      <c r="AJ46" s="46"/>
      <c r="AK46" s="40"/>
      <c r="AL46" s="39"/>
      <c r="AM46" s="67"/>
      <c r="AN46" s="49"/>
      <c r="AO46" s="49"/>
      <c r="AP46" s="49"/>
      <c r="AQ46" s="49"/>
      <c r="AR46" s="50"/>
      <c r="AS46" s="51"/>
      <c r="AT46" s="60"/>
      <c r="AU46" s="58"/>
      <c r="AV46" s="52"/>
      <c r="AW46" s="39"/>
      <c r="AX46" s="67"/>
      <c r="AY46" s="53" t="str">
        <f t="shared" si="5"/>
        <v/>
      </c>
      <c r="AZ46" s="54"/>
      <c r="BA46" s="54"/>
      <c r="BB46" s="54"/>
      <c r="BC46" s="54"/>
      <c r="BD46" s="54"/>
      <c r="BE46" s="54"/>
      <c r="BF46" s="54"/>
      <c r="BG46" s="54"/>
      <c r="BH46" s="54"/>
      <c r="BI46" s="13"/>
      <c r="BJ46" s="13"/>
      <c r="BK46" s="13"/>
      <c r="BL46" s="13"/>
      <c r="BM46" s="13"/>
      <c r="BX46" s="2"/>
      <c r="CA46" s="55" t="str">
        <f t="shared" si="6"/>
        <v/>
      </c>
      <c r="CB46" s="55" t="str">
        <f t="shared" si="7"/>
        <v/>
      </c>
      <c r="CC46" s="55" t="str">
        <f t="shared" si="8"/>
        <v/>
      </c>
      <c r="CD46" s="55" t="str">
        <f t="shared" si="9"/>
        <v/>
      </c>
      <c r="CE46" s="55" t="str">
        <f t="shared" si="10"/>
        <v/>
      </c>
      <c r="CF46" s="55"/>
      <c r="CG46" s="56">
        <f t="shared" si="11"/>
        <v>0</v>
      </c>
      <c r="CH46" s="56">
        <f t="shared" si="12"/>
        <v>0</v>
      </c>
      <c r="CI46" s="56">
        <f t="shared" si="2"/>
        <v>0</v>
      </c>
      <c r="CJ46" s="56">
        <f t="shared" si="3"/>
        <v>0</v>
      </c>
      <c r="CK46" s="56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1" t="s">
        <v>94</v>
      </c>
      <c r="B47" s="34">
        <f t="shared" si="14"/>
        <v>0</v>
      </c>
      <c r="C47" s="38"/>
      <c r="D47" s="38"/>
      <c r="E47" s="38"/>
      <c r="F47" s="38"/>
      <c r="G47" s="38"/>
      <c r="H47" s="38"/>
      <c r="I47" s="38"/>
      <c r="J47" s="38"/>
      <c r="K47" s="38"/>
      <c r="L47" s="42"/>
      <c r="M47" s="42"/>
      <c r="N47" s="42"/>
      <c r="O47" s="42"/>
      <c r="P47" s="42"/>
      <c r="Q47" s="42"/>
      <c r="R47" s="42"/>
      <c r="S47" s="42"/>
      <c r="T47" s="39"/>
      <c r="U47" s="39"/>
      <c r="V47" s="40"/>
      <c r="W47" s="41">
        <f t="shared" si="15"/>
        <v>0</v>
      </c>
      <c r="X47" s="39"/>
      <c r="Y47" s="42"/>
      <c r="Z47" s="40"/>
      <c r="AA47" s="62">
        <f t="shared" si="16"/>
        <v>0</v>
      </c>
      <c r="AB47" s="39"/>
      <c r="AC47" s="42"/>
      <c r="AD47" s="40"/>
      <c r="AE47" s="44"/>
      <c r="AF47" s="40">
        <v>0</v>
      </c>
      <c r="AG47" s="39"/>
      <c r="AH47" s="40"/>
      <c r="AI47" s="48"/>
      <c r="AJ47" s="46"/>
      <c r="AK47" s="40"/>
      <c r="AL47" s="39"/>
      <c r="AM47" s="67"/>
      <c r="AN47" s="49"/>
      <c r="AO47" s="49"/>
      <c r="AP47" s="49"/>
      <c r="AQ47" s="49"/>
      <c r="AR47" s="50"/>
      <c r="AS47" s="51"/>
      <c r="AT47" s="60"/>
      <c r="AU47" s="58"/>
      <c r="AV47" s="52"/>
      <c r="AW47" s="39"/>
      <c r="AX47" s="67"/>
      <c r="AY47" s="53" t="str">
        <f t="shared" si="5"/>
        <v/>
      </c>
      <c r="AZ47" s="54"/>
      <c r="BA47" s="54"/>
      <c r="BB47" s="54"/>
      <c r="BC47" s="54"/>
      <c r="BD47" s="54"/>
      <c r="BE47" s="54"/>
      <c r="BF47" s="54"/>
      <c r="BG47" s="54"/>
      <c r="BH47" s="54"/>
      <c r="BI47" s="13"/>
      <c r="BJ47" s="13"/>
      <c r="BK47" s="13"/>
      <c r="BL47" s="13"/>
      <c r="BM47" s="13"/>
      <c r="BX47" s="2"/>
      <c r="CA47" s="55" t="str">
        <f t="shared" si="6"/>
        <v/>
      </c>
      <c r="CB47" s="55" t="str">
        <f t="shared" si="7"/>
        <v/>
      </c>
      <c r="CC47" s="55" t="str">
        <f t="shared" si="8"/>
        <v/>
      </c>
      <c r="CD47" s="55" t="str">
        <f t="shared" si="9"/>
        <v/>
      </c>
      <c r="CE47" s="55" t="str">
        <f t="shared" si="10"/>
        <v/>
      </c>
      <c r="CF47" s="55"/>
      <c r="CG47" s="56">
        <f t="shared" si="11"/>
        <v>0</v>
      </c>
      <c r="CH47" s="56">
        <f t="shared" si="12"/>
        <v>0</v>
      </c>
      <c r="CI47" s="56">
        <f t="shared" si="2"/>
        <v>0</v>
      </c>
      <c r="CJ47" s="56">
        <f t="shared" si="3"/>
        <v>0</v>
      </c>
      <c r="CK47" s="56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1" t="s">
        <v>95</v>
      </c>
      <c r="B48" s="34">
        <f t="shared" si="14"/>
        <v>0</v>
      </c>
      <c r="C48" s="38"/>
      <c r="D48" s="38"/>
      <c r="E48" s="38"/>
      <c r="F48" s="38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0"/>
      <c r="T48" s="39"/>
      <c r="U48" s="39"/>
      <c r="V48" s="40"/>
      <c r="W48" s="41">
        <f t="shared" si="15"/>
        <v>0</v>
      </c>
      <c r="X48" s="39"/>
      <c r="Y48" s="42"/>
      <c r="Z48" s="40"/>
      <c r="AA48" s="62">
        <f t="shared" si="16"/>
        <v>0</v>
      </c>
      <c r="AB48" s="39"/>
      <c r="AC48" s="42"/>
      <c r="AD48" s="40"/>
      <c r="AE48" s="44"/>
      <c r="AF48" s="40">
        <v>0</v>
      </c>
      <c r="AG48" s="39"/>
      <c r="AH48" s="40"/>
      <c r="AI48" s="48"/>
      <c r="AJ48" s="46"/>
      <c r="AK48" s="40"/>
      <c r="AL48" s="39"/>
      <c r="AM48" s="67"/>
      <c r="AN48" s="49"/>
      <c r="AO48" s="49"/>
      <c r="AP48" s="49"/>
      <c r="AQ48" s="49"/>
      <c r="AR48" s="50"/>
      <c r="AS48" s="51"/>
      <c r="AT48" s="60"/>
      <c r="AU48" s="58"/>
      <c r="AV48" s="52"/>
      <c r="AW48" s="39"/>
      <c r="AX48" s="67"/>
      <c r="AY48" s="53" t="str">
        <f t="shared" si="5"/>
        <v/>
      </c>
      <c r="AZ48" s="54"/>
      <c r="BA48" s="54"/>
      <c r="BB48" s="54"/>
      <c r="BC48" s="54"/>
      <c r="BD48" s="54"/>
      <c r="BE48" s="54"/>
      <c r="BF48" s="54"/>
      <c r="BG48" s="54"/>
      <c r="BH48" s="54"/>
      <c r="BI48" s="13"/>
      <c r="BJ48" s="13"/>
      <c r="BK48" s="13"/>
      <c r="BL48" s="13"/>
      <c r="BM48" s="13"/>
      <c r="BX48" s="2"/>
      <c r="CA48" s="55" t="str">
        <f t="shared" si="6"/>
        <v/>
      </c>
      <c r="CB48" s="55" t="str">
        <f t="shared" si="7"/>
        <v/>
      </c>
      <c r="CC48" s="55" t="str">
        <f t="shared" si="8"/>
        <v/>
      </c>
      <c r="CD48" s="55" t="str">
        <f t="shared" si="9"/>
        <v/>
      </c>
      <c r="CE48" s="55" t="str">
        <f t="shared" si="10"/>
        <v/>
      </c>
      <c r="CF48" s="55"/>
      <c r="CG48" s="56">
        <f t="shared" si="11"/>
        <v>0</v>
      </c>
      <c r="CH48" s="56">
        <f t="shared" si="12"/>
        <v>0</v>
      </c>
      <c r="CI48" s="56">
        <f t="shared" si="2"/>
        <v>0</v>
      </c>
      <c r="CJ48" s="56">
        <f t="shared" si="3"/>
        <v>0</v>
      </c>
      <c r="CK48" s="56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1" t="s">
        <v>96</v>
      </c>
      <c r="B49" s="34">
        <f t="shared" si="14"/>
        <v>0</v>
      </c>
      <c r="C49" s="39"/>
      <c r="D49" s="57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0"/>
      <c r="T49" s="39"/>
      <c r="U49" s="39"/>
      <c r="V49" s="40"/>
      <c r="W49" s="41">
        <f t="shared" si="15"/>
        <v>0</v>
      </c>
      <c r="X49" s="39"/>
      <c r="Y49" s="42"/>
      <c r="Z49" s="40"/>
      <c r="AA49" s="62">
        <f t="shared" si="16"/>
        <v>0</v>
      </c>
      <c r="AB49" s="39"/>
      <c r="AC49" s="42"/>
      <c r="AD49" s="40"/>
      <c r="AE49" s="44"/>
      <c r="AF49" s="66">
        <v>0</v>
      </c>
      <c r="AG49" s="39"/>
      <c r="AH49" s="40"/>
      <c r="AI49" s="48"/>
      <c r="AJ49" s="46"/>
      <c r="AK49" s="40"/>
      <c r="AL49" s="46"/>
      <c r="AM49" s="40"/>
      <c r="AN49" s="49"/>
      <c r="AO49" s="49"/>
      <c r="AP49" s="49"/>
      <c r="AQ49" s="49"/>
      <c r="AR49" s="50"/>
      <c r="AS49" s="51"/>
      <c r="AT49" s="60"/>
      <c r="AU49" s="58"/>
      <c r="AV49" s="52"/>
      <c r="AW49" s="46"/>
      <c r="AX49" s="40"/>
      <c r="AY49" s="53" t="str">
        <f t="shared" si="5"/>
        <v/>
      </c>
      <c r="AZ49" s="54"/>
      <c r="BA49" s="54"/>
      <c r="BB49" s="54"/>
      <c r="BC49" s="54"/>
      <c r="BD49" s="54"/>
      <c r="BE49" s="54"/>
      <c r="BF49" s="54"/>
      <c r="BG49" s="54"/>
      <c r="BH49" s="54"/>
      <c r="BI49" s="13"/>
      <c r="BJ49" s="13"/>
      <c r="BK49" s="13"/>
      <c r="BL49" s="13"/>
      <c r="BM49" s="13"/>
      <c r="BX49" s="2"/>
      <c r="CA49" s="55" t="str">
        <f t="shared" si="6"/>
        <v/>
      </c>
      <c r="CB49" s="55" t="str">
        <f t="shared" si="7"/>
        <v/>
      </c>
      <c r="CC49" s="55" t="str">
        <f t="shared" si="8"/>
        <v/>
      </c>
      <c r="CD49" s="55" t="str">
        <f t="shared" si="9"/>
        <v/>
      </c>
      <c r="CE49" s="55" t="str">
        <f t="shared" si="10"/>
        <v/>
      </c>
      <c r="CF49" s="55"/>
      <c r="CG49" s="56">
        <f t="shared" si="11"/>
        <v>0</v>
      </c>
      <c r="CH49" s="56">
        <f t="shared" si="12"/>
        <v>0</v>
      </c>
      <c r="CI49" s="56">
        <f t="shared" si="2"/>
        <v>0</v>
      </c>
      <c r="CJ49" s="56">
        <f t="shared" si="3"/>
        <v>0</v>
      </c>
      <c r="CK49" s="56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1" t="s">
        <v>97</v>
      </c>
      <c r="B50" s="34">
        <f t="shared" si="14"/>
        <v>29</v>
      </c>
      <c r="C50" s="39">
        <v>0</v>
      </c>
      <c r="D50" s="57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4</v>
      </c>
      <c r="K50" s="42">
        <v>2</v>
      </c>
      <c r="L50" s="42">
        <v>2</v>
      </c>
      <c r="M50" s="42">
        <v>2</v>
      </c>
      <c r="N50" s="42">
        <v>1</v>
      </c>
      <c r="O50" s="42">
        <v>3</v>
      </c>
      <c r="P50" s="42">
        <v>6</v>
      </c>
      <c r="Q50" s="42">
        <v>3</v>
      </c>
      <c r="R50" s="42">
        <v>2</v>
      </c>
      <c r="S50" s="40">
        <v>4</v>
      </c>
      <c r="T50" s="39">
        <v>28</v>
      </c>
      <c r="U50" s="39">
        <v>16</v>
      </c>
      <c r="V50" s="40">
        <v>13</v>
      </c>
      <c r="W50" s="41">
        <f t="shared" si="15"/>
        <v>0</v>
      </c>
      <c r="X50" s="39">
        <v>0</v>
      </c>
      <c r="Y50" s="42">
        <v>0</v>
      </c>
      <c r="Z50" s="40">
        <v>0</v>
      </c>
      <c r="AA50" s="62">
        <f t="shared" si="16"/>
        <v>26</v>
      </c>
      <c r="AB50" s="39">
        <v>0</v>
      </c>
      <c r="AC50" s="42">
        <v>26</v>
      </c>
      <c r="AD50" s="40">
        <v>0</v>
      </c>
      <c r="AE50" s="44"/>
      <c r="AF50" s="40">
        <v>0</v>
      </c>
      <c r="AG50" s="39">
        <v>0</v>
      </c>
      <c r="AH50" s="40">
        <v>0</v>
      </c>
      <c r="AI50" s="48">
        <v>0</v>
      </c>
      <c r="AJ50" s="46">
        <v>0</v>
      </c>
      <c r="AK50" s="40">
        <v>11</v>
      </c>
      <c r="AL50" s="46">
        <v>0</v>
      </c>
      <c r="AM50" s="40">
        <v>4</v>
      </c>
      <c r="AN50" s="49"/>
      <c r="AO50" s="49"/>
      <c r="AP50" s="49">
        <v>0</v>
      </c>
      <c r="AQ50" s="49"/>
      <c r="AR50" s="50"/>
      <c r="AS50" s="51"/>
      <c r="AT50" s="60"/>
      <c r="AU50" s="58"/>
      <c r="AV50" s="52"/>
      <c r="AW50" s="46"/>
      <c r="AX50" s="40"/>
      <c r="AY50" s="53" t="str">
        <f t="shared" si="5"/>
        <v/>
      </c>
      <c r="AZ50" s="54"/>
      <c r="BA50" s="54"/>
      <c r="BB50" s="54"/>
      <c r="BC50" s="54"/>
      <c r="BD50" s="54"/>
      <c r="BE50" s="54"/>
      <c r="BF50" s="54"/>
      <c r="BG50" s="54"/>
      <c r="BH50" s="54"/>
      <c r="BI50" s="13"/>
      <c r="BJ50" s="13"/>
      <c r="BK50" s="13"/>
      <c r="BL50" s="13"/>
      <c r="BM50" s="13"/>
      <c r="BX50" s="2"/>
      <c r="CA50" s="55" t="str">
        <f t="shared" si="6"/>
        <v/>
      </c>
      <c r="CB50" s="55" t="str">
        <f t="shared" si="7"/>
        <v/>
      </c>
      <c r="CC50" s="55" t="str">
        <f t="shared" si="8"/>
        <v/>
      </c>
      <c r="CD50" s="55" t="str">
        <f t="shared" si="9"/>
        <v/>
      </c>
      <c r="CE50" s="55" t="str">
        <f t="shared" si="10"/>
        <v/>
      </c>
      <c r="CF50" s="55"/>
      <c r="CG50" s="56">
        <f t="shared" si="11"/>
        <v>0</v>
      </c>
      <c r="CH50" s="56">
        <f t="shared" si="12"/>
        <v>0</v>
      </c>
      <c r="CI50" s="56">
        <f t="shared" si="2"/>
        <v>0</v>
      </c>
      <c r="CJ50" s="56">
        <f t="shared" si="3"/>
        <v>0</v>
      </c>
      <c r="CK50" s="56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1" t="s">
        <v>98</v>
      </c>
      <c r="B51" s="34">
        <f t="shared" si="14"/>
        <v>0</v>
      </c>
      <c r="C51" s="39"/>
      <c r="D51" s="57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0"/>
      <c r="T51" s="39"/>
      <c r="U51" s="39"/>
      <c r="V51" s="40"/>
      <c r="W51" s="41">
        <f t="shared" si="15"/>
        <v>0</v>
      </c>
      <c r="X51" s="39"/>
      <c r="Y51" s="42"/>
      <c r="Z51" s="40"/>
      <c r="AA51" s="62">
        <f t="shared" si="16"/>
        <v>0</v>
      </c>
      <c r="AB51" s="39"/>
      <c r="AC51" s="42"/>
      <c r="AD51" s="40"/>
      <c r="AE51" s="44"/>
      <c r="AF51" s="59">
        <v>0</v>
      </c>
      <c r="AG51" s="39"/>
      <c r="AH51" s="40"/>
      <c r="AI51" s="48"/>
      <c r="AJ51" s="46"/>
      <c r="AK51" s="40"/>
      <c r="AL51" s="70"/>
      <c r="AM51" s="59"/>
      <c r="AN51" s="71"/>
      <c r="AO51" s="40"/>
      <c r="AP51" s="49"/>
      <c r="AQ51" s="49"/>
      <c r="AR51" s="50"/>
      <c r="AS51" s="51"/>
      <c r="AT51" s="60"/>
      <c r="AU51" s="58"/>
      <c r="AV51" s="52"/>
      <c r="AW51" s="70"/>
      <c r="AX51" s="59"/>
      <c r="AY51" s="53" t="str">
        <f t="shared" si="5"/>
        <v/>
      </c>
      <c r="AZ51" s="54"/>
      <c r="BA51" s="54"/>
      <c r="BB51" s="54"/>
      <c r="BC51" s="54"/>
      <c r="BD51" s="54"/>
      <c r="BE51" s="54"/>
      <c r="BF51" s="54"/>
      <c r="BG51" s="54"/>
      <c r="BH51" s="54"/>
      <c r="BI51" s="13"/>
      <c r="BJ51" s="13"/>
      <c r="BK51" s="13"/>
      <c r="BL51" s="13"/>
      <c r="BM51" s="13"/>
      <c r="BX51" s="2"/>
      <c r="CA51" s="55" t="str">
        <f t="shared" si="6"/>
        <v/>
      </c>
      <c r="CB51" s="55" t="str">
        <f t="shared" si="7"/>
        <v/>
      </c>
      <c r="CC51" s="55" t="str">
        <f t="shared" si="8"/>
        <v/>
      </c>
      <c r="CD51" s="55" t="str">
        <f t="shared" si="9"/>
        <v/>
      </c>
      <c r="CE51" s="55" t="str">
        <f t="shared" si="10"/>
        <v/>
      </c>
      <c r="CF51" s="55"/>
      <c r="CG51" s="56">
        <f t="shared" si="11"/>
        <v>0</v>
      </c>
      <c r="CH51" s="56">
        <f t="shared" si="12"/>
        <v>0</v>
      </c>
      <c r="CI51" s="56">
        <f t="shared" si="2"/>
        <v>0</v>
      </c>
      <c r="CJ51" s="56">
        <f t="shared" si="3"/>
        <v>0</v>
      </c>
      <c r="CK51" s="56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1" t="s">
        <v>99</v>
      </c>
      <c r="B52" s="34">
        <f t="shared" si="14"/>
        <v>0</v>
      </c>
      <c r="C52" s="39"/>
      <c r="D52" s="57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0"/>
      <c r="T52" s="39"/>
      <c r="U52" s="39"/>
      <c r="V52" s="40"/>
      <c r="W52" s="41">
        <f t="shared" si="15"/>
        <v>0</v>
      </c>
      <c r="X52" s="39"/>
      <c r="Y52" s="42"/>
      <c r="Z52" s="40"/>
      <c r="AA52" s="62">
        <f t="shared" si="16"/>
        <v>0</v>
      </c>
      <c r="AB52" s="39"/>
      <c r="AC52" s="42"/>
      <c r="AD52" s="40"/>
      <c r="AE52" s="44"/>
      <c r="AF52" s="59">
        <v>0</v>
      </c>
      <c r="AG52" s="39"/>
      <c r="AH52" s="40"/>
      <c r="AI52" s="48"/>
      <c r="AJ52" s="46"/>
      <c r="AK52" s="40"/>
      <c r="AL52" s="70"/>
      <c r="AM52" s="59"/>
      <c r="AN52" s="71"/>
      <c r="AO52" s="40"/>
      <c r="AP52" s="49"/>
      <c r="AQ52" s="49"/>
      <c r="AR52" s="50"/>
      <c r="AS52" s="51"/>
      <c r="AT52" s="60"/>
      <c r="AU52" s="58"/>
      <c r="AV52" s="52"/>
      <c r="AW52" s="70"/>
      <c r="AX52" s="59"/>
      <c r="AY52" s="53" t="str">
        <f t="shared" si="5"/>
        <v/>
      </c>
      <c r="AZ52" s="54"/>
      <c r="BA52" s="54"/>
      <c r="BB52" s="54"/>
      <c r="BC52" s="54"/>
      <c r="BD52" s="54"/>
      <c r="BE52" s="54"/>
      <c r="BF52" s="54"/>
      <c r="BG52" s="54"/>
      <c r="BH52" s="54"/>
      <c r="BI52" s="13"/>
      <c r="BJ52" s="13"/>
      <c r="BK52" s="13"/>
      <c r="BL52" s="13"/>
      <c r="BM52" s="13"/>
      <c r="BX52" s="2"/>
      <c r="CA52" s="55" t="str">
        <f t="shared" si="6"/>
        <v/>
      </c>
      <c r="CB52" s="55" t="str">
        <f t="shared" si="7"/>
        <v/>
      </c>
      <c r="CC52" s="55" t="str">
        <f t="shared" si="8"/>
        <v/>
      </c>
      <c r="CD52" s="55" t="str">
        <f t="shared" si="9"/>
        <v/>
      </c>
      <c r="CE52" s="55" t="str">
        <f t="shared" si="10"/>
        <v/>
      </c>
      <c r="CF52" s="55"/>
      <c r="CG52" s="56">
        <f t="shared" si="11"/>
        <v>0</v>
      </c>
      <c r="CH52" s="56">
        <f t="shared" si="12"/>
        <v>0</v>
      </c>
      <c r="CI52" s="56">
        <f t="shared" si="2"/>
        <v>0</v>
      </c>
      <c r="CJ52" s="56">
        <f t="shared" si="3"/>
        <v>0</v>
      </c>
      <c r="CK52" s="56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1" t="s">
        <v>100</v>
      </c>
      <c r="B53" s="34">
        <f t="shared" si="14"/>
        <v>0</v>
      </c>
      <c r="C53" s="39"/>
      <c r="D53" s="57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0"/>
      <c r="T53" s="39"/>
      <c r="U53" s="39"/>
      <c r="V53" s="40"/>
      <c r="W53" s="41">
        <f t="shared" si="15"/>
        <v>0</v>
      </c>
      <c r="X53" s="39"/>
      <c r="Y53" s="42"/>
      <c r="Z53" s="40"/>
      <c r="AA53" s="62">
        <f t="shared" si="16"/>
        <v>0</v>
      </c>
      <c r="AB53" s="39"/>
      <c r="AC53" s="42"/>
      <c r="AD53" s="40"/>
      <c r="AE53" s="44"/>
      <c r="AF53" s="59">
        <v>0</v>
      </c>
      <c r="AG53" s="39"/>
      <c r="AH53" s="40"/>
      <c r="AI53" s="48"/>
      <c r="AJ53" s="46"/>
      <c r="AK53" s="40"/>
      <c r="AL53" s="70"/>
      <c r="AM53" s="59"/>
      <c r="AN53" s="71"/>
      <c r="AO53" s="40"/>
      <c r="AP53" s="49"/>
      <c r="AQ53" s="49"/>
      <c r="AR53" s="50"/>
      <c r="AS53" s="51"/>
      <c r="AT53" s="60"/>
      <c r="AU53" s="58"/>
      <c r="AV53" s="52"/>
      <c r="AW53" s="70"/>
      <c r="AX53" s="59"/>
      <c r="AY53" s="53" t="str">
        <f t="shared" si="5"/>
        <v/>
      </c>
      <c r="AZ53" s="54"/>
      <c r="BA53" s="54"/>
      <c r="BB53" s="54"/>
      <c r="BC53" s="54"/>
      <c r="BD53" s="54"/>
      <c r="BE53" s="54"/>
      <c r="BF53" s="54"/>
      <c r="BG53" s="54"/>
      <c r="BH53" s="54"/>
      <c r="BI53" s="13"/>
      <c r="BJ53" s="13"/>
      <c r="BK53" s="13"/>
      <c r="BL53" s="13"/>
      <c r="BM53" s="13"/>
      <c r="BX53" s="2"/>
      <c r="CA53" s="55" t="str">
        <f t="shared" si="6"/>
        <v/>
      </c>
      <c r="CB53" s="55" t="str">
        <f t="shared" si="7"/>
        <v/>
      </c>
      <c r="CC53" s="55" t="str">
        <f t="shared" si="8"/>
        <v/>
      </c>
      <c r="CD53" s="55" t="str">
        <f t="shared" si="9"/>
        <v/>
      </c>
      <c r="CE53" s="55" t="str">
        <f t="shared" si="10"/>
        <v/>
      </c>
      <c r="CF53" s="55"/>
      <c r="CG53" s="56">
        <f t="shared" si="11"/>
        <v>0</v>
      </c>
      <c r="CH53" s="56">
        <f t="shared" si="12"/>
        <v>0</v>
      </c>
      <c r="CI53" s="56">
        <f t="shared" si="2"/>
        <v>0</v>
      </c>
      <c r="CJ53" s="56">
        <f t="shared" si="3"/>
        <v>0</v>
      </c>
      <c r="CK53" s="56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3" t="s">
        <v>101</v>
      </c>
      <c r="B54" s="34">
        <f t="shared" si="14"/>
        <v>165</v>
      </c>
      <c r="C54" s="39">
        <v>0</v>
      </c>
      <c r="D54" s="57">
        <v>0</v>
      </c>
      <c r="E54" s="42">
        <v>0</v>
      </c>
      <c r="F54" s="42">
        <v>0</v>
      </c>
      <c r="G54" s="42">
        <v>0</v>
      </c>
      <c r="H54" s="42">
        <v>0</v>
      </c>
      <c r="I54" s="42">
        <v>2</v>
      </c>
      <c r="J54" s="42">
        <v>1</v>
      </c>
      <c r="K54" s="42">
        <v>2</v>
      </c>
      <c r="L54" s="42">
        <v>6</v>
      </c>
      <c r="M54" s="42">
        <v>10</v>
      </c>
      <c r="N54" s="42">
        <v>17</v>
      </c>
      <c r="O54" s="42">
        <v>20</v>
      </c>
      <c r="P54" s="42">
        <v>21</v>
      </c>
      <c r="Q54" s="42">
        <v>24</v>
      </c>
      <c r="R54" s="42">
        <v>19</v>
      </c>
      <c r="S54" s="40">
        <v>43</v>
      </c>
      <c r="T54" s="39">
        <v>165</v>
      </c>
      <c r="U54" s="39">
        <v>87</v>
      </c>
      <c r="V54" s="40">
        <v>78</v>
      </c>
      <c r="W54" s="41">
        <f t="shared" si="15"/>
        <v>0</v>
      </c>
      <c r="X54" s="39">
        <v>0</v>
      </c>
      <c r="Y54" s="42">
        <v>0</v>
      </c>
      <c r="Z54" s="40">
        <v>0</v>
      </c>
      <c r="AA54" s="62">
        <f t="shared" si="16"/>
        <v>35</v>
      </c>
      <c r="AB54" s="39">
        <v>1</v>
      </c>
      <c r="AC54" s="42">
        <v>34</v>
      </c>
      <c r="AD54" s="40">
        <v>0</v>
      </c>
      <c r="AE54" s="44">
        <v>1</v>
      </c>
      <c r="AF54" s="59">
        <v>0</v>
      </c>
      <c r="AG54" s="39">
        <v>4</v>
      </c>
      <c r="AH54" s="40">
        <v>10</v>
      </c>
      <c r="AI54" s="48">
        <v>17</v>
      </c>
      <c r="AJ54" s="46">
        <v>0</v>
      </c>
      <c r="AK54" s="40">
        <v>0</v>
      </c>
      <c r="AL54" s="70">
        <v>0</v>
      </c>
      <c r="AM54" s="59">
        <v>2</v>
      </c>
      <c r="AN54" s="71"/>
      <c r="AO54" s="40"/>
      <c r="AP54" s="49">
        <v>0</v>
      </c>
      <c r="AQ54" s="49"/>
      <c r="AR54" s="50"/>
      <c r="AS54" s="51"/>
      <c r="AT54" s="60"/>
      <c r="AU54" s="58"/>
      <c r="AV54" s="52"/>
      <c r="AW54" s="70"/>
      <c r="AX54" s="59"/>
      <c r="AY54" s="53" t="str">
        <f t="shared" si="5"/>
        <v/>
      </c>
      <c r="AZ54" s="54"/>
      <c r="BA54" s="54"/>
      <c r="BB54" s="54"/>
      <c r="BC54" s="54"/>
      <c r="BD54" s="54"/>
      <c r="BE54" s="54"/>
      <c r="BF54" s="54"/>
      <c r="BG54" s="54"/>
      <c r="BH54" s="54"/>
      <c r="BI54" s="13"/>
      <c r="BJ54" s="13"/>
      <c r="BK54" s="13"/>
      <c r="BL54" s="13"/>
      <c r="BM54" s="13"/>
      <c r="BX54" s="2"/>
      <c r="CA54" s="55" t="str">
        <f t="shared" si="6"/>
        <v/>
      </c>
      <c r="CB54" s="55" t="str">
        <f t="shared" si="7"/>
        <v/>
      </c>
      <c r="CC54" s="55" t="str">
        <f t="shared" si="8"/>
        <v/>
      </c>
      <c r="CD54" s="55" t="str">
        <f t="shared" si="9"/>
        <v/>
      </c>
      <c r="CE54" s="55" t="str">
        <f t="shared" si="10"/>
        <v/>
      </c>
      <c r="CF54" s="55"/>
      <c r="CG54" s="56">
        <f t="shared" si="11"/>
        <v>0</v>
      </c>
      <c r="CH54" s="56">
        <f t="shared" si="12"/>
        <v>0</v>
      </c>
      <c r="CI54" s="56">
        <f t="shared" si="2"/>
        <v>0</v>
      </c>
      <c r="CJ54" s="56">
        <f t="shared" si="3"/>
        <v>0</v>
      </c>
      <c r="CK54" s="56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69" t="s">
        <v>102</v>
      </c>
      <c r="B55" s="34">
        <f t="shared" si="14"/>
        <v>159</v>
      </c>
      <c r="C55" s="39">
        <v>0</v>
      </c>
      <c r="D55" s="57">
        <v>0</v>
      </c>
      <c r="E55" s="42">
        <v>0</v>
      </c>
      <c r="F55" s="42">
        <v>8</v>
      </c>
      <c r="G55" s="42">
        <v>30</v>
      </c>
      <c r="H55" s="42">
        <v>34</v>
      </c>
      <c r="I55" s="42">
        <v>37</v>
      </c>
      <c r="J55" s="42">
        <v>26</v>
      </c>
      <c r="K55" s="42">
        <v>23</v>
      </c>
      <c r="L55" s="42">
        <v>1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0">
        <v>0</v>
      </c>
      <c r="T55" s="39">
        <v>159</v>
      </c>
      <c r="U55" s="39">
        <v>0</v>
      </c>
      <c r="V55" s="40">
        <v>159</v>
      </c>
      <c r="W55" s="41">
        <f t="shared" si="15"/>
        <v>0</v>
      </c>
      <c r="X55" s="39">
        <v>0</v>
      </c>
      <c r="Y55" s="42">
        <v>0</v>
      </c>
      <c r="Z55" s="40">
        <v>0</v>
      </c>
      <c r="AA55" s="62">
        <f t="shared" si="16"/>
        <v>26</v>
      </c>
      <c r="AB55" s="39">
        <v>6</v>
      </c>
      <c r="AC55" s="42">
        <v>20</v>
      </c>
      <c r="AD55" s="40">
        <v>0</v>
      </c>
      <c r="AE55" s="44">
        <v>5</v>
      </c>
      <c r="AF55" s="59">
        <v>0</v>
      </c>
      <c r="AG55" s="39">
        <v>2</v>
      </c>
      <c r="AH55" s="40">
        <v>9</v>
      </c>
      <c r="AI55" s="48">
        <v>3</v>
      </c>
      <c r="AJ55" s="46">
        <v>0</v>
      </c>
      <c r="AK55" s="40">
        <v>0</v>
      </c>
      <c r="AL55" s="70">
        <v>0</v>
      </c>
      <c r="AM55" s="59">
        <v>29</v>
      </c>
      <c r="AN55" s="71"/>
      <c r="AO55" s="40"/>
      <c r="AP55" s="49">
        <v>0</v>
      </c>
      <c r="AQ55" s="49"/>
      <c r="AR55" s="50"/>
      <c r="AS55" s="51"/>
      <c r="AT55" s="60"/>
      <c r="AU55" s="58"/>
      <c r="AV55" s="52"/>
      <c r="AW55" s="70"/>
      <c r="AX55" s="59"/>
      <c r="AY55" s="53" t="str">
        <f t="shared" si="5"/>
        <v/>
      </c>
      <c r="AZ55" s="54"/>
      <c r="BA55" s="54"/>
      <c r="BB55" s="54"/>
      <c r="BC55" s="54"/>
      <c r="BD55" s="54"/>
      <c r="BE55" s="54"/>
      <c r="BF55" s="54"/>
      <c r="BG55" s="54"/>
      <c r="BH55" s="54"/>
      <c r="BI55" s="13"/>
      <c r="BJ55" s="13"/>
      <c r="BK55" s="13"/>
      <c r="BL55" s="13"/>
      <c r="BM55" s="13"/>
      <c r="BX55" s="2"/>
      <c r="CA55" s="55" t="str">
        <f t="shared" si="6"/>
        <v/>
      </c>
      <c r="CB55" s="55" t="str">
        <f t="shared" si="7"/>
        <v/>
      </c>
      <c r="CC55" s="55" t="str">
        <f t="shared" si="8"/>
        <v/>
      </c>
      <c r="CD55" s="55" t="str">
        <f t="shared" si="9"/>
        <v/>
      </c>
      <c r="CE55" s="55" t="str">
        <f t="shared" si="10"/>
        <v/>
      </c>
      <c r="CF55" s="55"/>
      <c r="CG55" s="56">
        <f t="shared" si="11"/>
        <v>0</v>
      </c>
      <c r="CH55" s="56">
        <f t="shared" si="12"/>
        <v>0</v>
      </c>
      <c r="CI55" s="56">
        <f t="shared" si="2"/>
        <v>0</v>
      </c>
      <c r="CJ55" s="56">
        <f t="shared" si="3"/>
        <v>0</v>
      </c>
      <c r="CK55" s="56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69" t="s">
        <v>103</v>
      </c>
      <c r="B56" s="34">
        <f t="shared" si="14"/>
        <v>19</v>
      </c>
      <c r="C56" s="39">
        <v>0</v>
      </c>
      <c r="D56" s="57">
        <v>9</v>
      </c>
      <c r="E56" s="42">
        <v>7</v>
      </c>
      <c r="F56" s="42">
        <v>3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39">
        <v>19</v>
      </c>
      <c r="U56" s="39">
        <v>0</v>
      </c>
      <c r="V56" s="40">
        <v>19</v>
      </c>
      <c r="W56" s="41">
        <f t="shared" si="15"/>
        <v>3</v>
      </c>
      <c r="X56" s="39">
        <v>1</v>
      </c>
      <c r="Y56" s="42">
        <v>2</v>
      </c>
      <c r="Z56" s="40">
        <v>0</v>
      </c>
      <c r="AA56" s="62">
        <f t="shared" si="16"/>
        <v>0</v>
      </c>
      <c r="AB56" s="39">
        <v>0</v>
      </c>
      <c r="AC56" s="42">
        <v>0</v>
      </c>
      <c r="AD56" s="40">
        <v>0</v>
      </c>
      <c r="AE56" s="44">
        <v>1</v>
      </c>
      <c r="AF56" s="59">
        <v>0</v>
      </c>
      <c r="AG56" s="39">
        <v>0</v>
      </c>
      <c r="AH56" s="40">
        <v>0</v>
      </c>
      <c r="AI56" s="48">
        <v>1</v>
      </c>
      <c r="AJ56" s="46">
        <v>0</v>
      </c>
      <c r="AK56" s="40">
        <v>0</v>
      </c>
      <c r="AL56" s="70">
        <v>0</v>
      </c>
      <c r="AM56" s="59">
        <v>0</v>
      </c>
      <c r="AN56" s="71"/>
      <c r="AO56" s="40"/>
      <c r="AP56" s="49">
        <v>0</v>
      </c>
      <c r="AQ56" s="49"/>
      <c r="AR56" s="50"/>
      <c r="AS56" s="51"/>
      <c r="AT56" s="60"/>
      <c r="AU56" s="58"/>
      <c r="AV56" s="52"/>
      <c r="AW56" s="70"/>
      <c r="AX56" s="59"/>
      <c r="AY56" s="53" t="str">
        <f t="shared" si="5"/>
        <v/>
      </c>
      <c r="AZ56" s="54"/>
      <c r="BA56" s="54"/>
      <c r="BB56" s="54"/>
      <c r="BC56" s="54"/>
      <c r="BD56" s="54"/>
      <c r="BE56" s="54"/>
      <c r="BF56" s="54"/>
      <c r="BG56" s="54"/>
      <c r="BH56" s="54"/>
      <c r="BI56" s="13"/>
      <c r="BJ56" s="13"/>
      <c r="BK56" s="13"/>
      <c r="BL56" s="13"/>
      <c r="BM56" s="13"/>
      <c r="BX56" s="2"/>
      <c r="CA56" s="55" t="str">
        <f t="shared" si="6"/>
        <v/>
      </c>
      <c r="CB56" s="55" t="str">
        <f t="shared" si="7"/>
        <v/>
      </c>
      <c r="CC56" s="55" t="str">
        <f t="shared" si="8"/>
        <v/>
      </c>
      <c r="CD56" s="55" t="str">
        <f t="shared" si="9"/>
        <v/>
      </c>
      <c r="CE56" s="55" t="str">
        <f t="shared" si="10"/>
        <v/>
      </c>
      <c r="CF56" s="55"/>
      <c r="CG56" s="56">
        <f t="shared" si="11"/>
        <v>0</v>
      </c>
      <c r="CH56" s="56">
        <f t="shared" si="12"/>
        <v>0</v>
      </c>
      <c r="CI56" s="56">
        <f t="shared" si="2"/>
        <v>0</v>
      </c>
      <c r="CJ56" s="56">
        <f t="shared" si="3"/>
        <v>0</v>
      </c>
      <c r="CK56" s="56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69" t="s">
        <v>104</v>
      </c>
      <c r="B57" s="34">
        <f t="shared" si="14"/>
        <v>204</v>
      </c>
      <c r="C57" s="39">
        <v>0</v>
      </c>
      <c r="D57" s="57">
        <v>0</v>
      </c>
      <c r="E57" s="42">
        <v>0</v>
      </c>
      <c r="F57" s="42">
        <v>2</v>
      </c>
      <c r="G57" s="42">
        <v>4</v>
      </c>
      <c r="H57" s="42">
        <v>13</v>
      </c>
      <c r="I57" s="42">
        <v>27</v>
      </c>
      <c r="J57" s="42">
        <v>23</v>
      </c>
      <c r="K57" s="42">
        <v>29</v>
      </c>
      <c r="L57" s="42">
        <v>33</v>
      </c>
      <c r="M57" s="42">
        <v>19</v>
      </c>
      <c r="N57" s="42">
        <v>17</v>
      </c>
      <c r="O57" s="42">
        <v>13</v>
      </c>
      <c r="P57" s="42">
        <v>7</v>
      </c>
      <c r="Q57" s="42">
        <v>14</v>
      </c>
      <c r="R57" s="42">
        <v>2</v>
      </c>
      <c r="S57" s="40">
        <v>1</v>
      </c>
      <c r="T57" s="39">
        <v>204</v>
      </c>
      <c r="U57" s="39">
        <v>0</v>
      </c>
      <c r="V57" s="40">
        <v>204</v>
      </c>
      <c r="W57" s="41">
        <f t="shared" si="15"/>
        <v>0</v>
      </c>
      <c r="X57" s="39">
        <v>0</v>
      </c>
      <c r="Y57" s="42">
        <v>0</v>
      </c>
      <c r="Z57" s="40">
        <v>0</v>
      </c>
      <c r="AA57" s="62">
        <f t="shared" si="16"/>
        <v>62</v>
      </c>
      <c r="AB57" s="39">
        <v>17</v>
      </c>
      <c r="AC57" s="42">
        <v>45</v>
      </c>
      <c r="AD57" s="40">
        <v>0</v>
      </c>
      <c r="AE57" s="44">
        <v>16</v>
      </c>
      <c r="AF57" s="59">
        <v>0</v>
      </c>
      <c r="AG57" s="39">
        <v>20</v>
      </c>
      <c r="AH57" s="40">
        <v>19</v>
      </c>
      <c r="AI57" s="48">
        <v>6</v>
      </c>
      <c r="AJ57" s="46">
        <v>0</v>
      </c>
      <c r="AK57" s="40">
        <v>0</v>
      </c>
      <c r="AL57" s="70">
        <v>0</v>
      </c>
      <c r="AM57" s="59">
        <v>24</v>
      </c>
      <c r="AN57" s="71"/>
      <c r="AO57" s="40"/>
      <c r="AP57" s="49">
        <v>0</v>
      </c>
      <c r="AQ57" s="49"/>
      <c r="AR57" s="50"/>
      <c r="AS57" s="51"/>
      <c r="AT57" s="60"/>
      <c r="AU57" s="58"/>
      <c r="AV57" s="52"/>
      <c r="AW57" s="70"/>
      <c r="AX57" s="59"/>
      <c r="AY57" s="53" t="str">
        <f t="shared" si="5"/>
        <v/>
      </c>
      <c r="AZ57" s="54"/>
      <c r="BA57" s="54"/>
      <c r="BB57" s="54"/>
      <c r="BC57" s="54"/>
      <c r="BD57" s="54"/>
      <c r="BE57" s="54"/>
      <c r="BF57" s="54"/>
      <c r="BG57" s="54"/>
      <c r="BH57" s="54"/>
      <c r="BI57" s="13"/>
      <c r="BJ57" s="13"/>
      <c r="BK57" s="13"/>
      <c r="BL57" s="13"/>
      <c r="BM57" s="13"/>
      <c r="BX57" s="2"/>
      <c r="CA57" s="55" t="str">
        <f t="shared" si="6"/>
        <v/>
      </c>
      <c r="CB57" s="55" t="str">
        <f t="shared" si="7"/>
        <v/>
      </c>
      <c r="CC57" s="55" t="str">
        <f t="shared" si="8"/>
        <v/>
      </c>
      <c r="CD57" s="55" t="str">
        <f t="shared" si="9"/>
        <v/>
      </c>
      <c r="CE57" s="55" t="str">
        <f t="shared" si="10"/>
        <v/>
      </c>
      <c r="CF57" s="55"/>
      <c r="CG57" s="56">
        <f t="shared" si="11"/>
        <v>0</v>
      </c>
      <c r="CH57" s="56">
        <f t="shared" si="12"/>
        <v>0</v>
      </c>
      <c r="CI57" s="56">
        <f t="shared" si="2"/>
        <v>0</v>
      </c>
      <c r="CJ57" s="56">
        <f t="shared" si="3"/>
        <v>0</v>
      </c>
      <c r="CK57" s="56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1" t="s">
        <v>105</v>
      </c>
      <c r="B58" s="34">
        <f t="shared" si="14"/>
        <v>662</v>
      </c>
      <c r="C58" s="39">
        <v>13</v>
      </c>
      <c r="D58" s="57">
        <v>9</v>
      </c>
      <c r="E58" s="42">
        <v>5</v>
      </c>
      <c r="F58" s="42">
        <v>3</v>
      </c>
      <c r="G58" s="42">
        <v>6</v>
      </c>
      <c r="H58" s="42">
        <v>12</v>
      </c>
      <c r="I58" s="42">
        <v>10</v>
      </c>
      <c r="J58" s="42">
        <v>24</v>
      </c>
      <c r="K58" s="42">
        <v>15</v>
      </c>
      <c r="L58" s="42">
        <v>16</v>
      </c>
      <c r="M58" s="42">
        <v>35</v>
      </c>
      <c r="N58" s="42">
        <v>57</v>
      </c>
      <c r="O58" s="42">
        <v>47</v>
      </c>
      <c r="P58" s="42">
        <v>74</v>
      </c>
      <c r="Q58" s="42">
        <v>120</v>
      </c>
      <c r="R58" s="42">
        <v>117</v>
      </c>
      <c r="S58" s="40">
        <v>99</v>
      </c>
      <c r="T58" s="39">
        <v>655</v>
      </c>
      <c r="U58" s="39">
        <v>312</v>
      </c>
      <c r="V58" s="40">
        <v>350</v>
      </c>
      <c r="W58" s="41">
        <f t="shared" si="15"/>
        <v>19</v>
      </c>
      <c r="X58" s="39">
        <v>0</v>
      </c>
      <c r="Y58" s="42">
        <v>19</v>
      </c>
      <c r="Z58" s="40">
        <v>0</v>
      </c>
      <c r="AA58" s="62">
        <f t="shared" si="16"/>
        <v>180</v>
      </c>
      <c r="AB58" s="39">
        <v>64</v>
      </c>
      <c r="AC58" s="42">
        <v>116</v>
      </c>
      <c r="AD58" s="40">
        <v>0</v>
      </c>
      <c r="AE58" s="44">
        <v>64</v>
      </c>
      <c r="AF58" s="59">
        <v>2</v>
      </c>
      <c r="AG58" s="39">
        <v>11</v>
      </c>
      <c r="AH58" s="40">
        <v>29</v>
      </c>
      <c r="AI58" s="48">
        <v>166</v>
      </c>
      <c r="AJ58" s="46">
        <v>0</v>
      </c>
      <c r="AK58" s="40">
        <v>0</v>
      </c>
      <c r="AL58" s="70">
        <v>6</v>
      </c>
      <c r="AM58" s="59">
        <v>48</v>
      </c>
      <c r="AN58" s="71"/>
      <c r="AO58" s="40"/>
      <c r="AP58" s="49">
        <v>48</v>
      </c>
      <c r="AQ58" s="49"/>
      <c r="AR58" s="50"/>
      <c r="AS58" s="51"/>
      <c r="AT58" s="60"/>
      <c r="AU58" s="58"/>
      <c r="AV58" s="52"/>
      <c r="AW58" s="70"/>
      <c r="AX58" s="59"/>
      <c r="AY58" s="53" t="str">
        <f t="shared" si="5"/>
        <v/>
      </c>
      <c r="AZ58" s="54"/>
      <c r="BA58" s="54"/>
      <c r="BB58" s="54"/>
      <c r="BC58" s="54"/>
      <c r="BD58" s="54"/>
      <c r="BE58" s="54"/>
      <c r="BF58" s="54"/>
      <c r="BG58" s="54"/>
      <c r="BH58" s="54"/>
      <c r="BI58" s="13"/>
      <c r="BJ58" s="13"/>
      <c r="BK58" s="13"/>
      <c r="BL58" s="13"/>
      <c r="BM58" s="13"/>
      <c r="BX58" s="2"/>
      <c r="CA58" s="55" t="str">
        <f t="shared" si="6"/>
        <v/>
      </c>
      <c r="CB58" s="55" t="str">
        <f t="shared" si="7"/>
        <v/>
      </c>
      <c r="CC58" s="55" t="str">
        <f t="shared" si="8"/>
        <v/>
      </c>
      <c r="CD58" s="55" t="str">
        <f t="shared" si="9"/>
        <v/>
      </c>
      <c r="CE58" s="55" t="str">
        <f t="shared" si="10"/>
        <v/>
      </c>
      <c r="CF58" s="55"/>
      <c r="CG58" s="56">
        <f t="shared" si="11"/>
        <v>0</v>
      </c>
      <c r="CH58" s="56">
        <f t="shared" si="12"/>
        <v>0</v>
      </c>
      <c r="CI58" s="56">
        <f t="shared" si="2"/>
        <v>0</v>
      </c>
      <c r="CJ58" s="56">
        <f t="shared" si="3"/>
        <v>0</v>
      </c>
      <c r="CK58" s="56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1" t="s">
        <v>106</v>
      </c>
      <c r="B59" s="34">
        <f t="shared" si="14"/>
        <v>183</v>
      </c>
      <c r="C59" s="39">
        <v>15</v>
      </c>
      <c r="D59" s="57">
        <v>19</v>
      </c>
      <c r="E59" s="42">
        <v>17</v>
      </c>
      <c r="F59" s="42">
        <v>9</v>
      </c>
      <c r="G59" s="42">
        <v>3</v>
      </c>
      <c r="H59" s="42">
        <v>4</v>
      </c>
      <c r="I59" s="42">
        <v>1</v>
      </c>
      <c r="J59" s="42">
        <v>4</v>
      </c>
      <c r="K59" s="42">
        <v>5</v>
      </c>
      <c r="L59" s="42">
        <v>11</v>
      </c>
      <c r="M59" s="42">
        <v>5</v>
      </c>
      <c r="N59" s="42">
        <v>17</v>
      </c>
      <c r="O59" s="42">
        <v>9</v>
      </c>
      <c r="P59" s="42">
        <v>16</v>
      </c>
      <c r="Q59" s="42">
        <v>17</v>
      </c>
      <c r="R59" s="42">
        <v>19</v>
      </c>
      <c r="S59" s="40">
        <v>12</v>
      </c>
      <c r="T59" s="39">
        <v>181</v>
      </c>
      <c r="U59" s="39">
        <v>71</v>
      </c>
      <c r="V59" s="40">
        <v>112</v>
      </c>
      <c r="W59" s="41">
        <f t="shared" si="15"/>
        <v>24</v>
      </c>
      <c r="X59" s="39">
        <v>5</v>
      </c>
      <c r="Y59" s="42">
        <v>19</v>
      </c>
      <c r="Z59" s="40">
        <v>0</v>
      </c>
      <c r="AA59" s="62">
        <f t="shared" si="16"/>
        <v>73</v>
      </c>
      <c r="AB59" s="39">
        <v>19</v>
      </c>
      <c r="AC59" s="42">
        <v>53</v>
      </c>
      <c r="AD59" s="40">
        <v>1</v>
      </c>
      <c r="AE59" s="44">
        <v>24</v>
      </c>
      <c r="AF59" s="40">
        <v>0</v>
      </c>
      <c r="AG59" s="39">
        <v>19</v>
      </c>
      <c r="AH59" s="40">
        <v>12</v>
      </c>
      <c r="AI59" s="48">
        <v>0</v>
      </c>
      <c r="AJ59" s="46">
        <v>0</v>
      </c>
      <c r="AK59" s="40">
        <v>0</v>
      </c>
      <c r="AL59" s="70">
        <v>5</v>
      </c>
      <c r="AM59" s="59">
        <v>15</v>
      </c>
      <c r="AN59" s="71"/>
      <c r="AO59" s="40"/>
      <c r="AP59" s="49">
        <v>0</v>
      </c>
      <c r="AQ59" s="49"/>
      <c r="AR59" s="50"/>
      <c r="AS59" s="51"/>
      <c r="AT59" s="60"/>
      <c r="AU59" s="58"/>
      <c r="AV59" s="52"/>
      <c r="AW59" s="70"/>
      <c r="AX59" s="59"/>
      <c r="AY59" s="53" t="str">
        <f t="shared" si="5"/>
        <v/>
      </c>
      <c r="AZ59" s="54"/>
      <c r="BA59" s="54"/>
      <c r="BB59" s="54"/>
      <c r="BC59" s="54"/>
      <c r="BD59" s="54"/>
      <c r="BE59" s="54"/>
      <c r="BF59" s="54"/>
      <c r="BG59" s="54"/>
      <c r="BH59" s="54"/>
      <c r="BI59" s="13"/>
      <c r="BJ59" s="13"/>
      <c r="BK59" s="13"/>
      <c r="BL59" s="13"/>
      <c r="BM59" s="13"/>
      <c r="BX59" s="2"/>
      <c r="CA59" s="55" t="str">
        <f t="shared" si="6"/>
        <v/>
      </c>
      <c r="CB59" s="55" t="str">
        <f t="shared" si="7"/>
        <v/>
      </c>
      <c r="CC59" s="55" t="str">
        <f t="shared" si="8"/>
        <v/>
      </c>
      <c r="CD59" s="55" t="str">
        <f t="shared" si="9"/>
        <v/>
      </c>
      <c r="CE59" s="55" t="str">
        <f t="shared" si="10"/>
        <v/>
      </c>
      <c r="CF59" s="55"/>
      <c r="CG59" s="56">
        <f t="shared" si="11"/>
        <v>0</v>
      </c>
      <c r="CH59" s="56">
        <f t="shared" si="12"/>
        <v>0</v>
      </c>
      <c r="CI59" s="56">
        <f t="shared" si="2"/>
        <v>0</v>
      </c>
      <c r="CJ59" s="56">
        <f t="shared" si="3"/>
        <v>0</v>
      </c>
      <c r="CK59" s="56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1" t="s">
        <v>107</v>
      </c>
      <c r="B60" s="34">
        <f t="shared" si="14"/>
        <v>115</v>
      </c>
      <c r="C60" s="39">
        <v>45</v>
      </c>
      <c r="D60" s="57">
        <v>37</v>
      </c>
      <c r="E60" s="42">
        <v>30</v>
      </c>
      <c r="F60" s="42">
        <v>3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39">
        <v>115</v>
      </c>
      <c r="U60" s="39">
        <v>63</v>
      </c>
      <c r="V60" s="40">
        <v>52</v>
      </c>
      <c r="W60" s="41">
        <f t="shared" si="15"/>
        <v>57</v>
      </c>
      <c r="X60" s="39">
        <v>2</v>
      </c>
      <c r="Y60" s="42">
        <v>55</v>
      </c>
      <c r="Z60" s="40">
        <v>0</v>
      </c>
      <c r="AA60" s="62">
        <f t="shared" si="16"/>
        <v>0</v>
      </c>
      <c r="AB60" s="39">
        <v>0</v>
      </c>
      <c r="AC60" s="42">
        <v>0</v>
      </c>
      <c r="AD60" s="40">
        <v>0</v>
      </c>
      <c r="AE60" s="44">
        <v>2</v>
      </c>
      <c r="AF60" s="40">
        <v>0</v>
      </c>
      <c r="AG60" s="39">
        <v>13</v>
      </c>
      <c r="AH60" s="40">
        <v>3</v>
      </c>
      <c r="AI60" s="48">
        <v>0</v>
      </c>
      <c r="AJ60" s="46">
        <v>2</v>
      </c>
      <c r="AK60" s="40">
        <v>0</v>
      </c>
      <c r="AL60" s="70">
        <v>12</v>
      </c>
      <c r="AM60" s="59">
        <v>0</v>
      </c>
      <c r="AN60" s="71"/>
      <c r="AO60" s="40"/>
      <c r="AP60" s="49">
        <v>0</v>
      </c>
      <c r="AQ60" s="49"/>
      <c r="AR60" s="50"/>
      <c r="AS60" s="51"/>
      <c r="AT60" s="60"/>
      <c r="AU60" s="58"/>
      <c r="AV60" s="52"/>
      <c r="AW60" s="70"/>
      <c r="AX60" s="59"/>
      <c r="AY60" s="53" t="str">
        <f t="shared" si="5"/>
        <v/>
      </c>
      <c r="AZ60" s="54"/>
      <c r="BA60" s="54"/>
      <c r="BB60" s="54"/>
      <c r="BC60" s="54"/>
      <c r="BD60" s="54"/>
      <c r="BE60" s="54"/>
      <c r="BF60" s="54"/>
      <c r="BG60" s="54"/>
      <c r="BH60" s="54"/>
      <c r="BI60" s="13"/>
      <c r="BJ60" s="13"/>
      <c r="BK60" s="13"/>
      <c r="BL60" s="13"/>
      <c r="BM60" s="13"/>
      <c r="BX60" s="2"/>
      <c r="CA60" s="55" t="str">
        <f t="shared" si="6"/>
        <v/>
      </c>
      <c r="CB60" s="55" t="str">
        <f t="shared" si="7"/>
        <v/>
      </c>
      <c r="CC60" s="55" t="str">
        <f t="shared" si="8"/>
        <v/>
      </c>
      <c r="CD60" s="55" t="str">
        <f t="shared" si="9"/>
        <v/>
      </c>
      <c r="CE60" s="55" t="str">
        <f t="shared" si="10"/>
        <v/>
      </c>
      <c r="CF60" s="55"/>
      <c r="CG60" s="56">
        <f t="shared" si="11"/>
        <v>0</v>
      </c>
      <c r="CH60" s="56">
        <f t="shared" si="12"/>
        <v>0</v>
      </c>
      <c r="CI60" s="56">
        <f t="shared" si="2"/>
        <v>0</v>
      </c>
      <c r="CJ60" s="56">
        <f t="shared" si="3"/>
        <v>0</v>
      </c>
      <c r="CK60" s="56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1" t="s">
        <v>108</v>
      </c>
      <c r="B61" s="34">
        <f t="shared" si="14"/>
        <v>398</v>
      </c>
      <c r="C61" s="39">
        <v>0</v>
      </c>
      <c r="D61" s="57">
        <v>0</v>
      </c>
      <c r="E61" s="42">
        <v>0</v>
      </c>
      <c r="F61" s="42">
        <v>27</v>
      </c>
      <c r="G61" s="42">
        <v>13</v>
      </c>
      <c r="H61" s="42">
        <v>24</v>
      </c>
      <c r="I61" s="42">
        <v>16</v>
      </c>
      <c r="J61" s="42">
        <v>22</v>
      </c>
      <c r="K61" s="42">
        <v>16</v>
      </c>
      <c r="L61" s="42">
        <v>28</v>
      </c>
      <c r="M61" s="42">
        <v>51</v>
      </c>
      <c r="N61" s="42">
        <v>39</v>
      </c>
      <c r="O61" s="42">
        <v>38</v>
      </c>
      <c r="P61" s="42">
        <v>40</v>
      </c>
      <c r="Q61" s="42">
        <v>31</v>
      </c>
      <c r="R61" s="42">
        <v>29</v>
      </c>
      <c r="S61" s="40">
        <v>24</v>
      </c>
      <c r="T61" s="39">
        <v>393</v>
      </c>
      <c r="U61" s="39">
        <v>165</v>
      </c>
      <c r="V61" s="40">
        <v>233</v>
      </c>
      <c r="W61" s="41">
        <f t="shared" si="15"/>
        <v>0</v>
      </c>
      <c r="X61" s="39">
        <v>0</v>
      </c>
      <c r="Y61" s="42">
        <v>0</v>
      </c>
      <c r="Z61" s="40">
        <v>0</v>
      </c>
      <c r="AA61" s="62">
        <f t="shared" si="16"/>
        <v>215</v>
      </c>
      <c r="AB61" s="39">
        <v>42</v>
      </c>
      <c r="AC61" s="42">
        <v>128</v>
      </c>
      <c r="AD61" s="40">
        <v>45</v>
      </c>
      <c r="AE61" s="44">
        <v>35</v>
      </c>
      <c r="AF61" s="66">
        <v>15</v>
      </c>
      <c r="AG61" s="39">
        <v>5</v>
      </c>
      <c r="AH61" s="40">
        <v>3</v>
      </c>
      <c r="AI61" s="48">
        <v>17</v>
      </c>
      <c r="AJ61" s="46">
        <v>0</v>
      </c>
      <c r="AK61" s="40">
        <v>74</v>
      </c>
      <c r="AL61" s="70">
        <v>0</v>
      </c>
      <c r="AM61" s="59">
        <v>66</v>
      </c>
      <c r="AN61" s="71"/>
      <c r="AO61" s="40"/>
      <c r="AP61" s="49">
        <v>0</v>
      </c>
      <c r="AQ61" s="49"/>
      <c r="AR61" s="50"/>
      <c r="AS61" s="51"/>
      <c r="AT61" s="60"/>
      <c r="AU61" s="58"/>
      <c r="AV61" s="52"/>
      <c r="AW61" s="70"/>
      <c r="AX61" s="59"/>
      <c r="AY61" s="53" t="str">
        <f t="shared" si="5"/>
        <v/>
      </c>
      <c r="AZ61" s="54"/>
      <c r="BA61" s="54"/>
      <c r="BB61" s="54"/>
      <c r="BC61" s="54"/>
      <c r="BD61" s="54"/>
      <c r="BE61" s="54"/>
      <c r="BF61" s="54"/>
      <c r="BG61" s="54"/>
      <c r="BH61" s="54"/>
      <c r="BI61" s="13"/>
      <c r="BJ61" s="13"/>
      <c r="BK61" s="13"/>
      <c r="BL61" s="13"/>
      <c r="BM61" s="13"/>
      <c r="BX61" s="2"/>
      <c r="CA61" s="55" t="str">
        <f t="shared" si="6"/>
        <v/>
      </c>
      <c r="CB61" s="55" t="str">
        <f t="shared" si="7"/>
        <v/>
      </c>
      <c r="CC61" s="55" t="str">
        <f t="shared" si="8"/>
        <v/>
      </c>
      <c r="CD61" s="55" t="str">
        <f t="shared" si="9"/>
        <v/>
      </c>
      <c r="CE61" s="55" t="str">
        <f t="shared" si="10"/>
        <v/>
      </c>
      <c r="CF61" s="55"/>
      <c r="CG61" s="56">
        <f t="shared" si="11"/>
        <v>0</v>
      </c>
      <c r="CH61" s="56">
        <f t="shared" si="12"/>
        <v>0</v>
      </c>
      <c r="CI61" s="56">
        <f t="shared" si="2"/>
        <v>0</v>
      </c>
      <c r="CJ61" s="56">
        <f t="shared" si="3"/>
        <v>0</v>
      </c>
      <c r="CK61" s="56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1" t="s">
        <v>109</v>
      </c>
      <c r="B62" s="34">
        <f t="shared" si="14"/>
        <v>0</v>
      </c>
      <c r="C62" s="39"/>
      <c r="D62" s="57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39"/>
      <c r="U62" s="39"/>
      <c r="V62" s="40"/>
      <c r="W62" s="41">
        <f t="shared" si="15"/>
        <v>0</v>
      </c>
      <c r="X62" s="39"/>
      <c r="Y62" s="42"/>
      <c r="Z62" s="40"/>
      <c r="AA62" s="62">
        <f t="shared" si="16"/>
        <v>0</v>
      </c>
      <c r="AB62" s="39"/>
      <c r="AC62" s="42"/>
      <c r="AD62" s="40"/>
      <c r="AE62" s="44"/>
      <c r="AF62" s="59">
        <v>0</v>
      </c>
      <c r="AG62" s="39"/>
      <c r="AH62" s="40"/>
      <c r="AI62" s="48"/>
      <c r="AJ62" s="46"/>
      <c r="AK62" s="40"/>
      <c r="AL62" s="70"/>
      <c r="AM62" s="59"/>
      <c r="AN62" s="71"/>
      <c r="AO62" s="40"/>
      <c r="AP62" s="49"/>
      <c r="AQ62" s="49"/>
      <c r="AR62" s="50"/>
      <c r="AS62" s="51"/>
      <c r="AT62" s="60"/>
      <c r="AU62" s="58"/>
      <c r="AV62" s="52"/>
      <c r="AW62" s="70"/>
      <c r="AX62" s="59"/>
      <c r="AY62" s="53" t="str">
        <f t="shared" si="5"/>
        <v/>
      </c>
      <c r="AZ62" s="54"/>
      <c r="BA62" s="54"/>
      <c r="BB62" s="54"/>
      <c r="BC62" s="54"/>
      <c r="BD62" s="54"/>
      <c r="BE62" s="54"/>
      <c r="BF62" s="54"/>
      <c r="BG62" s="54"/>
      <c r="BH62" s="54"/>
      <c r="BI62" s="13"/>
      <c r="BJ62" s="13"/>
      <c r="BK62" s="13"/>
      <c r="BL62" s="13"/>
      <c r="BM62" s="13"/>
      <c r="BX62" s="2"/>
      <c r="CA62" s="55" t="str">
        <f t="shared" si="6"/>
        <v/>
      </c>
      <c r="CB62" s="55" t="str">
        <f t="shared" si="7"/>
        <v/>
      </c>
      <c r="CC62" s="55" t="str">
        <f t="shared" si="8"/>
        <v/>
      </c>
      <c r="CD62" s="55" t="str">
        <f t="shared" si="9"/>
        <v/>
      </c>
      <c r="CE62" s="55" t="str">
        <f t="shared" si="10"/>
        <v/>
      </c>
      <c r="CF62" s="55"/>
      <c r="CG62" s="56">
        <f t="shared" si="11"/>
        <v>0</v>
      </c>
      <c r="CH62" s="56">
        <f t="shared" si="12"/>
        <v>0</v>
      </c>
      <c r="CI62" s="56">
        <f t="shared" si="2"/>
        <v>0</v>
      </c>
      <c r="CJ62" s="56">
        <f t="shared" si="3"/>
        <v>0</v>
      </c>
      <c r="CK62" s="56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1" t="s">
        <v>110</v>
      </c>
      <c r="B63" s="34">
        <f t="shared" si="14"/>
        <v>382</v>
      </c>
      <c r="C63" s="39">
        <v>0</v>
      </c>
      <c r="D63" s="57">
        <v>0</v>
      </c>
      <c r="E63" s="42">
        <v>0</v>
      </c>
      <c r="F63" s="42">
        <v>1</v>
      </c>
      <c r="G63" s="42">
        <v>2</v>
      </c>
      <c r="H63" s="42">
        <v>7</v>
      </c>
      <c r="I63" s="42">
        <v>7</v>
      </c>
      <c r="J63" s="42">
        <v>6</v>
      </c>
      <c r="K63" s="42">
        <v>5</v>
      </c>
      <c r="L63" s="42">
        <v>20</v>
      </c>
      <c r="M63" s="42">
        <v>19</v>
      </c>
      <c r="N63" s="42">
        <v>39</v>
      </c>
      <c r="O63" s="42">
        <v>45</v>
      </c>
      <c r="P63" s="42">
        <v>60</v>
      </c>
      <c r="Q63" s="42">
        <v>66</v>
      </c>
      <c r="R63" s="42">
        <v>55</v>
      </c>
      <c r="S63" s="40">
        <v>50</v>
      </c>
      <c r="T63" s="39">
        <v>381</v>
      </c>
      <c r="U63" s="39">
        <v>335</v>
      </c>
      <c r="V63" s="40">
        <v>47</v>
      </c>
      <c r="W63" s="41">
        <f t="shared" si="15"/>
        <v>0</v>
      </c>
      <c r="X63" s="39">
        <v>0</v>
      </c>
      <c r="Y63" s="42">
        <v>0</v>
      </c>
      <c r="Z63" s="40">
        <v>0</v>
      </c>
      <c r="AA63" s="62">
        <f t="shared" si="16"/>
        <v>217</v>
      </c>
      <c r="AB63" s="39">
        <v>133</v>
      </c>
      <c r="AC63" s="42">
        <v>84</v>
      </c>
      <c r="AD63" s="40">
        <v>0</v>
      </c>
      <c r="AE63" s="44">
        <v>128</v>
      </c>
      <c r="AF63" s="59">
        <v>8</v>
      </c>
      <c r="AG63" s="39">
        <v>10</v>
      </c>
      <c r="AH63" s="40">
        <v>1</v>
      </c>
      <c r="AI63" s="48">
        <v>0</v>
      </c>
      <c r="AJ63" s="46">
        <v>0</v>
      </c>
      <c r="AK63" s="40">
        <v>28</v>
      </c>
      <c r="AL63" s="70">
        <v>0</v>
      </c>
      <c r="AM63" s="59">
        <v>2</v>
      </c>
      <c r="AN63" s="71"/>
      <c r="AO63" s="40"/>
      <c r="AP63" s="49">
        <v>0</v>
      </c>
      <c r="AQ63" s="49"/>
      <c r="AR63" s="50"/>
      <c r="AS63" s="51"/>
      <c r="AT63" s="60"/>
      <c r="AU63" s="58"/>
      <c r="AV63" s="52"/>
      <c r="AW63" s="70"/>
      <c r="AX63" s="59"/>
      <c r="AY63" s="53" t="str">
        <f t="shared" si="5"/>
        <v/>
      </c>
      <c r="AZ63" s="54"/>
      <c r="BA63" s="54"/>
      <c r="BB63" s="54"/>
      <c r="BC63" s="54"/>
      <c r="BD63" s="54"/>
      <c r="BE63" s="54"/>
      <c r="BF63" s="54"/>
      <c r="BG63" s="54"/>
      <c r="BH63" s="54"/>
      <c r="BI63" s="13"/>
      <c r="BJ63" s="13"/>
      <c r="BK63" s="13"/>
      <c r="BL63" s="13"/>
      <c r="BM63" s="13"/>
      <c r="BX63" s="2"/>
      <c r="CA63" s="55" t="str">
        <f t="shared" si="6"/>
        <v/>
      </c>
      <c r="CB63" s="55" t="str">
        <f t="shared" si="7"/>
        <v/>
      </c>
      <c r="CC63" s="55" t="str">
        <f t="shared" si="8"/>
        <v/>
      </c>
      <c r="CD63" s="55" t="str">
        <f t="shared" si="9"/>
        <v/>
      </c>
      <c r="CE63" s="55" t="str">
        <f t="shared" si="10"/>
        <v/>
      </c>
      <c r="CF63" s="55"/>
      <c r="CG63" s="56">
        <f t="shared" si="11"/>
        <v>0</v>
      </c>
      <c r="CH63" s="56">
        <f t="shared" si="12"/>
        <v>0</v>
      </c>
      <c r="CI63" s="56">
        <f t="shared" si="2"/>
        <v>0</v>
      </c>
      <c r="CJ63" s="56">
        <f t="shared" si="3"/>
        <v>0</v>
      </c>
      <c r="CK63" s="56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1" t="s">
        <v>111</v>
      </c>
      <c r="B64" s="34">
        <f t="shared" si="14"/>
        <v>0</v>
      </c>
      <c r="C64" s="39"/>
      <c r="D64" s="57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39"/>
      <c r="U64" s="39"/>
      <c r="V64" s="40"/>
      <c r="W64" s="41">
        <f t="shared" si="15"/>
        <v>0</v>
      </c>
      <c r="X64" s="39"/>
      <c r="Y64" s="42"/>
      <c r="Z64" s="40"/>
      <c r="AA64" s="62">
        <f t="shared" si="16"/>
        <v>0</v>
      </c>
      <c r="AB64" s="39"/>
      <c r="AC64" s="42"/>
      <c r="AD64" s="40"/>
      <c r="AE64" s="44"/>
      <c r="AF64" s="59"/>
      <c r="AG64" s="39"/>
      <c r="AH64" s="40"/>
      <c r="AI64" s="48"/>
      <c r="AJ64" s="46"/>
      <c r="AK64" s="40"/>
      <c r="AL64" s="72"/>
      <c r="AM64" s="73"/>
      <c r="AN64" s="71"/>
      <c r="AO64" s="40"/>
      <c r="AP64" s="49"/>
      <c r="AQ64" s="49"/>
      <c r="AR64" s="50"/>
      <c r="AS64" s="51"/>
      <c r="AT64" s="60"/>
      <c r="AU64" s="58"/>
      <c r="AV64" s="52"/>
      <c r="AW64" s="72"/>
      <c r="AX64" s="73"/>
      <c r="AY64" s="53" t="str">
        <f t="shared" si="5"/>
        <v/>
      </c>
      <c r="AZ64" s="54"/>
      <c r="BA64" s="54"/>
      <c r="BB64" s="54"/>
      <c r="BC64" s="54"/>
      <c r="BD64" s="54"/>
      <c r="BE64" s="54"/>
      <c r="BF64" s="54"/>
      <c r="BG64" s="54"/>
      <c r="BH64" s="54"/>
      <c r="BI64" s="13"/>
      <c r="BJ64" s="13"/>
      <c r="BK64" s="13"/>
      <c r="BL64" s="13"/>
      <c r="BM64" s="13"/>
      <c r="BX64" s="2"/>
      <c r="CA64" s="55" t="str">
        <f t="shared" si="6"/>
        <v/>
      </c>
      <c r="CB64" s="55" t="str">
        <f t="shared" si="7"/>
        <v/>
      </c>
      <c r="CC64" s="55" t="str">
        <f t="shared" si="8"/>
        <v/>
      </c>
      <c r="CD64" s="55" t="str">
        <f t="shared" si="9"/>
        <v/>
      </c>
      <c r="CE64" s="55" t="str">
        <f t="shared" si="10"/>
        <v/>
      </c>
      <c r="CF64" s="55"/>
      <c r="CG64" s="56">
        <f t="shared" si="11"/>
        <v>0</v>
      </c>
      <c r="CH64" s="56">
        <f t="shared" si="12"/>
        <v>0</v>
      </c>
      <c r="CI64" s="56">
        <f t="shared" si="2"/>
        <v>0</v>
      </c>
      <c r="CJ64" s="56">
        <f t="shared" si="3"/>
        <v>0</v>
      </c>
      <c r="CK64" s="56">
        <f t="shared" si="4"/>
        <v>0</v>
      </c>
    </row>
    <row r="65" spans="1:104" ht="16.350000000000001" customHeight="1" x14ac:dyDescent="0.2">
      <c r="A65" s="41" t="s">
        <v>112</v>
      </c>
      <c r="B65" s="34">
        <f t="shared" si="14"/>
        <v>0</v>
      </c>
      <c r="C65" s="39"/>
      <c r="D65" s="57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0"/>
      <c r="T65" s="39"/>
      <c r="U65" s="39"/>
      <c r="V65" s="40"/>
      <c r="W65" s="41">
        <f t="shared" si="15"/>
        <v>0</v>
      </c>
      <c r="X65" s="39"/>
      <c r="Y65" s="42"/>
      <c r="Z65" s="40"/>
      <c r="AA65" s="62">
        <f t="shared" si="16"/>
        <v>0</v>
      </c>
      <c r="AB65" s="39"/>
      <c r="AC65" s="42"/>
      <c r="AD65" s="40"/>
      <c r="AE65" s="44"/>
      <c r="AF65" s="40"/>
      <c r="AG65" s="39"/>
      <c r="AH65" s="40"/>
      <c r="AI65" s="48"/>
      <c r="AJ65" s="46"/>
      <c r="AK65" s="40"/>
      <c r="AL65" s="72"/>
      <c r="AM65" s="73"/>
      <c r="AN65" s="71"/>
      <c r="AO65" s="40"/>
      <c r="AP65" s="49"/>
      <c r="AQ65" s="49"/>
      <c r="AR65" s="50"/>
      <c r="AS65" s="51"/>
      <c r="AT65" s="60"/>
      <c r="AU65" s="58"/>
      <c r="AV65" s="52"/>
      <c r="AW65" s="72"/>
      <c r="AX65" s="73"/>
      <c r="AY65" s="53" t="str">
        <f t="shared" si="5"/>
        <v/>
      </c>
      <c r="AZ65" s="54"/>
      <c r="BA65" s="54"/>
      <c r="BB65" s="54"/>
      <c r="BC65" s="54"/>
      <c r="BD65" s="54"/>
      <c r="BE65" s="54"/>
      <c r="BF65" s="54"/>
      <c r="BG65" s="54"/>
      <c r="BH65" s="54"/>
      <c r="BI65" s="13"/>
      <c r="BJ65" s="13"/>
      <c r="BK65" s="13"/>
      <c r="BL65" s="13"/>
      <c r="BM65" s="13"/>
      <c r="BX65" s="2"/>
      <c r="CA65" s="55" t="str">
        <f t="shared" si="6"/>
        <v/>
      </c>
      <c r="CB65" s="55" t="str">
        <f t="shared" si="7"/>
        <v/>
      </c>
      <c r="CC65" s="55" t="str">
        <f t="shared" si="8"/>
        <v/>
      </c>
      <c r="CD65" s="55" t="str">
        <f t="shared" si="9"/>
        <v/>
      </c>
      <c r="CE65" s="55" t="str">
        <f t="shared" si="10"/>
        <v/>
      </c>
      <c r="CF65" s="55"/>
      <c r="CG65" s="56">
        <f t="shared" si="11"/>
        <v>0</v>
      </c>
      <c r="CH65" s="56">
        <f t="shared" si="12"/>
        <v>0</v>
      </c>
      <c r="CI65" s="56">
        <f t="shared" si="2"/>
        <v>0</v>
      </c>
      <c r="CJ65" s="56">
        <f t="shared" si="3"/>
        <v>0</v>
      </c>
      <c r="CK65" s="56">
        <f t="shared" si="4"/>
        <v>0</v>
      </c>
    </row>
    <row r="66" spans="1:104" ht="16.350000000000001" customHeight="1" x14ac:dyDescent="0.2">
      <c r="A66" s="41" t="s">
        <v>113</v>
      </c>
      <c r="B66" s="34">
        <f>SUM(L66+M66+N66+O66+P66+Q66+R66+S66)</f>
        <v>0</v>
      </c>
      <c r="C66" s="74"/>
      <c r="D66" s="75"/>
      <c r="E66" s="76"/>
      <c r="F66" s="76"/>
      <c r="G66" s="76"/>
      <c r="H66" s="76"/>
      <c r="I66" s="76"/>
      <c r="J66" s="76"/>
      <c r="K66" s="76"/>
      <c r="L66" s="42"/>
      <c r="M66" s="42"/>
      <c r="N66" s="42"/>
      <c r="O66" s="42"/>
      <c r="P66" s="42"/>
      <c r="Q66" s="42"/>
      <c r="R66" s="42"/>
      <c r="S66" s="40"/>
      <c r="T66" s="39"/>
      <c r="U66" s="39"/>
      <c r="V66" s="40"/>
      <c r="W66" s="41">
        <f t="shared" si="15"/>
        <v>0</v>
      </c>
      <c r="X66" s="39"/>
      <c r="Y66" s="42"/>
      <c r="Z66" s="40"/>
      <c r="AA66" s="62">
        <f t="shared" si="16"/>
        <v>0</v>
      </c>
      <c r="AB66" s="39"/>
      <c r="AC66" s="42"/>
      <c r="AD66" s="40"/>
      <c r="AE66" s="44"/>
      <c r="AF66" s="40"/>
      <c r="AG66" s="39"/>
      <c r="AH66" s="40"/>
      <c r="AI66" s="48"/>
      <c r="AJ66" s="46"/>
      <c r="AK66" s="40"/>
      <c r="AL66" s="72"/>
      <c r="AM66" s="73"/>
      <c r="AN66" s="71"/>
      <c r="AO66" s="40"/>
      <c r="AP66" s="49"/>
      <c r="AQ66" s="49"/>
      <c r="AR66" s="50"/>
      <c r="AS66" s="51"/>
      <c r="AT66" s="60"/>
      <c r="AU66" s="58"/>
      <c r="AV66" s="52"/>
      <c r="AW66" s="72"/>
      <c r="AX66" s="73"/>
      <c r="AY66" s="53" t="str">
        <f t="shared" si="5"/>
        <v/>
      </c>
      <c r="AZ66" s="54"/>
      <c r="BA66" s="54"/>
      <c r="BB66" s="54"/>
      <c r="BC66" s="54"/>
      <c r="BD66" s="54"/>
      <c r="BE66" s="54"/>
      <c r="BF66" s="54"/>
      <c r="BG66" s="54"/>
      <c r="BH66" s="54"/>
      <c r="BI66" s="13"/>
      <c r="BJ66" s="13"/>
      <c r="BK66" s="13"/>
      <c r="BL66" s="13"/>
      <c r="BM66" s="13"/>
      <c r="BX66" s="2"/>
      <c r="CA66" s="55" t="str">
        <f t="shared" si="6"/>
        <v/>
      </c>
      <c r="CB66" s="55" t="str">
        <f t="shared" si="7"/>
        <v/>
      </c>
      <c r="CC66" s="55" t="str">
        <f t="shared" si="8"/>
        <v/>
      </c>
      <c r="CD66" s="55" t="str">
        <f t="shared" si="9"/>
        <v/>
      </c>
      <c r="CE66" s="55" t="str">
        <f t="shared" si="10"/>
        <v/>
      </c>
      <c r="CF66" s="55"/>
      <c r="CG66" s="56">
        <f t="shared" si="11"/>
        <v>0</v>
      </c>
      <c r="CH66" s="56">
        <f t="shared" si="12"/>
        <v>0</v>
      </c>
      <c r="CI66" s="56">
        <f t="shared" si="2"/>
        <v>0</v>
      </c>
      <c r="CJ66" s="56">
        <f t="shared" si="3"/>
        <v>0</v>
      </c>
      <c r="CK66" s="56">
        <f t="shared" si="4"/>
        <v>0</v>
      </c>
    </row>
    <row r="67" spans="1:104" ht="16.350000000000001" customHeight="1" x14ac:dyDescent="0.2">
      <c r="A67" s="41" t="s">
        <v>114</v>
      </c>
      <c r="B67" s="34">
        <f t="shared" ref="B67:B69" si="17">SUM(C67:S67)</f>
        <v>0</v>
      </c>
      <c r="C67" s="39"/>
      <c r="D67" s="57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0"/>
      <c r="T67" s="39"/>
      <c r="U67" s="39"/>
      <c r="V67" s="40"/>
      <c r="W67" s="41">
        <f t="shared" si="15"/>
        <v>0</v>
      </c>
      <c r="X67" s="39"/>
      <c r="Y67" s="42"/>
      <c r="Z67" s="40"/>
      <c r="AA67" s="62">
        <f t="shared" si="16"/>
        <v>0</v>
      </c>
      <c r="AB67" s="39"/>
      <c r="AC67" s="42"/>
      <c r="AD67" s="40"/>
      <c r="AE67" s="44"/>
      <c r="AF67" s="40"/>
      <c r="AG67" s="39"/>
      <c r="AH67" s="40"/>
      <c r="AI67" s="48"/>
      <c r="AJ67" s="46"/>
      <c r="AK67" s="40"/>
      <c r="AL67" s="39"/>
      <c r="AM67" s="73"/>
      <c r="AN67" s="71"/>
      <c r="AO67" s="40"/>
      <c r="AP67" s="49"/>
      <c r="AQ67" s="49"/>
      <c r="AR67" s="77"/>
      <c r="AS67" s="51"/>
      <c r="AT67" s="60"/>
      <c r="AU67" s="58"/>
      <c r="AV67" s="52"/>
      <c r="AW67" s="39"/>
      <c r="AX67" s="73"/>
      <c r="AY67" s="53" t="str">
        <f t="shared" si="5"/>
        <v/>
      </c>
      <c r="AZ67" s="54"/>
      <c r="BA67" s="54"/>
      <c r="BB67" s="54"/>
      <c r="BC67" s="54"/>
      <c r="BD67" s="54"/>
      <c r="BE67" s="54"/>
      <c r="BF67" s="54"/>
      <c r="BG67" s="54"/>
      <c r="BH67" s="54"/>
      <c r="BI67" s="13"/>
      <c r="BJ67" s="13"/>
      <c r="BK67" s="13"/>
      <c r="BL67" s="13"/>
      <c r="BM67" s="13"/>
      <c r="BX67" s="2"/>
      <c r="CA67" s="55" t="str">
        <f t="shared" si="6"/>
        <v/>
      </c>
      <c r="CB67" s="55" t="str">
        <f t="shared" si="7"/>
        <v/>
      </c>
      <c r="CC67" s="55" t="str">
        <f t="shared" si="8"/>
        <v/>
      </c>
      <c r="CD67" s="55" t="str">
        <f t="shared" si="9"/>
        <v/>
      </c>
      <c r="CE67" s="55" t="str">
        <f t="shared" si="10"/>
        <v/>
      </c>
      <c r="CF67" s="55"/>
      <c r="CG67" s="56">
        <f t="shared" si="11"/>
        <v>0</v>
      </c>
      <c r="CH67" s="56">
        <f t="shared" si="12"/>
        <v>0</v>
      </c>
      <c r="CI67" s="56">
        <f t="shared" si="2"/>
        <v>0</v>
      </c>
      <c r="CJ67" s="56">
        <f t="shared" si="3"/>
        <v>0</v>
      </c>
      <c r="CK67" s="56">
        <f t="shared" si="4"/>
        <v>0</v>
      </c>
    </row>
    <row r="68" spans="1:104" ht="16.350000000000001" customHeight="1" x14ac:dyDescent="0.2">
      <c r="A68" s="41" t="s">
        <v>115</v>
      </c>
      <c r="B68" s="34">
        <f t="shared" si="17"/>
        <v>0</v>
      </c>
      <c r="C68" s="39"/>
      <c r="D68" s="57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0"/>
      <c r="T68" s="39"/>
      <c r="U68" s="39"/>
      <c r="V68" s="40"/>
      <c r="W68" s="41">
        <f>SUM(X68+Y68+Z68)</f>
        <v>0</v>
      </c>
      <c r="X68" s="39"/>
      <c r="Y68" s="42"/>
      <c r="Z68" s="40"/>
      <c r="AA68" s="62">
        <f t="shared" si="16"/>
        <v>0</v>
      </c>
      <c r="AB68" s="39"/>
      <c r="AC68" s="42"/>
      <c r="AD68" s="40"/>
      <c r="AE68" s="44"/>
      <c r="AF68" s="40"/>
      <c r="AG68" s="39"/>
      <c r="AH68" s="67"/>
      <c r="AI68" s="48"/>
      <c r="AJ68" s="46"/>
      <c r="AK68" s="40"/>
      <c r="AL68" s="39"/>
      <c r="AM68" s="67"/>
      <c r="AN68" s="71"/>
      <c r="AO68" s="40"/>
      <c r="AP68" s="71"/>
      <c r="AQ68" s="40"/>
      <c r="AR68" s="77"/>
      <c r="AS68" s="78"/>
      <c r="AT68" s="39"/>
      <c r="AU68" s="42"/>
      <c r="AV68" s="67"/>
      <c r="AW68" s="39"/>
      <c r="AX68" s="67"/>
      <c r="AY68" s="53" t="str">
        <f t="shared" si="5"/>
        <v/>
      </c>
      <c r="AZ68" s="54"/>
      <c r="BA68" s="54"/>
      <c r="BB68" s="54"/>
      <c r="BC68" s="54"/>
      <c r="BD68" s="54"/>
      <c r="BE68" s="54"/>
      <c r="BF68" s="54"/>
      <c r="BG68" s="54"/>
      <c r="BH68" s="54"/>
      <c r="BI68" s="13"/>
      <c r="BJ68" s="13"/>
      <c r="BK68" s="13"/>
      <c r="BL68" s="13"/>
      <c r="BM68" s="13"/>
      <c r="BX68" s="2"/>
      <c r="CA68" s="55" t="str">
        <f t="shared" si="6"/>
        <v/>
      </c>
      <c r="CB68" s="55" t="str">
        <f t="shared" si="7"/>
        <v/>
      </c>
      <c r="CC68" s="55" t="str">
        <f t="shared" si="8"/>
        <v/>
      </c>
      <c r="CD68" s="55" t="str">
        <f t="shared" si="9"/>
        <v/>
      </c>
      <c r="CE68" s="55" t="str">
        <f t="shared" si="10"/>
        <v/>
      </c>
      <c r="CF68" s="55"/>
      <c r="CG68" s="56">
        <f t="shared" si="11"/>
        <v>0</v>
      </c>
      <c r="CH68" s="56">
        <f t="shared" si="12"/>
        <v>0</v>
      </c>
      <c r="CI68" s="56">
        <f t="shared" si="2"/>
        <v>0</v>
      </c>
      <c r="CJ68" s="56">
        <f t="shared" si="3"/>
        <v>0</v>
      </c>
      <c r="CK68" s="56">
        <f t="shared" si="4"/>
        <v>0</v>
      </c>
    </row>
    <row r="69" spans="1:104" ht="16.350000000000001" customHeight="1" x14ac:dyDescent="0.2">
      <c r="A69" s="33" t="s">
        <v>116</v>
      </c>
      <c r="B69" s="34">
        <f t="shared" si="17"/>
        <v>0</v>
      </c>
      <c r="C69" s="60"/>
      <c r="D69" s="79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49"/>
      <c r="T69" s="80"/>
      <c r="U69" s="80"/>
      <c r="V69" s="49"/>
      <c r="W69" s="33">
        <f t="shared" ref="W69:W70" si="18">SUM(X69+Y69+Z69)</f>
        <v>0</v>
      </c>
      <c r="X69" s="80"/>
      <c r="Y69" s="58"/>
      <c r="Z69" s="81"/>
      <c r="AA69" s="82">
        <f t="shared" si="16"/>
        <v>0</v>
      </c>
      <c r="AB69" s="80"/>
      <c r="AC69" s="58"/>
      <c r="AD69" s="49"/>
      <c r="AE69" s="81"/>
      <c r="AF69" s="49"/>
      <c r="AG69" s="60"/>
      <c r="AH69" s="52"/>
      <c r="AI69" s="81"/>
      <c r="AJ69" s="80"/>
      <c r="AK69" s="49"/>
      <c r="AL69" s="60"/>
      <c r="AM69" s="52"/>
      <c r="AN69" s="52"/>
      <c r="AO69" s="52"/>
      <c r="AP69" s="52"/>
      <c r="AQ69" s="52"/>
      <c r="AR69" s="50"/>
      <c r="AS69" s="83"/>
      <c r="AT69" s="60"/>
      <c r="AU69" s="58"/>
      <c r="AV69" s="52"/>
      <c r="AW69" s="60"/>
      <c r="AX69" s="52"/>
      <c r="AY69" s="53" t="str">
        <f t="shared" si="5"/>
        <v/>
      </c>
      <c r="AZ69" s="54"/>
      <c r="BA69" s="54"/>
      <c r="BB69" s="54"/>
      <c r="BC69" s="54"/>
      <c r="BD69" s="54"/>
      <c r="BE69" s="54"/>
      <c r="BF69" s="54"/>
      <c r="BG69" s="54"/>
      <c r="BH69" s="54"/>
      <c r="BI69" s="13"/>
      <c r="BJ69" s="13"/>
      <c r="BK69" s="13"/>
      <c r="BL69" s="13"/>
      <c r="BM69" s="13"/>
      <c r="BX69" s="2"/>
      <c r="CA69" s="55" t="str">
        <f t="shared" si="6"/>
        <v/>
      </c>
      <c r="CB69" s="55" t="str">
        <f t="shared" si="7"/>
        <v/>
      </c>
      <c r="CC69" s="55" t="str">
        <f t="shared" si="8"/>
        <v/>
      </c>
      <c r="CD69" s="55" t="str">
        <f t="shared" si="9"/>
        <v/>
      </c>
      <c r="CE69" s="55" t="str">
        <f t="shared" si="10"/>
        <v/>
      </c>
      <c r="CF69" s="55"/>
      <c r="CG69" s="56">
        <f t="shared" si="11"/>
        <v>0</v>
      </c>
      <c r="CH69" s="56">
        <f t="shared" si="12"/>
        <v>0</v>
      </c>
      <c r="CI69" s="56">
        <f t="shared" si="2"/>
        <v>0</v>
      </c>
      <c r="CJ69" s="56">
        <f t="shared" si="3"/>
        <v>0</v>
      </c>
      <c r="CK69" s="56">
        <f t="shared" si="4"/>
        <v>0</v>
      </c>
    </row>
    <row r="70" spans="1:104" ht="16.350000000000001" customHeight="1" x14ac:dyDescent="0.2">
      <c r="A70" s="43" t="s">
        <v>117</v>
      </c>
      <c r="B70" s="84">
        <f>SUM(C70:S70)</f>
        <v>0</v>
      </c>
      <c r="C70" s="85"/>
      <c r="D70" s="86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66"/>
      <c r="T70" s="88"/>
      <c r="U70" s="88"/>
      <c r="V70" s="66"/>
      <c r="W70" s="43">
        <f t="shared" si="18"/>
        <v>0</v>
      </c>
      <c r="X70" s="88"/>
      <c r="Y70" s="87"/>
      <c r="Z70" s="89"/>
      <c r="AA70" s="90">
        <f t="shared" si="16"/>
        <v>0</v>
      </c>
      <c r="AB70" s="88"/>
      <c r="AC70" s="87"/>
      <c r="AD70" s="66"/>
      <c r="AE70" s="89"/>
      <c r="AF70" s="91"/>
      <c r="AG70" s="85"/>
      <c r="AH70" s="92"/>
      <c r="AI70" s="89"/>
      <c r="AJ70" s="88"/>
      <c r="AK70" s="66"/>
      <c r="AL70" s="85"/>
      <c r="AM70" s="92"/>
      <c r="AN70" s="93"/>
      <c r="AO70" s="93"/>
      <c r="AP70" s="92"/>
      <c r="AQ70" s="92"/>
      <c r="AR70" s="94"/>
      <c r="AS70" s="95"/>
      <c r="AT70" s="85"/>
      <c r="AU70" s="87"/>
      <c r="AV70" s="92"/>
      <c r="AW70" s="85"/>
      <c r="AX70" s="92"/>
      <c r="AY70" s="53" t="str">
        <f t="shared" si="5"/>
        <v/>
      </c>
      <c r="AZ70" s="54"/>
      <c r="BA70" s="54"/>
      <c r="BB70" s="54"/>
      <c r="BC70" s="54"/>
      <c r="BD70" s="54"/>
      <c r="BE70" s="54"/>
      <c r="BF70" s="54"/>
      <c r="BG70" s="54"/>
      <c r="BH70" s="54"/>
      <c r="BI70" s="13"/>
      <c r="BJ70" s="13"/>
      <c r="BK70" s="13"/>
      <c r="BL70" s="13"/>
      <c r="BM70" s="13"/>
      <c r="BX70" s="2"/>
      <c r="CA70" s="55" t="str">
        <f t="shared" si="6"/>
        <v/>
      </c>
      <c r="CB70" s="55" t="str">
        <f t="shared" si="7"/>
        <v/>
      </c>
      <c r="CC70" s="55" t="str">
        <f t="shared" si="8"/>
        <v/>
      </c>
      <c r="CD70" s="55" t="str">
        <f t="shared" si="9"/>
        <v/>
      </c>
      <c r="CE70" s="55" t="str">
        <f t="shared" si="10"/>
        <v/>
      </c>
      <c r="CF70" s="55"/>
      <c r="CG70" s="56">
        <f t="shared" si="11"/>
        <v>0</v>
      </c>
      <c r="CH70" s="56">
        <f t="shared" si="12"/>
        <v>0</v>
      </c>
      <c r="CI70" s="56">
        <f t="shared" si="2"/>
        <v>0</v>
      </c>
      <c r="CJ70" s="56">
        <f t="shared" si="3"/>
        <v>0</v>
      </c>
      <c r="CK70" s="56">
        <f t="shared" si="4"/>
        <v>0</v>
      </c>
    </row>
    <row r="71" spans="1:104" s="5" customFormat="1" ht="16.350000000000001" customHeight="1" x14ac:dyDescent="0.15">
      <c r="A71" s="363" t="s">
        <v>42</v>
      </c>
      <c r="B71" s="315">
        <f>SUM(B11:B70)</f>
        <v>4472</v>
      </c>
      <c r="C71" s="316">
        <f>SUM(C11:C70)</f>
        <v>213</v>
      </c>
      <c r="D71" s="317">
        <f>SUM(D11:D70)</f>
        <v>178</v>
      </c>
      <c r="E71" s="318">
        <f t="shared" ref="E71:F71" si="19">SUM(E11:E70)</f>
        <v>153</v>
      </c>
      <c r="F71" s="318">
        <f t="shared" si="19"/>
        <v>102</v>
      </c>
      <c r="G71" s="318">
        <f>SUM(G11:G70)</f>
        <v>118</v>
      </c>
      <c r="H71" s="318">
        <f t="shared" ref="H71:V71" si="20">SUM(H11:H70)</f>
        <v>179</v>
      </c>
      <c r="I71" s="318">
        <f t="shared" si="20"/>
        <v>211</v>
      </c>
      <c r="J71" s="318">
        <f t="shared" si="20"/>
        <v>226</v>
      </c>
      <c r="K71" s="318">
        <f t="shared" si="20"/>
        <v>198</v>
      </c>
      <c r="L71" s="318">
        <f t="shared" si="20"/>
        <v>265</v>
      </c>
      <c r="M71" s="318">
        <f t="shared" si="20"/>
        <v>297</v>
      </c>
      <c r="N71" s="318">
        <f t="shared" si="20"/>
        <v>372</v>
      </c>
      <c r="O71" s="318">
        <f t="shared" si="20"/>
        <v>379</v>
      </c>
      <c r="P71" s="318">
        <f t="shared" si="20"/>
        <v>424</v>
      </c>
      <c r="Q71" s="318">
        <f t="shared" si="20"/>
        <v>450</v>
      </c>
      <c r="R71" s="318">
        <f t="shared" si="20"/>
        <v>360</v>
      </c>
      <c r="S71" s="319">
        <f t="shared" si="20"/>
        <v>347</v>
      </c>
      <c r="T71" s="320">
        <f t="shared" si="20"/>
        <v>4439</v>
      </c>
      <c r="U71" s="320">
        <f t="shared" si="20"/>
        <v>1909</v>
      </c>
      <c r="V71" s="319">
        <f t="shared" si="20"/>
        <v>2563</v>
      </c>
      <c r="W71" s="320">
        <f>SUM(W11:W70)</f>
        <v>218</v>
      </c>
      <c r="X71" s="320">
        <f t="shared" ref="X71:Z71" si="21">SUM(X11:X70)</f>
        <v>42</v>
      </c>
      <c r="Y71" s="318">
        <f t="shared" si="21"/>
        <v>176</v>
      </c>
      <c r="Z71" s="103">
        <f t="shared" si="21"/>
        <v>0</v>
      </c>
      <c r="AA71" s="316">
        <f>SUM(AA11:AA70)</f>
        <v>1539</v>
      </c>
      <c r="AB71" s="320">
        <f t="shared" ref="AB71:AQ71" si="22">SUM(AB11:AB70)</f>
        <v>451</v>
      </c>
      <c r="AC71" s="318">
        <f t="shared" si="22"/>
        <v>1042</v>
      </c>
      <c r="AD71" s="319">
        <f t="shared" si="22"/>
        <v>46</v>
      </c>
      <c r="AE71" s="320">
        <f t="shared" si="22"/>
        <v>473</v>
      </c>
      <c r="AF71" s="319">
        <f t="shared" si="22"/>
        <v>52</v>
      </c>
      <c r="AG71" s="316">
        <f t="shared" si="22"/>
        <v>202</v>
      </c>
      <c r="AH71" s="322">
        <f t="shared" si="22"/>
        <v>209</v>
      </c>
      <c r="AI71" s="322">
        <f t="shared" si="22"/>
        <v>2146</v>
      </c>
      <c r="AJ71" s="320">
        <f t="shared" si="22"/>
        <v>18</v>
      </c>
      <c r="AK71" s="319">
        <f t="shared" si="22"/>
        <v>225</v>
      </c>
      <c r="AL71" s="316">
        <f t="shared" si="22"/>
        <v>54</v>
      </c>
      <c r="AM71" s="322">
        <f t="shared" si="22"/>
        <v>341</v>
      </c>
      <c r="AN71" s="322">
        <f t="shared" si="22"/>
        <v>0</v>
      </c>
      <c r="AO71" s="322">
        <f t="shared" si="22"/>
        <v>0</v>
      </c>
      <c r="AP71" s="322">
        <f t="shared" si="22"/>
        <v>50</v>
      </c>
      <c r="AQ71" s="323">
        <f t="shared" si="22"/>
        <v>0</v>
      </c>
      <c r="AR71" s="324">
        <f>SUM(AR11:AR70)</f>
        <v>0</v>
      </c>
      <c r="AS71" s="107">
        <f>SUM(AS11:AS70)</f>
        <v>0</v>
      </c>
      <c r="AT71" s="324">
        <f t="shared" ref="AT71:AU71" si="23">SUM(AT11:AT70)</f>
        <v>10</v>
      </c>
      <c r="AU71" s="326">
        <f t="shared" si="23"/>
        <v>10</v>
      </c>
      <c r="AV71" s="327">
        <f>SUM(AV11:AV70)</f>
        <v>10</v>
      </c>
      <c r="AW71" s="324">
        <f>SUM(AW11:AW70)</f>
        <v>0</v>
      </c>
      <c r="AX71" s="327">
        <f>SUM(AX11:AX70)</f>
        <v>0</v>
      </c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Y71" s="111"/>
      <c r="CA71" s="112"/>
      <c r="CB71" s="112"/>
      <c r="CC71" s="112"/>
      <c r="CD71" s="112"/>
      <c r="CE71" s="112"/>
      <c r="CF71" s="112"/>
      <c r="CG71" s="113"/>
      <c r="CH71" s="113"/>
      <c r="CI71" s="113"/>
      <c r="CJ71" s="113"/>
      <c r="CK71" s="113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</row>
    <row r="72" spans="1:104" ht="31.35" customHeight="1" x14ac:dyDescent="0.2">
      <c r="A72" s="114" t="s">
        <v>118</v>
      </c>
      <c r="B72" s="115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328" t="s">
        <v>119</v>
      </c>
      <c r="B73" s="358" t="s">
        <v>42</v>
      </c>
      <c r="C73" s="294" t="s">
        <v>120</v>
      </c>
      <c r="D73" s="295" t="s">
        <v>121</v>
      </c>
      <c r="E73" s="296" t="s">
        <v>122</v>
      </c>
      <c r="F73" s="296" t="s">
        <v>123</v>
      </c>
      <c r="G73" s="296" t="s">
        <v>124</v>
      </c>
      <c r="H73" s="297" t="s">
        <v>125</v>
      </c>
      <c r="I73" s="297" t="s">
        <v>126</v>
      </c>
      <c r="J73" s="297" t="s">
        <v>127</v>
      </c>
      <c r="K73" s="297" t="s">
        <v>128</v>
      </c>
      <c r="L73" s="297" t="s">
        <v>129</v>
      </c>
      <c r="M73" s="297" t="s">
        <v>130</v>
      </c>
      <c r="N73" s="297" t="s">
        <v>131</v>
      </c>
      <c r="O73" s="297" t="s">
        <v>132</v>
      </c>
      <c r="P73" s="297" t="s">
        <v>133</v>
      </c>
      <c r="Q73" s="297" t="s">
        <v>134</v>
      </c>
      <c r="R73" s="297" t="s">
        <v>135</v>
      </c>
      <c r="S73" s="298" t="s">
        <v>136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329" t="s">
        <v>137</v>
      </c>
      <c r="B74" s="330">
        <f t="shared" ref="B74:B87" si="24">SUM(C74:S74)</f>
        <v>0</v>
      </c>
      <c r="C74" s="311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4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20" t="s">
        <v>138</v>
      </c>
      <c r="B75" s="121">
        <f t="shared" si="24"/>
        <v>79</v>
      </c>
      <c r="C75" s="39">
        <v>0</v>
      </c>
      <c r="D75" s="42">
        <v>0</v>
      </c>
      <c r="E75" s="42">
        <v>0</v>
      </c>
      <c r="F75" s="42">
        <v>0</v>
      </c>
      <c r="G75" s="42">
        <v>2</v>
      </c>
      <c r="H75" s="42">
        <v>3</v>
      </c>
      <c r="I75" s="42">
        <v>3</v>
      </c>
      <c r="J75" s="42">
        <v>0</v>
      </c>
      <c r="K75" s="42">
        <v>4</v>
      </c>
      <c r="L75" s="42">
        <v>10</v>
      </c>
      <c r="M75" s="42">
        <v>5</v>
      </c>
      <c r="N75" s="42">
        <v>9</v>
      </c>
      <c r="O75" s="42">
        <v>16</v>
      </c>
      <c r="P75" s="42">
        <v>12</v>
      </c>
      <c r="Q75" s="42">
        <v>6</v>
      </c>
      <c r="R75" s="42">
        <v>7</v>
      </c>
      <c r="S75" s="40">
        <v>2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20" t="s">
        <v>139</v>
      </c>
      <c r="B76" s="121">
        <f t="shared" si="24"/>
        <v>164</v>
      </c>
      <c r="C76" s="39">
        <v>0</v>
      </c>
      <c r="D76" s="42">
        <v>0</v>
      </c>
      <c r="E76" s="42">
        <v>0</v>
      </c>
      <c r="F76" s="42">
        <v>2</v>
      </c>
      <c r="G76" s="42">
        <v>1</v>
      </c>
      <c r="H76" s="42">
        <v>4</v>
      </c>
      <c r="I76" s="42">
        <v>3</v>
      </c>
      <c r="J76" s="42">
        <v>11</v>
      </c>
      <c r="K76" s="42">
        <v>7</v>
      </c>
      <c r="L76" s="42">
        <v>19</v>
      </c>
      <c r="M76" s="42">
        <v>23</v>
      </c>
      <c r="N76" s="42">
        <v>25</v>
      </c>
      <c r="O76" s="42">
        <v>20</v>
      </c>
      <c r="P76" s="42">
        <v>20</v>
      </c>
      <c r="Q76" s="42">
        <v>17</v>
      </c>
      <c r="R76" s="42">
        <v>8</v>
      </c>
      <c r="S76" s="40">
        <v>4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20" t="s">
        <v>140</v>
      </c>
      <c r="B77" s="121">
        <f t="shared" si="24"/>
        <v>159</v>
      </c>
      <c r="C77" s="39">
        <v>0</v>
      </c>
      <c r="D77" s="42">
        <v>0</v>
      </c>
      <c r="E77" s="42">
        <v>0</v>
      </c>
      <c r="F77" s="42">
        <v>8</v>
      </c>
      <c r="G77" s="42">
        <v>30</v>
      </c>
      <c r="H77" s="42">
        <v>34</v>
      </c>
      <c r="I77" s="42">
        <v>37</v>
      </c>
      <c r="J77" s="42">
        <v>26</v>
      </c>
      <c r="K77" s="42">
        <v>23</v>
      </c>
      <c r="L77" s="42">
        <v>1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0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20" t="s">
        <v>141</v>
      </c>
      <c r="B78" s="121">
        <f t="shared" si="24"/>
        <v>145</v>
      </c>
      <c r="C78" s="39">
        <v>0</v>
      </c>
      <c r="D78" s="42">
        <v>0</v>
      </c>
      <c r="E78" s="42">
        <v>0</v>
      </c>
      <c r="F78" s="42">
        <v>4</v>
      </c>
      <c r="G78" s="42">
        <v>3</v>
      </c>
      <c r="H78" s="42">
        <v>0</v>
      </c>
      <c r="I78" s="42">
        <v>5</v>
      </c>
      <c r="J78" s="42">
        <v>4</v>
      </c>
      <c r="K78" s="42">
        <v>5</v>
      </c>
      <c r="L78" s="42">
        <v>8</v>
      </c>
      <c r="M78" s="42">
        <v>13</v>
      </c>
      <c r="N78" s="42">
        <v>7</v>
      </c>
      <c r="O78" s="42">
        <v>21</v>
      </c>
      <c r="P78" s="42">
        <v>21</v>
      </c>
      <c r="Q78" s="42">
        <v>24</v>
      </c>
      <c r="R78" s="42">
        <v>10</v>
      </c>
      <c r="S78" s="40">
        <v>20</v>
      </c>
      <c r="T78" s="3"/>
      <c r="CG78" s="12"/>
      <c r="CH78" s="12"/>
      <c r="CI78" s="12"/>
      <c r="CJ78" s="12"/>
      <c r="CK78" s="12"/>
    </row>
    <row r="79" spans="1:104" ht="16.350000000000001" customHeight="1" x14ac:dyDescent="0.2">
      <c r="A79" s="120" t="s">
        <v>142</v>
      </c>
      <c r="B79" s="121">
        <f t="shared" si="24"/>
        <v>165</v>
      </c>
      <c r="C79" s="39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2</v>
      </c>
      <c r="J79" s="42">
        <v>1</v>
      </c>
      <c r="K79" s="42">
        <v>2</v>
      </c>
      <c r="L79" s="42">
        <v>6</v>
      </c>
      <c r="M79" s="42">
        <v>10</v>
      </c>
      <c r="N79" s="42">
        <v>17</v>
      </c>
      <c r="O79" s="42">
        <v>20</v>
      </c>
      <c r="P79" s="42">
        <v>21</v>
      </c>
      <c r="Q79" s="42">
        <v>24</v>
      </c>
      <c r="R79" s="42">
        <v>19</v>
      </c>
      <c r="S79" s="40">
        <v>43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20" t="s">
        <v>143</v>
      </c>
      <c r="B80" s="121">
        <f t="shared" si="24"/>
        <v>0</v>
      </c>
      <c r="C80" s="39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0"/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20" t="s">
        <v>144</v>
      </c>
      <c r="B81" s="121">
        <f t="shared" si="24"/>
        <v>24</v>
      </c>
      <c r="C81" s="39">
        <v>0</v>
      </c>
      <c r="D81" s="42">
        <v>0</v>
      </c>
      <c r="E81" s="42">
        <v>0</v>
      </c>
      <c r="F81" s="42">
        <v>0</v>
      </c>
      <c r="G81" s="42">
        <v>0</v>
      </c>
      <c r="H81" s="42">
        <v>2</v>
      </c>
      <c r="I81" s="42">
        <v>6</v>
      </c>
      <c r="J81" s="42">
        <v>1</v>
      </c>
      <c r="K81" s="42">
        <v>4</v>
      </c>
      <c r="L81" s="42">
        <v>4</v>
      </c>
      <c r="M81" s="42">
        <v>3</v>
      </c>
      <c r="N81" s="42">
        <v>1</v>
      </c>
      <c r="O81" s="42">
        <v>0</v>
      </c>
      <c r="P81" s="42">
        <v>0</v>
      </c>
      <c r="Q81" s="42">
        <v>3</v>
      </c>
      <c r="R81" s="42">
        <v>0</v>
      </c>
      <c r="S81" s="40">
        <v>0</v>
      </c>
      <c r="T81" s="111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CG81" s="12"/>
      <c r="CH81" s="12"/>
      <c r="CI81" s="12"/>
      <c r="CJ81" s="12"/>
      <c r="CK81" s="12"/>
    </row>
    <row r="82" spans="1:89" ht="16.350000000000001" customHeight="1" x14ac:dyDescent="0.2">
      <c r="A82" s="120" t="s">
        <v>145</v>
      </c>
      <c r="B82" s="121">
        <f t="shared" si="24"/>
        <v>40</v>
      </c>
      <c r="C82" s="39">
        <v>0</v>
      </c>
      <c r="D82" s="42">
        <v>0</v>
      </c>
      <c r="E82" s="42">
        <v>0</v>
      </c>
      <c r="F82" s="42">
        <v>1</v>
      </c>
      <c r="G82" s="42">
        <v>1</v>
      </c>
      <c r="H82" s="42">
        <v>0</v>
      </c>
      <c r="I82" s="42">
        <v>0</v>
      </c>
      <c r="J82" s="42">
        <v>3</v>
      </c>
      <c r="K82" s="42">
        <v>1</v>
      </c>
      <c r="L82" s="42">
        <v>10</v>
      </c>
      <c r="M82" s="42">
        <v>6</v>
      </c>
      <c r="N82" s="42">
        <v>8</v>
      </c>
      <c r="O82" s="42">
        <v>6</v>
      </c>
      <c r="P82" s="42">
        <v>2</v>
      </c>
      <c r="Q82" s="42">
        <v>2</v>
      </c>
      <c r="R82" s="42">
        <v>0</v>
      </c>
      <c r="S82" s="40">
        <v>0</v>
      </c>
      <c r="T82" s="3"/>
      <c r="CG82" s="12"/>
      <c r="CH82" s="12"/>
      <c r="CI82" s="12"/>
      <c r="CJ82" s="12"/>
      <c r="CK82" s="12"/>
    </row>
    <row r="83" spans="1:89" ht="16.350000000000001" customHeight="1" x14ac:dyDescent="0.2">
      <c r="A83" s="120" t="s">
        <v>146</v>
      </c>
      <c r="B83" s="121">
        <f t="shared" si="24"/>
        <v>0</v>
      </c>
      <c r="C83" s="39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0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20" t="s">
        <v>147</v>
      </c>
      <c r="B84" s="121">
        <f t="shared" si="24"/>
        <v>17</v>
      </c>
      <c r="C84" s="39">
        <v>12</v>
      </c>
      <c r="D84" s="42">
        <v>3</v>
      </c>
      <c r="E84" s="42">
        <v>1</v>
      </c>
      <c r="F84" s="42">
        <v>1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0">
        <v>0</v>
      </c>
      <c r="T84" s="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CG84" s="12"/>
      <c r="CH84" s="12"/>
      <c r="CI84" s="12"/>
      <c r="CJ84" s="12"/>
      <c r="CK84" s="12"/>
    </row>
    <row r="85" spans="1:89" ht="16.350000000000001" customHeight="1" x14ac:dyDescent="0.2">
      <c r="A85" s="120" t="s">
        <v>148</v>
      </c>
      <c r="B85" s="121">
        <f t="shared" si="24"/>
        <v>3</v>
      </c>
      <c r="C85" s="39">
        <v>0</v>
      </c>
      <c r="D85" s="42">
        <v>0</v>
      </c>
      <c r="E85" s="42">
        <v>0</v>
      </c>
      <c r="F85" s="42">
        <v>1</v>
      </c>
      <c r="G85" s="42">
        <v>1</v>
      </c>
      <c r="H85" s="42">
        <v>0</v>
      </c>
      <c r="I85" s="42">
        <v>0</v>
      </c>
      <c r="J85" s="42">
        <v>0</v>
      </c>
      <c r="K85" s="42">
        <v>1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0">
        <v>0</v>
      </c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20" t="s">
        <v>149</v>
      </c>
      <c r="B86" s="121">
        <f t="shared" si="24"/>
        <v>6</v>
      </c>
      <c r="C86" s="39">
        <v>0</v>
      </c>
      <c r="D86" s="42">
        <v>0</v>
      </c>
      <c r="E86" s="42">
        <v>0</v>
      </c>
      <c r="F86" s="42">
        <v>0</v>
      </c>
      <c r="G86" s="42">
        <v>1</v>
      </c>
      <c r="H86" s="42">
        <v>0</v>
      </c>
      <c r="I86" s="42">
        <v>2</v>
      </c>
      <c r="J86" s="42">
        <v>0</v>
      </c>
      <c r="K86" s="42">
        <v>1</v>
      </c>
      <c r="L86" s="42">
        <v>0</v>
      </c>
      <c r="M86" s="42">
        <v>1</v>
      </c>
      <c r="N86" s="42">
        <v>0</v>
      </c>
      <c r="O86" s="42">
        <v>0</v>
      </c>
      <c r="P86" s="42">
        <v>0</v>
      </c>
      <c r="Q86" s="42">
        <v>1</v>
      </c>
      <c r="R86" s="42">
        <v>0</v>
      </c>
      <c r="S86" s="40">
        <v>0</v>
      </c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22" t="s">
        <v>150</v>
      </c>
      <c r="B87" s="123">
        <f t="shared" si="24"/>
        <v>201</v>
      </c>
      <c r="C87" s="124">
        <v>0</v>
      </c>
      <c r="D87" s="125">
        <v>0</v>
      </c>
      <c r="E87" s="125">
        <v>0</v>
      </c>
      <c r="F87" s="125">
        <v>2</v>
      </c>
      <c r="G87" s="125">
        <v>4</v>
      </c>
      <c r="H87" s="125">
        <v>10</v>
      </c>
      <c r="I87" s="125">
        <v>25</v>
      </c>
      <c r="J87" s="125">
        <v>18</v>
      </c>
      <c r="K87" s="125">
        <v>23</v>
      </c>
      <c r="L87" s="125">
        <v>24</v>
      </c>
      <c r="M87" s="125">
        <v>28</v>
      </c>
      <c r="N87" s="125">
        <v>30</v>
      </c>
      <c r="O87" s="125">
        <v>31</v>
      </c>
      <c r="P87" s="125">
        <v>4</v>
      </c>
      <c r="Q87" s="125">
        <v>2</v>
      </c>
      <c r="R87" s="125">
        <v>0</v>
      </c>
      <c r="S87" s="126"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27" t="s">
        <v>151</v>
      </c>
      <c r="B88" s="315">
        <f t="shared" ref="B88:S88" si="25">SUM(B74:B87)</f>
        <v>1003</v>
      </c>
      <c r="C88" s="128">
        <f t="shared" si="25"/>
        <v>12</v>
      </c>
      <c r="D88" s="129">
        <f t="shared" si="25"/>
        <v>3</v>
      </c>
      <c r="E88" s="129">
        <f t="shared" si="25"/>
        <v>1</v>
      </c>
      <c r="F88" s="129">
        <f t="shared" si="25"/>
        <v>19</v>
      </c>
      <c r="G88" s="129">
        <f t="shared" si="25"/>
        <v>43</v>
      </c>
      <c r="H88" s="129">
        <f t="shared" si="25"/>
        <v>53</v>
      </c>
      <c r="I88" s="129">
        <f t="shared" si="25"/>
        <v>83</v>
      </c>
      <c r="J88" s="129">
        <f t="shared" si="25"/>
        <v>64</v>
      </c>
      <c r="K88" s="129">
        <f t="shared" si="25"/>
        <v>71</v>
      </c>
      <c r="L88" s="129">
        <f t="shared" si="25"/>
        <v>82</v>
      </c>
      <c r="M88" s="129">
        <f t="shared" si="25"/>
        <v>89</v>
      </c>
      <c r="N88" s="129">
        <f t="shared" si="25"/>
        <v>97</v>
      </c>
      <c r="O88" s="129">
        <f t="shared" si="25"/>
        <v>114</v>
      </c>
      <c r="P88" s="129">
        <f t="shared" si="25"/>
        <v>80</v>
      </c>
      <c r="Q88" s="129">
        <f t="shared" si="25"/>
        <v>79</v>
      </c>
      <c r="R88" s="129">
        <f t="shared" si="25"/>
        <v>44</v>
      </c>
      <c r="S88" s="130">
        <f t="shared" si="25"/>
        <v>69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31.35" customHeight="1" x14ac:dyDescent="0.2">
      <c r="A89" s="114" t="s">
        <v>152</v>
      </c>
      <c r="B89" s="131"/>
      <c r="C89" s="131"/>
      <c r="D89" s="131"/>
      <c r="E89" s="131"/>
      <c r="F89" s="13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132"/>
      <c r="AC89" s="132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16.350000000000001" customHeight="1" x14ac:dyDescent="0.2">
      <c r="A90" s="414" t="s">
        <v>153</v>
      </c>
      <c r="B90" s="415"/>
      <c r="C90" s="414" t="s">
        <v>151</v>
      </c>
      <c r="D90" s="420"/>
      <c r="E90" s="415"/>
      <c r="F90" s="473" t="s">
        <v>154</v>
      </c>
      <c r="G90" s="396"/>
      <c r="H90" s="396"/>
      <c r="I90" s="396"/>
      <c r="J90" s="396"/>
      <c r="K90" s="396"/>
      <c r="L90" s="396"/>
      <c r="M90" s="396"/>
      <c r="N90" s="396"/>
      <c r="O90" s="396"/>
      <c r="P90" s="396"/>
      <c r="Q90" s="396"/>
      <c r="R90" s="396"/>
      <c r="S90" s="396"/>
      <c r="T90" s="396"/>
      <c r="U90" s="396"/>
      <c r="V90" s="396"/>
      <c r="W90" s="396"/>
      <c r="X90" s="396"/>
      <c r="Y90" s="396"/>
      <c r="Z90" s="396"/>
      <c r="AA90" s="396"/>
      <c r="AB90" s="396"/>
      <c r="AC90" s="396"/>
      <c r="AD90" s="396"/>
      <c r="AE90" s="396"/>
      <c r="AF90" s="396"/>
      <c r="AG90" s="396"/>
      <c r="AH90" s="396"/>
      <c r="AI90" s="396"/>
      <c r="AJ90" s="396"/>
      <c r="AK90" s="396"/>
      <c r="AL90" s="396"/>
      <c r="AM90" s="474"/>
      <c r="AN90" s="389" t="s">
        <v>155</v>
      </c>
      <c r="AO90" s="404" t="s">
        <v>156</v>
      </c>
      <c r="AP90" s="407" t="s">
        <v>157</v>
      </c>
      <c r="AQ90" s="383" t="s">
        <v>158</v>
      </c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416"/>
      <c r="B91" s="417"/>
      <c r="C91" s="418"/>
      <c r="D91" s="421"/>
      <c r="E91" s="419"/>
      <c r="F91" s="476" t="s">
        <v>23</v>
      </c>
      <c r="G91" s="477"/>
      <c r="H91" s="476" t="s">
        <v>24</v>
      </c>
      <c r="I91" s="477"/>
      <c r="J91" s="476" t="s">
        <v>25</v>
      </c>
      <c r="K91" s="477"/>
      <c r="L91" s="476" t="s">
        <v>26</v>
      </c>
      <c r="M91" s="477"/>
      <c r="N91" s="476" t="s">
        <v>27</v>
      </c>
      <c r="O91" s="477"/>
      <c r="P91" s="473" t="s">
        <v>28</v>
      </c>
      <c r="Q91" s="474"/>
      <c r="R91" s="473" t="s">
        <v>29</v>
      </c>
      <c r="S91" s="474"/>
      <c r="T91" s="473" t="s">
        <v>30</v>
      </c>
      <c r="U91" s="474"/>
      <c r="V91" s="473" t="s">
        <v>31</v>
      </c>
      <c r="W91" s="474"/>
      <c r="X91" s="473" t="s">
        <v>32</v>
      </c>
      <c r="Y91" s="474"/>
      <c r="Z91" s="473" t="s">
        <v>33</v>
      </c>
      <c r="AA91" s="474"/>
      <c r="AB91" s="473" t="s">
        <v>34</v>
      </c>
      <c r="AC91" s="474"/>
      <c r="AD91" s="473" t="s">
        <v>35</v>
      </c>
      <c r="AE91" s="474"/>
      <c r="AF91" s="473" t="s">
        <v>36</v>
      </c>
      <c r="AG91" s="474"/>
      <c r="AH91" s="473" t="s">
        <v>37</v>
      </c>
      <c r="AI91" s="474"/>
      <c r="AJ91" s="473" t="s">
        <v>38</v>
      </c>
      <c r="AK91" s="474"/>
      <c r="AL91" s="473" t="s">
        <v>39</v>
      </c>
      <c r="AM91" s="474"/>
      <c r="AN91" s="390"/>
      <c r="AO91" s="405"/>
      <c r="AP91" s="408"/>
      <c r="AQ91" s="401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418"/>
      <c r="B92" s="419"/>
      <c r="C92" s="300" t="s">
        <v>159</v>
      </c>
      <c r="D92" s="297" t="s">
        <v>40</v>
      </c>
      <c r="E92" s="362" t="s">
        <v>41</v>
      </c>
      <c r="F92" s="360" t="s">
        <v>40</v>
      </c>
      <c r="G92" s="356" t="s">
        <v>41</v>
      </c>
      <c r="H92" s="360" t="s">
        <v>40</v>
      </c>
      <c r="I92" s="356" t="s">
        <v>41</v>
      </c>
      <c r="J92" s="360" t="s">
        <v>40</v>
      </c>
      <c r="K92" s="356" t="s">
        <v>41</v>
      </c>
      <c r="L92" s="360" t="s">
        <v>40</v>
      </c>
      <c r="M92" s="356" t="s">
        <v>41</v>
      </c>
      <c r="N92" s="360" t="s">
        <v>40</v>
      </c>
      <c r="O92" s="356" t="s">
        <v>41</v>
      </c>
      <c r="P92" s="360" t="s">
        <v>40</v>
      </c>
      <c r="Q92" s="356" t="s">
        <v>41</v>
      </c>
      <c r="R92" s="360" t="s">
        <v>40</v>
      </c>
      <c r="S92" s="356" t="s">
        <v>41</v>
      </c>
      <c r="T92" s="360" t="s">
        <v>40</v>
      </c>
      <c r="U92" s="356" t="s">
        <v>41</v>
      </c>
      <c r="V92" s="360" t="s">
        <v>40</v>
      </c>
      <c r="W92" s="356" t="s">
        <v>41</v>
      </c>
      <c r="X92" s="360" t="s">
        <v>40</v>
      </c>
      <c r="Y92" s="356" t="s">
        <v>41</v>
      </c>
      <c r="Z92" s="360" t="s">
        <v>40</v>
      </c>
      <c r="AA92" s="356" t="s">
        <v>41</v>
      </c>
      <c r="AB92" s="360" t="s">
        <v>40</v>
      </c>
      <c r="AC92" s="356" t="s">
        <v>41</v>
      </c>
      <c r="AD92" s="360" t="s">
        <v>40</v>
      </c>
      <c r="AE92" s="356" t="s">
        <v>41</v>
      </c>
      <c r="AF92" s="360" t="s">
        <v>40</v>
      </c>
      <c r="AG92" s="356" t="s">
        <v>41</v>
      </c>
      <c r="AH92" s="360" t="s">
        <v>40</v>
      </c>
      <c r="AI92" s="356" t="s">
        <v>41</v>
      </c>
      <c r="AJ92" s="360" t="s">
        <v>40</v>
      </c>
      <c r="AK92" s="356" t="s">
        <v>41</v>
      </c>
      <c r="AL92" s="360" t="s">
        <v>40</v>
      </c>
      <c r="AM92" s="356" t="s">
        <v>41</v>
      </c>
      <c r="AN92" s="391"/>
      <c r="AO92" s="406"/>
      <c r="AP92" s="409"/>
      <c r="AQ92" s="388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412" t="s">
        <v>160</v>
      </c>
      <c r="B93" s="413"/>
      <c r="C93" s="331">
        <f>SUM(D93+E93)</f>
        <v>531</v>
      </c>
      <c r="D93" s="137">
        <f>SUM(F93+H93+J93+L93+N93+P93+R93+T93+V93+X93+Z93+AB93+AD93+AF93+AH93+AJ93+AL93)</f>
        <v>258</v>
      </c>
      <c r="E93" s="138">
        <f>SUM(G93+I93+K93+M93+O93+Q93+S93+U93+W93+Y93+AA93+AC93+AE93+AG93+AI93+AK93+AM93)</f>
        <v>273</v>
      </c>
      <c r="F93" s="139">
        <v>3</v>
      </c>
      <c r="G93" s="140">
        <v>3</v>
      </c>
      <c r="H93" s="139">
        <v>1</v>
      </c>
      <c r="I93" s="140">
        <v>3</v>
      </c>
      <c r="J93" s="139">
        <v>0</v>
      </c>
      <c r="K93" s="45">
        <v>1</v>
      </c>
      <c r="L93" s="139">
        <v>0</v>
      </c>
      <c r="M93" s="45">
        <v>3</v>
      </c>
      <c r="N93" s="139">
        <v>2</v>
      </c>
      <c r="O93" s="45">
        <v>8</v>
      </c>
      <c r="P93" s="139">
        <v>0</v>
      </c>
      <c r="Q93" s="45">
        <v>6</v>
      </c>
      <c r="R93" s="139">
        <v>1</v>
      </c>
      <c r="S93" s="45">
        <v>8</v>
      </c>
      <c r="T93" s="139">
        <v>3</v>
      </c>
      <c r="U93" s="45">
        <v>10</v>
      </c>
      <c r="V93" s="139">
        <v>5</v>
      </c>
      <c r="W93" s="45">
        <v>6</v>
      </c>
      <c r="X93" s="139">
        <v>8</v>
      </c>
      <c r="Y93" s="45">
        <v>10</v>
      </c>
      <c r="Z93" s="139">
        <v>11</v>
      </c>
      <c r="AA93" s="45">
        <v>14</v>
      </c>
      <c r="AB93" s="139">
        <v>21</v>
      </c>
      <c r="AC93" s="45">
        <v>21</v>
      </c>
      <c r="AD93" s="139">
        <v>24</v>
      </c>
      <c r="AE93" s="45">
        <v>28</v>
      </c>
      <c r="AF93" s="139">
        <v>42</v>
      </c>
      <c r="AG93" s="45">
        <v>30</v>
      </c>
      <c r="AH93" s="139">
        <v>48</v>
      </c>
      <c r="AI93" s="45">
        <v>43</v>
      </c>
      <c r="AJ93" s="139">
        <v>41</v>
      </c>
      <c r="AK93" s="45">
        <v>32</v>
      </c>
      <c r="AL93" s="141">
        <v>48</v>
      </c>
      <c r="AM93" s="45">
        <v>47</v>
      </c>
      <c r="AN93" s="142">
        <v>531</v>
      </c>
      <c r="AO93" s="143">
        <v>260</v>
      </c>
      <c r="AP93" s="144">
        <v>0</v>
      </c>
      <c r="AQ93" s="140">
        <v>0</v>
      </c>
      <c r="AR93" s="145" t="str">
        <f>CA93&amp;CB93&amp;CC93&amp;CD93</f>
        <v/>
      </c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13"/>
      <c r="BE93" s="13"/>
      <c r="CA93" s="146" t="str">
        <f>IF(CG93=1,"* El número de Beneficiarios NO DEBE ser mayor que el Total. ","")</f>
        <v/>
      </c>
      <c r="CB93" s="146" t="str">
        <f>IF(CH93=1,"* No olvide digitar la columna Beneficiarios y/o Pueblos Originarios y/o Migrantes (Digite CEROS si no tiene.). ","")</f>
        <v/>
      </c>
      <c r="CC93" s="146" t="str">
        <f>IF(CI93=1,"* El número de Pueblos Originarios y/o Migrantes NO DEBE ser mayor que el Total. ","")</f>
        <v/>
      </c>
      <c r="CD93" s="146" t="str">
        <f>IF(CJ93=1,"* El número de Controles NO DEBE ser mayor que el Total. ","")</f>
        <v/>
      </c>
      <c r="CE93" s="146"/>
      <c r="CF93" s="146"/>
      <c r="CG93" s="56">
        <f>IF(C93&lt;AN93,1,0)</f>
        <v>0</v>
      </c>
      <c r="CH93" s="56">
        <f>IF(AND(C93&lt;&gt;0,OR(AN93="",AP93="",AQ93="")),1,0)</f>
        <v>0</v>
      </c>
      <c r="CI93" s="56">
        <f>IF(OR(C93&lt;AP93,C93&lt;AQ93),1,0)</f>
        <v>0</v>
      </c>
      <c r="CJ93" s="56">
        <f>IF(C93&lt;AO93,1,0)</f>
        <v>0</v>
      </c>
      <c r="CK93" s="12"/>
    </row>
    <row r="94" spans="1:89" ht="16.350000000000001" customHeight="1" x14ac:dyDescent="0.2">
      <c r="A94" s="389" t="s">
        <v>161</v>
      </c>
      <c r="B94" s="329" t="s">
        <v>162</v>
      </c>
      <c r="C94" s="147">
        <f>SUM(D94:E94)</f>
        <v>169</v>
      </c>
      <c r="D94" s="332"/>
      <c r="E94" s="138">
        <f>SUM(K94+M94+O94+Q94+S94+U94+W94+Y94+AA94+AC94+AE94+AG94+AI94+AK94+AM94)</f>
        <v>169</v>
      </c>
      <c r="F94" s="333"/>
      <c r="G94" s="334"/>
      <c r="H94" s="333"/>
      <c r="I94" s="334"/>
      <c r="J94" s="333"/>
      <c r="K94" s="314"/>
      <c r="L94" s="333"/>
      <c r="M94" s="314">
        <v>9</v>
      </c>
      <c r="N94" s="333"/>
      <c r="O94" s="314">
        <v>25</v>
      </c>
      <c r="P94" s="333"/>
      <c r="Q94" s="314">
        <v>44</v>
      </c>
      <c r="R94" s="333"/>
      <c r="S94" s="314">
        <v>40</v>
      </c>
      <c r="T94" s="333"/>
      <c r="U94" s="314">
        <v>29</v>
      </c>
      <c r="V94" s="333"/>
      <c r="W94" s="314">
        <v>22</v>
      </c>
      <c r="X94" s="333"/>
      <c r="Y94" s="314"/>
      <c r="Z94" s="333"/>
      <c r="AA94" s="314"/>
      <c r="AB94" s="333"/>
      <c r="AC94" s="314"/>
      <c r="AD94" s="333"/>
      <c r="AE94" s="314"/>
      <c r="AF94" s="333"/>
      <c r="AG94" s="314"/>
      <c r="AH94" s="333"/>
      <c r="AI94" s="314"/>
      <c r="AJ94" s="333"/>
      <c r="AK94" s="314"/>
      <c r="AL94" s="333"/>
      <c r="AM94" s="314"/>
      <c r="AN94" s="335">
        <v>169</v>
      </c>
      <c r="AO94" s="336">
        <v>126</v>
      </c>
      <c r="AP94" s="312">
        <v>0</v>
      </c>
      <c r="AQ94" s="337">
        <v>0</v>
      </c>
      <c r="AR94" s="145" t="str">
        <f t="shared" ref="AR94:AR101" si="26">CA94&amp;CB94&amp;CC94&amp;CD94</f>
        <v/>
      </c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13"/>
      <c r="BE94" s="13"/>
      <c r="CA94" s="146" t="str">
        <f t="shared" ref="CA94:CA100" si="27">IF(CG94=1,"* El número de Beneficiarios NO DEBE ser mayor que el Total. ","")</f>
        <v/>
      </c>
      <c r="CB94" s="146" t="str">
        <f t="shared" ref="CB94:CB100" si="28">IF(CH94=1,"* No olvide digitar la columna Beneficiarios y/o Pueblos Originarios y/o Migrantes (Digite CEROS si no tiene.). ","")</f>
        <v/>
      </c>
      <c r="CC94" s="146" t="str">
        <f t="shared" ref="CC94:CC100" si="29">IF(CI94=1,"* El número de Pueblos Originarios y/o Migrantes NO DEBE ser mayor que el Total. ","")</f>
        <v/>
      </c>
      <c r="CD94" s="146" t="str">
        <f t="shared" ref="CD94:CD100" si="30">IF(CJ94=1,"* El número de Controles NO DEBE ser mayor que el Total. ","")</f>
        <v/>
      </c>
      <c r="CE94" s="146"/>
      <c r="CF94" s="146"/>
      <c r="CG94" s="56">
        <f>IF(E94&lt;AN94,1,0)</f>
        <v>0</v>
      </c>
      <c r="CH94" s="56">
        <f>IF(AND(E94&lt;&gt;0,OR(AN94="",AP94="",AQ94="")),1,0)</f>
        <v>0</v>
      </c>
      <c r="CI94" s="56">
        <f>IF(OR(E94&lt;AP94,E94&lt;AQ94),1,0)</f>
        <v>0</v>
      </c>
      <c r="CJ94" s="56">
        <f>IF(E94&lt;AO94,1,0)</f>
        <v>0</v>
      </c>
      <c r="CK94" s="12"/>
    </row>
    <row r="95" spans="1:89" ht="16.350000000000001" customHeight="1" x14ac:dyDescent="0.2">
      <c r="A95" s="390"/>
      <c r="B95" s="69" t="s">
        <v>163</v>
      </c>
      <c r="C95" s="154">
        <f>SUM(D95+E95)</f>
        <v>542</v>
      </c>
      <c r="D95" s="155">
        <f>SUM(F95+H95+J95+L95+N95+P95+R95+T95+V95+X95+Z95+AB95+AD95+AF95+AH95+AJ95+AL95)</f>
        <v>114</v>
      </c>
      <c r="E95" s="156">
        <f>SUM(G95+I95+K95+M95+O95+Q95+S95+U95+W95+Y95+AA95+AC95+AE95+AG95+AI95+AK95+AM95)</f>
        <v>428</v>
      </c>
      <c r="F95" s="39">
        <v>0</v>
      </c>
      <c r="G95" s="40">
        <v>1</v>
      </c>
      <c r="H95" s="39">
        <v>1</v>
      </c>
      <c r="I95" s="40">
        <v>0</v>
      </c>
      <c r="J95" s="39">
        <v>0</v>
      </c>
      <c r="K95" s="40">
        <v>0</v>
      </c>
      <c r="L95" s="39">
        <v>3</v>
      </c>
      <c r="M95" s="40">
        <v>0</v>
      </c>
      <c r="N95" s="39">
        <v>5</v>
      </c>
      <c r="O95" s="40">
        <v>14</v>
      </c>
      <c r="P95" s="39">
        <v>17</v>
      </c>
      <c r="Q95" s="40">
        <v>40</v>
      </c>
      <c r="R95" s="39">
        <v>24</v>
      </c>
      <c r="S95" s="40">
        <v>48</v>
      </c>
      <c r="T95" s="39">
        <v>15</v>
      </c>
      <c r="U95" s="40">
        <v>59</v>
      </c>
      <c r="V95" s="39">
        <v>16</v>
      </c>
      <c r="W95" s="40">
        <v>60</v>
      </c>
      <c r="X95" s="39">
        <v>11</v>
      </c>
      <c r="Y95" s="40">
        <v>66</v>
      </c>
      <c r="Z95" s="39">
        <v>7</v>
      </c>
      <c r="AA95" s="40">
        <v>45</v>
      </c>
      <c r="AB95" s="39">
        <v>7</v>
      </c>
      <c r="AC95" s="40">
        <v>30</v>
      </c>
      <c r="AD95" s="39">
        <v>0</v>
      </c>
      <c r="AE95" s="40">
        <v>19</v>
      </c>
      <c r="AF95" s="39">
        <v>4</v>
      </c>
      <c r="AG95" s="40">
        <v>14</v>
      </c>
      <c r="AH95" s="39">
        <v>4</v>
      </c>
      <c r="AI95" s="40">
        <v>26</v>
      </c>
      <c r="AJ95" s="39">
        <v>0</v>
      </c>
      <c r="AK95" s="40">
        <v>4</v>
      </c>
      <c r="AL95" s="46">
        <v>0</v>
      </c>
      <c r="AM95" s="40">
        <v>2</v>
      </c>
      <c r="AN95" s="71">
        <v>542</v>
      </c>
      <c r="AO95" s="157">
        <v>448</v>
      </c>
      <c r="AP95" s="57">
        <v>0</v>
      </c>
      <c r="AQ95" s="67">
        <v>0</v>
      </c>
      <c r="AR95" s="145" t="str">
        <f t="shared" si="26"/>
        <v/>
      </c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13"/>
      <c r="BE95" s="13"/>
      <c r="CA95" s="146" t="str">
        <f t="shared" si="27"/>
        <v/>
      </c>
      <c r="CB95" s="146" t="str">
        <f t="shared" si="28"/>
        <v/>
      </c>
      <c r="CC95" s="146" t="str">
        <f t="shared" si="29"/>
        <v/>
      </c>
      <c r="CD95" s="146" t="str">
        <f t="shared" si="30"/>
        <v/>
      </c>
      <c r="CE95" s="146"/>
      <c r="CF95" s="146"/>
      <c r="CG95" s="56">
        <f t="shared" ref="CG95:CG100" si="31">IF(C95&lt;AN95,1,0)</f>
        <v>0</v>
      </c>
      <c r="CH95" s="56">
        <f t="shared" ref="CH95:CH100" si="32">IF(AND(C95&lt;&gt;0,OR(AN95="",AP95="",AQ95="")),1,0)</f>
        <v>0</v>
      </c>
      <c r="CI95" s="56">
        <f t="shared" ref="CI95:CI100" si="33">IF(OR(C95&lt;AP95,C95&lt;AQ95),1,0)</f>
        <v>0</v>
      </c>
      <c r="CJ95" s="56">
        <f t="shared" ref="CJ95:CJ100" si="34">IF(C95&lt;AO95,1,0)</f>
        <v>0</v>
      </c>
      <c r="CK95" s="12"/>
    </row>
    <row r="96" spans="1:89" ht="16.350000000000001" customHeight="1" x14ac:dyDescent="0.2">
      <c r="A96" s="391"/>
      <c r="B96" s="122" t="s">
        <v>143</v>
      </c>
      <c r="C96" s="158">
        <f>SUM(D96+E96)</f>
        <v>0</v>
      </c>
      <c r="D96" s="159">
        <f>SUM(N96+P96+R96+T96+V96+X96+Z96+AB96)</f>
        <v>0</v>
      </c>
      <c r="E96" s="160">
        <f>SUM(O96+Q96+S96+U96+W96+Y96+AA96+AC96)</f>
        <v>0</v>
      </c>
      <c r="F96" s="161"/>
      <c r="G96" s="162"/>
      <c r="H96" s="161"/>
      <c r="I96" s="162"/>
      <c r="J96" s="161"/>
      <c r="K96" s="162"/>
      <c r="L96" s="161"/>
      <c r="M96" s="162"/>
      <c r="N96" s="124"/>
      <c r="O96" s="126"/>
      <c r="P96" s="124"/>
      <c r="Q96" s="126"/>
      <c r="R96" s="124"/>
      <c r="S96" s="126"/>
      <c r="T96" s="124"/>
      <c r="U96" s="126"/>
      <c r="V96" s="124"/>
      <c r="W96" s="126"/>
      <c r="X96" s="124"/>
      <c r="Y96" s="126"/>
      <c r="Z96" s="124"/>
      <c r="AA96" s="163"/>
      <c r="AB96" s="124"/>
      <c r="AC96" s="126"/>
      <c r="AD96" s="161"/>
      <c r="AE96" s="162"/>
      <c r="AF96" s="161"/>
      <c r="AG96" s="162"/>
      <c r="AH96" s="161"/>
      <c r="AI96" s="162"/>
      <c r="AJ96" s="161"/>
      <c r="AK96" s="162"/>
      <c r="AL96" s="161"/>
      <c r="AM96" s="162"/>
      <c r="AN96" s="164"/>
      <c r="AO96" s="165"/>
      <c r="AP96" s="166"/>
      <c r="AQ96" s="163"/>
      <c r="AR96" s="145" t="str">
        <f t="shared" si="26"/>
        <v/>
      </c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13"/>
      <c r="BE96" s="13"/>
      <c r="CA96" s="146" t="str">
        <f t="shared" si="27"/>
        <v/>
      </c>
      <c r="CB96" s="146" t="str">
        <f t="shared" si="28"/>
        <v/>
      </c>
      <c r="CC96" s="146" t="str">
        <f t="shared" si="29"/>
        <v/>
      </c>
      <c r="CD96" s="146" t="str">
        <f t="shared" si="30"/>
        <v/>
      </c>
      <c r="CE96" s="146"/>
      <c r="CF96" s="146"/>
      <c r="CG96" s="56">
        <f t="shared" si="31"/>
        <v>0</v>
      </c>
      <c r="CH96" s="56">
        <f t="shared" si="32"/>
        <v>0</v>
      </c>
      <c r="CI96" s="56">
        <f t="shared" si="33"/>
        <v>0</v>
      </c>
      <c r="CJ96" s="56">
        <f t="shared" si="34"/>
        <v>0</v>
      </c>
      <c r="CK96" s="12"/>
    </row>
    <row r="97" spans="1:90" ht="16.350000000000001" customHeight="1" x14ac:dyDescent="0.2">
      <c r="A97" s="422" t="s">
        <v>164</v>
      </c>
      <c r="B97" s="423"/>
      <c r="C97" s="167">
        <f t="shared" ref="C97:C101" si="35">SUM(D97+E97)</f>
        <v>422</v>
      </c>
      <c r="D97" s="168">
        <f t="shared" ref="D97:E101" si="36">SUM(F97+H97+J97+L97+N97+P97+R97+T97+V97+X97+Z97+AB97+AD97+AF97+AH97+AJ97+AL97)</f>
        <v>191</v>
      </c>
      <c r="E97" s="169">
        <f t="shared" si="36"/>
        <v>231</v>
      </c>
      <c r="F97" s="60">
        <v>39</v>
      </c>
      <c r="G97" s="52">
        <v>34</v>
      </c>
      <c r="H97" s="60">
        <v>8</v>
      </c>
      <c r="I97" s="52">
        <v>10</v>
      </c>
      <c r="J97" s="60">
        <v>9</v>
      </c>
      <c r="K97" s="49">
        <v>11</v>
      </c>
      <c r="L97" s="60">
        <v>4</v>
      </c>
      <c r="M97" s="49">
        <v>4</v>
      </c>
      <c r="N97" s="60">
        <v>2</v>
      </c>
      <c r="O97" s="49">
        <v>5</v>
      </c>
      <c r="P97" s="60">
        <v>1</v>
      </c>
      <c r="Q97" s="49">
        <v>5</v>
      </c>
      <c r="R97" s="60">
        <v>6</v>
      </c>
      <c r="S97" s="49">
        <v>15</v>
      </c>
      <c r="T97" s="60">
        <v>0</v>
      </c>
      <c r="U97" s="49">
        <v>10</v>
      </c>
      <c r="V97" s="60">
        <v>1</v>
      </c>
      <c r="W97" s="49">
        <v>4</v>
      </c>
      <c r="X97" s="60">
        <v>5</v>
      </c>
      <c r="Y97" s="49">
        <v>13</v>
      </c>
      <c r="Z97" s="60">
        <v>11</v>
      </c>
      <c r="AA97" s="49">
        <v>11</v>
      </c>
      <c r="AB97" s="60">
        <v>9</v>
      </c>
      <c r="AC97" s="49">
        <v>22</v>
      </c>
      <c r="AD97" s="60">
        <v>14</v>
      </c>
      <c r="AE97" s="49">
        <v>20</v>
      </c>
      <c r="AF97" s="60">
        <v>14</v>
      </c>
      <c r="AG97" s="49">
        <v>18</v>
      </c>
      <c r="AH97" s="60">
        <v>19</v>
      </c>
      <c r="AI97" s="52">
        <v>13</v>
      </c>
      <c r="AJ97" s="60">
        <v>21</v>
      </c>
      <c r="AK97" s="52">
        <v>11</v>
      </c>
      <c r="AL97" s="80">
        <v>28</v>
      </c>
      <c r="AM97" s="49">
        <v>25</v>
      </c>
      <c r="AN97" s="170">
        <v>422</v>
      </c>
      <c r="AO97" s="171">
        <v>354</v>
      </c>
      <c r="AP97" s="79">
        <v>0</v>
      </c>
      <c r="AQ97" s="52">
        <v>0</v>
      </c>
      <c r="AR97" s="145" t="str">
        <f t="shared" si="26"/>
        <v/>
      </c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13"/>
      <c r="BE97" s="13"/>
      <c r="CA97" s="146" t="str">
        <f t="shared" si="27"/>
        <v/>
      </c>
      <c r="CB97" s="146" t="str">
        <f t="shared" si="28"/>
        <v/>
      </c>
      <c r="CC97" s="146" t="str">
        <f t="shared" si="29"/>
        <v/>
      </c>
      <c r="CD97" s="146" t="str">
        <f t="shared" si="30"/>
        <v/>
      </c>
      <c r="CE97" s="146"/>
      <c r="CF97" s="146"/>
      <c r="CG97" s="56">
        <f t="shared" si="31"/>
        <v>0</v>
      </c>
      <c r="CH97" s="56">
        <f t="shared" si="32"/>
        <v>0</v>
      </c>
      <c r="CI97" s="56">
        <f t="shared" si="33"/>
        <v>0</v>
      </c>
      <c r="CJ97" s="56">
        <f t="shared" si="34"/>
        <v>0</v>
      </c>
      <c r="CK97" s="12"/>
    </row>
    <row r="98" spans="1:90" ht="16.350000000000001" customHeight="1" x14ac:dyDescent="0.2">
      <c r="A98" s="424" t="s">
        <v>165</v>
      </c>
      <c r="B98" s="425"/>
      <c r="C98" s="172">
        <f t="shared" si="35"/>
        <v>87</v>
      </c>
      <c r="D98" s="155">
        <f t="shared" si="36"/>
        <v>46</v>
      </c>
      <c r="E98" s="156">
        <f t="shared" si="36"/>
        <v>41</v>
      </c>
      <c r="F98" s="39">
        <v>0</v>
      </c>
      <c r="G98" s="67">
        <v>0</v>
      </c>
      <c r="H98" s="39">
        <v>0</v>
      </c>
      <c r="I98" s="67">
        <v>0</v>
      </c>
      <c r="J98" s="39">
        <v>0</v>
      </c>
      <c r="K98" s="40">
        <v>0</v>
      </c>
      <c r="L98" s="39">
        <v>0</v>
      </c>
      <c r="M98" s="40">
        <v>0</v>
      </c>
      <c r="N98" s="39">
        <v>0</v>
      </c>
      <c r="O98" s="40">
        <v>0</v>
      </c>
      <c r="P98" s="39">
        <v>0</v>
      </c>
      <c r="Q98" s="40">
        <v>3</v>
      </c>
      <c r="R98" s="39">
        <v>2</v>
      </c>
      <c r="S98" s="40">
        <v>2</v>
      </c>
      <c r="T98" s="39">
        <v>1</v>
      </c>
      <c r="U98" s="40">
        <v>4</v>
      </c>
      <c r="V98" s="39">
        <v>0</v>
      </c>
      <c r="W98" s="40">
        <v>2</v>
      </c>
      <c r="X98" s="39">
        <v>1</v>
      </c>
      <c r="Y98" s="40">
        <v>5</v>
      </c>
      <c r="Z98" s="39">
        <v>3</v>
      </c>
      <c r="AA98" s="40">
        <v>0</v>
      </c>
      <c r="AB98" s="39">
        <v>5</v>
      </c>
      <c r="AC98" s="67">
        <v>6</v>
      </c>
      <c r="AD98" s="39">
        <v>2</v>
      </c>
      <c r="AE98" s="67">
        <v>8</v>
      </c>
      <c r="AF98" s="39">
        <v>10</v>
      </c>
      <c r="AG98" s="67">
        <v>2</v>
      </c>
      <c r="AH98" s="39">
        <v>10</v>
      </c>
      <c r="AI98" s="67">
        <v>1</v>
      </c>
      <c r="AJ98" s="39">
        <v>5</v>
      </c>
      <c r="AK98" s="67">
        <v>1</v>
      </c>
      <c r="AL98" s="46">
        <v>7</v>
      </c>
      <c r="AM98" s="40">
        <v>7</v>
      </c>
      <c r="AN98" s="71">
        <v>87</v>
      </c>
      <c r="AO98" s="157">
        <v>75</v>
      </c>
      <c r="AP98" s="57">
        <v>0</v>
      </c>
      <c r="AQ98" s="67">
        <v>0</v>
      </c>
      <c r="AR98" s="145" t="str">
        <f t="shared" si="26"/>
        <v/>
      </c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13"/>
      <c r="BE98" s="13"/>
      <c r="CA98" s="146" t="str">
        <f t="shared" si="27"/>
        <v/>
      </c>
      <c r="CB98" s="146" t="str">
        <f t="shared" si="28"/>
        <v/>
      </c>
      <c r="CC98" s="146" t="str">
        <f t="shared" si="29"/>
        <v/>
      </c>
      <c r="CD98" s="146" t="str">
        <f t="shared" si="30"/>
        <v/>
      </c>
      <c r="CE98" s="146"/>
      <c r="CF98" s="146"/>
      <c r="CG98" s="56">
        <f t="shared" si="31"/>
        <v>0</v>
      </c>
      <c r="CH98" s="56">
        <f t="shared" si="32"/>
        <v>0</v>
      </c>
      <c r="CI98" s="56">
        <f t="shared" si="33"/>
        <v>0</v>
      </c>
      <c r="CJ98" s="56">
        <f t="shared" si="34"/>
        <v>0</v>
      </c>
      <c r="CK98" s="12"/>
    </row>
    <row r="99" spans="1:90" ht="16.350000000000001" customHeight="1" x14ac:dyDescent="0.2">
      <c r="A99" s="426" t="s">
        <v>166</v>
      </c>
      <c r="B99" s="427"/>
      <c r="C99" s="173">
        <f t="shared" si="35"/>
        <v>79</v>
      </c>
      <c r="D99" s="174">
        <f t="shared" si="36"/>
        <v>35</v>
      </c>
      <c r="E99" s="156">
        <f t="shared" si="36"/>
        <v>44</v>
      </c>
      <c r="F99" s="39">
        <v>25</v>
      </c>
      <c r="G99" s="67">
        <v>24</v>
      </c>
      <c r="H99" s="39">
        <v>0</v>
      </c>
      <c r="I99" s="67">
        <v>0</v>
      </c>
      <c r="J99" s="39">
        <v>0</v>
      </c>
      <c r="K99" s="40">
        <v>0</v>
      </c>
      <c r="L99" s="39">
        <v>0</v>
      </c>
      <c r="M99" s="40">
        <v>0</v>
      </c>
      <c r="N99" s="39">
        <v>0</v>
      </c>
      <c r="O99" s="40">
        <v>0</v>
      </c>
      <c r="P99" s="39">
        <v>0</v>
      </c>
      <c r="Q99" s="40">
        <v>0</v>
      </c>
      <c r="R99" s="39">
        <v>0</v>
      </c>
      <c r="S99" s="40">
        <v>0</v>
      </c>
      <c r="T99" s="39">
        <v>0</v>
      </c>
      <c r="U99" s="40">
        <v>3</v>
      </c>
      <c r="V99" s="39">
        <v>2</v>
      </c>
      <c r="W99" s="40">
        <v>0</v>
      </c>
      <c r="X99" s="39">
        <v>0</v>
      </c>
      <c r="Y99" s="40">
        <v>0</v>
      </c>
      <c r="Z99" s="39">
        <v>3</v>
      </c>
      <c r="AA99" s="40">
        <v>3</v>
      </c>
      <c r="AB99" s="39">
        <v>1</v>
      </c>
      <c r="AC99" s="67">
        <v>2</v>
      </c>
      <c r="AD99" s="39">
        <v>0</v>
      </c>
      <c r="AE99" s="67">
        <v>5</v>
      </c>
      <c r="AF99" s="39">
        <v>4</v>
      </c>
      <c r="AG99" s="67">
        <v>0</v>
      </c>
      <c r="AH99" s="39">
        <v>0</v>
      </c>
      <c r="AI99" s="67">
        <v>1</v>
      </c>
      <c r="AJ99" s="39">
        <v>0</v>
      </c>
      <c r="AK99" s="67">
        <v>3</v>
      </c>
      <c r="AL99" s="46">
        <v>0</v>
      </c>
      <c r="AM99" s="40">
        <v>3</v>
      </c>
      <c r="AN99" s="71">
        <v>79</v>
      </c>
      <c r="AO99" s="157">
        <v>19</v>
      </c>
      <c r="AP99" s="57">
        <v>0</v>
      </c>
      <c r="AQ99" s="67">
        <v>0</v>
      </c>
      <c r="AR99" s="145" t="str">
        <f t="shared" si="26"/>
        <v/>
      </c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13"/>
      <c r="BE99" s="13"/>
      <c r="CA99" s="146" t="str">
        <f t="shared" si="27"/>
        <v/>
      </c>
      <c r="CB99" s="146" t="str">
        <f t="shared" si="28"/>
        <v/>
      </c>
      <c r="CC99" s="146" t="str">
        <f t="shared" si="29"/>
        <v/>
      </c>
      <c r="CD99" s="146" t="str">
        <f t="shared" si="30"/>
        <v/>
      </c>
      <c r="CE99" s="146"/>
      <c r="CF99" s="146"/>
      <c r="CG99" s="56">
        <f t="shared" si="31"/>
        <v>0</v>
      </c>
      <c r="CH99" s="56">
        <f t="shared" si="32"/>
        <v>0</v>
      </c>
      <c r="CI99" s="56">
        <f t="shared" si="33"/>
        <v>0</v>
      </c>
      <c r="CJ99" s="56">
        <f t="shared" si="34"/>
        <v>0</v>
      </c>
      <c r="CK99" s="12"/>
    </row>
    <row r="100" spans="1:90" ht="16.350000000000001" customHeight="1" x14ac:dyDescent="0.2">
      <c r="A100" s="424" t="s">
        <v>167</v>
      </c>
      <c r="B100" s="425"/>
      <c r="C100" s="172">
        <f t="shared" si="35"/>
        <v>267</v>
      </c>
      <c r="D100" s="155">
        <f t="shared" si="36"/>
        <v>119</v>
      </c>
      <c r="E100" s="156">
        <f t="shared" si="36"/>
        <v>148</v>
      </c>
      <c r="F100" s="39">
        <v>0</v>
      </c>
      <c r="G100" s="67">
        <v>0</v>
      </c>
      <c r="H100" s="39">
        <v>0</v>
      </c>
      <c r="I100" s="67">
        <v>0</v>
      </c>
      <c r="J100" s="39">
        <v>0</v>
      </c>
      <c r="K100" s="40">
        <v>0</v>
      </c>
      <c r="L100" s="39">
        <v>0</v>
      </c>
      <c r="M100" s="40">
        <v>0</v>
      </c>
      <c r="N100" s="39">
        <v>0</v>
      </c>
      <c r="O100" s="40">
        <v>0</v>
      </c>
      <c r="P100" s="39">
        <v>0</v>
      </c>
      <c r="Q100" s="40">
        <v>0</v>
      </c>
      <c r="R100" s="39">
        <v>0</v>
      </c>
      <c r="S100" s="40">
        <v>0</v>
      </c>
      <c r="T100" s="39">
        <v>0</v>
      </c>
      <c r="U100" s="40">
        <v>0</v>
      </c>
      <c r="V100" s="39">
        <v>0</v>
      </c>
      <c r="W100" s="40">
        <v>0</v>
      </c>
      <c r="X100" s="39">
        <v>0</v>
      </c>
      <c r="Y100" s="40">
        <v>0</v>
      </c>
      <c r="Z100" s="39">
        <v>0</v>
      </c>
      <c r="AA100" s="40">
        <v>0</v>
      </c>
      <c r="AB100" s="39">
        <v>0</v>
      </c>
      <c r="AC100" s="40">
        <v>0</v>
      </c>
      <c r="AD100" s="39">
        <v>0</v>
      </c>
      <c r="AE100" s="40">
        <v>0</v>
      </c>
      <c r="AF100" s="39">
        <v>38</v>
      </c>
      <c r="AG100" s="40">
        <v>49</v>
      </c>
      <c r="AH100" s="39">
        <v>37</v>
      </c>
      <c r="AI100" s="67">
        <v>44</v>
      </c>
      <c r="AJ100" s="39">
        <v>27</v>
      </c>
      <c r="AK100" s="67">
        <v>26</v>
      </c>
      <c r="AL100" s="46">
        <v>17</v>
      </c>
      <c r="AM100" s="40">
        <v>29</v>
      </c>
      <c r="AN100" s="71">
        <v>267</v>
      </c>
      <c r="AO100" s="157">
        <v>0</v>
      </c>
      <c r="AP100" s="57">
        <v>0</v>
      </c>
      <c r="AQ100" s="67">
        <v>0</v>
      </c>
      <c r="AR100" s="145" t="str">
        <f t="shared" si="26"/>
        <v/>
      </c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13"/>
      <c r="BE100" s="13"/>
      <c r="CA100" s="146" t="str">
        <f t="shared" si="27"/>
        <v/>
      </c>
      <c r="CB100" s="146" t="str">
        <f t="shared" si="28"/>
        <v/>
      </c>
      <c r="CC100" s="146" t="str">
        <f t="shared" si="29"/>
        <v/>
      </c>
      <c r="CD100" s="146" t="str">
        <f t="shared" si="30"/>
        <v/>
      </c>
      <c r="CE100" s="146"/>
      <c r="CF100" s="146"/>
      <c r="CG100" s="56">
        <f t="shared" si="31"/>
        <v>0</v>
      </c>
      <c r="CH100" s="56">
        <f t="shared" si="32"/>
        <v>0</v>
      </c>
      <c r="CI100" s="56">
        <f t="shared" si="33"/>
        <v>0</v>
      </c>
      <c r="CJ100" s="56">
        <f t="shared" si="34"/>
        <v>0</v>
      </c>
      <c r="CK100" s="12"/>
    </row>
    <row r="101" spans="1:90" ht="16.350000000000001" customHeight="1" x14ac:dyDescent="0.2">
      <c r="A101" s="428" t="s">
        <v>168</v>
      </c>
      <c r="B101" s="429"/>
      <c r="C101" s="175">
        <f t="shared" si="35"/>
        <v>186</v>
      </c>
      <c r="D101" s="176">
        <f t="shared" si="36"/>
        <v>116</v>
      </c>
      <c r="E101" s="177">
        <f t="shared" si="36"/>
        <v>70</v>
      </c>
      <c r="F101" s="124">
        <v>9</v>
      </c>
      <c r="G101" s="163">
        <v>9</v>
      </c>
      <c r="H101" s="124">
        <v>2</v>
      </c>
      <c r="I101" s="163">
        <v>3</v>
      </c>
      <c r="J101" s="124">
        <v>6</v>
      </c>
      <c r="K101" s="126">
        <v>3</v>
      </c>
      <c r="L101" s="124">
        <v>0</v>
      </c>
      <c r="M101" s="126">
        <v>0</v>
      </c>
      <c r="N101" s="124">
        <v>0</v>
      </c>
      <c r="O101" s="126">
        <v>1</v>
      </c>
      <c r="P101" s="124">
        <v>5</v>
      </c>
      <c r="Q101" s="126">
        <v>3</v>
      </c>
      <c r="R101" s="124">
        <v>1</v>
      </c>
      <c r="S101" s="126">
        <v>4</v>
      </c>
      <c r="T101" s="124">
        <v>5</v>
      </c>
      <c r="U101" s="126">
        <v>4</v>
      </c>
      <c r="V101" s="124">
        <v>4</v>
      </c>
      <c r="W101" s="126">
        <v>5</v>
      </c>
      <c r="X101" s="124">
        <v>0</v>
      </c>
      <c r="Y101" s="126">
        <v>3</v>
      </c>
      <c r="Z101" s="124">
        <v>9</v>
      </c>
      <c r="AA101" s="126">
        <v>3</v>
      </c>
      <c r="AB101" s="124">
        <v>16</v>
      </c>
      <c r="AC101" s="126">
        <v>1</v>
      </c>
      <c r="AD101" s="124">
        <v>7</v>
      </c>
      <c r="AE101" s="126">
        <v>0</v>
      </c>
      <c r="AF101" s="124">
        <v>4</v>
      </c>
      <c r="AG101" s="126">
        <v>6</v>
      </c>
      <c r="AH101" s="124">
        <v>12</v>
      </c>
      <c r="AI101" s="126">
        <v>1</v>
      </c>
      <c r="AJ101" s="124">
        <v>14</v>
      </c>
      <c r="AK101" s="126">
        <v>3</v>
      </c>
      <c r="AL101" s="178">
        <v>22</v>
      </c>
      <c r="AM101" s="126">
        <v>21</v>
      </c>
      <c r="AN101" s="164">
        <v>176</v>
      </c>
      <c r="AO101" s="165">
        <v>79</v>
      </c>
      <c r="AP101" s="166">
        <v>0</v>
      </c>
      <c r="AQ101" s="163">
        <v>4</v>
      </c>
      <c r="AR101" s="145" t="str">
        <f t="shared" si="26"/>
        <v/>
      </c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13"/>
      <c r="BE101" s="13"/>
      <c r="CA101" s="146" t="str">
        <f>IF(CG101=1,"* El número de Beneficiarios NO DEBE ser mayor que el Total. ","")</f>
        <v/>
      </c>
      <c r="CB101" s="146" t="str">
        <f>IF(CH101=1,"* No olvide digitar la columna Beneficiarios y/o Pueblos Originarios y/o Migrantes (Digite CEROS si no tiene.). ","")</f>
        <v/>
      </c>
      <c r="CC101" s="146" t="str">
        <f>IF(CI101=1,"* El número de Pueblos Originarios y/o Migrantes NO DEBE ser mayor que el Total. ","")</f>
        <v/>
      </c>
      <c r="CD101" s="146" t="str">
        <f>IF(CJ101=1,"* El número de Controles NO DEBE ser mayor que el Total. ","")</f>
        <v/>
      </c>
      <c r="CE101" s="146"/>
      <c r="CF101" s="146"/>
      <c r="CG101" s="56">
        <f>IF(C101&lt;AN101,1,0)</f>
        <v>0</v>
      </c>
      <c r="CH101" s="56">
        <f>IF(AND(C101&lt;&gt;0,OR(AN101="",AP101="",AQ101="")),1,0)</f>
        <v>0</v>
      </c>
      <c r="CI101" s="56">
        <f>IF(OR(C101&lt;AP101,C101&lt;AQ101),1,0)</f>
        <v>0</v>
      </c>
      <c r="CJ101" s="56">
        <f>IF(C101&lt;AO101,1,0)</f>
        <v>0</v>
      </c>
      <c r="CK101" s="12"/>
    </row>
    <row r="102" spans="1:90" ht="16.350000000000001" customHeight="1" x14ac:dyDescent="0.2">
      <c r="A102" s="478" t="s">
        <v>42</v>
      </c>
      <c r="B102" s="479"/>
      <c r="C102" s="179">
        <f t="shared" ref="C102:AQ102" si="37">SUM(C93:C101)</f>
        <v>2283</v>
      </c>
      <c r="D102" s="180">
        <f t="shared" si="37"/>
        <v>879</v>
      </c>
      <c r="E102" s="160">
        <f t="shared" si="37"/>
        <v>1404</v>
      </c>
      <c r="F102" s="128">
        <f t="shared" si="37"/>
        <v>76</v>
      </c>
      <c r="G102" s="181">
        <f t="shared" si="37"/>
        <v>71</v>
      </c>
      <c r="H102" s="128">
        <f t="shared" si="37"/>
        <v>12</v>
      </c>
      <c r="I102" s="181">
        <f t="shared" si="37"/>
        <v>16</v>
      </c>
      <c r="J102" s="316">
        <f t="shared" si="37"/>
        <v>15</v>
      </c>
      <c r="K102" s="319">
        <f t="shared" si="37"/>
        <v>15</v>
      </c>
      <c r="L102" s="316">
        <f t="shared" si="37"/>
        <v>7</v>
      </c>
      <c r="M102" s="319">
        <f t="shared" si="37"/>
        <v>16</v>
      </c>
      <c r="N102" s="316">
        <f t="shared" si="37"/>
        <v>9</v>
      </c>
      <c r="O102" s="319">
        <f t="shared" si="37"/>
        <v>53</v>
      </c>
      <c r="P102" s="316">
        <f t="shared" si="37"/>
        <v>23</v>
      </c>
      <c r="Q102" s="319">
        <f t="shared" si="37"/>
        <v>101</v>
      </c>
      <c r="R102" s="316">
        <f t="shared" si="37"/>
        <v>34</v>
      </c>
      <c r="S102" s="319">
        <f t="shared" si="37"/>
        <v>117</v>
      </c>
      <c r="T102" s="316">
        <f t="shared" si="37"/>
        <v>24</v>
      </c>
      <c r="U102" s="319">
        <f t="shared" si="37"/>
        <v>119</v>
      </c>
      <c r="V102" s="316">
        <f t="shared" si="37"/>
        <v>28</v>
      </c>
      <c r="W102" s="319">
        <f t="shared" si="37"/>
        <v>99</v>
      </c>
      <c r="X102" s="316">
        <f t="shared" si="37"/>
        <v>25</v>
      </c>
      <c r="Y102" s="319">
        <f t="shared" si="37"/>
        <v>97</v>
      </c>
      <c r="Z102" s="316">
        <f t="shared" si="37"/>
        <v>44</v>
      </c>
      <c r="AA102" s="319">
        <f t="shared" si="37"/>
        <v>76</v>
      </c>
      <c r="AB102" s="316">
        <f t="shared" si="37"/>
        <v>59</v>
      </c>
      <c r="AC102" s="319">
        <f t="shared" si="37"/>
        <v>82</v>
      </c>
      <c r="AD102" s="316">
        <f t="shared" si="37"/>
        <v>47</v>
      </c>
      <c r="AE102" s="319">
        <f t="shared" si="37"/>
        <v>80</v>
      </c>
      <c r="AF102" s="316">
        <f t="shared" si="37"/>
        <v>116</v>
      </c>
      <c r="AG102" s="319">
        <f t="shared" si="37"/>
        <v>119</v>
      </c>
      <c r="AH102" s="316">
        <f t="shared" si="37"/>
        <v>130</v>
      </c>
      <c r="AI102" s="319">
        <f t="shared" si="37"/>
        <v>129</v>
      </c>
      <c r="AJ102" s="316">
        <f t="shared" si="37"/>
        <v>108</v>
      </c>
      <c r="AK102" s="319">
        <f t="shared" si="37"/>
        <v>80</v>
      </c>
      <c r="AL102" s="320">
        <f t="shared" si="37"/>
        <v>122</v>
      </c>
      <c r="AM102" s="319">
        <f t="shared" si="37"/>
        <v>134</v>
      </c>
      <c r="AN102" s="182">
        <f t="shared" si="37"/>
        <v>2273</v>
      </c>
      <c r="AO102" s="183">
        <f t="shared" si="37"/>
        <v>1361</v>
      </c>
      <c r="AP102" s="184">
        <f t="shared" si="37"/>
        <v>0</v>
      </c>
      <c r="AQ102" s="181">
        <f t="shared" si="37"/>
        <v>4</v>
      </c>
      <c r="AR102" s="110" t="s">
        <v>169</v>
      </c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CG102" s="12"/>
      <c r="CH102" s="12"/>
      <c r="CI102" s="12"/>
      <c r="CJ102" s="12"/>
      <c r="CK102" s="12"/>
    </row>
    <row r="103" spans="1:90" ht="31.35" customHeight="1" x14ac:dyDescent="0.2">
      <c r="A103" s="131" t="s">
        <v>170</v>
      </c>
      <c r="B103" s="185"/>
      <c r="C103" s="185"/>
      <c r="D103" s="185"/>
      <c r="E103" s="185"/>
      <c r="F103" s="185"/>
      <c r="G103" s="186"/>
      <c r="H103" s="186"/>
      <c r="I103" s="186"/>
      <c r="J103" s="5"/>
      <c r="K103" s="5"/>
      <c r="L103" s="5"/>
      <c r="M103" s="68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CG103" s="12"/>
      <c r="CH103" s="12"/>
      <c r="CI103" s="12"/>
      <c r="CJ103" s="12"/>
      <c r="CK103" s="12"/>
    </row>
    <row r="104" spans="1:90" ht="21.75" customHeight="1" x14ac:dyDescent="0.2">
      <c r="A104" s="430" t="s">
        <v>171</v>
      </c>
      <c r="B104" s="389" t="s">
        <v>153</v>
      </c>
      <c r="C104" s="414" t="s">
        <v>151</v>
      </c>
      <c r="D104" s="420"/>
      <c r="E104" s="415"/>
      <c r="F104" s="473" t="s">
        <v>154</v>
      </c>
      <c r="G104" s="396"/>
      <c r="H104" s="396"/>
      <c r="I104" s="396"/>
      <c r="J104" s="396"/>
      <c r="K104" s="396"/>
      <c r="L104" s="396"/>
      <c r="M104" s="396"/>
      <c r="N104" s="396"/>
      <c r="O104" s="396"/>
      <c r="P104" s="396"/>
      <c r="Q104" s="396"/>
      <c r="R104" s="396"/>
      <c r="S104" s="396"/>
      <c r="T104" s="396"/>
      <c r="U104" s="396"/>
      <c r="V104" s="396"/>
      <c r="W104" s="396"/>
      <c r="X104" s="396"/>
      <c r="Y104" s="396"/>
      <c r="Z104" s="396"/>
      <c r="AA104" s="396"/>
      <c r="AB104" s="396"/>
      <c r="AC104" s="396"/>
      <c r="AD104" s="396"/>
      <c r="AE104" s="396"/>
      <c r="AF104" s="396"/>
      <c r="AG104" s="396"/>
      <c r="AH104" s="396"/>
      <c r="AI104" s="396"/>
      <c r="AJ104" s="396"/>
      <c r="AK104" s="396"/>
      <c r="AL104" s="396"/>
      <c r="AM104" s="474"/>
      <c r="AN104" s="433" t="s">
        <v>155</v>
      </c>
      <c r="AO104" s="436" t="s">
        <v>172</v>
      </c>
      <c r="AP104" s="437"/>
      <c r="AQ104" s="407" t="s">
        <v>157</v>
      </c>
      <c r="AR104" s="383" t="s">
        <v>158</v>
      </c>
      <c r="AS104" s="389" t="s">
        <v>173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X104" s="2"/>
      <c r="CG104" s="12"/>
      <c r="CH104" s="12"/>
      <c r="CI104" s="12"/>
      <c r="CJ104" s="12"/>
      <c r="CK104" s="12"/>
    </row>
    <row r="105" spans="1:90" ht="22.5" customHeight="1" x14ac:dyDescent="0.2">
      <c r="A105" s="431"/>
      <c r="B105" s="390"/>
      <c r="C105" s="418"/>
      <c r="D105" s="421"/>
      <c r="E105" s="419"/>
      <c r="F105" s="476" t="s">
        <v>23</v>
      </c>
      <c r="G105" s="477"/>
      <c r="H105" s="476" t="s">
        <v>24</v>
      </c>
      <c r="I105" s="477"/>
      <c r="J105" s="476" t="s">
        <v>25</v>
      </c>
      <c r="K105" s="477"/>
      <c r="L105" s="476" t="s">
        <v>26</v>
      </c>
      <c r="M105" s="477"/>
      <c r="N105" s="476" t="s">
        <v>27</v>
      </c>
      <c r="O105" s="477"/>
      <c r="P105" s="473" t="s">
        <v>28</v>
      </c>
      <c r="Q105" s="474"/>
      <c r="R105" s="473" t="s">
        <v>29</v>
      </c>
      <c r="S105" s="474"/>
      <c r="T105" s="473" t="s">
        <v>30</v>
      </c>
      <c r="U105" s="474"/>
      <c r="V105" s="473" t="s">
        <v>31</v>
      </c>
      <c r="W105" s="474"/>
      <c r="X105" s="473" t="s">
        <v>32</v>
      </c>
      <c r="Y105" s="474"/>
      <c r="Z105" s="473" t="s">
        <v>33</v>
      </c>
      <c r="AA105" s="474"/>
      <c r="AB105" s="473" t="s">
        <v>34</v>
      </c>
      <c r="AC105" s="474"/>
      <c r="AD105" s="473" t="s">
        <v>35</v>
      </c>
      <c r="AE105" s="474"/>
      <c r="AF105" s="473" t="s">
        <v>36</v>
      </c>
      <c r="AG105" s="474"/>
      <c r="AH105" s="473" t="s">
        <v>37</v>
      </c>
      <c r="AI105" s="474"/>
      <c r="AJ105" s="473" t="s">
        <v>38</v>
      </c>
      <c r="AK105" s="474"/>
      <c r="AL105" s="473" t="s">
        <v>39</v>
      </c>
      <c r="AM105" s="474"/>
      <c r="AN105" s="434"/>
      <c r="AO105" s="438"/>
      <c r="AP105" s="439"/>
      <c r="AQ105" s="408"/>
      <c r="AR105" s="401"/>
      <c r="AS105" s="390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X105" s="2"/>
      <c r="CG105" s="12"/>
      <c r="CH105" s="12"/>
      <c r="CI105" s="12"/>
      <c r="CJ105" s="12"/>
      <c r="CK105" s="12"/>
    </row>
    <row r="106" spans="1:90" ht="24" customHeight="1" x14ac:dyDescent="0.2">
      <c r="A106" s="432"/>
      <c r="B106" s="391"/>
      <c r="C106" s="187" t="s">
        <v>159</v>
      </c>
      <c r="D106" s="188" t="s">
        <v>174</v>
      </c>
      <c r="E106" s="189" t="s">
        <v>175</v>
      </c>
      <c r="F106" s="360" t="s">
        <v>174</v>
      </c>
      <c r="G106" s="299" t="s">
        <v>175</v>
      </c>
      <c r="H106" s="294" t="s">
        <v>174</v>
      </c>
      <c r="I106" s="356" t="s">
        <v>175</v>
      </c>
      <c r="J106" s="360" t="s">
        <v>174</v>
      </c>
      <c r="K106" s="299" t="s">
        <v>175</v>
      </c>
      <c r="L106" s="360" t="s">
        <v>174</v>
      </c>
      <c r="M106" s="299" t="s">
        <v>175</v>
      </c>
      <c r="N106" s="360" t="s">
        <v>174</v>
      </c>
      <c r="O106" s="299" t="s">
        <v>175</v>
      </c>
      <c r="P106" s="294" t="s">
        <v>174</v>
      </c>
      <c r="Q106" s="356" t="s">
        <v>175</v>
      </c>
      <c r="R106" s="294" t="s">
        <v>174</v>
      </c>
      <c r="S106" s="356" t="s">
        <v>175</v>
      </c>
      <c r="T106" s="360" t="s">
        <v>174</v>
      </c>
      <c r="U106" s="299" t="s">
        <v>175</v>
      </c>
      <c r="V106" s="294" t="s">
        <v>174</v>
      </c>
      <c r="W106" s="356" t="s">
        <v>175</v>
      </c>
      <c r="X106" s="294" t="s">
        <v>174</v>
      </c>
      <c r="Y106" s="356" t="s">
        <v>175</v>
      </c>
      <c r="Z106" s="360" t="s">
        <v>174</v>
      </c>
      <c r="AA106" s="299" t="s">
        <v>175</v>
      </c>
      <c r="AB106" s="360" t="s">
        <v>174</v>
      </c>
      <c r="AC106" s="299" t="s">
        <v>175</v>
      </c>
      <c r="AD106" s="294" t="s">
        <v>174</v>
      </c>
      <c r="AE106" s="356" t="s">
        <v>175</v>
      </c>
      <c r="AF106" s="294" t="s">
        <v>174</v>
      </c>
      <c r="AG106" s="356" t="s">
        <v>175</v>
      </c>
      <c r="AH106" s="360" t="s">
        <v>174</v>
      </c>
      <c r="AI106" s="299" t="s">
        <v>175</v>
      </c>
      <c r="AJ106" s="294" t="s">
        <v>174</v>
      </c>
      <c r="AK106" s="356" t="s">
        <v>175</v>
      </c>
      <c r="AL106" s="360" t="s">
        <v>174</v>
      </c>
      <c r="AM106" s="299" t="s">
        <v>175</v>
      </c>
      <c r="AN106" s="435"/>
      <c r="AO106" s="357" t="s">
        <v>176</v>
      </c>
      <c r="AP106" s="339" t="s">
        <v>177</v>
      </c>
      <c r="AQ106" s="409"/>
      <c r="AR106" s="388"/>
      <c r="AS106" s="391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16.350000000000001" customHeight="1" x14ac:dyDescent="0.2">
      <c r="A107" s="480" t="s">
        <v>178</v>
      </c>
      <c r="B107" s="340" t="s">
        <v>160</v>
      </c>
      <c r="C107" s="341">
        <f t="shared" ref="C107:C117" si="38">SUM(D107+E107)</f>
        <v>0</v>
      </c>
      <c r="D107" s="342">
        <f t="shared" ref="D107:D115" si="39">SUM(F107+H107+J107+L107+N107+P107+R107+T107+V107+X107+Z107+AB107+AD107+AF107+AH107+AJ107+AL107)</f>
        <v>0</v>
      </c>
      <c r="E107" s="343">
        <f t="shared" ref="E107:E115" si="40">SUM(G107+I107+K107+M107+O107+Q107+S107+U107+W107+Y107+AA107+AC107+AE107+AG107+AI107+AK107+AM107)</f>
        <v>0</v>
      </c>
      <c r="F107" s="311"/>
      <c r="G107" s="337"/>
      <c r="H107" s="311"/>
      <c r="I107" s="337"/>
      <c r="J107" s="311"/>
      <c r="K107" s="314"/>
      <c r="L107" s="311"/>
      <c r="M107" s="314"/>
      <c r="N107" s="311"/>
      <c r="O107" s="314"/>
      <c r="P107" s="311"/>
      <c r="Q107" s="314"/>
      <c r="R107" s="311"/>
      <c r="S107" s="314"/>
      <c r="T107" s="311"/>
      <c r="U107" s="314"/>
      <c r="V107" s="311"/>
      <c r="W107" s="314"/>
      <c r="X107" s="311"/>
      <c r="Y107" s="314"/>
      <c r="Z107" s="311"/>
      <c r="AA107" s="314"/>
      <c r="AB107" s="311"/>
      <c r="AC107" s="314"/>
      <c r="AD107" s="311"/>
      <c r="AE107" s="314"/>
      <c r="AF107" s="311"/>
      <c r="AG107" s="314"/>
      <c r="AH107" s="311"/>
      <c r="AI107" s="314"/>
      <c r="AJ107" s="311"/>
      <c r="AK107" s="314"/>
      <c r="AL107" s="344"/>
      <c r="AM107" s="314"/>
      <c r="AN107" s="336"/>
      <c r="AO107" s="345">
        <v>0</v>
      </c>
      <c r="AP107" s="346">
        <v>0</v>
      </c>
      <c r="AQ107" s="312">
        <v>0</v>
      </c>
      <c r="AR107" s="337">
        <v>0</v>
      </c>
      <c r="AS107" s="337">
        <v>0</v>
      </c>
      <c r="AT107" s="199" t="str">
        <f>CA107&amp;CB107&amp;CC107&amp;CD107&amp;CE107&amp;CF107</f>
        <v/>
      </c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13"/>
      <c r="BF107" s="13"/>
      <c r="BG107" s="13"/>
      <c r="BX107" s="2"/>
      <c r="CA107" s="55" t="str">
        <f>IF(CG107=1,"* El número de Beneficiarios NO DEBE ser mayor que el Total ","")</f>
        <v/>
      </c>
      <c r="CB107" s="55" t="str">
        <f>IF(CH107=1,"* No olvide digitar las columnas Beneficiarios y/o Trans y/o Pueblos Originarios y/o Migrantes y/o Niños, Niñas, Adolescentes y Jóvenes Población SENAME (Digite CEROS si no tiene.). ","")</f>
        <v/>
      </c>
      <c r="CC107" s="55" t="str">
        <f>IF(CI107=1,"* El número de Trans NO DEBE ser mayor que el Total. ","")</f>
        <v/>
      </c>
      <c r="CD107" s="55" t="str">
        <f>IF(CJ107=1,"* El número de Pueblos Originarios NO DEBE ser mayor que el Total. ","")</f>
        <v/>
      </c>
      <c r="CE107" s="55" t="str">
        <f>IF(CK107=1,"* El número de Migrantes NO DEBE ser mayor que el Total. ","")</f>
        <v/>
      </c>
      <c r="CF107" s="55" t="str">
        <f>IF(CL107=1,"* El número de Niños, Niñas, Adolescentes y Jóvenes Población SENAME NO DEBE ser mayor que el Total. ","")</f>
        <v/>
      </c>
      <c r="CG107" s="56">
        <f>IF(C107&lt;AN107,1,0)</f>
        <v>0</v>
      </c>
      <c r="CH107" s="56">
        <f>IF(AND(C107&lt;&gt;0,OR(AN107="",AO107="",AP107="",AQ107="",AR107="",AS107="")),1,0)</f>
        <v>0</v>
      </c>
      <c r="CI107" s="56">
        <f>IF(C107&lt;(AO107+AP107),1,0)</f>
        <v>0</v>
      </c>
      <c r="CJ107" s="56">
        <f>IF(C107&lt;AQ107,1,0)</f>
        <v>0</v>
      </c>
      <c r="CK107" s="56">
        <f>IF(C107&lt;AR107,1,0)</f>
        <v>0</v>
      </c>
      <c r="CL107" s="146">
        <f>IF(C107&lt;AS107,1,0)</f>
        <v>0</v>
      </c>
    </row>
    <row r="108" spans="1:90" ht="16.350000000000001" customHeight="1" x14ac:dyDescent="0.2">
      <c r="A108" s="441"/>
      <c r="B108" s="200" t="s">
        <v>161</v>
      </c>
      <c r="C108" s="175">
        <f t="shared" si="38"/>
        <v>13</v>
      </c>
      <c r="D108" s="176">
        <f t="shared" si="39"/>
        <v>0</v>
      </c>
      <c r="E108" s="177">
        <f t="shared" si="40"/>
        <v>13</v>
      </c>
      <c r="F108" s="124">
        <v>0</v>
      </c>
      <c r="G108" s="163">
        <v>0</v>
      </c>
      <c r="H108" s="124">
        <v>0</v>
      </c>
      <c r="I108" s="163">
        <v>0</v>
      </c>
      <c r="J108" s="124">
        <v>0</v>
      </c>
      <c r="K108" s="126">
        <v>0</v>
      </c>
      <c r="L108" s="124">
        <v>0</v>
      </c>
      <c r="M108" s="126">
        <v>0</v>
      </c>
      <c r="N108" s="124">
        <v>0</v>
      </c>
      <c r="O108" s="126">
        <v>2</v>
      </c>
      <c r="P108" s="124">
        <v>0</v>
      </c>
      <c r="Q108" s="126">
        <v>1</v>
      </c>
      <c r="R108" s="124">
        <v>0</v>
      </c>
      <c r="S108" s="126">
        <v>0</v>
      </c>
      <c r="T108" s="124">
        <v>0</v>
      </c>
      <c r="U108" s="126">
        <v>5</v>
      </c>
      <c r="V108" s="124">
        <v>0</v>
      </c>
      <c r="W108" s="126">
        <v>3</v>
      </c>
      <c r="X108" s="124">
        <v>0</v>
      </c>
      <c r="Y108" s="126">
        <v>1</v>
      </c>
      <c r="Z108" s="124">
        <v>0</v>
      </c>
      <c r="AA108" s="126">
        <v>0</v>
      </c>
      <c r="AB108" s="124">
        <v>0</v>
      </c>
      <c r="AC108" s="126">
        <v>1</v>
      </c>
      <c r="AD108" s="124">
        <v>0</v>
      </c>
      <c r="AE108" s="126">
        <v>0</v>
      </c>
      <c r="AF108" s="124">
        <v>0</v>
      </c>
      <c r="AG108" s="126">
        <v>0</v>
      </c>
      <c r="AH108" s="124">
        <v>0</v>
      </c>
      <c r="AI108" s="126">
        <v>0</v>
      </c>
      <c r="AJ108" s="124">
        <v>0</v>
      </c>
      <c r="AK108" s="126">
        <v>0</v>
      </c>
      <c r="AL108" s="178">
        <v>0</v>
      </c>
      <c r="AM108" s="126">
        <v>0</v>
      </c>
      <c r="AN108" s="165">
        <v>13</v>
      </c>
      <c r="AO108" s="201">
        <v>0</v>
      </c>
      <c r="AP108" s="202">
        <v>0</v>
      </c>
      <c r="AQ108" s="166">
        <v>0</v>
      </c>
      <c r="AR108" s="163">
        <v>0</v>
      </c>
      <c r="AS108" s="163">
        <v>0</v>
      </c>
      <c r="AT108" s="199" t="str">
        <f t="shared" ref="AT108:AT117" si="41">CA108&amp;CB108&amp;CC108&amp;CD108&amp;CE108&amp;CF108</f>
        <v/>
      </c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13"/>
      <c r="BF108" s="13"/>
      <c r="BG108" s="13"/>
      <c r="BX108" s="2"/>
      <c r="CA108" s="55" t="str">
        <f t="shared" ref="CA108:CA117" si="42">IF(CG108=1,"* El número de Beneficiarios NO DEBE ser mayor que el Total ","")</f>
        <v/>
      </c>
      <c r="CB108" s="55" t="str">
        <f t="shared" ref="CB108:CB117" si="43">IF(CH108=1,"* No olvide digitar las columnas Beneficiarios y/o Trans y/o Pueblos Originarios y/o Migrantes y/o Niños, Niñas, Adolescentes y Jóvenes Población SENAME (Digite CEROS si no tiene.). ","")</f>
        <v/>
      </c>
      <c r="CC108" s="55" t="str">
        <f t="shared" ref="CC108:CC117" si="44">IF(CI108=1,"* El número de Trans NO DEBE ser mayor que el Total. ","")</f>
        <v/>
      </c>
      <c r="CD108" s="55" t="str">
        <f t="shared" ref="CD108:CD117" si="45">IF(CJ108=1,"* El número de Pueblos Originarios NO DEBE ser mayor que el Total. ","")</f>
        <v/>
      </c>
      <c r="CE108" s="55" t="str">
        <f t="shared" ref="CE108:CE117" si="46">IF(CK108=1,"* El número de Migrantes NO DEBE ser mayor que el Total. ","")</f>
        <v/>
      </c>
      <c r="CF108" s="55" t="str">
        <f t="shared" ref="CF108:CF117" si="47">IF(CL108=1,"* El número de Niños, Niñas, Adolescentes y Jóvenes Población SENAME NO DEBE ser mayor que el Total. ","")</f>
        <v/>
      </c>
      <c r="CG108" s="56">
        <f t="shared" ref="CG108:CG117" si="48">IF(C108&lt;AN108,1,0)</f>
        <v>0</v>
      </c>
      <c r="CH108" s="56">
        <f t="shared" ref="CH108:CH117" si="49">IF(AND(C108&lt;&gt;0,OR(AN108="",AO108="",AP108="",AQ108="",AR108="",AS108="")),1,0)</f>
        <v>0</v>
      </c>
      <c r="CI108" s="56">
        <f t="shared" ref="CI108:CI117" si="50">IF(C108&lt;(AO108+AP108),1,0)</f>
        <v>0</v>
      </c>
      <c r="CJ108" s="56">
        <f t="shared" ref="CJ108:CJ117" si="51">IF(C108&lt;AQ108,1,0)</f>
        <v>0</v>
      </c>
      <c r="CK108" s="56">
        <f t="shared" ref="CK108:CK117" si="52">IF(C108&lt;AR108,1,0)</f>
        <v>0</v>
      </c>
      <c r="CL108" s="146">
        <f t="shared" ref="CL108:CL117" si="53">IF(C108&lt;AS108,1,0)</f>
        <v>0</v>
      </c>
    </row>
    <row r="109" spans="1:90" ht="16.350000000000001" customHeight="1" x14ac:dyDescent="0.2">
      <c r="A109" s="481" t="s">
        <v>179</v>
      </c>
      <c r="B109" s="340" t="s">
        <v>160</v>
      </c>
      <c r="C109" s="341">
        <f t="shared" si="38"/>
        <v>0</v>
      </c>
      <c r="D109" s="342">
        <f t="shared" si="39"/>
        <v>0</v>
      </c>
      <c r="E109" s="343">
        <f>SUM(G109+I109+K109+M109+O109+Q109+S109+U109+W109+Y109+AA109+AC109+AE109+AG109+AI109+AK109+AM109)</f>
        <v>0</v>
      </c>
      <c r="F109" s="311">
        <v>0</v>
      </c>
      <c r="G109" s="337">
        <v>0</v>
      </c>
      <c r="H109" s="311">
        <v>0</v>
      </c>
      <c r="I109" s="337">
        <v>0</v>
      </c>
      <c r="J109" s="311">
        <v>0</v>
      </c>
      <c r="K109" s="314">
        <v>0</v>
      </c>
      <c r="L109" s="311">
        <v>0</v>
      </c>
      <c r="M109" s="314">
        <v>0</v>
      </c>
      <c r="N109" s="311">
        <v>0</v>
      </c>
      <c r="O109" s="314">
        <v>0</v>
      </c>
      <c r="P109" s="311">
        <v>0</v>
      </c>
      <c r="Q109" s="314">
        <v>0</v>
      </c>
      <c r="R109" s="311">
        <v>0</v>
      </c>
      <c r="S109" s="314">
        <v>0</v>
      </c>
      <c r="T109" s="311">
        <v>0</v>
      </c>
      <c r="U109" s="314">
        <v>0</v>
      </c>
      <c r="V109" s="311">
        <v>0</v>
      </c>
      <c r="W109" s="314">
        <v>0</v>
      </c>
      <c r="X109" s="311">
        <v>0</v>
      </c>
      <c r="Y109" s="314">
        <v>0</v>
      </c>
      <c r="Z109" s="311">
        <v>0</v>
      </c>
      <c r="AA109" s="314">
        <v>0</v>
      </c>
      <c r="AB109" s="311">
        <v>0</v>
      </c>
      <c r="AC109" s="314">
        <v>0</v>
      </c>
      <c r="AD109" s="311">
        <v>0</v>
      </c>
      <c r="AE109" s="314">
        <v>0</v>
      </c>
      <c r="AF109" s="311">
        <v>0</v>
      </c>
      <c r="AG109" s="314">
        <v>0</v>
      </c>
      <c r="AH109" s="311">
        <v>0</v>
      </c>
      <c r="AI109" s="314">
        <v>0</v>
      </c>
      <c r="AJ109" s="311">
        <v>0</v>
      </c>
      <c r="AK109" s="314">
        <v>0</v>
      </c>
      <c r="AL109" s="344">
        <v>0</v>
      </c>
      <c r="AM109" s="314">
        <v>0</v>
      </c>
      <c r="AN109" s="336">
        <v>0</v>
      </c>
      <c r="AO109" s="345">
        <v>0</v>
      </c>
      <c r="AP109" s="346">
        <v>0</v>
      </c>
      <c r="AQ109" s="312">
        <v>0</v>
      </c>
      <c r="AR109" s="337">
        <v>0</v>
      </c>
      <c r="AS109" s="337">
        <v>0</v>
      </c>
      <c r="AT109" s="199" t="str">
        <f t="shared" si="41"/>
        <v/>
      </c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13"/>
      <c r="BF109" s="13"/>
      <c r="BG109" s="13"/>
      <c r="BX109" s="2"/>
      <c r="CA109" s="55" t="str">
        <f t="shared" si="42"/>
        <v/>
      </c>
      <c r="CB109" s="55" t="str">
        <f t="shared" si="43"/>
        <v/>
      </c>
      <c r="CC109" s="55" t="str">
        <f t="shared" si="44"/>
        <v/>
      </c>
      <c r="CD109" s="55" t="str">
        <f t="shared" si="45"/>
        <v/>
      </c>
      <c r="CE109" s="55" t="str">
        <f t="shared" si="46"/>
        <v/>
      </c>
      <c r="CF109" s="55" t="str">
        <f t="shared" si="47"/>
        <v/>
      </c>
      <c r="CG109" s="56">
        <f t="shared" si="48"/>
        <v>0</v>
      </c>
      <c r="CH109" s="56">
        <f t="shared" si="49"/>
        <v>0</v>
      </c>
      <c r="CI109" s="56">
        <f t="shared" si="50"/>
        <v>0</v>
      </c>
      <c r="CJ109" s="56">
        <f t="shared" si="51"/>
        <v>0</v>
      </c>
      <c r="CK109" s="56">
        <f t="shared" si="52"/>
        <v>0</v>
      </c>
      <c r="CL109" s="146">
        <f t="shared" si="53"/>
        <v>0</v>
      </c>
    </row>
    <row r="110" spans="1:90" ht="16.350000000000001" customHeight="1" x14ac:dyDescent="0.2">
      <c r="A110" s="443"/>
      <c r="B110" s="203" t="s">
        <v>161</v>
      </c>
      <c r="C110" s="172">
        <f t="shared" si="38"/>
        <v>0</v>
      </c>
      <c r="D110" s="155">
        <f t="shared" si="39"/>
        <v>0</v>
      </c>
      <c r="E110" s="156">
        <f t="shared" si="40"/>
        <v>0</v>
      </c>
      <c r="F110" s="39">
        <v>0</v>
      </c>
      <c r="G110" s="67">
        <v>0</v>
      </c>
      <c r="H110" s="39">
        <v>0</v>
      </c>
      <c r="I110" s="67">
        <v>0</v>
      </c>
      <c r="J110" s="39">
        <v>0</v>
      </c>
      <c r="K110" s="40">
        <v>0</v>
      </c>
      <c r="L110" s="39">
        <v>0</v>
      </c>
      <c r="M110" s="40">
        <v>0</v>
      </c>
      <c r="N110" s="39">
        <v>0</v>
      </c>
      <c r="O110" s="40">
        <v>0</v>
      </c>
      <c r="P110" s="39">
        <v>0</v>
      </c>
      <c r="Q110" s="40">
        <v>0</v>
      </c>
      <c r="R110" s="39">
        <v>0</v>
      </c>
      <c r="S110" s="40">
        <v>0</v>
      </c>
      <c r="T110" s="39">
        <v>0</v>
      </c>
      <c r="U110" s="40">
        <v>0</v>
      </c>
      <c r="V110" s="39">
        <v>0</v>
      </c>
      <c r="W110" s="40">
        <v>0</v>
      </c>
      <c r="X110" s="39">
        <v>0</v>
      </c>
      <c r="Y110" s="40">
        <v>0</v>
      </c>
      <c r="Z110" s="39">
        <v>0</v>
      </c>
      <c r="AA110" s="40">
        <v>0</v>
      </c>
      <c r="AB110" s="39">
        <v>0</v>
      </c>
      <c r="AC110" s="40">
        <v>0</v>
      </c>
      <c r="AD110" s="39">
        <v>0</v>
      </c>
      <c r="AE110" s="40">
        <v>0</v>
      </c>
      <c r="AF110" s="39">
        <v>0</v>
      </c>
      <c r="AG110" s="40">
        <v>0</v>
      </c>
      <c r="AH110" s="39">
        <v>0</v>
      </c>
      <c r="AI110" s="40">
        <v>0</v>
      </c>
      <c r="AJ110" s="39">
        <v>0</v>
      </c>
      <c r="AK110" s="40">
        <v>0</v>
      </c>
      <c r="AL110" s="46">
        <v>0</v>
      </c>
      <c r="AM110" s="40">
        <v>0</v>
      </c>
      <c r="AN110" s="157">
        <v>0</v>
      </c>
      <c r="AO110" s="204">
        <v>0</v>
      </c>
      <c r="AP110" s="205">
        <v>0</v>
      </c>
      <c r="AQ110" s="57">
        <v>0</v>
      </c>
      <c r="AR110" s="67">
        <v>0</v>
      </c>
      <c r="AS110" s="67">
        <v>0</v>
      </c>
      <c r="AT110" s="199" t="str">
        <f t="shared" si="41"/>
        <v/>
      </c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13"/>
      <c r="BF110" s="13"/>
      <c r="BG110" s="13"/>
      <c r="BX110" s="2"/>
      <c r="CA110" s="55" t="str">
        <f t="shared" si="42"/>
        <v/>
      </c>
      <c r="CB110" s="55" t="str">
        <f t="shared" si="43"/>
        <v/>
      </c>
      <c r="CC110" s="55" t="str">
        <f t="shared" si="44"/>
        <v/>
      </c>
      <c r="CD110" s="55" t="str">
        <f t="shared" si="45"/>
        <v/>
      </c>
      <c r="CE110" s="55" t="str">
        <f t="shared" si="46"/>
        <v/>
      </c>
      <c r="CF110" s="55" t="str">
        <f t="shared" si="47"/>
        <v/>
      </c>
      <c r="CG110" s="56">
        <f t="shared" si="48"/>
        <v>0</v>
      </c>
      <c r="CH110" s="56">
        <f t="shared" si="49"/>
        <v>0</v>
      </c>
      <c r="CI110" s="56">
        <f t="shared" si="50"/>
        <v>0</v>
      </c>
      <c r="CJ110" s="56">
        <f t="shared" si="51"/>
        <v>0</v>
      </c>
      <c r="CK110" s="56">
        <f t="shared" si="52"/>
        <v>0</v>
      </c>
      <c r="CL110" s="146">
        <f t="shared" si="53"/>
        <v>0</v>
      </c>
    </row>
    <row r="111" spans="1:90" ht="16.350000000000001" customHeight="1" x14ac:dyDescent="0.2">
      <c r="A111" s="444"/>
      <c r="B111" s="200" t="s">
        <v>180</v>
      </c>
      <c r="C111" s="175">
        <f t="shared" si="38"/>
        <v>0</v>
      </c>
      <c r="D111" s="176">
        <f t="shared" si="39"/>
        <v>0</v>
      </c>
      <c r="E111" s="177">
        <f t="shared" si="40"/>
        <v>0</v>
      </c>
      <c r="F111" s="124"/>
      <c r="G111" s="163"/>
      <c r="H111" s="124"/>
      <c r="I111" s="163"/>
      <c r="J111" s="124"/>
      <c r="K111" s="126"/>
      <c r="L111" s="124"/>
      <c r="M111" s="126"/>
      <c r="N111" s="124"/>
      <c r="O111" s="126"/>
      <c r="P111" s="124"/>
      <c r="Q111" s="126"/>
      <c r="R111" s="124"/>
      <c r="S111" s="126"/>
      <c r="T111" s="124"/>
      <c r="U111" s="126"/>
      <c r="V111" s="124"/>
      <c r="W111" s="126"/>
      <c r="X111" s="124"/>
      <c r="Y111" s="126"/>
      <c r="Z111" s="124"/>
      <c r="AA111" s="126"/>
      <c r="AB111" s="124"/>
      <c r="AC111" s="126"/>
      <c r="AD111" s="124"/>
      <c r="AE111" s="126"/>
      <c r="AF111" s="124"/>
      <c r="AG111" s="126"/>
      <c r="AH111" s="124"/>
      <c r="AI111" s="126"/>
      <c r="AJ111" s="124"/>
      <c r="AK111" s="126"/>
      <c r="AL111" s="178"/>
      <c r="AM111" s="126"/>
      <c r="AN111" s="165"/>
      <c r="AO111" s="201">
        <v>0</v>
      </c>
      <c r="AP111" s="202">
        <v>0</v>
      </c>
      <c r="AQ111" s="166">
        <v>0</v>
      </c>
      <c r="AR111" s="163">
        <v>0</v>
      </c>
      <c r="AS111" s="163">
        <v>0</v>
      </c>
      <c r="AT111" s="199" t="str">
        <f t="shared" si="41"/>
        <v/>
      </c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13"/>
      <c r="BF111" s="13"/>
      <c r="BG111" s="13"/>
      <c r="BX111" s="2"/>
      <c r="CA111" s="55" t="str">
        <f t="shared" si="42"/>
        <v/>
      </c>
      <c r="CB111" s="55" t="str">
        <f t="shared" si="43"/>
        <v/>
      </c>
      <c r="CC111" s="55" t="str">
        <f t="shared" si="44"/>
        <v/>
      </c>
      <c r="CD111" s="55" t="str">
        <f t="shared" si="45"/>
        <v/>
      </c>
      <c r="CE111" s="55" t="str">
        <f t="shared" si="46"/>
        <v/>
      </c>
      <c r="CF111" s="55" t="str">
        <f t="shared" si="47"/>
        <v/>
      </c>
      <c r="CG111" s="56">
        <f t="shared" si="48"/>
        <v>0</v>
      </c>
      <c r="CH111" s="56">
        <f t="shared" si="49"/>
        <v>0</v>
      </c>
      <c r="CI111" s="56">
        <f t="shared" si="50"/>
        <v>0</v>
      </c>
      <c r="CJ111" s="56">
        <f t="shared" si="51"/>
        <v>0</v>
      </c>
      <c r="CK111" s="56">
        <f t="shared" si="52"/>
        <v>0</v>
      </c>
      <c r="CL111" s="146">
        <f t="shared" si="53"/>
        <v>0</v>
      </c>
    </row>
    <row r="112" spans="1:90" ht="16.350000000000001" customHeight="1" x14ac:dyDescent="0.2">
      <c r="A112" s="415" t="s">
        <v>181</v>
      </c>
      <c r="B112" s="340" t="s">
        <v>160</v>
      </c>
      <c r="C112" s="341">
        <f t="shared" si="38"/>
        <v>0</v>
      </c>
      <c r="D112" s="342">
        <f t="shared" si="39"/>
        <v>0</v>
      </c>
      <c r="E112" s="343">
        <f t="shared" si="40"/>
        <v>0</v>
      </c>
      <c r="F112" s="311"/>
      <c r="G112" s="337"/>
      <c r="H112" s="311"/>
      <c r="I112" s="337"/>
      <c r="J112" s="311"/>
      <c r="K112" s="314"/>
      <c r="L112" s="311"/>
      <c r="M112" s="314"/>
      <c r="N112" s="311"/>
      <c r="O112" s="314"/>
      <c r="P112" s="311"/>
      <c r="Q112" s="314"/>
      <c r="R112" s="311"/>
      <c r="S112" s="314"/>
      <c r="T112" s="311"/>
      <c r="U112" s="314"/>
      <c r="V112" s="311"/>
      <c r="W112" s="337"/>
      <c r="X112" s="311"/>
      <c r="Y112" s="314"/>
      <c r="Z112" s="311"/>
      <c r="AA112" s="314"/>
      <c r="AB112" s="311"/>
      <c r="AC112" s="314"/>
      <c r="AD112" s="311"/>
      <c r="AE112" s="314"/>
      <c r="AF112" s="311"/>
      <c r="AG112" s="314"/>
      <c r="AH112" s="311"/>
      <c r="AI112" s="314"/>
      <c r="AJ112" s="311"/>
      <c r="AK112" s="314"/>
      <c r="AL112" s="344"/>
      <c r="AM112" s="314"/>
      <c r="AN112" s="336"/>
      <c r="AO112" s="345">
        <v>0</v>
      </c>
      <c r="AP112" s="346">
        <v>0</v>
      </c>
      <c r="AQ112" s="312">
        <v>0</v>
      </c>
      <c r="AR112" s="337">
        <v>0</v>
      </c>
      <c r="AS112" s="337">
        <v>0</v>
      </c>
      <c r="AT112" s="199" t="str">
        <f t="shared" si="41"/>
        <v/>
      </c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13"/>
      <c r="BF112" s="13"/>
      <c r="BG112" s="13"/>
      <c r="BX112" s="2"/>
      <c r="CA112" s="55" t="str">
        <f t="shared" si="42"/>
        <v/>
      </c>
      <c r="CB112" s="55" t="str">
        <f t="shared" si="43"/>
        <v/>
      </c>
      <c r="CC112" s="55" t="str">
        <f t="shared" si="44"/>
        <v/>
      </c>
      <c r="CD112" s="55" t="str">
        <f t="shared" si="45"/>
        <v/>
      </c>
      <c r="CE112" s="55" t="str">
        <f t="shared" si="46"/>
        <v/>
      </c>
      <c r="CF112" s="55" t="str">
        <f t="shared" si="47"/>
        <v/>
      </c>
      <c r="CG112" s="56">
        <f t="shared" si="48"/>
        <v>0</v>
      </c>
      <c r="CH112" s="56">
        <f t="shared" si="49"/>
        <v>0</v>
      </c>
      <c r="CI112" s="56">
        <f t="shared" si="50"/>
        <v>0</v>
      </c>
      <c r="CJ112" s="56">
        <f t="shared" si="51"/>
        <v>0</v>
      </c>
      <c r="CK112" s="56">
        <f t="shared" si="52"/>
        <v>0</v>
      </c>
      <c r="CL112" s="146">
        <f t="shared" si="53"/>
        <v>0</v>
      </c>
    </row>
    <row r="113" spans="1:90" ht="16.350000000000001" customHeight="1" x14ac:dyDescent="0.2">
      <c r="A113" s="417"/>
      <c r="B113" s="203" t="s">
        <v>161</v>
      </c>
      <c r="C113" s="172">
        <f t="shared" si="38"/>
        <v>157</v>
      </c>
      <c r="D113" s="155">
        <f t="shared" si="39"/>
        <v>102</v>
      </c>
      <c r="E113" s="156">
        <f t="shared" si="40"/>
        <v>55</v>
      </c>
      <c r="F113" s="124">
        <v>0</v>
      </c>
      <c r="G113" s="163">
        <v>1</v>
      </c>
      <c r="H113" s="124">
        <v>0</v>
      </c>
      <c r="I113" s="163">
        <v>0</v>
      </c>
      <c r="J113" s="124">
        <v>0</v>
      </c>
      <c r="K113" s="126">
        <v>0</v>
      </c>
      <c r="L113" s="124">
        <v>2</v>
      </c>
      <c r="M113" s="126">
        <v>0</v>
      </c>
      <c r="N113" s="124">
        <v>5</v>
      </c>
      <c r="O113" s="126">
        <v>3</v>
      </c>
      <c r="P113" s="124">
        <v>15</v>
      </c>
      <c r="Q113" s="126">
        <v>7</v>
      </c>
      <c r="R113" s="124">
        <v>19</v>
      </c>
      <c r="S113" s="126">
        <v>6</v>
      </c>
      <c r="T113" s="124">
        <v>15</v>
      </c>
      <c r="U113" s="126">
        <v>11</v>
      </c>
      <c r="V113" s="124">
        <v>16</v>
      </c>
      <c r="W113" s="126">
        <v>12</v>
      </c>
      <c r="X113" s="124">
        <v>11</v>
      </c>
      <c r="Y113" s="126">
        <v>7</v>
      </c>
      <c r="Z113" s="124">
        <v>7</v>
      </c>
      <c r="AA113" s="126">
        <v>4</v>
      </c>
      <c r="AB113" s="124">
        <v>6</v>
      </c>
      <c r="AC113" s="126">
        <v>0</v>
      </c>
      <c r="AD113" s="124">
        <v>0</v>
      </c>
      <c r="AE113" s="126">
        <v>2</v>
      </c>
      <c r="AF113" s="124">
        <v>2</v>
      </c>
      <c r="AG113" s="126">
        <v>1</v>
      </c>
      <c r="AH113" s="124">
        <v>4</v>
      </c>
      <c r="AI113" s="126">
        <v>1</v>
      </c>
      <c r="AJ113" s="124">
        <v>0</v>
      </c>
      <c r="AK113" s="126">
        <v>0</v>
      </c>
      <c r="AL113" s="178">
        <v>0</v>
      </c>
      <c r="AM113" s="126">
        <v>0</v>
      </c>
      <c r="AN113" s="165">
        <v>157</v>
      </c>
      <c r="AO113" s="201">
        <v>0</v>
      </c>
      <c r="AP113" s="202">
        <v>0</v>
      </c>
      <c r="AQ113" s="166">
        <v>0</v>
      </c>
      <c r="AR113" s="163">
        <v>0</v>
      </c>
      <c r="AS113" s="163">
        <v>0</v>
      </c>
      <c r="AT113" s="199" t="str">
        <f t="shared" si="41"/>
        <v/>
      </c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13"/>
      <c r="BF113" s="13"/>
      <c r="BG113" s="13"/>
      <c r="BX113" s="2"/>
      <c r="CA113" s="55" t="str">
        <f t="shared" si="42"/>
        <v/>
      </c>
      <c r="CB113" s="55" t="str">
        <f t="shared" si="43"/>
        <v/>
      </c>
      <c r="CC113" s="55" t="str">
        <f t="shared" si="44"/>
        <v/>
      </c>
      <c r="CD113" s="55" t="str">
        <f t="shared" si="45"/>
        <v/>
      </c>
      <c r="CE113" s="55" t="str">
        <f t="shared" si="46"/>
        <v/>
      </c>
      <c r="CF113" s="55" t="str">
        <f t="shared" si="47"/>
        <v/>
      </c>
      <c r="CG113" s="56">
        <f t="shared" si="48"/>
        <v>0</v>
      </c>
      <c r="CH113" s="56">
        <f t="shared" si="49"/>
        <v>0</v>
      </c>
      <c r="CI113" s="56">
        <f t="shared" si="50"/>
        <v>0</v>
      </c>
      <c r="CJ113" s="56">
        <f t="shared" si="51"/>
        <v>0</v>
      </c>
      <c r="CK113" s="56">
        <f t="shared" si="52"/>
        <v>0</v>
      </c>
      <c r="CL113" s="146">
        <f t="shared" si="53"/>
        <v>0</v>
      </c>
    </row>
    <row r="114" spans="1:90" ht="16.350000000000001" customHeight="1" x14ac:dyDescent="0.2">
      <c r="A114" s="415" t="s">
        <v>182</v>
      </c>
      <c r="B114" s="340" t="s">
        <v>160</v>
      </c>
      <c r="C114" s="341">
        <f t="shared" si="38"/>
        <v>0</v>
      </c>
      <c r="D114" s="342">
        <f t="shared" si="39"/>
        <v>0</v>
      </c>
      <c r="E114" s="343">
        <f t="shared" si="40"/>
        <v>0</v>
      </c>
      <c r="F114" s="311"/>
      <c r="G114" s="337"/>
      <c r="H114" s="311"/>
      <c r="I114" s="337"/>
      <c r="J114" s="311"/>
      <c r="K114" s="314"/>
      <c r="L114" s="311"/>
      <c r="M114" s="314"/>
      <c r="N114" s="311"/>
      <c r="O114" s="314"/>
      <c r="P114" s="311"/>
      <c r="Q114" s="314"/>
      <c r="R114" s="311"/>
      <c r="S114" s="314"/>
      <c r="T114" s="311"/>
      <c r="U114" s="314"/>
      <c r="V114" s="60"/>
      <c r="W114" s="49"/>
      <c r="X114" s="60"/>
      <c r="Y114" s="49"/>
      <c r="Z114" s="60"/>
      <c r="AA114" s="49"/>
      <c r="AB114" s="60"/>
      <c r="AC114" s="49"/>
      <c r="AD114" s="60"/>
      <c r="AE114" s="49"/>
      <c r="AF114" s="60"/>
      <c r="AG114" s="49"/>
      <c r="AH114" s="60"/>
      <c r="AI114" s="49"/>
      <c r="AJ114" s="60"/>
      <c r="AK114" s="49"/>
      <c r="AL114" s="80"/>
      <c r="AM114" s="49"/>
      <c r="AN114" s="336"/>
      <c r="AO114" s="345">
        <v>0</v>
      </c>
      <c r="AP114" s="346">
        <v>0</v>
      </c>
      <c r="AQ114" s="312">
        <v>0</v>
      </c>
      <c r="AR114" s="337">
        <v>0</v>
      </c>
      <c r="AS114" s="337">
        <v>0</v>
      </c>
      <c r="AT114" s="199" t="str">
        <f t="shared" si="41"/>
        <v/>
      </c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13"/>
      <c r="BF114" s="13"/>
      <c r="BG114" s="13"/>
      <c r="BX114" s="2"/>
      <c r="CA114" s="55" t="str">
        <f t="shared" si="42"/>
        <v/>
      </c>
      <c r="CB114" s="55" t="str">
        <f t="shared" si="43"/>
        <v/>
      </c>
      <c r="CC114" s="55" t="str">
        <f t="shared" si="44"/>
        <v/>
      </c>
      <c r="CD114" s="55" t="str">
        <f t="shared" si="45"/>
        <v/>
      </c>
      <c r="CE114" s="55" t="str">
        <f t="shared" si="46"/>
        <v/>
      </c>
      <c r="CF114" s="55" t="str">
        <f t="shared" si="47"/>
        <v/>
      </c>
      <c r="CG114" s="56">
        <f t="shared" si="48"/>
        <v>0</v>
      </c>
      <c r="CH114" s="56">
        <f t="shared" si="49"/>
        <v>0</v>
      </c>
      <c r="CI114" s="56">
        <f t="shared" si="50"/>
        <v>0</v>
      </c>
      <c r="CJ114" s="56">
        <f t="shared" si="51"/>
        <v>0</v>
      </c>
      <c r="CK114" s="56">
        <f t="shared" si="52"/>
        <v>0</v>
      </c>
      <c r="CL114" s="146">
        <f t="shared" si="53"/>
        <v>0</v>
      </c>
    </row>
    <row r="115" spans="1:90" ht="16.350000000000001" customHeight="1" x14ac:dyDescent="0.2">
      <c r="A115" s="417"/>
      <c r="B115" s="203" t="s">
        <v>161</v>
      </c>
      <c r="C115" s="172">
        <f t="shared" si="38"/>
        <v>14</v>
      </c>
      <c r="D115" s="155">
        <f t="shared" si="39"/>
        <v>12</v>
      </c>
      <c r="E115" s="156">
        <f t="shared" si="40"/>
        <v>2</v>
      </c>
      <c r="F115" s="124">
        <v>0</v>
      </c>
      <c r="G115" s="163">
        <v>0</v>
      </c>
      <c r="H115" s="124">
        <v>1</v>
      </c>
      <c r="I115" s="163">
        <v>0</v>
      </c>
      <c r="J115" s="124">
        <v>0</v>
      </c>
      <c r="K115" s="126">
        <v>0</v>
      </c>
      <c r="L115" s="124">
        <v>1</v>
      </c>
      <c r="M115" s="126">
        <v>0</v>
      </c>
      <c r="N115" s="124">
        <v>0</v>
      </c>
      <c r="O115" s="126">
        <v>1</v>
      </c>
      <c r="P115" s="124">
        <v>2</v>
      </c>
      <c r="Q115" s="126">
        <v>0</v>
      </c>
      <c r="R115" s="124">
        <v>5</v>
      </c>
      <c r="S115" s="126">
        <v>1</v>
      </c>
      <c r="T115" s="124">
        <v>0</v>
      </c>
      <c r="U115" s="126">
        <v>0</v>
      </c>
      <c r="V115" s="85">
        <v>0</v>
      </c>
      <c r="W115" s="52">
        <v>0</v>
      </c>
      <c r="X115" s="60">
        <v>0</v>
      </c>
      <c r="Y115" s="49">
        <v>0</v>
      </c>
      <c r="Z115" s="60">
        <v>0</v>
      </c>
      <c r="AA115" s="49">
        <v>0</v>
      </c>
      <c r="AB115" s="60">
        <v>1</v>
      </c>
      <c r="AC115" s="49">
        <v>0</v>
      </c>
      <c r="AD115" s="60">
        <v>0</v>
      </c>
      <c r="AE115" s="49">
        <v>0</v>
      </c>
      <c r="AF115" s="60">
        <v>2</v>
      </c>
      <c r="AG115" s="49">
        <v>0</v>
      </c>
      <c r="AH115" s="60">
        <v>0</v>
      </c>
      <c r="AI115" s="49">
        <v>0</v>
      </c>
      <c r="AJ115" s="60">
        <v>0</v>
      </c>
      <c r="AK115" s="49">
        <v>0</v>
      </c>
      <c r="AL115" s="80">
        <v>0</v>
      </c>
      <c r="AM115" s="49">
        <v>0</v>
      </c>
      <c r="AN115" s="171">
        <v>14</v>
      </c>
      <c r="AO115" s="206">
        <v>0</v>
      </c>
      <c r="AP115" s="207">
        <v>0</v>
      </c>
      <c r="AQ115" s="79">
        <v>0</v>
      </c>
      <c r="AR115" s="52">
        <v>0</v>
      </c>
      <c r="AS115" s="52">
        <v>0</v>
      </c>
      <c r="AT115" s="199" t="str">
        <f t="shared" si="41"/>
        <v/>
      </c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13"/>
      <c r="BF115" s="13"/>
      <c r="BG115" s="13"/>
      <c r="BX115" s="2"/>
      <c r="CA115" s="55" t="str">
        <f t="shared" si="42"/>
        <v/>
      </c>
      <c r="CB115" s="55" t="str">
        <f t="shared" si="43"/>
        <v/>
      </c>
      <c r="CC115" s="55" t="str">
        <f t="shared" si="44"/>
        <v/>
      </c>
      <c r="CD115" s="55" t="str">
        <f t="shared" si="45"/>
        <v/>
      </c>
      <c r="CE115" s="55" t="str">
        <f t="shared" si="46"/>
        <v/>
      </c>
      <c r="CF115" s="55" t="str">
        <f t="shared" si="47"/>
        <v/>
      </c>
      <c r="CG115" s="56">
        <f t="shared" si="48"/>
        <v>0</v>
      </c>
      <c r="CH115" s="56">
        <f t="shared" si="49"/>
        <v>0</v>
      </c>
      <c r="CI115" s="56">
        <f t="shared" si="50"/>
        <v>0</v>
      </c>
      <c r="CJ115" s="56">
        <f t="shared" si="51"/>
        <v>0</v>
      </c>
      <c r="CK115" s="56">
        <f t="shared" si="52"/>
        <v>0</v>
      </c>
      <c r="CL115" s="146">
        <f t="shared" si="53"/>
        <v>0</v>
      </c>
    </row>
    <row r="116" spans="1:90" ht="16.350000000000001" customHeight="1" x14ac:dyDescent="0.2">
      <c r="A116" s="389" t="s">
        <v>183</v>
      </c>
      <c r="B116" s="208" t="s">
        <v>160</v>
      </c>
      <c r="C116" s="209">
        <f t="shared" si="38"/>
        <v>0</v>
      </c>
      <c r="D116" s="137">
        <f>SUM(L116+N116+P116+R116+T116+V116+X116+Z116+AB116+AD116+AF116+AH116+AJ116+AL116)</f>
        <v>0</v>
      </c>
      <c r="E116" s="138">
        <f>SUM(M116+O116+Q116+S116+U116+W116+Y116+AA116+AC116+AE116+AG116+AI116+AK116+AM116)</f>
        <v>0</v>
      </c>
      <c r="F116" s="210"/>
      <c r="G116" s="211"/>
      <c r="H116" s="210"/>
      <c r="I116" s="211"/>
      <c r="J116" s="210"/>
      <c r="K116" s="211"/>
      <c r="L116" s="38"/>
      <c r="M116" s="45"/>
      <c r="N116" s="139"/>
      <c r="O116" s="45"/>
      <c r="P116" s="139"/>
      <c r="Q116" s="45"/>
      <c r="R116" s="139"/>
      <c r="S116" s="45"/>
      <c r="T116" s="139"/>
      <c r="U116" s="45"/>
      <c r="V116" s="139"/>
      <c r="W116" s="45"/>
      <c r="X116" s="139"/>
      <c r="Y116" s="45"/>
      <c r="Z116" s="139"/>
      <c r="AA116" s="45"/>
      <c r="AB116" s="139"/>
      <c r="AC116" s="45"/>
      <c r="AD116" s="139"/>
      <c r="AE116" s="45"/>
      <c r="AF116" s="139"/>
      <c r="AG116" s="45"/>
      <c r="AH116" s="139"/>
      <c r="AI116" s="45"/>
      <c r="AJ116" s="139"/>
      <c r="AK116" s="45"/>
      <c r="AL116" s="141"/>
      <c r="AM116" s="45"/>
      <c r="AN116" s="143"/>
      <c r="AO116" s="212">
        <v>0</v>
      </c>
      <c r="AP116" s="213">
        <v>0</v>
      </c>
      <c r="AQ116" s="144">
        <v>0</v>
      </c>
      <c r="AR116" s="140">
        <v>0</v>
      </c>
      <c r="AS116" s="140">
        <v>0</v>
      </c>
      <c r="AT116" s="199" t="str">
        <f t="shared" si="41"/>
        <v/>
      </c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13"/>
      <c r="BF116" s="13"/>
      <c r="BG116" s="13"/>
      <c r="BX116" s="2"/>
      <c r="CA116" s="55" t="str">
        <f t="shared" si="42"/>
        <v/>
      </c>
      <c r="CB116" s="55" t="str">
        <f t="shared" si="43"/>
        <v/>
      </c>
      <c r="CC116" s="55" t="str">
        <f t="shared" si="44"/>
        <v/>
      </c>
      <c r="CD116" s="55" t="str">
        <f t="shared" si="45"/>
        <v/>
      </c>
      <c r="CE116" s="55" t="str">
        <f t="shared" si="46"/>
        <v/>
      </c>
      <c r="CF116" s="55" t="str">
        <f t="shared" si="47"/>
        <v/>
      </c>
      <c r="CG116" s="56">
        <f>IF(C116&lt;AN116,1,0)</f>
        <v>0</v>
      </c>
      <c r="CH116" s="56">
        <f t="shared" si="49"/>
        <v>0</v>
      </c>
      <c r="CI116" s="56">
        <f t="shared" si="50"/>
        <v>0</v>
      </c>
      <c r="CJ116" s="56">
        <f t="shared" si="51"/>
        <v>0</v>
      </c>
      <c r="CK116" s="56">
        <f t="shared" si="52"/>
        <v>0</v>
      </c>
      <c r="CL116" s="146">
        <f t="shared" si="53"/>
        <v>0</v>
      </c>
    </row>
    <row r="117" spans="1:90" ht="16.350000000000001" customHeight="1" x14ac:dyDescent="0.2">
      <c r="A117" s="391"/>
      <c r="B117" s="200" t="s">
        <v>161</v>
      </c>
      <c r="C117" s="175">
        <f t="shared" si="38"/>
        <v>0</v>
      </c>
      <c r="D117" s="176">
        <f>SUM(L117+N117+P117+R117+T117+V117+X117+Z117+AB117+AD117+AF117+AH117+AJ117+AL117)</f>
        <v>0</v>
      </c>
      <c r="E117" s="177">
        <f>SUM(M117+O117+Q117+S117+U117+W117+Y117+AA117+AC117+AE117+AG117+AI117+AK117+AM117)</f>
        <v>0</v>
      </c>
      <c r="F117" s="161"/>
      <c r="G117" s="162"/>
      <c r="H117" s="161"/>
      <c r="I117" s="162"/>
      <c r="J117" s="161"/>
      <c r="K117" s="162"/>
      <c r="L117" s="347">
        <v>0</v>
      </c>
      <c r="M117" s="126">
        <v>0</v>
      </c>
      <c r="N117" s="124">
        <v>0</v>
      </c>
      <c r="O117" s="126">
        <v>0</v>
      </c>
      <c r="P117" s="124">
        <v>0</v>
      </c>
      <c r="Q117" s="126">
        <v>0</v>
      </c>
      <c r="R117" s="124">
        <v>0</v>
      </c>
      <c r="S117" s="126">
        <v>0</v>
      </c>
      <c r="T117" s="124">
        <v>0</v>
      </c>
      <c r="U117" s="126">
        <v>0</v>
      </c>
      <c r="V117" s="124">
        <v>0</v>
      </c>
      <c r="W117" s="126">
        <v>0</v>
      </c>
      <c r="X117" s="124">
        <v>0</v>
      </c>
      <c r="Y117" s="126">
        <v>0</v>
      </c>
      <c r="Z117" s="124">
        <v>0</v>
      </c>
      <c r="AA117" s="126">
        <v>0</v>
      </c>
      <c r="AB117" s="124">
        <v>0</v>
      </c>
      <c r="AC117" s="126">
        <v>0</v>
      </c>
      <c r="AD117" s="124">
        <v>0</v>
      </c>
      <c r="AE117" s="126">
        <v>0</v>
      </c>
      <c r="AF117" s="124">
        <v>0</v>
      </c>
      <c r="AG117" s="126">
        <v>0</v>
      </c>
      <c r="AH117" s="124">
        <v>0</v>
      </c>
      <c r="AI117" s="126">
        <v>0</v>
      </c>
      <c r="AJ117" s="124">
        <v>0</v>
      </c>
      <c r="AK117" s="126">
        <v>0</v>
      </c>
      <c r="AL117" s="178">
        <v>0</v>
      </c>
      <c r="AM117" s="126">
        <v>0</v>
      </c>
      <c r="AN117" s="165">
        <v>0</v>
      </c>
      <c r="AO117" s="201">
        <v>0</v>
      </c>
      <c r="AP117" s="202">
        <v>0</v>
      </c>
      <c r="AQ117" s="166">
        <v>0</v>
      </c>
      <c r="AR117" s="163">
        <v>0</v>
      </c>
      <c r="AS117" s="163">
        <v>0</v>
      </c>
      <c r="AT117" s="199" t="str">
        <f t="shared" si="41"/>
        <v/>
      </c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13"/>
      <c r="BF117" s="13"/>
      <c r="BG117" s="13"/>
      <c r="BX117" s="2"/>
      <c r="CA117" s="55" t="str">
        <f t="shared" si="42"/>
        <v/>
      </c>
      <c r="CB117" s="55" t="str">
        <f t="shared" si="43"/>
        <v/>
      </c>
      <c r="CC117" s="55" t="str">
        <f t="shared" si="44"/>
        <v/>
      </c>
      <c r="CD117" s="55" t="str">
        <f t="shared" si="45"/>
        <v/>
      </c>
      <c r="CE117" s="55" t="str">
        <f t="shared" si="46"/>
        <v/>
      </c>
      <c r="CF117" s="55" t="str">
        <f t="shared" si="47"/>
        <v/>
      </c>
      <c r="CG117" s="56">
        <f t="shared" si="48"/>
        <v>0</v>
      </c>
      <c r="CH117" s="56">
        <f t="shared" si="49"/>
        <v>0</v>
      </c>
      <c r="CI117" s="56">
        <f t="shared" si="50"/>
        <v>0</v>
      </c>
      <c r="CJ117" s="56">
        <f t="shared" si="51"/>
        <v>0</v>
      </c>
      <c r="CK117" s="56">
        <f t="shared" si="52"/>
        <v>0</v>
      </c>
      <c r="CL117" s="146">
        <f t="shared" si="53"/>
        <v>0</v>
      </c>
    </row>
    <row r="118" spans="1:90" x14ac:dyDescent="0.2">
      <c r="AA118" s="5"/>
      <c r="AB118" s="5"/>
      <c r="AC118" s="5"/>
      <c r="AD118" s="5"/>
      <c r="AE118" s="5"/>
      <c r="AR118" s="2" t="s">
        <v>169</v>
      </c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CG118" s="12"/>
      <c r="CH118" s="12"/>
      <c r="CI118" s="12"/>
      <c r="CJ118" s="12"/>
      <c r="CK118" s="12"/>
    </row>
    <row r="119" spans="1:90" x14ac:dyDescent="0.2">
      <c r="AA119" s="5"/>
      <c r="AB119" s="5"/>
      <c r="AC119" s="5"/>
      <c r="AD119" s="5"/>
      <c r="AE119" s="5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CG119" s="12"/>
      <c r="CH119" s="12"/>
      <c r="CI119" s="12"/>
      <c r="CJ119" s="12"/>
      <c r="CK119" s="12"/>
    </row>
    <row r="120" spans="1:90" x14ac:dyDescent="0.2">
      <c r="AA120" s="5"/>
      <c r="AB120" s="5"/>
      <c r="AC120" s="5"/>
      <c r="AD120" s="5"/>
      <c r="AE120" s="5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</row>
    <row r="125" spans="1:90" x14ac:dyDescent="0.2">
      <c r="AA125" s="5"/>
      <c r="AB125" s="5"/>
      <c r="AC125" s="5"/>
      <c r="AD125" s="5"/>
      <c r="AE125" s="5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43" x14ac:dyDescent="0.2"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215"/>
      <c r="AJ136" s="5"/>
      <c r="AK136" s="5"/>
      <c r="AL136" s="5"/>
      <c r="AM136" s="5"/>
      <c r="AN136" s="5"/>
      <c r="AO136" s="5"/>
      <c r="AP136" s="5"/>
      <c r="AQ136" s="215"/>
    </row>
    <row r="192" ht="12.75" customHeight="1" x14ac:dyDescent="0.2"/>
    <row r="193" spans="1:104" s="216" customFormat="1" hidden="1" x14ac:dyDescent="0.2">
      <c r="A193" s="216">
        <f>SUM(B71,B88,C102,C107:C117,AV71,AR71:AS71,W71:AV71)</f>
        <v>15266</v>
      </c>
      <c r="B193" s="216">
        <f>SUM(CG7:CK119)</f>
        <v>0</v>
      </c>
      <c r="BX193" s="217"/>
      <c r="BY193" s="217"/>
      <c r="BZ193" s="217"/>
      <c r="CA193" s="217"/>
      <c r="CB193" s="217"/>
      <c r="CC193" s="217"/>
      <c r="CD193" s="217"/>
      <c r="CE193" s="217"/>
      <c r="CF193" s="217"/>
      <c r="CG193" s="217"/>
      <c r="CH193" s="217"/>
      <c r="CI193" s="217"/>
      <c r="CJ193" s="217"/>
      <c r="CK193" s="217"/>
      <c r="CL193" s="217"/>
      <c r="CM193" s="217"/>
      <c r="CN193" s="217"/>
      <c r="CO193" s="217"/>
      <c r="CP193" s="217"/>
      <c r="CQ193" s="217"/>
      <c r="CR193" s="217"/>
      <c r="CS193" s="217"/>
      <c r="CT193" s="217"/>
      <c r="CU193" s="217"/>
      <c r="CV193" s="217"/>
      <c r="CW193" s="217"/>
      <c r="CX193" s="217"/>
      <c r="CY193" s="217"/>
      <c r="CZ193" s="217"/>
    </row>
  </sheetData>
  <mergeCells count="87">
    <mergeCell ref="A107:A108"/>
    <mergeCell ref="A109:A111"/>
    <mergeCell ref="A112:A113"/>
    <mergeCell ref="A114:A115"/>
    <mergeCell ref="A116:A117"/>
    <mergeCell ref="AQ104:AQ106"/>
    <mergeCell ref="AR104:AR106"/>
    <mergeCell ref="AS104:AS106"/>
    <mergeCell ref="F105:G105"/>
    <mergeCell ref="H105:I105"/>
    <mergeCell ref="J105:K105"/>
    <mergeCell ref="L105:M105"/>
    <mergeCell ref="N105:O105"/>
    <mergeCell ref="P105:Q105"/>
    <mergeCell ref="R105:S105"/>
    <mergeCell ref="AO104:AP105"/>
    <mergeCell ref="AB105:AC105"/>
    <mergeCell ref="AD105:AE105"/>
    <mergeCell ref="AF105:AG105"/>
    <mergeCell ref="AH105:AI105"/>
    <mergeCell ref="AJ105:AK105"/>
    <mergeCell ref="A104:A106"/>
    <mergeCell ref="B104:B106"/>
    <mergeCell ref="C104:E105"/>
    <mergeCell ref="F104:AM104"/>
    <mergeCell ref="AN104:AN106"/>
    <mergeCell ref="T105:U105"/>
    <mergeCell ref="V105:W105"/>
    <mergeCell ref="X105:Y105"/>
    <mergeCell ref="Z105:AA105"/>
    <mergeCell ref="AL105:AM105"/>
    <mergeCell ref="A102:B102"/>
    <mergeCell ref="AF91:AG91"/>
    <mergeCell ref="AH91:AI91"/>
    <mergeCell ref="AJ91:AK91"/>
    <mergeCell ref="AL91:AM91"/>
    <mergeCell ref="A93:B93"/>
    <mergeCell ref="A94:A96"/>
    <mergeCell ref="A90:B92"/>
    <mergeCell ref="C90:E91"/>
    <mergeCell ref="AB91:AC91"/>
    <mergeCell ref="AD91:AE91"/>
    <mergeCell ref="A97:B97"/>
    <mergeCell ref="A98:B98"/>
    <mergeCell ref="A99:B99"/>
    <mergeCell ref="A100:B100"/>
    <mergeCell ref="A101:B101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F90:AM90"/>
    <mergeCell ref="AN90:AN92"/>
    <mergeCell ref="AO90:AO92"/>
    <mergeCell ref="AP90:AP92"/>
    <mergeCell ref="X91:Y91"/>
    <mergeCell ref="Z91:AA91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RESUMEN</vt:lpstr>
      <vt:lpstr>Pertinencia</vt:lpstr>
      <vt:lpstr>Altas por especialidad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</dc:creator>
  <cp:lastModifiedBy>Depto. Bioestadistica</cp:lastModifiedBy>
  <dcterms:created xsi:type="dcterms:W3CDTF">2020-04-24T05:33:31Z</dcterms:created>
  <dcterms:modified xsi:type="dcterms:W3CDTF">2021-01-20T15:15:39Z</dcterms:modified>
</cp:coreProperties>
</file>