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ALIA\CONSOLIDADOS AÑO 2020\REM A\"/>
    </mc:Choice>
  </mc:AlternateContent>
  <bookViews>
    <workbookView xWindow="0" yWindow="0" windowWidth="24000" windowHeight="9135" tabRatio="831" activeTab="12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D194" i="13" l="1"/>
  <c r="C194" i="13"/>
  <c r="B194" i="13"/>
  <c r="D193" i="13"/>
  <c r="B193" i="13" s="1"/>
  <c r="C193" i="13"/>
  <c r="D192" i="13"/>
  <c r="C192" i="13"/>
  <c r="B192" i="13" s="1"/>
  <c r="D191" i="13"/>
  <c r="C191" i="13"/>
  <c r="B191" i="13"/>
  <c r="D190" i="13"/>
  <c r="C190" i="13"/>
  <c r="B190" i="13"/>
  <c r="O189" i="13"/>
  <c r="N189" i="13"/>
  <c r="M189" i="13"/>
  <c r="L189" i="13"/>
  <c r="K189" i="13"/>
  <c r="J189" i="13"/>
  <c r="I189" i="13"/>
  <c r="H189" i="13"/>
  <c r="G189" i="13"/>
  <c r="F189" i="13"/>
  <c r="E189" i="13"/>
  <c r="D189" i="13"/>
  <c r="C189" i="13"/>
  <c r="B189" i="13" s="1"/>
  <c r="D184" i="13"/>
  <c r="C184" i="13"/>
  <c r="B184" i="13"/>
  <c r="B179" i="13"/>
  <c r="B178" i="13"/>
  <c r="E174" i="13"/>
  <c r="D174" i="13"/>
  <c r="C174" i="13" s="1"/>
  <c r="E173" i="13"/>
  <c r="D173" i="13"/>
  <c r="C173" i="13"/>
  <c r="E168" i="13"/>
  <c r="D168" i="13"/>
  <c r="C168" i="13"/>
  <c r="E167" i="13"/>
  <c r="C167" i="13" s="1"/>
  <c r="D167" i="13"/>
  <c r="E166" i="13"/>
  <c r="D166" i="13"/>
  <c r="C166" i="13" s="1"/>
  <c r="E165" i="13"/>
  <c r="D165" i="13"/>
  <c r="C165" i="13"/>
  <c r="D160" i="13"/>
  <c r="D159" i="13"/>
  <c r="D158" i="13"/>
  <c r="D157" i="13"/>
  <c r="D156" i="13"/>
  <c r="D155" i="13"/>
  <c r="D143" i="13"/>
  <c r="D142" i="13"/>
  <c r="CG138" i="13"/>
  <c r="CA138" i="13"/>
  <c r="G138" i="13"/>
  <c r="B135" i="13"/>
  <c r="C119" i="13"/>
  <c r="C118" i="13"/>
  <c r="E114" i="13"/>
  <c r="D114" i="13"/>
  <c r="C114" i="13" s="1"/>
  <c r="E113" i="13"/>
  <c r="D113" i="13"/>
  <c r="C113" i="13"/>
  <c r="E109" i="13"/>
  <c r="D109" i="13"/>
  <c r="C109" i="13"/>
  <c r="E108" i="13"/>
  <c r="C108" i="13" s="1"/>
  <c r="D108" i="13"/>
  <c r="E107" i="13"/>
  <c r="D107" i="13"/>
  <c r="C107" i="13" s="1"/>
  <c r="E97" i="13"/>
  <c r="D97" i="13"/>
  <c r="C97" i="13"/>
  <c r="E96" i="13"/>
  <c r="D96" i="13"/>
  <c r="C96" i="13"/>
  <c r="E95" i="13"/>
  <c r="C95" i="13" s="1"/>
  <c r="D95" i="13"/>
  <c r="E94" i="13"/>
  <c r="D94" i="13"/>
  <c r="C94" i="13" s="1"/>
  <c r="E93" i="13"/>
  <c r="D93" i="13"/>
  <c r="C93" i="13"/>
  <c r="E92" i="13"/>
  <c r="D92" i="13"/>
  <c r="C92" i="13"/>
  <c r="E91" i="13"/>
  <c r="C91" i="13" s="1"/>
  <c r="D91" i="13"/>
  <c r="AO90" i="13"/>
  <c r="AN90" i="13"/>
  <c r="AM90" i="13"/>
  <c r="AL90" i="13"/>
  <c r="AK90" i="13"/>
  <c r="AJ90" i="13"/>
  <c r="AI90" i="13"/>
  <c r="AH90" i="13"/>
  <c r="AG90" i="13"/>
  <c r="AF90" i="13"/>
  <c r="AE90" i="13"/>
  <c r="AD90" i="13"/>
  <c r="AC90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D90" i="13"/>
  <c r="E85" i="13"/>
  <c r="D85" i="13"/>
  <c r="C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85" i="13" s="1"/>
  <c r="AN63" i="13"/>
  <c r="AM63" i="13"/>
  <c r="AL63" i="13"/>
  <c r="AK63" i="13"/>
  <c r="AJ63" i="13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2" i="13"/>
  <c r="B62" i="13" s="1"/>
  <c r="C62" i="13"/>
  <c r="D61" i="13"/>
  <c r="C61" i="13"/>
  <c r="B61" i="13"/>
  <c r="CG61" i="13" s="1"/>
  <c r="CA61" i="13" s="1"/>
  <c r="AO61" i="13" s="1"/>
  <c r="D60" i="13"/>
  <c r="B60" i="13" s="1"/>
  <c r="CG60" i="13" s="1"/>
  <c r="CA60" i="13" s="1"/>
  <c r="AO60" i="13" s="1"/>
  <c r="C60" i="13"/>
  <c r="D59" i="13"/>
  <c r="C59" i="13"/>
  <c r="B59" i="13"/>
  <c r="CG59" i="13" s="1"/>
  <c r="CA59" i="13" s="1"/>
  <c r="AO59" i="13" s="1"/>
  <c r="D58" i="13"/>
  <c r="B58" i="13" s="1"/>
  <c r="CG58" i="13" s="1"/>
  <c r="CA58" i="13" s="1"/>
  <c r="AO58" i="13" s="1"/>
  <c r="C58" i="13"/>
  <c r="D57" i="13"/>
  <c r="D63" i="13" s="1"/>
  <c r="C57" i="13"/>
  <c r="C63" i="13" s="1"/>
  <c r="B57" i="13"/>
  <c r="D52" i="13"/>
  <c r="C52" i="13"/>
  <c r="B52" i="13"/>
  <c r="D51" i="13"/>
  <c r="B51" i="13" s="1"/>
  <c r="C51" i="13"/>
  <c r="D50" i="13"/>
  <c r="C50" i="13"/>
  <c r="B50" i="13" s="1"/>
  <c r="D49" i="13"/>
  <c r="C49" i="13"/>
  <c r="B49" i="13"/>
  <c r="D48" i="13"/>
  <c r="C48" i="13"/>
  <c r="B48" i="13"/>
  <c r="D47" i="13"/>
  <c r="B47" i="13" s="1"/>
  <c r="C47" i="13"/>
  <c r="D42" i="13"/>
  <c r="C42" i="13"/>
  <c r="B42" i="13" s="1"/>
  <c r="D41" i="13"/>
  <c r="C41" i="13"/>
  <c r="B41" i="13"/>
  <c r="D40" i="13"/>
  <c r="C40" i="13"/>
  <c r="B40" i="13"/>
  <c r="D39" i="13"/>
  <c r="B39" i="13" s="1"/>
  <c r="C39" i="13"/>
  <c r="D38" i="13"/>
  <c r="C38" i="13"/>
  <c r="B38" i="13" s="1"/>
  <c r="D37" i="13"/>
  <c r="C37" i="13"/>
  <c r="B37" i="13"/>
  <c r="D32" i="13"/>
  <c r="C32" i="13"/>
  <c r="B32" i="13"/>
  <c r="D31" i="13"/>
  <c r="B31" i="13" s="1"/>
  <c r="C31" i="13"/>
  <c r="D30" i="13"/>
  <c r="C30" i="13"/>
  <c r="B30" i="13" s="1"/>
  <c r="D29" i="13"/>
  <c r="C29" i="13"/>
  <c r="B29" i="13"/>
  <c r="D28" i="13"/>
  <c r="C28" i="13"/>
  <c r="B28" i="13"/>
  <c r="D27" i="13"/>
  <c r="B27" i="13" s="1"/>
  <c r="C27" i="13"/>
  <c r="D22" i="13"/>
  <c r="C22" i="13"/>
  <c r="B22" i="13" s="1"/>
  <c r="D21" i="13"/>
  <c r="C21" i="13"/>
  <c r="B21" i="13"/>
  <c r="D20" i="13"/>
  <c r="C20" i="13"/>
  <c r="B20" i="13"/>
  <c r="D19" i="13"/>
  <c r="B19" i="13" s="1"/>
  <c r="C19" i="13"/>
  <c r="D14" i="13"/>
  <c r="C14" i="13"/>
  <c r="B14" i="13" s="1"/>
  <c r="D13" i="13"/>
  <c r="C13" i="13"/>
  <c r="B13" i="13"/>
  <c r="D12" i="13"/>
  <c r="C12" i="13"/>
  <c r="B12" i="13"/>
  <c r="A5" i="13"/>
  <c r="A4" i="13"/>
  <c r="A3" i="13"/>
  <c r="A2" i="13"/>
  <c r="C90" i="13" l="1"/>
  <c r="B63" i="13"/>
  <c r="A199" i="13" s="1"/>
  <c r="CG57" i="13"/>
  <c r="E90" i="13"/>
  <c r="D194" i="5"/>
  <c r="C194" i="5"/>
  <c r="B194" i="5"/>
  <c r="D193" i="5"/>
  <c r="C193" i="5"/>
  <c r="B193" i="5"/>
  <c r="D192" i="5"/>
  <c r="B192" i="5" s="1"/>
  <c r="C192" i="5"/>
  <c r="D191" i="5"/>
  <c r="C191" i="5"/>
  <c r="B191" i="5" s="1"/>
  <c r="D190" i="5"/>
  <c r="C190" i="5"/>
  <c r="B190" i="5"/>
  <c r="O189" i="5"/>
  <c r="N189" i="5"/>
  <c r="M189" i="5"/>
  <c r="L189" i="5"/>
  <c r="K189" i="5"/>
  <c r="J189" i="5"/>
  <c r="I189" i="5"/>
  <c r="H189" i="5"/>
  <c r="G189" i="5"/>
  <c r="F189" i="5"/>
  <c r="E189" i="5"/>
  <c r="C189" i="5" s="1"/>
  <c r="B189" i="5" s="1"/>
  <c r="D189" i="5"/>
  <c r="D184" i="5"/>
  <c r="C184" i="5"/>
  <c r="B184" i="5" s="1"/>
  <c r="B179" i="5"/>
  <c r="B178" i="5"/>
  <c r="E174" i="5"/>
  <c r="C174" i="5" s="1"/>
  <c r="D174" i="5"/>
  <c r="E173" i="5"/>
  <c r="D173" i="5"/>
  <c r="C173" i="5" s="1"/>
  <c r="E168" i="5"/>
  <c r="D168" i="5"/>
  <c r="C168" i="5"/>
  <c r="E167" i="5"/>
  <c r="D167" i="5"/>
  <c r="C167" i="5"/>
  <c r="E166" i="5"/>
  <c r="C166" i="5" s="1"/>
  <c r="D166" i="5"/>
  <c r="E165" i="5"/>
  <c r="D165" i="5"/>
  <c r="C165" i="5" s="1"/>
  <c r="D160" i="5"/>
  <c r="D159" i="5"/>
  <c r="D158" i="5"/>
  <c r="D157" i="5"/>
  <c r="D156" i="5"/>
  <c r="D155" i="5"/>
  <c r="D143" i="5"/>
  <c r="D142" i="5"/>
  <c r="CG138" i="5"/>
  <c r="CA138" i="5"/>
  <c r="G138" i="5"/>
  <c r="B135" i="5"/>
  <c r="C119" i="5"/>
  <c r="C118" i="5"/>
  <c r="E114" i="5"/>
  <c r="C114" i="5" s="1"/>
  <c r="D114" i="5"/>
  <c r="E113" i="5"/>
  <c r="D113" i="5"/>
  <c r="C113" i="5" s="1"/>
  <c r="E109" i="5"/>
  <c r="D109" i="5"/>
  <c r="C109" i="5"/>
  <c r="E108" i="5"/>
  <c r="D108" i="5"/>
  <c r="C108" i="5"/>
  <c r="E107" i="5"/>
  <c r="C107" i="5" s="1"/>
  <c r="D107" i="5"/>
  <c r="E97" i="5"/>
  <c r="D97" i="5"/>
  <c r="C97" i="5" s="1"/>
  <c r="E96" i="5"/>
  <c r="D96" i="5"/>
  <c r="C96" i="5"/>
  <c r="E95" i="5"/>
  <c r="D95" i="5"/>
  <c r="C95" i="5"/>
  <c r="E94" i="5"/>
  <c r="C94" i="5" s="1"/>
  <c r="D94" i="5"/>
  <c r="E93" i="5"/>
  <c r="D93" i="5"/>
  <c r="C93" i="5" s="1"/>
  <c r="E92" i="5"/>
  <c r="D92" i="5"/>
  <c r="C92" i="5"/>
  <c r="E91" i="5"/>
  <c r="D91" i="5"/>
  <c r="D90" i="5" s="1"/>
  <c r="C91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E85" i="5"/>
  <c r="D85" i="5"/>
  <c r="C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85" i="5" s="1"/>
  <c r="B66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2" i="5"/>
  <c r="C62" i="5"/>
  <c r="B62" i="5"/>
  <c r="D61" i="5"/>
  <c r="C61" i="5"/>
  <c r="B61" i="5" s="1"/>
  <c r="CG61" i="5" s="1"/>
  <c r="CA61" i="5" s="1"/>
  <c r="AO61" i="5" s="1"/>
  <c r="D60" i="5"/>
  <c r="C60" i="5"/>
  <c r="B60" i="5"/>
  <c r="CG60" i="5" s="1"/>
  <c r="CA60" i="5" s="1"/>
  <c r="AO60" i="5" s="1"/>
  <c r="D59" i="5"/>
  <c r="C59" i="5"/>
  <c r="B59" i="5" s="1"/>
  <c r="CG59" i="5" s="1"/>
  <c r="CA59" i="5" s="1"/>
  <c r="AO59" i="5" s="1"/>
  <c r="D58" i="5"/>
  <c r="C58" i="5"/>
  <c r="B58" i="5"/>
  <c r="CG58" i="5" s="1"/>
  <c r="CA58" i="5" s="1"/>
  <c r="AO58" i="5" s="1"/>
  <c r="D57" i="5"/>
  <c r="D63" i="5" s="1"/>
  <c r="C57" i="5"/>
  <c r="B57" i="5" s="1"/>
  <c r="D52" i="5"/>
  <c r="C52" i="5"/>
  <c r="B52" i="5"/>
  <c r="D51" i="5"/>
  <c r="C51" i="5"/>
  <c r="B51" i="5"/>
  <c r="D50" i="5"/>
  <c r="B50" i="5" s="1"/>
  <c r="C50" i="5"/>
  <c r="D49" i="5"/>
  <c r="C49" i="5"/>
  <c r="B49" i="5" s="1"/>
  <c r="D48" i="5"/>
  <c r="C48" i="5"/>
  <c r="B48" i="5"/>
  <c r="D47" i="5"/>
  <c r="C47" i="5"/>
  <c r="B47" i="5"/>
  <c r="D42" i="5"/>
  <c r="B42" i="5" s="1"/>
  <c r="C42" i="5"/>
  <c r="D41" i="5"/>
  <c r="C41" i="5"/>
  <c r="B41" i="5" s="1"/>
  <c r="D40" i="5"/>
  <c r="C40" i="5"/>
  <c r="B40" i="5"/>
  <c r="D39" i="5"/>
  <c r="C39" i="5"/>
  <c r="B39" i="5"/>
  <c r="D38" i="5"/>
  <c r="B38" i="5" s="1"/>
  <c r="C38" i="5"/>
  <c r="D37" i="5"/>
  <c r="C37" i="5"/>
  <c r="B37" i="5" s="1"/>
  <c r="D32" i="5"/>
  <c r="C32" i="5"/>
  <c r="B32" i="5"/>
  <c r="D31" i="5"/>
  <c r="C31" i="5"/>
  <c r="B31" i="5"/>
  <c r="D30" i="5"/>
  <c r="B30" i="5" s="1"/>
  <c r="C30" i="5"/>
  <c r="D29" i="5"/>
  <c r="C29" i="5"/>
  <c r="B29" i="5" s="1"/>
  <c r="D28" i="5"/>
  <c r="C28" i="5"/>
  <c r="B28" i="5"/>
  <c r="D27" i="5"/>
  <c r="C27" i="5"/>
  <c r="B27" i="5"/>
  <c r="D22" i="5"/>
  <c r="B22" i="5" s="1"/>
  <c r="C22" i="5"/>
  <c r="D21" i="5"/>
  <c r="C21" i="5"/>
  <c r="B21" i="5" s="1"/>
  <c r="D20" i="5"/>
  <c r="C20" i="5"/>
  <c r="B20" i="5"/>
  <c r="D19" i="5"/>
  <c r="C19" i="5"/>
  <c r="B19" i="5"/>
  <c r="D14" i="5"/>
  <c r="B14" i="5" s="1"/>
  <c r="C14" i="5"/>
  <c r="D13" i="5"/>
  <c r="C13" i="5"/>
  <c r="B13" i="5" s="1"/>
  <c r="D12" i="5"/>
  <c r="C12" i="5"/>
  <c r="B12" i="5"/>
  <c r="A5" i="5"/>
  <c r="A4" i="5"/>
  <c r="A3" i="5"/>
  <c r="A2" i="5"/>
  <c r="A2" i="6"/>
  <c r="A3" i="6"/>
  <c r="A4" i="6"/>
  <c r="A5" i="6"/>
  <c r="C12" i="6"/>
  <c r="B12" i="6" s="1"/>
  <c r="D12" i="6"/>
  <c r="B13" i="6"/>
  <c r="C13" i="6"/>
  <c r="D13" i="6"/>
  <c r="C14" i="6"/>
  <c r="B14" i="6" s="1"/>
  <c r="D14" i="6"/>
  <c r="C19" i="6"/>
  <c r="B19" i="6" s="1"/>
  <c r="D19" i="6"/>
  <c r="C20" i="6"/>
  <c r="B20" i="6" s="1"/>
  <c r="D20" i="6"/>
  <c r="B21" i="6"/>
  <c r="C21" i="6"/>
  <c r="D21" i="6"/>
  <c r="C22" i="6"/>
  <c r="B22" i="6" s="1"/>
  <c r="D22" i="6"/>
  <c r="C27" i="6"/>
  <c r="B27" i="6" s="1"/>
  <c r="D27" i="6"/>
  <c r="C28" i="6"/>
  <c r="B28" i="6" s="1"/>
  <c r="D28" i="6"/>
  <c r="B29" i="6"/>
  <c r="C29" i="6"/>
  <c r="D29" i="6"/>
  <c r="C30" i="6"/>
  <c r="B30" i="6" s="1"/>
  <c r="D30" i="6"/>
  <c r="C31" i="6"/>
  <c r="B31" i="6" s="1"/>
  <c r="D31" i="6"/>
  <c r="C32" i="6"/>
  <c r="B32" i="6" s="1"/>
  <c r="D32" i="6"/>
  <c r="B37" i="6"/>
  <c r="C37" i="6"/>
  <c r="D37" i="6"/>
  <c r="C38" i="6"/>
  <c r="B38" i="6" s="1"/>
  <c r="D38" i="6"/>
  <c r="C39" i="6"/>
  <c r="B39" i="6" s="1"/>
  <c r="D39" i="6"/>
  <c r="C40" i="6"/>
  <c r="B40" i="6" s="1"/>
  <c r="D40" i="6"/>
  <c r="B41" i="6"/>
  <c r="C41" i="6"/>
  <c r="D41" i="6"/>
  <c r="C42" i="6"/>
  <c r="B42" i="6" s="1"/>
  <c r="D42" i="6"/>
  <c r="C47" i="6"/>
  <c r="B47" i="6" s="1"/>
  <c r="D47" i="6"/>
  <c r="C48" i="6"/>
  <c r="B48" i="6" s="1"/>
  <c r="D48" i="6"/>
  <c r="B49" i="6"/>
  <c r="C49" i="6"/>
  <c r="D49" i="6"/>
  <c r="C50" i="6"/>
  <c r="B50" i="6" s="1"/>
  <c r="D50" i="6"/>
  <c r="C51" i="6"/>
  <c r="B51" i="6" s="1"/>
  <c r="D51" i="6"/>
  <c r="C52" i="6"/>
  <c r="B52" i="6" s="1"/>
  <c r="D52" i="6"/>
  <c r="B57" i="6"/>
  <c r="CG57" i="6" s="1"/>
  <c r="C57" i="6"/>
  <c r="D57" i="6"/>
  <c r="C58" i="6"/>
  <c r="B58" i="6" s="1"/>
  <c r="CG58" i="6" s="1"/>
  <c r="CA58" i="6" s="1"/>
  <c r="AO58" i="6" s="1"/>
  <c r="D58" i="6"/>
  <c r="D63" i="6" s="1"/>
  <c r="B59" i="6"/>
  <c r="CG59" i="6" s="1"/>
  <c r="CA59" i="6" s="1"/>
  <c r="AO59" i="6" s="1"/>
  <c r="C59" i="6"/>
  <c r="D59" i="6"/>
  <c r="C60" i="6"/>
  <c r="B60" i="6" s="1"/>
  <c r="CG60" i="6" s="1"/>
  <c r="CA60" i="6" s="1"/>
  <c r="AO60" i="6" s="1"/>
  <c r="D60" i="6"/>
  <c r="B61" i="6"/>
  <c r="CG61" i="6" s="1"/>
  <c r="CA61" i="6" s="1"/>
  <c r="AO61" i="6" s="1"/>
  <c r="C61" i="6"/>
  <c r="D61" i="6"/>
  <c r="C62" i="6"/>
  <c r="B62" i="6" s="1"/>
  <c r="D62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AJ63" i="6"/>
  <c r="AK63" i="6"/>
  <c r="AL63" i="6"/>
  <c r="AM63" i="6"/>
  <c r="AN63" i="6"/>
  <c r="B66" i="6"/>
  <c r="B85" i="6" s="1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C85" i="6"/>
  <c r="D85" i="6"/>
  <c r="E85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AM90" i="6"/>
  <c r="AN90" i="6"/>
  <c r="AO90" i="6"/>
  <c r="D91" i="6"/>
  <c r="C91" i="6" s="1"/>
  <c r="E91" i="6"/>
  <c r="E90" i="6" s="1"/>
  <c r="D92" i="6"/>
  <c r="C92" i="6" s="1"/>
  <c r="E92" i="6"/>
  <c r="C93" i="6"/>
  <c r="D93" i="6"/>
  <c r="E93" i="6"/>
  <c r="D94" i="6"/>
  <c r="C94" i="6" s="1"/>
  <c r="E94" i="6"/>
  <c r="D95" i="6"/>
  <c r="C95" i="6" s="1"/>
  <c r="E95" i="6"/>
  <c r="D96" i="6"/>
  <c r="C96" i="6" s="1"/>
  <c r="E96" i="6"/>
  <c r="C97" i="6"/>
  <c r="D97" i="6"/>
  <c r="E97" i="6"/>
  <c r="D107" i="6"/>
  <c r="C107" i="6" s="1"/>
  <c r="E107" i="6"/>
  <c r="D108" i="6"/>
  <c r="C108" i="6" s="1"/>
  <c r="E108" i="6"/>
  <c r="D109" i="6"/>
  <c r="C109" i="6" s="1"/>
  <c r="E109" i="6"/>
  <c r="C113" i="6"/>
  <c r="D113" i="6"/>
  <c r="E113" i="6"/>
  <c r="D114" i="6"/>
  <c r="C114" i="6" s="1"/>
  <c r="E114" i="6"/>
  <c r="C118" i="6"/>
  <c r="C119" i="6"/>
  <c r="B135" i="6"/>
  <c r="CA138" i="6"/>
  <c r="G138" i="6" s="1"/>
  <c r="CG138" i="6"/>
  <c r="D142" i="6"/>
  <c r="D143" i="6"/>
  <c r="D155" i="6"/>
  <c r="D156" i="6"/>
  <c r="D157" i="6"/>
  <c r="D158" i="6"/>
  <c r="D159" i="6"/>
  <c r="D160" i="6"/>
  <c r="C165" i="6"/>
  <c r="D165" i="6"/>
  <c r="E165" i="6"/>
  <c r="D166" i="6"/>
  <c r="C166" i="6" s="1"/>
  <c r="E166" i="6"/>
  <c r="D167" i="6"/>
  <c r="C167" i="6" s="1"/>
  <c r="E167" i="6"/>
  <c r="D168" i="6"/>
  <c r="C168" i="6" s="1"/>
  <c r="E168" i="6"/>
  <c r="C173" i="6"/>
  <c r="D173" i="6"/>
  <c r="E173" i="6"/>
  <c r="D174" i="6"/>
  <c r="C174" i="6" s="1"/>
  <c r="E174" i="6"/>
  <c r="B178" i="6"/>
  <c r="B179" i="6"/>
  <c r="B184" i="6"/>
  <c r="C184" i="6"/>
  <c r="D184" i="6"/>
  <c r="E189" i="6"/>
  <c r="F189" i="6"/>
  <c r="D189" i="6" s="1"/>
  <c r="G189" i="6"/>
  <c r="C189" i="6" s="1"/>
  <c r="B189" i="6" s="1"/>
  <c r="H189" i="6"/>
  <c r="I189" i="6"/>
  <c r="J189" i="6"/>
  <c r="K189" i="6"/>
  <c r="L189" i="6"/>
  <c r="M189" i="6"/>
  <c r="N189" i="6"/>
  <c r="O189" i="6"/>
  <c r="C190" i="6"/>
  <c r="B190" i="6" s="1"/>
  <c r="D190" i="6"/>
  <c r="B191" i="6"/>
  <c r="C191" i="6"/>
  <c r="D191" i="6"/>
  <c r="C192" i="6"/>
  <c r="B192" i="6" s="1"/>
  <c r="D192" i="6"/>
  <c r="C193" i="6"/>
  <c r="B193" i="6" s="1"/>
  <c r="D193" i="6"/>
  <c r="C194" i="6"/>
  <c r="B194" i="6" s="1"/>
  <c r="D194" i="6"/>
  <c r="B199" i="13" l="1"/>
  <c r="CA57" i="13"/>
  <c r="AO57" i="13" s="1"/>
  <c r="B63" i="5"/>
  <c r="A199" i="5" s="1"/>
  <c r="CG57" i="5"/>
  <c r="C90" i="5"/>
  <c r="C63" i="5"/>
  <c r="C90" i="6"/>
  <c r="B199" i="6"/>
  <c r="CA57" i="6"/>
  <c r="AO57" i="6" s="1"/>
  <c r="A199" i="6"/>
  <c r="D90" i="6"/>
  <c r="C63" i="6"/>
  <c r="B63" i="6"/>
  <c r="CA57" i="5" l="1"/>
  <c r="AO57" i="5" s="1"/>
  <c r="B199" i="5"/>
  <c r="D194" i="7" l="1"/>
  <c r="C194" i="7"/>
  <c r="B194" i="7" s="1"/>
  <c r="D193" i="7"/>
  <c r="C193" i="7"/>
  <c r="B193" i="7"/>
  <c r="D192" i="7"/>
  <c r="C192" i="7"/>
  <c r="B192" i="7"/>
  <c r="D191" i="7"/>
  <c r="C191" i="7"/>
  <c r="B191" i="7" s="1"/>
  <c r="D190" i="7"/>
  <c r="C190" i="7"/>
  <c r="B190" i="7" s="1"/>
  <c r="O189" i="7"/>
  <c r="N189" i="7"/>
  <c r="M189" i="7"/>
  <c r="L189" i="7"/>
  <c r="K189" i="7"/>
  <c r="J189" i="7"/>
  <c r="I189" i="7"/>
  <c r="H189" i="7"/>
  <c r="G189" i="7"/>
  <c r="F189" i="7"/>
  <c r="D189" i="7" s="1"/>
  <c r="E189" i="7"/>
  <c r="C189" i="7" s="1"/>
  <c r="B189" i="7" s="1"/>
  <c r="D184" i="7"/>
  <c r="C184" i="7"/>
  <c r="B184" i="7" s="1"/>
  <c r="B179" i="7"/>
  <c r="B178" i="7"/>
  <c r="E174" i="7"/>
  <c r="D174" i="7"/>
  <c r="C174" i="7"/>
  <c r="E173" i="7"/>
  <c r="D173" i="7"/>
  <c r="C173" i="7" s="1"/>
  <c r="E168" i="7"/>
  <c r="D168" i="7"/>
  <c r="C168" i="7" s="1"/>
  <c r="E167" i="7"/>
  <c r="D167" i="7"/>
  <c r="C167" i="7"/>
  <c r="E166" i="7"/>
  <c r="D166" i="7"/>
  <c r="C166" i="7"/>
  <c r="E165" i="7"/>
  <c r="D165" i="7"/>
  <c r="C165" i="7" s="1"/>
  <c r="D160" i="7"/>
  <c r="D159" i="7"/>
  <c r="D158" i="7"/>
  <c r="D157" i="7"/>
  <c r="D156" i="7"/>
  <c r="D155" i="7"/>
  <c r="D143" i="7"/>
  <c r="D142" i="7"/>
  <c r="CG138" i="7"/>
  <c r="CA138" i="7"/>
  <c r="G138" i="7" s="1"/>
  <c r="B135" i="7"/>
  <c r="C119" i="7"/>
  <c r="C118" i="7"/>
  <c r="E114" i="7"/>
  <c r="D114" i="7"/>
  <c r="C114" i="7"/>
  <c r="E113" i="7"/>
  <c r="D113" i="7"/>
  <c r="C113" i="7" s="1"/>
  <c r="E109" i="7"/>
  <c r="D109" i="7"/>
  <c r="C109" i="7" s="1"/>
  <c r="E108" i="7"/>
  <c r="D108" i="7"/>
  <c r="C108" i="7"/>
  <c r="E107" i="7"/>
  <c r="D107" i="7"/>
  <c r="C107" i="7"/>
  <c r="E97" i="7"/>
  <c r="D97" i="7"/>
  <c r="C97" i="7" s="1"/>
  <c r="E96" i="7"/>
  <c r="D96" i="7"/>
  <c r="C96" i="7" s="1"/>
  <c r="E95" i="7"/>
  <c r="D95" i="7"/>
  <c r="C95" i="7"/>
  <c r="E94" i="7"/>
  <c r="D94" i="7"/>
  <c r="C94" i="7"/>
  <c r="E93" i="7"/>
  <c r="D93" i="7"/>
  <c r="C93" i="7" s="1"/>
  <c r="E92" i="7"/>
  <c r="E90" i="7" s="1"/>
  <c r="D92" i="7"/>
  <c r="C92" i="7" s="1"/>
  <c r="E91" i="7"/>
  <c r="D91" i="7"/>
  <c r="D90" i="7" s="1"/>
  <c r="C91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85" i="7"/>
  <c r="D85" i="7"/>
  <c r="C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85" i="7" s="1"/>
  <c r="B67" i="7"/>
  <c r="B66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C63" i="7"/>
  <c r="D62" i="7"/>
  <c r="C62" i="7"/>
  <c r="B62" i="7"/>
  <c r="D61" i="7"/>
  <c r="C61" i="7"/>
  <c r="B61" i="7" s="1"/>
  <c r="CG61" i="7" s="1"/>
  <c r="CA61" i="7" s="1"/>
  <c r="AO61" i="7" s="1"/>
  <c r="D60" i="7"/>
  <c r="C60" i="7"/>
  <c r="B60" i="7"/>
  <c r="CG60" i="7" s="1"/>
  <c r="CA60" i="7" s="1"/>
  <c r="AO60" i="7" s="1"/>
  <c r="D59" i="7"/>
  <c r="C59" i="7"/>
  <c r="B59" i="7" s="1"/>
  <c r="CG59" i="7" s="1"/>
  <c r="CA59" i="7" s="1"/>
  <c r="AO59" i="7" s="1"/>
  <c r="D58" i="7"/>
  <c r="C58" i="7"/>
  <c r="B58" i="7"/>
  <c r="CG58" i="7" s="1"/>
  <c r="CA58" i="7" s="1"/>
  <c r="AO58" i="7" s="1"/>
  <c r="D57" i="7"/>
  <c r="D63" i="7" s="1"/>
  <c r="C57" i="7"/>
  <c r="B57" i="7" s="1"/>
  <c r="D52" i="7"/>
  <c r="C52" i="7"/>
  <c r="B52" i="7" s="1"/>
  <c r="D51" i="7"/>
  <c r="C51" i="7"/>
  <c r="B51" i="7"/>
  <c r="D50" i="7"/>
  <c r="C50" i="7"/>
  <c r="B50" i="7"/>
  <c r="D49" i="7"/>
  <c r="C49" i="7"/>
  <c r="B49" i="7" s="1"/>
  <c r="D48" i="7"/>
  <c r="C48" i="7"/>
  <c r="B48" i="7" s="1"/>
  <c r="D47" i="7"/>
  <c r="C47" i="7"/>
  <c r="B47" i="7"/>
  <c r="D42" i="7"/>
  <c r="C42" i="7"/>
  <c r="B42" i="7"/>
  <c r="D41" i="7"/>
  <c r="C41" i="7"/>
  <c r="B41" i="7" s="1"/>
  <c r="D40" i="7"/>
  <c r="C40" i="7"/>
  <c r="B40" i="7" s="1"/>
  <c r="D39" i="7"/>
  <c r="C39" i="7"/>
  <c r="B39" i="7"/>
  <c r="D38" i="7"/>
  <c r="C38" i="7"/>
  <c r="B38" i="7"/>
  <c r="D37" i="7"/>
  <c r="C37" i="7"/>
  <c r="B37" i="7" s="1"/>
  <c r="D32" i="7"/>
  <c r="C32" i="7"/>
  <c r="B32" i="7" s="1"/>
  <c r="D31" i="7"/>
  <c r="C31" i="7"/>
  <c r="B31" i="7"/>
  <c r="D30" i="7"/>
  <c r="C30" i="7"/>
  <c r="B30" i="7"/>
  <c r="D29" i="7"/>
  <c r="C29" i="7"/>
  <c r="B29" i="7" s="1"/>
  <c r="D28" i="7"/>
  <c r="C28" i="7"/>
  <c r="B28" i="7" s="1"/>
  <c r="D27" i="7"/>
  <c r="C27" i="7"/>
  <c r="B27" i="7"/>
  <c r="D22" i="7"/>
  <c r="C22" i="7"/>
  <c r="B22" i="7"/>
  <c r="D21" i="7"/>
  <c r="C21" i="7"/>
  <c r="B21" i="7" s="1"/>
  <c r="D20" i="7"/>
  <c r="C20" i="7"/>
  <c r="B20" i="7" s="1"/>
  <c r="D19" i="7"/>
  <c r="C19" i="7"/>
  <c r="B19" i="7"/>
  <c r="D14" i="7"/>
  <c r="C14" i="7"/>
  <c r="B14" i="7"/>
  <c r="D13" i="7"/>
  <c r="C13" i="7"/>
  <c r="B13" i="7" s="1"/>
  <c r="D12" i="7"/>
  <c r="C12" i="7"/>
  <c r="B12" i="7" s="1"/>
  <c r="A5" i="7"/>
  <c r="A4" i="7"/>
  <c r="A3" i="7"/>
  <c r="A2" i="7"/>
  <c r="B63" i="7" l="1"/>
  <c r="CG57" i="7"/>
  <c r="A199" i="7"/>
  <c r="C90" i="7"/>
  <c r="B199" i="7" l="1"/>
  <c r="CA57" i="7"/>
  <c r="AO57" i="7" s="1"/>
  <c r="D194" i="8" l="1"/>
  <c r="C194" i="8"/>
  <c r="B194" i="8" s="1"/>
  <c r="D193" i="8"/>
  <c r="C193" i="8"/>
  <c r="B193" i="8"/>
  <c r="D192" i="8"/>
  <c r="C192" i="8"/>
  <c r="B192" i="8"/>
  <c r="D191" i="8"/>
  <c r="B191" i="8" s="1"/>
  <c r="C191" i="8"/>
  <c r="D190" i="8"/>
  <c r="C190" i="8"/>
  <c r="B190" i="8" s="1"/>
  <c r="O189" i="8"/>
  <c r="N189" i="8"/>
  <c r="M189" i="8"/>
  <c r="L189" i="8"/>
  <c r="K189" i="8"/>
  <c r="J189" i="8"/>
  <c r="I189" i="8"/>
  <c r="H189" i="8"/>
  <c r="G189" i="8"/>
  <c r="F189" i="8"/>
  <c r="D189" i="8" s="1"/>
  <c r="E189" i="8"/>
  <c r="C189" i="8" s="1"/>
  <c r="B189" i="8" s="1"/>
  <c r="D184" i="8"/>
  <c r="B184" i="8" s="1"/>
  <c r="C184" i="8"/>
  <c r="B179" i="8"/>
  <c r="B178" i="8"/>
  <c r="E174" i="8"/>
  <c r="D174" i="8"/>
  <c r="C174" i="8"/>
  <c r="E173" i="8"/>
  <c r="C173" i="8" s="1"/>
  <c r="D173" i="8"/>
  <c r="E168" i="8"/>
  <c r="D168" i="8"/>
  <c r="C168" i="8" s="1"/>
  <c r="E167" i="8"/>
  <c r="D167" i="8"/>
  <c r="C167" i="8"/>
  <c r="E166" i="8"/>
  <c r="D166" i="8"/>
  <c r="C166" i="8"/>
  <c r="E165" i="8"/>
  <c r="C165" i="8" s="1"/>
  <c r="D165" i="8"/>
  <c r="D160" i="8"/>
  <c r="D159" i="8"/>
  <c r="D158" i="8"/>
  <c r="D157" i="8"/>
  <c r="D156" i="8"/>
  <c r="D155" i="8"/>
  <c r="D143" i="8"/>
  <c r="D142" i="8"/>
  <c r="CG138" i="8"/>
  <c r="CA138" i="8"/>
  <c r="G138" i="8" s="1"/>
  <c r="B135" i="8"/>
  <c r="C119" i="8"/>
  <c r="C118" i="8"/>
  <c r="E114" i="8"/>
  <c r="D114" i="8"/>
  <c r="C114" i="8"/>
  <c r="E113" i="8"/>
  <c r="C113" i="8" s="1"/>
  <c r="D113" i="8"/>
  <c r="E109" i="8"/>
  <c r="D109" i="8"/>
  <c r="C109" i="8" s="1"/>
  <c r="E108" i="8"/>
  <c r="D108" i="8"/>
  <c r="C108" i="8"/>
  <c r="E107" i="8"/>
  <c r="D107" i="8"/>
  <c r="C107" i="8"/>
  <c r="E97" i="8"/>
  <c r="C97" i="8" s="1"/>
  <c r="D97" i="8"/>
  <c r="E96" i="8"/>
  <c r="D96" i="8"/>
  <c r="C96" i="8" s="1"/>
  <c r="E95" i="8"/>
  <c r="D95" i="8"/>
  <c r="C95" i="8"/>
  <c r="E94" i="8"/>
  <c r="D94" i="8"/>
  <c r="C94" i="8"/>
  <c r="E93" i="8"/>
  <c r="C93" i="8" s="1"/>
  <c r="D93" i="8"/>
  <c r="E92" i="8"/>
  <c r="D92" i="8"/>
  <c r="C92" i="8" s="1"/>
  <c r="E91" i="8"/>
  <c r="E90" i="8" s="1"/>
  <c r="D91" i="8"/>
  <c r="D90" i="8" s="1"/>
  <c r="C91" i="8"/>
  <c r="AO90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85" i="8"/>
  <c r="D85" i="8"/>
  <c r="C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85" i="8" s="1"/>
  <c r="B67" i="8"/>
  <c r="B66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C63" i="8"/>
  <c r="D62" i="8"/>
  <c r="C62" i="8"/>
  <c r="B62" i="8"/>
  <c r="D61" i="8"/>
  <c r="B61" i="8" s="1"/>
  <c r="CG61" i="8" s="1"/>
  <c r="CA61" i="8" s="1"/>
  <c r="AO61" i="8" s="1"/>
  <c r="C61" i="8"/>
  <c r="D60" i="8"/>
  <c r="C60" i="8"/>
  <c r="B60" i="8"/>
  <c r="CG60" i="8" s="1"/>
  <c r="CA60" i="8" s="1"/>
  <c r="AO60" i="8" s="1"/>
  <c r="D59" i="8"/>
  <c r="B59" i="8" s="1"/>
  <c r="CG59" i="8" s="1"/>
  <c r="CA59" i="8" s="1"/>
  <c r="AO59" i="8" s="1"/>
  <c r="C59" i="8"/>
  <c r="D58" i="8"/>
  <c r="C58" i="8"/>
  <c r="B58" i="8"/>
  <c r="CG58" i="8" s="1"/>
  <c r="CA58" i="8" s="1"/>
  <c r="AO58" i="8" s="1"/>
  <c r="D57" i="8"/>
  <c r="B57" i="8" s="1"/>
  <c r="C57" i="8"/>
  <c r="D52" i="8"/>
  <c r="C52" i="8"/>
  <c r="B52" i="8" s="1"/>
  <c r="D51" i="8"/>
  <c r="C51" i="8"/>
  <c r="B51" i="8"/>
  <c r="D50" i="8"/>
  <c r="C50" i="8"/>
  <c r="B50" i="8"/>
  <c r="D49" i="8"/>
  <c r="B49" i="8" s="1"/>
  <c r="C49" i="8"/>
  <c r="D48" i="8"/>
  <c r="C48" i="8"/>
  <c r="B48" i="8" s="1"/>
  <c r="D47" i="8"/>
  <c r="C47" i="8"/>
  <c r="B47" i="8"/>
  <c r="D42" i="8"/>
  <c r="C42" i="8"/>
  <c r="B42" i="8"/>
  <c r="D41" i="8"/>
  <c r="B41" i="8" s="1"/>
  <c r="C41" i="8"/>
  <c r="D40" i="8"/>
  <c r="C40" i="8"/>
  <c r="B40" i="8" s="1"/>
  <c r="D39" i="8"/>
  <c r="C39" i="8"/>
  <c r="B39" i="8"/>
  <c r="D38" i="8"/>
  <c r="C38" i="8"/>
  <c r="B38" i="8"/>
  <c r="D37" i="8"/>
  <c r="B37" i="8" s="1"/>
  <c r="C37" i="8"/>
  <c r="D32" i="8"/>
  <c r="C32" i="8"/>
  <c r="B32" i="8" s="1"/>
  <c r="D31" i="8"/>
  <c r="C31" i="8"/>
  <c r="B31" i="8"/>
  <c r="D30" i="8"/>
  <c r="C30" i="8"/>
  <c r="B30" i="8"/>
  <c r="D29" i="8"/>
  <c r="B29" i="8" s="1"/>
  <c r="C29" i="8"/>
  <c r="D28" i="8"/>
  <c r="C28" i="8"/>
  <c r="B28" i="8" s="1"/>
  <c r="D27" i="8"/>
  <c r="C27" i="8"/>
  <c r="B27" i="8"/>
  <c r="D22" i="8"/>
  <c r="C22" i="8"/>
  <c r="B22" i="8"/>
  <c r="D21" i="8"/>
  <c r="B21" i="8" s="1"/>
  <c r="C21" i="8"/>
  <c r="D20" i="8"/>
  <c r="C20" i="8"/>
  <c r="B20" i="8" s="1"/>
  <c r="D19" i="8"/>
  <c r="C19" i="8"/>
  <c r="B19" i="8"/>
  <c r="D14" i="8"/>
  <c r="C14" i="8"/>
  <c r="B14" i="8"/>
  <c r="D13" i="8"/>
  <c r="B13" i="8" s="1"/>
  <c r="C13" i="8"/>
  <c r="D12" i="8"/>
  <c r="C12" i="8"/>
  <c r="B12" i="8" s="1"/>
  <c r="A5" i="8"/>
  <c r="A4" i="8"/>
  <c r="A3" i="8"/>
  <c r="A2" i="8"/>
  <c r="A2" i="9"/>
  <c r="A3" i="9"/>
  <c r="A4" i="9"/>
  <c r="A5" i="9"/>
  <c r="C12" i="9"/>
  <c r="B12" i="9" s="1"/>
  <c r="D12" i="9"/>
  <c r="B13" i="9"/>
  <c r="C13" i="9"/>
  <c r="D13" i="9"/>
  <c r="C14" i="9"/>
  <c r="B14" i="9" s="1"/>
  <c r="D14" i="9"/>
  <c r="C19" i="9"/>
  <c r="B19" i="9" s="1"/>
  <c r="D19" i="9"/>
  <c r="C20" i="9"/>
  <c r="B20" i="9" s="1"/>
  <c r="D20" i="9"/>
  <c r="B21" i="9"/>
  <c r="C21" i="9"/>
  <c r="D21" i="9"/>
  <c r="C22" i="9"/>
  <c r="B22" i="9" s="1"/>
  <c r="D22" i="9"/>
  <c r="C27" i="9"/>
  <c r="B27" i="9" s="1"/>
  <c r="D27" i="9"/>
  <c r="C28" i="9"/>
  <c r="B28" i="9" s="1"/>
  <c r="D28" i="9"/>
  <c r="B29" i="9"/>
  <c r="C29" i="9"/>
  <c r="D29" i="9"/>
  <c r="C30" i="9"/>
  <c r="B30" i="9" s="1"/>
  <c r="D30" i="9"/>
  <c r="C31" i="9"/>
  <c r="B31" i="9" s="1"/>
  <c r="D31" i="9"/>
  <c r="C32" i="9"/>
  <c r="B32" i="9" s="1"/>
  <c r="D32" i="9"/>
  <c r="B37" i="9"/>
  <c r="C37" i="9"/>
  <c r="D37" i="9"/>
  <c r="C38" i="9"/>
  <c r="B38" i="9" s="1"/>
  <c r="D38" i="9"/>
  <c r="C39" i="9"/>
  <c r="B39" i="9" s="1"/>
  <c r="D39" i="9"/>
  <c r="C40" i="9"/>
  <c r="B40" i="9" s="1"/>
  <c r="D40" i="9"/>
  <c r="B41" i="9"/>
  <c r="C41" i="9"/>
  <c r="D41" i="9"/>
  <c r="C42" i="9"/>
  <c r="B42" i="9" s="1"/>
  <c r="D42" i="9"/>
  <c r="C47" i="9"/>
  <c r="B47" i="9" s="1"/>
  <c r="D47" i="9"/>
  <c r="C48" i="9"/>
  <c r="B48" i="9" s="1"/>
  <c r="D48" i="9"/>
  <c r="B49" i="9"/>
  <c r="C49" i="9"/>
  <c r="D49" i="9"/>
  <c r="C50" i="9"/>
  <c r="B50" i="9" s="1"/>
  <c r="D50" i="9"/>
  <c r="C51" i="9"/>
  <c r="B51" i="9" s="1"/>
  <c r="D51" i="9"/>
  <c r="C52" i="9"/>
  <c r="B52" i="9" s="1"/>
  <c r="D52" i="9"/>
  <c r="B57" i="9"/>
  <c r="CG57" i="9" s="1"/>
  <c r="C57" i="9"/>
  <c r="D57" i="9"/>
  <c r="C58" i="9"/>
  <c r="B58" i="9" s="1"/>
  <c r="CG58" i="9" s="1"/>
  <c r="CA58" i="9" s="1"/>
  <c r="AO58" i="9" s="1"/>
  <c r="D58" i="9"/>
  <c r="D63" i="9" s="1"/>
  <c r="B59" i="9"/>
  <c r="CG59" i="9" s="1"/>
  <c r="CA59" i="9" s="1"/>
  <c r="AO59" i="9" s="1"/>
  <c r="C59" i="9"/>
  <c r="D59" i="9"/>
  <c r="C60" i="9"/>
  <c r="B60" i="9" s="1"/>
  <c r="CG60" i="9" s="1"/>
  <c r="CA60" i="9" s="1"/>
  <c r="AO60" i="9" s="1"/>
  <c r="D60" i="9"/>
  <c r="B61" i="9"/>
  <c r="CG61" i="9" s="1"/>
  <c r="CA61" i="9" s="1"/>
  <c r="AO61" i="9" s="1"/>
  <c r="C61" i="9"/>
  <c r="D61" i="9"/>
  <c r="C62" i="9"/>
  <c r="B62" i="9" s="1"/>
  <c r="D62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B66" i="9"/>
  <c r="B85" i="9" s="1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C85" i="9"/>
  <c r="D85" i="9"/>
  <c r="E85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D91" i="9"/>
  <c r="C91" i="9" s="1"/>
  <c r="E91" i="9"/>
  <c r="E90" i="9" s="1"/>
  <c r="D92" i="9"/>
  <c r="C92" i="9" s="1"/>
  <c r="E92" i="9"/>
  <c r="C93" i="9"/>
  <c r="D93" i="9"/>
  <c r="E93" i="9"/>
  <c r="D94" i="9"/>
  <c r="C94" i="9" s="1"/>
  <c r="E94" i="9"/>
  <c r="D95" i="9"/>
  <c r="C95" i="9" s="1"/>
  <c r="E95" i="9"/>
  <c r="D96" i="9"/>
  <c r="C96" i="9" s="1"/>
  <c r="E96" i="9"/>
  <c r="C97" i="9"/>
  <c r="D97" i="9"/>
  <c r="E97" i="9"/>
  <c r="D107" i="9"/>
  <c r="C107" i="9" s="1"/>
  <c r="E107" i="9"/>
  <c r="D108" i="9"/>
  <c r="C108" i="9" s="1"/>
  <c r="E108" i="9"/>
  <c r="D109" i="9"/>
  <c r="C109" i="9" s="1"/>
  <c r="E109" i="9"/>
  <c r="C113" i="9"/>
  <c r="D113" i="9"/>
  <c r="E113" i="9"/>
  <c r="D114" i="9"/>
  <c r="C114" i="9" s="1"/>
  <c r="E114" i="9"/>
  <c r="C118" i="9"/>
  <c r="C119" i="9"/>
  <c r="B135" i="9"/>
  <c r="CA138" i="9"/>
  <c r="G138" i="9" s="1"/>
  <c r="CG138" i="9"/>
  <c r="D142" i="9"/>
  <c r="D143" i="9"/>
  <c r="D155" i="9"/>
  <c r="D156" i="9"/>
  <c r="D157" i="9"/>
  <c r="D158" i="9"/>
  <c r="D159" i="9"/>
  <c r="D160" i="9"/>
  <c r="C165" i="9"/>
  <c r="D165" i="9"/>
  <c r="E165" i="9"/>
  <c r="D166" i="9"/>
  <c r="C166" i="9" s="1"/>
  <c r="E166" i="9"/>
  <c r="D167" i="9"/>
  <c r="C167" i="9" s="1"/>
  <c r="E167" i="9"/>
  <c r="D168" i="9"/>
  <c r="C168" i="9" s="1"/>
  <c r="E168" i="9"/>
  <c r="C173" i="9"/>
  <c r="D173" i="9"/>
  <c r="E173" i="9"/>
  <c r="D174" i="9"/>
  <c r="C174" i="9" s="1"/>
  <c r="E174" i="9"/>
  <c r="B178" i="9"/>
  <c r="B179" i="9"/>
  <c r="B184" i="9"/>
  <c r="C184" i="9"/>
  <c r="D184" i="9"/>
  <c r="E189" i="9"/>
  <c r="F189" i="9"/>
  <c r="D189" i="9" s="1"/>
  <c r="G189" i="9"/>
  <c r="C189" i="9" s="1"/>
  <c r="B189" i="9" s="1"/>
  <c r="H189" i="9"/>
  <c r="I189" i="9"/>
  <c r="J189" i="9"/>
  <c r="K189" i="9"/>
  <c r="L189" i="9"/>
  <c r="M189" i="9"/>
  <c r="N189" i="9"/>
  <c r="O189" i="9"/>
  <c r="C190" i="9"/>
  <c r="B190" i="9" s="1"/>
  <c r="D190" i="9"/>
  <c r="B191" i="9"/>
  <c r="C191" i="9"/>
  <c r="D191" i="9"/>
  <c r="C192" i="9"/>
  <c r="B192" i="9" s="1"/>
  <c r="D192" i="9"/>
  <c r="C193" i="9"/>
  <c r="B193" i="9" s="1"/>
  <c r="D193" i="9"/>
  <c r="C194" i="9"/>
  <c r="B194" i="9" s="1"/>
  <c r="D194" i="9"/>
  <c r="B63" i="8" l="1"/>
  <c r="CG57" i="8"/>
  <c r="C90" i="8"/>
  <c r="A199" i="8" s="1"/>
  <c r="D63" i="8"/>
  <c r="C90" i="9"/>
  <c r="B199" i="9"/>
  <c r="CA57" i="9"/>
  <c r="AO57" i="9" s="1"/>
  <c r="A199" i="9"/>
  <c r="D90" i="9"/>
  <c r="C63" i="9"/>
  <c r="B63" i="9"/>
  <c r="B199" i="8" l="1"/>
  <c r="CA57" i="8"/>
  <c r="AO57" i="8" s="1"/>
  <c r="D194" i="10" l="1"/>
  <c r="C194" i="10"/>
  <c r="B194" i="10"/>
  <c r="D193" i="10"/>
  <c r="C193" i="10"/>
  <c r="B193" i="10"/>
  <c r="D192" i="10"/>
  <c r="B192" i="10" s="1"/>
  <c r="C192" i="10"/>
  <c r="D191" i="10"/>
  <c r="C191" i="10"/>
  <c r="B191" i="10" s="1"/>
  <c r="D190" i="10"/>
  <c r="C190" i="10"/>
  <c r="B190" i="10"/>
  <c r="O189" i="10"/>
  <c r="N189" i="10"/>
  <c r="M189" i="10"/>
  <c r="L189" i="10"/>
  <c r="K189" i="10"/>
  <c r="J189" i="10"/>
  <c r="I189" i="10"/>
  <c r="H189" i="10"/>
  <c r="G189" i="10"/>
  <c r="F189" i="10"/>
  <c r="E189" i="10"/>
  <c r="C189" i="10" s="1"/>
  <c r="B189" i="10" s="1"/>
  <c r="D189" i="10"/>
  <c r="D184" i="10"/>
  <c r="C184" i="10"/>
  <c r="B184" i="10" s="1"/>
  <c r="B179" i="10"/>
  <c r="B178" i="10"/>
  <c r="E174" i="10"/>
  <c r="C174" i="10" s="1"/>
  <c r="D174" i="10"/>
  <c r="E173" i="10"/>
  <c r="D173" i="10"/>
  <c r="C173" i="10" s="1"/>
  <c r="E168" i="10"/>
  <c r="D168" i="10"/>
  <c r="C168" i="10"/>
  <c r="E167" i="10"/>
  <c r="D167" i="10"/>
  <c r="C167" i="10"/>
  <c r="E166" i="10"/>
  <c r="C166" i="10" s="1"/>
  <c r="D166" i="10"/>
  <c r="E165" i="10"/>
  <c r="D165" i="10"/>
  <c r="C165" i="10" s="1"/>
  <c r="D160" i="10"/>
  <c r="D159" i="10"/>
  <c r="D158" i="10"/>
  <c r="D157" i="10"/>
  <c r="D156" i="10"/>
  <c r="D155" i="10"/>
  <c r="D143" i="10"/>
  <c r="D142" i="10"/>
  <c r="CG138" i="10"/>
  <c r="CA138" i="10"/>
  <c r="G138" i="10"/>
  <c r="B135" i="10"/>
  <c r="C119" i="10"/>
  <c r="C118" i="10"/>
  <c r="E114" i="10"/>
  <c r="C114" i="10" s="1"/>
  <c r="D114" i="10"/>
  <c r="E113" i="10"/>
  <c r="D113" i="10"/>
  <c r="C113" i="10" s="1"/>
  <c r="E109" i="10"/>
  <c r="D109" i="10"/>
  <c r="C109" i="10"/>
  <c r="E108" i="10"/>
  <c r="D108" i="10"/>
  <c r="C108" i="10"/>
  <c r="E107" i="10"/>
  <c r="C107" i="10" s="1"/>
  <c r="D107" i="10"/>
  <c r="E97" i="10"/>
  <c r="D97" i="10"/>
  <c r="C97" i="10" s="1"/>
  <c r="E96" i="10"/>
  <c r="D96" i="10"/>
  <c r="C96" i="10"/>
  <c r="E95" i="10"/>
  <c r="D95" i="10"/>
  <c r="C95" i="10"/>
  <c r="E94" i="10"/>
  <c r="C94" i="10" s="1"/>
  <c r="D94" i="10"/>
  <c r="E93" i="10"/>
  <c r="D93" i="10"/>
  <c r="C93" i="10" s="1"/>
  <c r="E92" i="10"/>
  <c r="D92" i="10"/>
  <c r="C92" i="10"/>
  <c r="E91" i="10"/>
  <c r="D91" i="10"/>
  <c r="D90" i="10" s="1"/>
  <c r="C91" i="10"/>
  <c r="AO90" i="10"/>
  <c r="AN90" i="10"/>
  <c r="AM90" i="10"/>
  <c r="AL90" i="10"/>
  <c r="AK90" i="10"/>
  <c r="AJ90" i="10"/>
  <c r="AI90" i="10"/>
  <c r="AH90" i="10"/>
  <c r="AG90" i="10"/>
  <c r="AF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E85" i="10"/>
  <c r="D85" i="10"/>
  <c r="C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85" i="10" s="1"/>
  <c r="B66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2" i="10"/>
  <c r="C62" i="10"/>
  <c r="B62" i="10"/>
  <c r="D61" i="10"/>
  <c r="C61" i="10"/>
  <c r="B61" i="10" s="1"/>
  <c r="CG61" i="10" s="1"/>
  <c r="CA61" i="10" s="1"/>
  <c r="AO61" i="10" s="1"/>
  <c r="D60" i="10"/>
  <c r="C60" i="10"/>
  <c r="B60" i="10"/>
  <c r="CG60" i="10" s="1"/>
  <c r="CA60" i="10" s="1"/>
  <c r="AO60" i="10" s="1"/>
  <c r="D59" i="10"/>
  <c r="C59" i="10"/>
  <c r="B59" i="10" s="1"/>
  <c r="CG59" i="10" s="1"/>
  <c r="CA59" i="10" s="1"/>
  <c r="AO59" i="10" s="1"/>
  <c r="D58" i="10"/>
  <c r="C58" i="10"/>
  <c r="B58" i="10"/>
  <c r="CG58" i="10" s="1"/>
  <c r="CA58" i="10" s="1"/>
  <c r="AO58" i="10" s="1"/>
  <c r="D57" i="10"/>
  <c r="D63" i="10" s="1"/>
  <c r="C57" i="10"/>
  <c r="B57" i="10" s="1"/>
  <c r="D52" i="10"/>
  <c r="C52" i="10"/>
  <c r="B52" i="10"/>
  <c r="D51" i="10"/>
  <c r="C51" i="10"/>
  <c r="B51" i="10"/>
  <c r="D50" i="10"/>
  <c r="B50" i="10" s="1"/>
  <c r="C50" i="10"/>
  <c r="D49" i="10"/>
  <c r="C49" i="10"/>
  <c r="B49" i="10" s="1"/>
  <c r="D48" i="10"/>
  <c r="C48" i="10"/>
  <c r="B48" i="10"/>
  <c r="D47" i="10"/>
  <c r="C47" i="10"/>
  <c r="B47" i="10"/>
  <c r="D42" i="10"/>
  <c r="B42" i="10" s="1"/>
  <c r="C42" i="10"/>
  <c r="D41" i="10"/>
  <c r="C41" i="10"/>
  <c r="B41" i="10" s="1"/>
  <c r="D40" i="10"/>
  <c r="C40" i="10"/>
  <c r="B40" i="10"/>
  <c r="D39" i="10"/>
  <c r="C39" i="10"/>
  <c r="B39" i="10"/>
  <c r="D38" i="10"/>
  <c r="B38" i="10" s="1"/>
  <c r="C38" i="10"/>
  <c r="D37" i="10"/>
  <c r="C37" i="10"/>
  <c r="B37" i="10" s="1"/>
  <c r="D32" i="10"/>
  <c r="C32" i="10"/>
  <c r="B32" i="10"/>
  <c r="D31" i="10"/>
  <c r="C31" i="10"/>
  <c r="B31" i="10"/>
  <c r="D30" i="10"/>
  <c r="B30" i="10" s="1"/>
  <c r="C30" i="10"/>
  <c r="D29" i="10"/>
  <c r="C29" i="10"/>
  <c r="B29" i="10" s="1"/>
  <c r="D28" i="10"/>
  <c r="C28" i="10"/>
  <c r="B28" i="10"/>
  <c r="D27" i="10"/>
  <c r="C27" i="10"/>
  <c r="B27" i="10"/>
  <c r="D22" i="10"/>
  <c r="B22" i="10" s="1"/>
  <c r="C22" i="10"/>
  <c r="D21" i="10"/>
  <c r="C21" i="10"/>
  <c r="B21" i="10" s="1"/>
  <c r="D20" i="10"/>
  <c r="C20" i="10"/>
  <c r="B20" i="10"/>
  <c r="D19" i="10"/>
  <c r="C19" i="10"/>
  <c r="B19" i="10"/>
  <c r="D14" i="10"/>
  <c r="B14" i="10" s="1"/>
  <c r="C14" i="10"/>
  <c r="D13" i="10"/>
  <c r="C13" i="10"/>
  <c r="B13" i="10" s="1"/>
  <c r="D12" i="10"/>
  <c r="C12" i="10"/>
  <c r="B12" i="10"/>
  <c r="A5" i="10"/>
  <c r="A4" i="10"/>
  <c r="A3" i="10"/>
  <c r="A2" i="10"/>
  <c r="B63" i="10" l="1"/>
  <c r="CG57" i="10"/>
  <c r="A199" i="10"/>
  <c r="C90" i="10"/>
  <c r="C63" i="10"/>
  <c r="CA57" i="10" l="1"/>
  <c r="AO57" i="10" s="1"/>
  <c r="B199" i="10"/>
  <c r="D194" i="11" l="1"/>
  <c r="C194" i="11"/>
  <c r="B194" i="11" s="1"/>
  <c r="D193" i="11"/>
  <c r="C193" i="11"/>
  <c r="B193" i="11"/>
  <c r="D192" i="11"/>
  <c r="C192" i="11"/>
  <c r="B192" i="11"/>
  <c r="D191" i="11"/>
  <c r="B191" i="11" s="1"/>
  <c r="C191" i="11"/>
  <c r="D190" i="11"/>
  <c r="C190" i="11"/>
  <c r="B190" i="11" s="1"/>
  <c r="O189" i="11"/>
  <c r="N189" i="11"/>
  <c r="M189" i="11"/>
  <c r="L189" i="11"/>
  <c r="K189" i="11"/>
  <c r="J189" i="11"/>
  <c r="I189" i="11"/>
  <c r="H189" i="11"/>
  <c r="G189" i="11"/>
  <c r="F189" i="11"/>
  <c r="D189" i="11" s="1"/>
  <c r="E189" i="11"/>
  <c r="C189" i="11" s="1"/>
  <c r="B189" i="11" s="1"/>
  <c r="D184" i="11"/>
  <c r="B184" i="11" s="1"/>
  <c r="C184" i="11"/>
  <c r="B179" i="11"/>
  <c r="B178" i="11"/>
  <c r="E174" i="11"/>
  <c r="D174" i="11"/>
  <c r="C174" i="11"/>
  <c r="E173" i="11"/>
  <c r="C173" i="11" s="1"/>
  <c r="D173" i="11"/>
  <c r="E168" i="11"/>
  <c r="D168" i="11"/>
  <c r="C168" i="11" s="1"/>
  <c r="E167" i="11"/>
  <c r="D167" i="11"/>
  <c r="C167" i="11"/>
  <c r="E166" i="11"/>
  <c r="D166" i="11"/>
  <c r="C166" i="11"/>
  <c r="E165" i="11"/>
  <c r="C165" i="11" s="1"/>
  <c r="D165" i="11"/>
  <c r="D160" i="11"/>
  <c r="D159" i="11"/>
  <c r="D158" i="11"/>
  <c r="D157" i="11"/>
  <c r="D156" i="11"/>
  <c r="D155" i="11"/>
  <c r="D143" i="11"/>
  <c r="D142" i="11"/>
  <c r="CG138" i="11"/>
  <c r="CA138" i="11"/>
  <c r="G138" i="11" s="1"/>
  <c r="B135" i="11"/>
  <c r="C119" i="11"/>
  <c r="C118" i="11"/>
  <c r="E114" i="11"/>
  <c r="D114" i="11"/>
  <c r="C114" i="11"/>
  <c r="E113" i="11"/>
  <c r="C113" i="11" s="1"/>
  <c r="D113" i="11"/>
  <c r="E109" i="11"/>
  <c r="D109" i="11"/>
  <c r="C109" i="11" s="1"/>
  <c r="E108" i="11"/>
  <c r="D108" i="11"/>
  <c r="C108" i="11"/>
  <c r="E107" i="11"/>
  <c r="D107" i="11"/>
  <c r="C107" i="11"/>
  <c r="E97" i="11"/>
  <c r="C97" i="11" s="1"/>
  <c r="D97" i="11"/>
  <c r="E96" i="11"/>
  <c r="D96" i="11"/>
  <c r="C96" i="11" s="1"/>
  <c r="E95" i="11"/>
  <c r="D95" i="11"/>
  <c r="C95" i="11"/>
  <c r="E94" i="11"/>
  <c r="D94" i="11"/>
  <c r="C94" i="11"/>
  <c r="E93" i="11"/>
  <c r="C93" i="11" s="1"/>
  <c r="D93" i="11"/>
  <c r="E92" i="11"/>
  <c r="D92" i="11"/>
  <c r="C92" i="11" s="1"/>
  <c r="E91" i="11"/>
  <c r="E90" i="11" s="1"/>
  <c r="D91" i="11"/>
  <c r="D90" i="11" s="1"/>
  <c r="C91" i="11"/>
  <c r="AO90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85" i="11"/>
  <c r="D85" i="11"/>
  <c r="C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85" i="11" s="1"/>
  <c r="B67" i="11"/>
  <c r="B66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C63" i="11"/>
  <c r="D62" i="11"/>
  <c r="C62" i="11"/>
  <c r="B62" i="11"/>
  <c r="D61" i="11"/>
  <c r="B61" i="11" s="1"/>
  <c r="CG61" i="11" s="1"/>
  <c r="CA61" i="11" s="1"/>
  <c r="AO61" i="11" s="1"/>
  <c r="C61" i="11"/>
  <c r="D60" i="11"/>
  <c r="C60" i="11"/>
  <c r="B60" i="11"/>
  <c r="CG60" i="11" s="1"/>
  <c r="CA60" i="11" s="1"/>
  <c r="AO60" i="11" s="1"/>
  <c r="D59" i="11"/>
  <c r="B59" i="11" s="1"/>
  <c r="CG59" i="11" s="1"/>
  <c r="CA59" i="11" s="1"/>
  <c r="AO59" i="11" s="1"/>
  <c r="C59" i="11"/>
  <c r="D58" i="11"/>
  <c r="C58" i="11"/>
  <c r="B58" i="11"/>
  <c r="CG58" i="11" s="1"/>
  <c r="CA58" i="11" s="1"/>
  <c r="AO58" i="11" s="1"/>
  <c r="D57" i="11"/>
  <c r="B57" i="11" s="1"/>
  <c r="C57" i="11"/>
  <c r="D52" i="11"/>
  <c r="C52" i="11"/>
  <c r="B52" i="11" s="1"/>
  <c r="D51" i="11"/>
  <c r="C51" i="11"/>
  <c r="B51" i="11"/>
  <c r="D50" i="11"/>
  <c r="C50" i="11"/>
  <c r="B50" i="11"/>
  <c r="D49" i="11"/>
  <c r="B49" i="11" s="1"/>
  <c r="C49" i="11"/>
  <c r="D48" i="11"/>
  <c r="C48" i="11"/>
  <c r="B48" i="11" s="1"/>
  <c r="D47" i="11"/>
  <c r="C47" i="11"/>
  <c r="B47" i="11"/>
  <c r="D42" i="11"/>
  <c r="C42" i="11"/>
  <c r="B42" i="11"/>
  <c r="D41" i="11"/>
  <c r="B41" i="11" s="1"/>
  <c r="C41" i="11"/>
  <c r="D40" i="11"/>
  <c r="C40" i="11"/>
  <c r="B40" i="11" s="1"/>
  <c r="D39" i="11"/>
  <c r="C39" i="11"/>
  <c r="B39" i="11"/>
  <c r="D38" i="11"/>
  <c r="C38" i="11"/>
  <c r="B38" i="11"/>
  <c r="D37" i="11"/>
  <c r="B37" i="11" s="1"/>
  <c r="C37" i="11"/>
  <c r="D32" i="11"/>
  <c r="C32" i="11"/>
  <c r="B32" i="11" s="1"/>
  <c r="D31" i="11"/>
  <c r="C31" i="11"/>
  <c r="B31" i="11"/>
  <c r="D30" i="11"/>
  <c r="C30" i="11"/>
  <c r="B30" i="11"/>
  <c r="D29" i="11"/>
  <c r="B29" i="11" s="1"/>
  <c r="C29" i="11"/>
  <c r="D28" i="11"/>
  <c r="C28" i="11"/>
  <c r="B28" i="11" s="1"/>
  <c r="D27" i="11"/>
  <c r="C27" i="11"/>
  <c r="B27" i="11"/>
  <c r="D22" i="11"/>
  <c r="C22" i="11"/>
  <c r="B22" i="11"/>
  <c r="D21" i="11"/>
  <c r="B21" i="11" s="1"/>
  <c r="C21" i="11"/>
  <c r="D20" i="11"/>
  <c r="C20" i="11"/>
  <c r="B20" i="11" s="1"/>
  <c r="D19" i="11"/>
  <c r="C19" i="11"/>
  <c r="B19" i="11"/>
  <c r="D14" i="11"/>
  <c r="C14" i="11"/>
  <c r="B14" i="11"/>
  <c r="D13" i="11"/>
  <c r="B13" i="11" s="1"/>
  <c r="C13" i="11"/>
  <c r="D12" i="11"/>
  <c r="C12" i="11"/>
  <c r="B12" i="11" s="1"/>
  <c r="A5" i="11"/>
  <c r="A4" i="11"/>
  <c r="A3" i="11"/>
  <c r="A2" i="11"/>
  <c r="B63" i="11" l="1"/>
  <c r="CG57" i="11"/>
  <c r="C90" i="11"/>
  <c r="A199" i="11" s="1"/>
  <c r="D63" i="11"/>
  <c r="B199" i="11" l="1"/>
  <c r="CA57" i="11"/>
  <c r="AO57" i="11" s="1"/>
  <c r="D194" i="12" l="1"/>
  <c r="C194" i="12"/>
  <c r="B194" i="12"/>
  <c r="D193" i="12"/>
  <c r="B193" i="12" s="1"/>
  <c r="C193" i="12"/>
  <c r="D192" i="12"/>
  <c r="C192" i="12"/>
  <c r="B192" i="12" s="1"/>
  <c r="D191" i="12"/>
  <c r="C191" i="12"/>
  <c r="B191" i="12"/>
  <c r="D190" i="12"/>
  <c r="C190" i="12"/>
  <c r="B190" i="12"/>
  <c r="O189" i="12"/>
  <c r="N189" i="12"/>
  <c r="M189" i="12"/>
  <c r="L189" i="12"/>
  <c r="K189" i="12"/>
  <c r="J189" i="12"/>
  <c r="I189" i="12"/>
  <c r="H189" i="12"/>
  <c r="G189" i="12"/>
  <c r="F189" i="12"/>
  <c r="E189" i="12"/>
  <c r="D189" i="12"/>
  <c r="C189" i="12"/>
  <c r="B189" i="12" s="1"/>
  <c r="D184" i="12"/>
  <c r="C184" i="12"/>
  <c r="B184" i="12"/>
  <c r="B179" i="12"/>
  <c r="B178" i="12"/>
  <c r="E174" i="12"/>
  <c r="D174" i="12"/>
  <c r="C174" i="12" s="1"/>
  <c r="E173" i="12"/>
  <c r="D173" i="12"/>
  <c r="C173" i="12"/>
  <c r="E168" i="12"/>
  <c r="D168" i="12"/>
  <c r="C168" i="12"/>
  <c r="E167" i="12"/>
  <c r="C167" i="12" s="1"/>
  <c r="D167" i="12"/>
  <c r="E166" i="12"/>
  <c r="D166" i="12"/>
  <c r="C166" i="12" s="1"/>
  <c r="E165" i="12"/>
  <c r="D165" i="12"/>
  <c r="C165" i="12"/>
  <c r="D160" i="12"/>
  <c r="D159" i="12"/>
  <c r="D158" i="12"/>
  <c r="D157" i="12"/>
  <c r="D156" i="12"/>
  <c r="D155" i="12"/>
  <c r="D143" i="12"/>
  <c r="D142" i="12"/>
  <c r="CG138" i="12"/>
  <c r="CA138" i="12"/>
  <c r="G138" i="12"/>
  <c r="B135" i="12"/>
  <c r="C119" i="12"/>
  <c r="C118" i="12"/>
  <c r="E114" i="12"/>
  <c r="D114" i="12"/>
  <c r="C114" i="12" s="1"/>
  <c r="E113" i="12"/>
  <c r="D113" i="12"/>
  <c r="C113" i="12"/>
  <c r="E109" i="12"/>
  <c r="D109" i="12"/>
  <c r="C109" i="12"/>
  <c r="E108" i="12"/>
  <c r="C108" i="12" s="1"/>
  <c r="D108" i="12"/>
  <c r="E107" i="12"/>
  <c r="D107" i="12"/>
  <c r="C107" i="12" s="1"/>
  <c r="E97" i="12"/>
  <c r="D97" i="12"/>
  <c r="C97" i="12"/>
  <c r="E96" i="12"/>
  <c r="D96" i="12"/>
  <c r="C96" i="12"/>
  <c r="E95" i="12"/>
  <c r="C95" i="12" s="1"/>
  <c r="D95" i="12"/>
  <c r="E94" i="12"/>
  <c r="D94" i="12"/>
  <c r="C94" i="12" s="1"/>
  <c r="E93" i="12"/>
  <c r="D93" i="12"/>
  <c r="C93" i="12"/>
  <c r="E92" i="12"/>
  <c r="D92" i="12"/>
  <c r="C92" i="12"/>
  <c r="E91" i="12"/>
  <c r="C91" i="12" s="1"/>
  <c r="D91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D90" i="12"/>
  <c r="E85" i="12"/>
  <c r="D85" i="12"/>
  <c r="C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85" i="12" s="1"/>
  <c r="AN63" i="12"/>
  <c r="AM63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2" i="12"/>
  <c r="B62" i="12" s="1"/>
  <c r="C62" i="12"/>
  <c r="D61" i="12"/>
  <c r="C61" i="12"/>
  <c r="B61" i="12"/>
  <c r="CG61" i="12" s="1"/>
  <c r="CA61" i="12" s="1"/>
  <c r="AO61" i="12" s="1"/>
  <c r="D60" i="12"/>
  <c r="B60" i="12" s="1"/>
  <c r="CG60" i="12" s="1"/>
  <c r="CA60" i="12" s="1"/>
  <c r="AO60" i="12" s="1"/>
  <c r="C60" i="12"/>
  <c r="D59" i="12"/>
  <c r="C59" i="12"/>
  <c r="B59" i="12"/>
  <c r="CG59" i="12" s="1"/>
  <c r="CA59" i="12" s="1"/>
  <c r="AO59" i="12" s="1"/>
  <c r="D58" i="12"/>
  <c r="B58" i="12" s="1"/>
  <c r="CG58" i="12" s="1"/>
  <c r="CA58" i="12" s="1"/>
  <c r="AO58" i="12" s="1"/>
  <c r="C58" i="12"/>
  <c r="D57" i="12"/>
  <c r="D63" i="12" s="1"/>
  <c r="C57" i="12"/>
  <c r="C63" i="12" s="1"/>
  <c r="B57" i="12"/>
  <c r="D52" i="12"/>
  <c r="C52" i="12"/>
  <c r="B52" i="12"/>
  <c r="D51" i="12"/>
  <c r="B51" i="12" s="1"/>
  <c r="C51" i="12"/>
  <c r="D50" i="12"/>
  <c r="C50" i="12"/>
  <c r="B50" i="12" s="1"/>
  <c r="D49" i="12"/>
  <c r="C49" i="12"/>
  <c r="B49" i="12"/>
  <c r="D48" i="12"/>
  <c r="C48" i="12"/>
  <c r="B48" i="12"/>
  <c r="D47" i="12"/>
  <c r="B47" i="12" s="1"/>
  <c r="C47" i="12"/>
  <c r="D42" i="12"/>
  <c r="C42" i="12"/>
  <c r="B42" i="12" s="1"/>
  <c r="D41" i="12"/>
  <c r="C41" i="12"/>
  <c r="B41" i="12"/>
  <c r="D40" i="12"/>
  <c r="C40" i="12"/>
  <c r="B40" i="12"/>
  <c r="D39" i="12"/>
  <c r="B39" i="12" s="1"/>
  <c r="C39" i="12"/>
  <c r="D38" i="12"/>
  <c r="C38" i="12"/>
  <c r="B38" i="12" s="1"/>
  <c r="D37" i="12"/>
  <c r="C37" i="12"/>
  <c r="B37" i="12"/>
  <c r="D32" i="12"/>
  <c r="C32" i="12"/>
  <c r="B32" i="12"/>
  <c r="D31" i="12"/>
  <c r="B31" i="12" s="1"/>
  <c r="C31" i="12"/>
  <c r="D30" i="12"/>
  <c r="C30" i="12"/>
  <c r="B30" i="12" s="1"/>
  <c r="D29" i="12"/>
  <c r="C29" i="12"/>
  <c r="B29" i="12"/>
  <c r="D28" i="12"/>
  <c r="C28" i="12"/>
  <c r="B28" i="12"/>
  <c r="D27" i="12"/>
  <c r="B27" i="12" s="1"/>
  <c r="C27" i="12"/>
  <c r="D22" i="12"/>
  <c r="C22" i="12"/>
  <c r="B22" i="12" s="1"/>
  <c r="D21" i="12"/>
  <c r="C21" i="12"/>
  <c r="B21" i="12"/>
  <c r="D20" i="12"/>
  <c r="C20" i="12"/>
  <c r="B20" i="12"/>
  <c r="D19" i="12"/>
  <c r="B19" i="12" s="1"/>
  <c r="C19" i="12"/>
  <c r="D14" i="12"/>
  <c r="C14" i="12"/>
  <c r="B14" i="12" s="1"/>
  <c r="D13" i="12"/>
  <c r="C13" i="12"/>
  <c r="B13" i="12"/>
  <c r="D12" i="12"/>
  <c r="C12" i="12"/>
  <c r="B12" i="12"/>
  <c r="A5" i="12"/>
  <c r="A4" i="12"/>
  <c r="A3" i="12"/>
  <c r="A2" i="12"/>
  <c r="C90" i="12" l="1"/>
  <c r="B63" i="12"/>
  <c r="A199" i="12" s="1"/>
  <c r="CG57" i="12"/>
  <c r="E90" i="12"/>
  <c r="B199" i="12" l="1"/>
  <c r="CA57" i="12"/>
  <c r="AO57" i="12" s="1"/>
  <c r="O194" i="1" l="1"/>
  <c r="N194" i="1"/>
  <c r="M194" i="1"/>
  <c r="L194" i="1"/>
  <c r="K194" i="1"/>
  <c r="J194" i="1"/>
  <c r="I194" i="1"/>
  <c r="H194" i="1"/>
  <c r="G194" i="1"/>
  <c r="F194" i="1"/>
  <c r="E194" i="1"/>
  <c r="O193" i="1"/>
  <c r="N193" i="1"/>
  <c r="M193" i="1"/>
  <c r="L193" i="1"/>
  <c r="K193" i="1"/>
  <c r="J193" i="1"/>
  <c r="I193" i="1"/>
  <c r="H193" i="1"/>
  <c r="G193" i="1"/>
  <c r="F193" i="1"/>
  <c r="E193" i="1"/>
  <c r="O192" i="1"/>
  <c r="N192" i="1"/>
  <c r="M192" i="1"/>
  <c r="L192" i="1"/>
  <c r="K192" i="1"/>
  <c r="J192" i="1"/>
  <c r="I192" i="1"/>
  <c r="H192" i="1"/>
  <c r="G192" i="1"/>
  <c r="F192" i="1"/>
  <c r="E192" i="1"/>
  <c r="O191" i="1"/>
  <c r="N191" i="1"/>
  <c r="M191" i="1"/>
  <c r="L191" i="1"/>
  <c r="K191" i="1"/>
  <c r="J191" i="1"/>
  <c r="I191" i="1"/>
  <c r="H191" i="1"/>
  <c r="G191" i="1"/>
  <c r="F191" i="1"/>
  <c r="E191" i="1"/>
  <c r="O190" i="1"/>
  <c r="N190" i="1"/>
  <c r="M190" i="1"/>
  <c r="L190" i="1"/>
  <c r="K190" i="1"/>
  <c r="J190" i="1"/>
  <c r="I190" i="1"/>
  <c r="H190" i="1"/>
  <c r="G190" i="1"/>
  <c r="F190" i="1"/>
  <c r="E190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C179" i="1"/>
  <c r="D178" i="1"/>
  <c r="C178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I160" i="1"/>
  <c r="H160" i="1"/>
  <c r="G160" i="1"/>
  <c r="F160" i="1"/>
  <c r="E160" i="1"/>
  <c r="I159" i="1"/>
  <c r="H159" i="1"/>
  <c r="G159" i="1"/>
  <c r="F159" i="1"/>
  <c r="E159" i="1"/>
  <c r="I158" i="1"/>
  <c r="H158" i="1"/>
  <c r="G158" i="1"/>
  <c r="F158" i="1"/>
  <c r="E158" i="1"/>
  <c r="I157" i="1"/>
  <c r="H157" i="1"/>
  <c r="G157" i="1"/>
  <c r="F157" i="1"/>
  <c r="E157" i="1"/>
  <c r="I156" i="1"/>
  <c r="H156" i="1"/>
  <c r="G156" i="1"/>
  <c r="F156" i="1"/>
  <c r="E156" i="1"/>
  <c r="I155" i="1"/>
  <c r="H155" i="1"/>
  <c r="G155" i="1"/>
  <c r="F155" i="1"/>
  <c r="E155" i="1"/>
  <c r="F151" i="1"/>
  <c r="F150" i="1"/>
  <c r="E151" i="1"/>
  <c r="E150" i="1"/>
  <c r="E149" i="1"/>
  <c r="E148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M143" i="1"/>
  <c r="L143" i="1"/>
  <c r="K143" i="1"/>
  <c r="J143" i="1"/>
  <c r="I143" i="1"/>
  <c r="H143" i="1"/>
  <c r="G143" i="1"/>
  <c r="F143" i="1"/>
  <c r="E143" i="1"/>
  <c r="M142" i="1"/>
  <c r="L142" i="1"/>
  <c r="K142" i="1"/>
  <c r="J142" i="1"/>
  <c r="I142" i="1"/>
  <c r="H142" i="1"/>
  <c r="G142" i="1"/>
  <c r="F142" i="1"/>
  <c r="E142" i="1"/>
  <c r="F138" i="1"/>
  <c r="E138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P119" i="1"/>
  <c r="O119" i="1"/>
  <c r="P118" i="1"/>
  <c r="O118" i="1"/>
  <c r="K119" i="1"/>
  <c r="J119" i="1"/>
  <c r="I119" i="1"/>
  <c r="H119" i="1"/>
  <c r="G119" i="1"/>
  <c r="F119" i="1"/>
  <c r="K118" i="1"/>
  <c r="J118" i="1"/>
  <c r="I118" i="1"/>
  <c r="H118" i="1"/>
  <c r="G118" i="1"/>
  <c r="F118" i="1"/>
  <c r="AI113" i="1"/>
  <c r="AH113" i="1"/>
  <c r="AG113" i="1"/>
  <c r="AF113" i="1"/>
  <c r="AE113" i="1"/>
  <c r="AD113" i="1"/>
  <c r="AC113" i="1"/>
  <c r="AI114" i="1"/>
  <c r="AH114" i="1"/>
  <c r="AG114" i="1"/>
  <c r="AF114" i="1"/>
  <c r="AE114" i="1"/>
  <c r="AD114" i="1"/>
  <c r="AC114" i="1"/>
  <c r="AB114" i="1"/>
  <c r="AA114" i="1"/>
  <c r="Z113" i="1"/>
  <c r="Y113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D102" i="1"/>
  <c r="D101" i="1"/>
  <c r="D100" i="1"/>
  <c r="AO93" i="1"/>
  <c r="AO92" i="1"/>
  <c r="AO91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AN61" i="1"/>
  <c r="AM61" i="1"/>
  <c r="AN60" i="1"/>
  <c r="AM60" i="1"/>
  <c r="AN59" i="1"/>
  <c r="AM59" i="1"/>
  <c r="AN58" i="1"/>
  <c r="AM58" i="1"/>
  <c r="AN57" i="1"/>
  <c r="AM57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AS13" i="1"/>
  <c r="AR13" i="1"/>
  <c r="AQ13" i="1"/>
  <c r="AP13" i="1"/>
  <c r="AO13" i="1"/>
  <c r="AN13" i="1"/>
  <c r="AS12" i="1"/>
  <c r="AR12" i="1"/>
  <c r="AQ12" i="1"/>
  <c r="AP12" i="1"/>
  <c r="AO12" i="1"/>
  <c r="AN12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 l="1"/>
  <c r="D194" i="4" l="1"/>
  <c r="C194" i="4"/>
  <c r="B194" i="4" s="1"/>
  <c r="D193" i="4"/>
  <c r="B193" i="4" s="1"/>
  <c r="C193" i="4"/>
  <c r="D192" i="4"/>
  <c r="C192" i="4"/>
  <c r="B192" i="4" s="1"/>
  <c r="D191" i="4"/>
  <c r="C191" i="4"/>
  <c r="B191" i="4"/>
  <c r="D190" i="4"/>
  <c r="C190" i="4"/>
  <c r="O189" i="4"/>
  <c r="N189" i="4"/>
  <c r="M189" i="4"/>
  <c r="L189" i="4"/>
  <c r="K189" i="4"/>
  <c r="J189" i="4"/>
  <c r="I189" i="4"/>
  <c r="H189" i="4"/>
  <c r="G189" i="4"/>
  <c r="F189" i="4"/>
  <c r="D189" i="4" s="1"/>
  <c r="E189" i="4"/>
  <c r="C189" i="4" s="1"/>
  <c r="D184" i="4"/>
  <c r="C184" i="4"/>
  <c r="B184" i="4" s="1"/>
  <c r="B179" i="4"/>
  <c r="B178" i="4"/>
  <c r="E174" i="4"/>
  <c r="D174" i="4"/>
  <c r="E173" i="4"/>
  <c r="D173" i="4"/>
  <c r="C173" i="4"/>
  <c r="E168" i="4"/>
  <c r="D168" i="4"/>
  <c r="C168" i="4" s="1"/>
  <c r="E167" i="4"/>
  <c r="D167" i="4"/>
  <c r="C167" i="4" s="1"/>
  <c r="E166" i="4"/>
  <c r="D166" i="4"/>
  <c r="C166" i="4" s="1"/>
  <c r="E165" i="4"/>
  <c r="C165" i="4" s="1"/>
  <c r="D165" i="4"/>
  <c r="D160" i="4"/>
  <c r="D159" i="4"/>
  <c r="D158" i="4"/>
  <c r="D157" i="4"/>
  <c r="D156" i="4"/>
  <c r="D155" i="4"/>
  <c r="D143" i="4"/>
  <c r="D142" i="4"/>
  <c r="CG138" i="4"/>
  <c r="CA138" i="4"/>
  <c r="G138" i="4" s="1"/>
  <c r="B135" i="4"/>
  <c r="C119" i="4"/>
  <c r="C118" i="4"/>
  <c r="E114" i="4"/>
  <c r="D114" i="4"/>
  <c r="E113" i="4"/>
  <c r="D113" i="4"/>
  <c r="C113" i="4"/>
  <c r="E109" i="4"/>
  <c r="D109" i="4"/>
  <c r="C109" i="4" s="1"/>
  <c r="E108" i="4"/>
  <c r="D108" i="4"/>
  <c r="C108" i="4" s="1"/>
  <c r="E107" i="4"/>
  <c r="D107" i="4"/>
  <c r="C107" i="4" s="1"/>
  <c r="E97" i="4"/>
  <c r="C97" i="4" s="1"/>
  <c r="D97" i="4"/>
  <c r="E96" i="4"/>
  <c r="D96" i="4"/>
  <c r="C96" i="4" s="1"/>
  <c r="E95" i="4"/>
  <c r="D95" i="4"/>
  <c r="C95" i="4"/>
  <c r="E94" i="4"/>
  <c r="D94" i="4"/>
  <c r="E93" i="4"/>
  <c r="D93" i="4"/>
  <c r="C93" i="4"/>
  <c r="E92" i="4"/>
  <c r="D92" i="4"/>
  <c r="C92" i="4" s="1"/>
  <c r="E91" i="4"/>
  <c r="D91" i="4"/>
  <c r="C91" i="4" s="1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85" i="4"/>
  <c r="D85" i="4"/>
  <c r="C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85" i="4" s="1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2" i="4"/>
  <c r="C62" i="4"/>
  <c r="B62" i="4"/>
  <c r="D61" i="4"/>
  <c r="C61" i="4"/>
  <c r="B61" i="4"/>
  <c r="CG61" i="4" s="1"/>
  <c r="CA61" i="4" s="1"/>
  <c r="AO61" i="4" s="1"/>
  <c r="D60" i="4"/>
  <c r="B60" i="4" s="1"/>
  <c r="CG60" i="4" s="1"/>
  <c r="CA60" i="4" s="1"/>
  <c r="AO60" i="4" s="1"/>
  <c r="C60" i="4"/>
  <c r="D59" i="4"/>
  <c r="C59" i="4"/>
  <c r="B59" i="4" s="1"/>
  <c r="CG59" i="4" s="1"/>
  <c r="CA59" i="4" s="1"/>
  <c r="AO59" i="4" s="1"/>
  <c r="D58" i="4"/>
  <c r="C58" i="4"/>
  <c r="B58" i="4"/>
  <c r="CG58" i="4" s="1"/>
  <c r="CA58" i="4" s="1"/>
  <c r="AO58" i="4" s="1"/>
  <c r="D57" i="4"/>
  <c r="C57" i="4"/>
  <c r="C63" i="4" s="1"/>
  <c r="B57" i="4"/>
  <c r="D52" i="4"/>
  <c r="C52" i="4"/>
  <c r="D51" i="4"/>
  <c r="C51" i="4"/>
  <c r="B51" i="4"/>
  <c r="D50" i="4"/>
  <c r="C50" i="4"/>
  <c r="B50" i="4" s="1"/>
  <c r="D49" i="4"/>
  <c r="C49" i="4"/>
  <c r="B49" i="4" s="1"/>
  <c r="D48" i="4"/>
  <c r="C48" i="4"/>
  <c r="B48" i="4" s="1"/>
  <c r="D47" i="4"/>
  <c r="B47" i="4" s="1"/>
  <c r="C47" i="4"/>
  <c r="D42" i="4"/>
  <c r="C42" i="4"/>
  <c r="B42" i="4" s="1"/>
  <c r="D41" i="4"/>
  <c r="C41" i="4"/>
  <c r="B41" i="4"/>
  <c r="D40" i="4"/>
  <c r="C40" i="4"/>
  <c r="D39" i="4"/>
  <c r="C39" i="4"/>
  <c r="B39" i="4"/>
  <c r="D38" i="4"/>
  <c r="C38" i="4"/>
  <c r="B38" i="4" s="1"/>
  <c r="D37" i="4"/>
  <c r="C37" i="4"/>
  <c r="B37" i="4" s="1"/>
  <c r="D32" i="4"/>
  <c r="C32" i="4"/>
  <c r="B32" i="4" s="1"/>
  <c r="D31" i="4"/>
  <c r="C31" i="4"/>
  <c r="B31" i="4" s="1"/>
  <c r="D30" i="4"/>
  <c r="C30" i="4"/>
  <c r="B30" i="4" s="1"/>
  <c r="D29" i="4"/>
  <c r="C29" i="4"/>
  <c r="B29" i="4"/>
  <c r="D28" i="4"/>
  <c r="C28" i="4"/>
  <c r="D27" i="4"/>
  <c r="C27" i="4"/>
  <c r="B27" i="4"/>
  <c r="D22" i="4"/>
  <c r="C22" i="4"/>
  <c r="B22" i="4" s="1"/>
  <c r="D21" i="4"/>
  <c r="C21" i="4"/>
  <c r="B21" i="4" s="1"/>
  <c r="D20" i="4"/>
  <c r="C20" i="4"/>
  <c r="B20" i="4" s="1"/>
  <c r="D19" i="4"/>
  <c r="B19" i="4" s="1"/>
  <c r="C19" i="4"/>
  <c r="D14" i="4"/>
  <c r="C14" i="4"/>
  <c r="B14" i="4" s="1"/>
  <c r="D13" i="4"/>
  <c r="C13" i="4"/>
  <c r="B13" i="4"/>
  <c r="D12" i="4"/>
  <c r="C12" i="4"/>
  <c r="A5" i="4"/>
  <c r="A4" i="4"/>
  <c r="A3" i="4"/>
  <c r="A2" i="4"/>
  <c r="D194" i="3"/>
  <c r="C194" i="3"/>
  <c r="B194" i="3" s="1"/>
  <c r="D193" i="3"/>
  <c r="B193" i="3" s="1"/>
  <c r="C193" i="3"/>
  <c r="D192" i="3"/>
  <c r="C192" i="3"/>
  <c r="B192" i="3" s="1"/>
  <c r="D191" i="3"/>
  <c r="C191" i="3"/>
  <c r="B191" i="3"/>
  <c r="D190" i="3"/>
  <c r="C190" i="3"/>
  <c r="O189" i="3"/>
  <c r="N189" i="3"/>
  <c r="M189" i="3"/>
  <c r="L189" i="3"/>
  <c r="K189" i="3"/>
  <c r="J189" i="3"/>
  <c r="I189" i="3"/>
  <c r="H189" i="3"/>
  <c r="G189" i="3"/>
  <c r="F189" i="3"/>
  <c r="D189" i="3" s="1"/>
  <c r="E189" i="3"/>
  <c r="C189" i="3" s="1"/>
  <c r="B189" i="3" s="1"/>
  <c r="D184" i="3"/>
  <c r="C184" i="3"/>
  <c r="B184" i="3" s="1"/>
  <c r="B179" i="3"/>
  <c r="B178" i="3"/>
  <c r="E174" i="3"/>
  <c r="D174" i="3"/>
  <c r="E173" i="3"/>
  <c r="D173" i="3"/>
  <c r="C173" i="3"/>
  <c r="E168" i="3"/>
  <c r="D168" i="3"/>
  <c r="C168" i="3" s="1"/>
  <c r="E167" i="3"/>
  <c r="D167" i="3"/>
  <c r="C167" i="3" s="1"/>
  <c r="E166" i="3"/>
  <c r="D166" i="3"/>
  <c r="C166" i="3" s="1"/>
  <c r="E165" i="3"/>
  <c r="D165" i="3"/>
  <c r="C165" i="3" s="1"/>
  <c r="D160" i="3"/>
  <c r="D159" i="3"/>
  <c r="D158" i="3"/>
  <c r="D157" i="3"/>
  <c r="D156" i="3"/>
  <c r="D155" i="3"/>
  <c r="D143" i="3"/>
  <c r="D142" i="3"/>
  <c r="CG138" i="3"/>
  <c r="CA138" i="3"/>
  <c r="G138" i="3" s="1"/>
  <c r="B135" i="3"/>
  <c r="C119" i="3"/>
  <c r="C118" i="3"/>
  <c r="E114" i="3"/>
  <c r="D114" i="3"/>
  <c r="E113" i="3"/>
  <c r="D113" i="3"/>
  <c r="C113" i="3"/>
  <c r="E109" i="3"/>
  <c r="D109" i="3"/>
  <c r="E108" i="3"/>
  <c r="D108" i="3"/>
  <c r="C108" i="3" s="1"/>
  <c r="E107" i="3"/>
  <c r="D107" i="3"/>
  <c r="C107" i="3" s="1"/>
  <c r="E97" i="3"/>
  <c r="D97" i="3"/>
  <c r="C97" i="3" s="1"/>
  <c r="E96" i="3"/>
  <c r="D96" i="3"/>
  <c r="C96" i="3" s="1"/>
  <c r="E95" i="3"/>
  <c r="D95" i="3"/>
  <c r="C95" i="3"/>
  <c r="E94" i="3"/>
  <c r="D94" i="3"/>
  <c r="E93" i="3"/>
  <c r="D93" i="3"/>
  <c r="C93" i="3"/>
  <c r="E92" i="3"/>
  <c r="D92" i="3"/>
  <c r="C92" i="3" s="1"/>
  <c r="E91" i="3"/>
  <c r="D91" i="3"/>
  <c r="C91" i="3" s="1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85" i="3"/>
  <c r="D85" i="3"/>
  <c r="C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85" i="3" s="1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2" i="3"/>
  <c r="C62" i="3"/>
  <c r="B62" i="3"/>
  <c r="D61" i="3"/>
  <c r="C61" i="3"/>
  <c r="B61" i="3"/>
  <c r="CG61" i="3" s="1"/>
  <c r="CA61" i="3" s="1"/>
  <c r="AO61" i="3" s="1"/>
  <c r="D60" i="3"/>
  <c r="B60" i="3" s="1"/>
  <c r="CG60" i="3" s="1"/>
  <c r="CA60" i="3" s="1"/>
  <c r="AO60" i="3" s="1"/>
  <c r="C60" i="3"/>
  <c r="D59" i="3"/>
  <c r="C59" i="3"/>
  <c r="B59" i="3" s="1"/>
  <c r="CG59" i="3" s="1"/>
  <c r="CA59" i="3" s="1"/>
  <c r="AO59" i="3" s="1"/>
  <c r="D58" i="3"/>
  <c r="C58" i="3"/>
  <c r="B58" i="3"/>
  <c r="CG58" i="3" s="1"/>
  <c r="CA58" i="3" s="1"/>
  <c r="AO58" i="3" s="1"/>
  <c r="D57" i="3"/>
  <c r="C57" i="3"/>
  <c r="C63" i="3" s="1"/>
  <c r="B57" i="3"/>
  <c r="D52" i="3"/>
  <c r="C52" i="3"/>
  <c r="D51" i="3"/>
  <c r="C51" i="3"/>
  <c r="B51" i="3"/>
  <c r="D50" i="3"/>
  <c r="C50" i="3"/>
  <c r="B50" i="3" s="1"/>
  <c r="D49" i="3"/>
  <c r="C49" i="3"/>
  <c r="B49" i="3" s="1"/>
  <c r="D48" i="3"/>
  <c r="C48" i="3"/>
  <c r="B48" i="3" s="1"/>
  <c r="D47" i="3"/>
  <c r="C47" i="3"/>
  <c r="B47" i="3" s="1"/>
  <c r="D42" i="3"/>
  <c r="C42" i="3"/>
  <c r="B42" i="3" s="1"/>
  <c r="D41" i="3"/>
  <c r="C41" i="3"/>
  <c r="B41" i="3"/>
  <c r="D40" i="3"/>
  <c r="C40" i="3"/>
  <c r="D39" i="3"/>
  <c r="C39" i="3"/>
  <c r="B39" i="3"/>
  <c r="D38" i="3"/>
  <c r="C38" i="3"/>
  <c r="D37" i="3"/>
  <c r="C37" i="3"/>
  <c r="B37" i="3" s="1"/>
  <c r="D32" i="3"/>
  <c r="C32" i="3"/>
  <c r="B32" i="3" s="1"/>
  <c r="D31" i="3"/>
  <c r="C31" i="3"/>
  <c r="B31" i="3" s="1"/>
  <c r="D30" i="3"/>
  <c r="C30" i="3"/>
  <c r="B30" i="3" s="1"/>
  <c r="D29" i="3"/>
  <c r="C29" i="3"/>
  <c r="B29" i="3"/>
  <c r="D28" i="3"/>
  <c r="C28" i="3"/>
  <c r="D27" i="3"/>
  <c r="C27" i="3"/>
  <c r="B27" i="3"/>
  <c r="D22" i="3"/>
  <c r="C22" i="3"/>
  <c r="D21" i="3"/>
  <c r="C21" i="3"/>
  <c r="B21" i="3" s="1"/>
  <c r="D20" i="3"/>
  <c r="C20" i="3"/>
  <c r="B20" i="3" s="1"/>
  <c r="D19" i="3"/>
  <c r="C19" i="3"/>
  <c r="B19" i="3" s="1"/>
  <c r="D14" i="3"/>
  <c r="C14" i="3"/>
  <c r="B14" i="3" s="1"/>
  <c r="D13" i="3"/>
  <c r="C13" i="3"/>
  <c r="B13" i="3"/>
  <c r="D12" i="3"/>
  <c r="C12" i="3"/>
  <c r="A5" i="3"/>
  <c r="A4" i="3"/>
  <c r="A3" i="3"/>
  <c r="A2" i="3"/>
  <c r="D194" i="2"/>
  <c r="C194" i="2"/>
  <c r="B194" i="2" s="1"/>
  <c r="D193" i="2"/>
  <c r="C193" i="2"/>
  <c r="B193" i="2" s="1"/>
  <c r="D192" i="2"/>
  <c r="C192" i="2"/>
  <c r="B192" i="2" s="1"/>
  <c r="D191" i="2"/>
  <c r="C191" i="2"/>
  <c r="B191" i="2"/>
  <c r="D190" i="2"/>
  <c r="C190" i="2"/>
  <c r="O189" i="2"/>
  <c r="N189" i="2"/>
  <c r="M189" i="2"/>
  <c r="L189" i="2"/>
  <c r="K189" i="2"/>
  <c r="J189" i="2"/>
  <c r="I189" i="2"/>
  <c r="H189" i="2"/>
  <c r="G189" i="2"/>
  <c r="F189" i="2"/>
  <c r="D189" i="2" s="1"/>
  <c r="E189" i="2"/>
  <c r="C189" i="2" s="1"/>
  <c r="B189" i="2" s="1"/>
  <c r="D184" i="2"/>
  <c r="C184" i="2"/>
  <c r="B184" i="2" s="1"/>
  <c r="B179" i="2"/>
  <c r="B178" i="2"/>
  <c r="E174" i="2"/>
  <c r="D174" i="2"/>
  <c r="E173" i="2"/>
  <c r="D173" i="2"/>
  <c r="C173" i="2"/>
  <c r="E168" i="2"/>
  <c r="D168" i="2"/>
  <c r="E167" i="2"/>
  <c r="D167" i="2"/>
  <c r="C167" i="2" s="1"/>
  <c r="E166" i="2"/>
  <c r="D166" i="2"/>
  <c r="C166" i="2" s="1"/>
  <c r="E165" i="2"/>
  <c r="D165" i="2"/>
  <c r="C165" i="2" s="1"/>
  <c r="D160" i="2"/>
  <c r="D159" i="2"/>
  <c r="D158" i="2"/>
  <c r="D157" i="2"/>
  <c r="D156" i="2"/>
  <c r="D155" i="2"/>
  <c r="D143" i="2"/>
  <c r="D142" i="2"/>
  <c r="CG138" i="2"/>
  <c r="CA138" i="2"/>
  <c r="G138" i="2" s="1"/>
  <c r="B135" i="2"/>
  <c r="C119" i="2"/>
  <c r="C118" i="2"/>
  <c r="E114" i="2"/>
  <c r="D114" i="2"/>
  <c r="E113" i="2"/>
  <c r="D113" i="2"/>
  <c r="C113" i="2"/>
  <c r="E109" i="2"/>
  <c r="D109" i="2"/>
  <c r="E108" i="2"/>
  <c r="D108" i="2"/>
  <c r="C108" i="2" s="1"/>
  <c r="E107" i="2"/>
  <c r="D107" i="2"/>
  <c r="C107" i="2" s="1"/>
  <c r="E97" i="2"/>
  <c r="D97" i="2"/>
  <c r="C97" i="2" s="1"/>
  <c r="E96" i="2"/>
  <c r="D96" i="2"/>
  <c r="C96" i="2" s="1"/>
  <c r="E95" i="2"/>
  <c r="D95" i="2"/>
  <c r="C95" i="2"/>
  <c r="E94" i="2"/>
  <c r="D94" i="2"/>
  <c r="E93" i="2"/>
  <c r="D93" i="2"/>
  <c r="C93" i="2"/>
  <c r="E92" i="2"/>
  <c r="D92" i="2"/>
  <c r="E91" i="2"/>
  <c r="D91" i="2"/>
  <c r="C91" i="2" s="1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85" i="2"/>
  <c r="D85" i="2"/>
  <c r="C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85" i="2" s="1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2" i="2"/>
  <c r="C62" i="2"/>
  <c r="B62" i="2"/>
  <c r="D61" i="2"/>
  <c r="C61" i="2"/>
  <c r="B61" i="2"/>
  <c r="CG61" i="2" s="1"/>
  <c r="CA61" i="2" s="1"/>
  <c r="AO61" i="2" s="1"/>
  <c r="D60" i="2"/>
  <c r="C60" i="2"/>
  <c r="B60" i="2" s="1"/>
  <c r="CG60" i="2" s="1"/>
  <c r="CA60" i="2" s="1"/>
  <c r="AO60" i="2" s="1"/>
  <c r="D59" i="2"/>
  <c r="C59" i="2"/>
  <c r="B59" i="2" s="1"/>
  <c r="CG59" i="2" s="1"/>
  <c r="CA59" i="2" s="1"/>
  <c r="AO59" i="2" s="1"/>
  <c r="D58" i="2"/>
  <c r="C58" i="2"/>
  <c r="C63" i="2" s="1"/>
  <c r="B58" i="2"/>
  <c r="CG58" i="2" s="1"/>
  <c r="CA58" i="2" s="1"/>
  <c r="AO58" i="2" s="1"/>
  <c r="D57" i="2"/>
  <c r="C57" i="2"/>
  <c r="B57" i="2"/>
  <c r="D52" i="2"/>
  <c r="C52" i="2"/>
  <c r="D51" i="2"/>
  <c r="C51" i="2"/>
  <c r="B51" i="2"/>
  <c r="D50" i="2"/>
  <c r="C50" i="2"/>
  <c r="D49" i="2"/>
  <c r="C49" i="2"/>
  <c r="B49" i="2" s="1"/>
  <c r="D48" i="2"/>
  <c r="C48" i="2"/>
  <c r="B48" i="2" s="1"/>
  <c r="D47" i="2"/>
  <c r="C47" i="2"/>
  <c r="B47" i="2" s="1"/>
  <c r="D42" i="2"/>
  <c r="C42" i="2"/>
  <c r="B42" i="2" s="1"/>
  <c r="D41" i="2"/>
  <c r="C41" i="2"/>
  <c r="B41" i="2"/>
  <c r="D40" i="2"/>
  <c r="C40" i="2"/>
  <c r="D39" i="2"/>
  <c r="C39" i="2"/>
  <c r="B39" i="2"/>
  <c r="D38" i="2"/>
  <c r="C38" i="2"/>
  <c r="D37" i="2"/>
  <c r="C37" i="2"/>
  <c r="B37" i="2" s="1"/>
  <c r="D32" i="2"/>
  <c r="C32" i="2"/>
  <c r="B32" i="2" s="1"/>
  <c r="D31" i="2"/>
  <c r="C31" i="2"/>
  <c r="B31" i="2" s="1"/>
  <c r="D30" i="2"/>
  <c r="C30" i="2"/>
  <c r="B30" i="2" s="1"/>
  <c r="D29" i="2"/>
  <c r="C29" i="2"/>
  <c r="B29" i="2"/>
  <c r="D28" i="2"/>
  <c r="C28" i="2"/>
  <c r="D27" i="2"/>
  <c r="C27" i="2"/>
  <c r="B27" i="2"/>
  <c r="D22" i="2"/>
  <c r="C22" i="2"/>
  <c r="D21" i="2"/>
  <c r="C21" i="2"/>
  <c r="B21" i="2" s="1"/>
  <c r="D20" i="2"/>
  <c r="C20" i="2"/>
  <c r="B20" i="2" s="1"/>
  <c r="D19" i="2"/>
  <c r="C19" i="2"/>
  <c r="B19" i="2" s="1"/>
  <c r="D14" i="2"/>
  <c r="C14" i="2"/>
  <c r="B14" i="2" s="1"/>
  <c r="D13" i="2"/>
  <c r="C13" i="2"/>
  <c r="B13" i="2"/>
  <c r="D12" i="2"/>
  <c r="C12" i="2"/>
  <c r="A5" i="2"/>
  <c r="A4" i="2"/>
  <c r="A3" i="2"/>
  <c r="A2" i="2"/>
  <c r="B189" i="4" l="1"/>
  <c r="C90" i="3"/>
  <c r="B63" i="2"/>
  <c r="E90" i="2"/>
  <c r="B63" i="4"/>
  <c r="E90" i="4"/>
  <c r="B22" i="2"/>
  <c r="B38" i="2"/>
  <c r="B50" i="2"/>
  <c r="D90" i="2"/>
  <c r="C92" i="2"/>
  <c r="C109" i="2"/>
  <c r="C168" i="2"/>
  <c r="B22" i="3"/>
  <c r="B38" i="3"/>
  <c r="D90" i="3"/>
  <c r="C109" i="3"/>
  <c r="D90" i="4"/>
  <c r="B63" i="3"/>
  <c r="E90" i="3"/>
  <c r="B12" i="2"/>
  <c r="B28" i="2"/>
  <c r="B40" i="2"/>
  <c r="B52" i="2"/>
  <c r="D63" i="2"/>
  <c r="C94" i="2"/>
  <c r="C90" i="2" s="1"/>
  <c r="C114" i="2"/>
  <c r="C174" i="2"/>
  <c r="B190" i="2"/>
  <c r="B12" i="3"/>
  <c r="A199" i="3" s="1"/>
  <c r="B28" i="3"/>
  <c r="B40" i="3"/>
  <c r="B52" i="3"/>
  <c r="D63" i="3"/>
  <c r="C94" i="3"/>
  <c r="C114" i="3"/>
  <c r="C174" i="3"/>
  <c r="B190" i="3"/>
  <c r="B12" i="4"/>
  <c r="B28" i="4"/>
  <c r="B40" i="4"/>
  <c r="B52" i="4"/>
  <c r="D63" i="4"/>
  <c r="C94" i="4"/>
  <c r="C90" i="4" s="1"/>
  <c r="C114" i="4"/>
  <c r="C174" i="4"/>
  <c r="B190" i="4"/>
  <c r="CG57" i="4"/>
  <c r="CG57" i="3"/>
  <c r="CG57" i="2"/>
  <c r="D194" i="1"/>
  <c r="C194" i="1"/>
  <c r="D193" i="1"/>
  <c r="C193" i="1"/>
  <c r="D192" i="1"/>
  <c r="C192" i="1"/>
  <c r="D191" i="1"/>
  <c r="C191" i="1"/>
  <c r="D190" i="1"/>
  <c r="C190" i="1"/>
  <c r="O189" i="1"/>
  <c r="N189" i="1"/>
  <c r="M189" i="1"/>
  <c r="L189" i="1"/>
  <c r="K189" i="1"/>
  <c r="J189" i="1"/>
  <c r="I189" i="1"/>
  <c r="H189" i="1"/>
  <c r="G189" i="1"/>
  <c r="F189" i="1"/>
  <c r="E189" i="1"/>
  <c r="D184" i="1"/>
  <c r="C184" i="1"/>
  <c r="B179" i="1"/>
  <c r="B178" i="1"/>
  <c r="E174" i="1"/>
  <c r="D174" i="1"/>
  <c r="E173" i="1"/>
  <c r="D173" i="1"/>
  <c r="E168" i="1"/>
  <c r="D168" i="1"/>
  <c r="E167" i="1"/>
  <c r="D167" i="1"/>
  <c r="E166" i="1"/>
  <c r="D166" i="1"/>
  <c r="E165" i="1"/>
  <c r="D165" i="1"/>
  <c r="D160" i="1"/>
  <c r="D159" i="1"/>
  <c r="D158" i="1"/>
  <c r="D157" i="1"/>
  <c r="D156" i="1"/>
  <c r="D155" i="1"/>
  <c r="D143" i="1"/>
  <c r="D142" i="1"/>
  <c r="CG138" i="1"/>
  <c r="CA138" i="1"/>
  <c r="G138" i="1" s="1"/>
  <c r="B135" i="1"/>
  <c r="C119" i="1"/>
  <c r="C118" i="1"/>
  <c r="E114" i="1"/>
  <c r="D114" i="1"/>
  <c r="E113" i="1"/>
  <c r="D113" i="1"/>
  <c r="E109" i="1"/>
  <c r="D109" i="1"/>
  <c r="E108" i="1"/>
  <c r="D108" i="1"/>
  <c r="E107" i="1"/>
  <c r="D107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85" i="1"/>
  <c r="D85" i="1"/>
  <c r="C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C62" i="1"/>
  <c r="D61" i="1"/>
  <c r="C61" i="1"/>
  <c r="D60" i="1"/>
  <c r="C60" i="1"/>
  <c r="D59" i="1"/>
  <c r="C59" i="1"/>
  <c r="D58" i="1"/>
  <c r="C58" i="1"/>
  <c r="D57" i="1"/>
  <c r="C57" i="1"/>
  <c r="D52" i="1"/>
  <c r="C52" i="1"/>
  <c r="B52" i="1"/>
  <c r="D51" i="1"/>
  <c r="C51" i="1"/>
  <c r="D50" i="1"/>
  <c r="C50" i="1"/>
  <c r="B50" i="1" s="1"/>
  <c r="D49" i="1"/>
  <c r="C49" i="1"/>
  <c r="D48" i="1"/>
  <c r="C48" i="1"/>
  <c r="B48" i="1" s="1"/>
  <c r="D47" i="1"/>
  <c r="C47" i="1"/>
  <c r="B47" i="1" s="1"/>
  <c r="D42" i="1"/>
  <c r="C42" i="1"/>
  <c r="B42" i="1" s="1"/>
  <c r="D41" i="1"/>
  <c r="C41" i="1"/>
  <c r="D40" i="1"/>
  <c r="C40" i="1"/>
  <c r="B40" i="1"/>
  <c r="D39" i="1"/>
  <c r="C39" i="1"/>
  <c r="D38" i="1"/>
  <c r="C38" i="1"/>
  <c r="B38" i="1" s="1"/>
  <c r="D37" i="1"/>
  <c r="C37" i="1"/>
  <c r="D32" i="1"/>
  <c r="C32" i="1"/>
  <c r="B32" i="1" s="1"/>
  <c r="D31" i="1"/>
  <c r="C31" i="1"/>
  <c r="B31" i="1" s="1"/>
  <c r="D30" i="1"/>
  <c r="C30" i="1"/>
  <c r="B30" i="1" s="1"/>
  <c r="D29" i="1"/>
  <c r="C29" i="1"/>
  <c r="D28" i="1"/>
  <c r="C28" i="1"/>
  <c r="B28" i="1"/>
  <c r="D27" i="1"/>
  <c r="C27" i="1"/>
  <c r="D22" i="1"/>
  <c r="C22" i="1"/>
  <c r="B22" i="1" s="1"/>
  <c r="D21" i="1"/>
  <c r="C21" i="1"/>
  <c r="D20" i="1"/>
  <c r="C20" i="1"/>
  <c r="B20" i="1" s="1"/>
  <c r="D19" i="1"/>
  <c r="C19" i="1"/>
  <c r="B19" i="1" s="1"/>
  <c r="D14" i="1"/>
  <c r="C14" i="1"/>
  <c r="D13" i="1"/>
  <c r="C13" i="1"/>
  <c r="D12" i="1"/>
  <c r="C12" i="1"/>
  <c r="A5" i="1"/>
  <c r="A4" i="1"/>
  <c r="A3" i="1"/>
  <c r="A2" i="1"/>
  <c r="B62" i="1" l="1"/>
  <c r="C91" i="1"/>
  <c r="B194" i="1"/>
  <c r="C107" i="1"/>
  <c r="C109" i="1"/>
  <c r="CH109" i="1" s="1"/>
  <c r="C114" i="1"/>
  <c r="D189" i="1"/>
  <c r="C165" i="1"/>
  <c r="C167" i="1"/>
  <c r="C63" i="1"/>
  <c r="C189" i="1"/>
  <c r="B189" i="1" s="1"/>
  <c r="C93" i="1"/>
  <c r="D63" i="1"/>
  <c r="C168" i="1"/>
  <c r="C174" i="1"/>
  <c r="B184" i="1"/>
  <c r="E90" i="1"/>
  <c r="B14" i="1"/>
  <c r="C97" i="1"/>
  <c r="CG97" i="1" s="1"/>
  <c r="B13" i="1"/>
  <c r="B29" i="1"/>
  <c r="B41" i="1"/>
  <c r="B59" i="1"/>
  <c r="CG59" i="1" s="1"/>
  <c r="CA59" i="1" s="1"/>
  <c r="AO59" i="1" s="1"/>
  <c r="B61" i="1"/>
  <c r="CG61" i="1" s="1"/>
  <c r="CA61" i="1" s="1"/>
  <c r="AO61" i="1" s="1"/>
  <c r="C96" i="1"/>
  <c r="CH96" i="1" s="1"/>
  <c r="B190" i="1"/>
  <c r="B192" i="1"/>
  <c r="B21" i="1"/>
  <c r="B37" i="1"/>
  <c r="B49" i="1"/>
  <c r="B58" i="1"/>
  <c r="CG58" i="1" s="1"/>
  <c r="CA58" i="1" s="1"/>
  <c r="AO58" i="1" s="1"/>
  <c r="B60" i="1"/>
  <c r="CG60" i="1" s="1"/>
  <c r="CA60" i="1" s="1"/>
  <c r="AO60" i="1" s="1"/>
  <c r="C95" i="1"/>
  <c r="CG95" i="1" s="1"/>
  <c r="C173" i="1"/>
  <c r="B191" i="1"/>
  <c r="A199" i="2"/>
  <c r="B27" i="1"/>
  <c r="B39" i="1"/>
  <c r="B51" i="1"/>
  <c r="D90" i="1"/>
  <c r="C92" i="1"/>
  <c r="C108" i="1"/>
  <c r="CG108" i="1" s="1"/>
  <c r="C113" i="1"/>
  <c r="C166" i="1"/>
  <c r="B193" i="1"/>
  <c r="A199" i="4"/>
  <c r="C94" i="1"/>
  <c r="B85" i="1"/>
  <c r="B12" i="1"/>
  <c r="B199" i="4"/>
  <c r="CA57" i="4"/>
  <c r="AO57" i="4" s="1"/>
  <c r="B199" i="3"/>
  <c r="CA57" i="3"/>
  <c r="AO57" i="3" s="1"/>
  <c r="B199" i="2"/>
  <c r="CA57" i="2"/>
  <c r="AO57" i="2" s="1"/>
  <c r="CG109" i="1"/>
  <c r="CA109" i="1"/>
  <c r="B57" i="1"/>
  <c r="CB109" i="1" l="1"/>
  <c r="CG96" i="1"/>
  <c r="CH108" i="1"/>
  <c r="CH97" i="1"/>
  <c r="CA108" i="1"/>
  <c r="CA95" i="1"/>
  <c r="CB108" i="1"/>
  <c r="CB96" i="1"/>
  <c r="CA96" i="1"/>
  <c r="CB97" i="1"/>
  <c r="CB95" i="1"/>
  <c r="CA97" i="1"/>
  <c r="C90" i="1"/>
  <c r="CH95" i="1"/>
  <c r="B63" i="1"/>
  <c r="CG57" i="1"/>
  <c r="A199" i="1" l="1"/>
  <c r="B199" i="1"/>
  <c r="CA57" i="1"/>
  <c r="AO57" i="1" s="1"/>
</calcChain>
</file>

<file path=xl/sharedStrings.xml><?xml version="1.0" encoding="utf-8"?>
<sst xmlns="http://schemas.openxmlformats.org/spreadsheetml/2006/main" count="11598" uniqueCount="246">
  <si>
    <t>SERVICIO DE SALUD</t>
  </si>
  <si>
    <t>REM-A08.  ATENCIÓN DE URGENCIA</t>
  </si>
  <si>
    <t>SECCIÓN A: ATENCIONES REALIZADAS EN UNIDADES DE URGENCIA DE LA RED</t>
  </si>
  <si>
    <t>SECCIÓN A.1: ATENCIONES REALIZADAS EN UNIDADES DE EMERGENCIA HOSPITALARIA DE ALTA Y MEDIANA COMPLEJIDAD (UEH)</t>
  </si>
  <si>
    <t>TIPO DE ATENCIÓN</t>
  </si>
  <si>
    <t xml:space="preserve">TOTAL        </t>
  </si>
  <si>
    <t>GRUPOS DE EDAD (en años)</t>
  </si>
  <si>
    <t>Beneficiarios</t>
  </si>
  <si>
    <t>ORIGEN DE LA PROCEDENCIA (Sólo pacientes derivados de establecimientos de la Red)</t>
  </si>
  <si>
    <t>Establecimientos de otra Red</t>
  </si>
  <si>
    <t>Demanda de Urgencia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</si>
  <si>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</si>
  <si>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</si>
  <si>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</si>
  <si>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</si>
  <si>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</si>
  <si>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</si>
  <si>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</si>
  <si>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</si>
  <si>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</si>
  <si>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</si>
  <si>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</si>
  <si>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</si>
  <si>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</si>
  <si>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</si>
  <si>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</si>
  <si>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</si>
  <si>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</si>
  <si>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SAPU/ SAR / SUR</t>
  </si>
  <si>
    <t>Hospital Baja Complejidad</t>
  </si>
  <si>
    <t>Hospital Mediana/Alta Complejidad</t>
  </si>
  <si>
    <t>Otros Establecimientos de la  Red</t>
  </si>
  <si>
    <t>Ambos Sexos</t>
  </si>
  <si>
    <t>Hombres</t>
  </si>
  <si>
    <t>Mujeres</t>
  </si>
  <si>
    <t>ATENCIÓN MÉDICA NIÑO Y ADULTO</t>
  </si>
  <si>
    <t>ATENCIÓN MÉDICA GINECO-OBSTETRA</t>
  </si>
  <si>
    <t>ATENCIÓN POR MATRONA</t>
  </si>
  <si>
    <t>SECCIÓN A.2: ATENCIONES DE URGENCIA REALIZADAS EN SAPU Y SAR</t>
  </si>
  <si>
    <t>PROFESIONAL</t>
  </si>
  <si>
    <t xml:space="preserve">Hombres </t>
  </si>
  <si>
    <t>MÉDICO</t>
  </si>
  <si>
    <t>ENFERMERA /O</t>
  </si>
  <si>
    <t>MATRONA /ÓN</t>
  </si>
  <si>
    <t>KINESIÓLOGO/ A</t>
  </si>
  <si>
    <t>SECCIÓN A.3: ATENCIONES DE URGENCIA REALIZADAS EN ESTABLECIMIENTOS DE BAJA COMPLEJIDAD</t>
  </si>
  <si>
    <t>KINESIÓLOGO/A</t>
  </si>
  <si>
    <t>TÉCNICO PARAMÉDICO</t>
  </si>
  <si>
    <t>OTROS PROFESIONALES</t>
  </si>
  <si>
    <t>SECCIÓN A.4: ATENCIONES DE URGENCIA REALIZADAS EN ESTABLECIMIENTOS  ATENCIÓN PRIMARIA NO SAPU</t>
  </si>
  <si>
    <t>SECCIÓN A.5:  CONSULTAS EN SISTEMA DE ATENCIÓN DE URGENCIA EN CENTROS DE SALUD RURAL (SUR) Y POSTAS RURALES</t>
  </si>
  <si>
    <t>SECCIÓN B: CATEGORIZACIÓN DE PACIENTES, PREVIA A LA ATENCIÓN MÉDICA (Establecimientos Alta, Mediana o Baja Complejidad y SAR).</t>
  </si>
  <si>
    <t>CATEGORÍAS</t>
  </si>
  <si>
    <t>TOTAL</t>
  </si>
  <si>
    <t>Herramientas de Categorización</t>
  </si>
  <si>
    <t>Discrecional</t>
  </si>
  <si>
    <t>Estructurado (ESI)</t>
  </si>
  <si>
    <t>C1</t>
  </si>
  <si>
    <t>C2</t>
  </si>
  <si>
    <t>C3</t>
  </si>
  <si>
    <t>C4</t>
  </si>
  <si>
    <t>C5</t>
  </si>
  <si>
    <t>SIN CATEGORIZACIÓN</t>
  </si>
  <si>
    <t>SECCIÓN C: ATENCIONES REALIZADAS POR MÉDICOS ESPECIALISTAS EN LAS UNIDADES DE URGENCIA HOSPITALARIA</t>
  </si>
  <si>
    <t>ESPECIALIDADES</t>
  </si>
  <si>
    <t>DE TURNO</t>
  </si>
  <si>
    <t>CONSULTOR LLAMADA</t>
  </si>
  <si>
    <t>OTROS</t>
  </si>
  <si>
    <t xml:space="preserve"> </t>
  </si>
  <si>
    <t>MEDICINA INTERNA</t>
  </si>
  <si>
    <t>NEUROLOGÍA ADULTOS</t>
  </si>
  <si>
    <t>NEUROLOGÍA PEDIÁTRICA</t>
  </si>
  <si>
    <t>OBSTETRICIA Y GINECOLOGÍA</t>
  </si>
  <si>
    <t>OFTALMOLOGÍA</t>
  </si>
  <si>
    <t>OTORRINOLARINGOLOGÍA</t>
  </si>
  <si>
    <t>PEDIATRÍA</t>
  </si>
  <si>
    <t>TRAUMATOLOGÍA Y ORTOPEDIA</t>
  </si>
  <si>
    <t>NEUROCIRUGÍA</t>
  </si>
  <si>
    <t>PSIQUIATRÍA ADULTOS</t>
  </si>
  <si>
    <t>PSIQUIATRÍA PEDIÁTRICA  Y ADOLESCENTES</t>
  </si>
  <si>
    <t>UROLOGÍA</t>
  </si>
  <si>
    <t>URGENCIÓLOGO</t>
  </si>
  <si>
    <t>CIRUGÍA VASCULAR PERIFÉRICA</t>
  </si>
  <si>
    <t>CIRUGÍA GENERAL</t>
  </si>
  <si>
    <t>CIRUGÍA PEDIÁTRICA</t>
  </si>
  <si>
    <t>CARDIOLOGÍA</t>
  </si>
  <si>
    <t>ANESTESIOLOGÍA</t>
  </si>
  <si>
    <t>CIRUGÍA DE CABEZA, CUELLO Y MAXILOFACIAL</t>
  </si>
  <si>
    <t>SECCIÓN D: PACIENTES CON INDICACIÓN DE HOSPITALIZACIÓN EN ESPERA DE CAMAS EN UEH</t>
  </si>
  <si>
    <t>TIPO DE PACIENTES</t>
  </si>
  <si>
    <t>Hospitalización Domiciliaria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</si>
  <si>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</si>
  <si>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</si>
  <si>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</si>
  <si>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</si>
  <si>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</si>
  <si>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 xml:space="preserve">PACIENTES QUE RECHAZAN HOSPITALIZACIÓN </t>
  </si>
  <si>
    <t>PACIENTES DERIVADOS  A OTRO ESTABLECIMIENTO</t>
  </si>
  <si>
    <t>PACIENTES QUE PERMANECEN EN UEH</t>
  </si>
  <si>
    <t>PACIENTES QUE INGRESAN DIRECTAMENTE A PROCESO QUIRÚRGICO</t>
  </si>
  <si>
    <t>SECCIÓN E: PACIENTES CON INDICACIÓN DE OBSERVACIÓN EN SAR</t>
  </si>
  <si>
    <t>PACIENTES CON INDICACIÓN DE OBSERVACIÓN</t>
  </si>
  <si>
    <t xml:space="preserve">PACIENTES QUE PERMANECEN EN OBSERVACIÓN     </t>
  </si>
  <si>
    <t>MENOS DE 2 HORAS</t>
  </si>
  <si>
    <t>2 A 6 HORAS</t>
  </si>
  <si>
    <t>MAYOR A 6 HORAS</t>
  </si>
  <si>
    <t xml:space="preserve">SECCIÓN F: PACIENTES FALLECIDOS EN UEH (Establecimientos Alta, Mediana o Baja Complejidad y SAR) </t>
  </si>
  <si>
    <t>PACIENTES FALLECIDOS EN ESPERA DE ATENCIÓN MÉDICA</t>
  </si>
  <si>
    <t>PACIENTES FALLECIDOS EN PROCESO DE ATENCIÓN</t>
  </si>
  <si>
    <t xml:space="preserve">PACIENTES FALLECIDOS EN ESPERA DE CAMA HOSPITALARIA </t>
  </si>
  <si>
    <t>SECCIÓN G: ATENCIONES MÉDICAS ASOCIADAS A  VIOLENCIA</t>
  </si>
  <si>
    <t>CONCEPTO</t>
  </si>
  <si>
    <t>0 - 9</t>
  </si>
  <si>
    <t>10-17</t>
  </si>
  <si>
    <t>18 - 24</t>
  </si>
  <si>
    <t>25-34</t>
  </si>
  <si>
    <t>35-44</t>
  </si>
  <si>
    <t>45-54</t>
  </si>
  <si>
    <t>55-64</t>
  </si>
  <si>
    <t>65 -74</t>
  </si>
  <si>
    <t>75 años y más</t>
  </si>
  <si>
    <t>Embarazadas</t>
  </si>
  <si>
    <t>AGRESOR /A</t>
  </si>
  <si>
    <t>Total</t>
  </si>
  <si>
    <t>LESIONES DE LA VÍCTIMA</t>
  </si>
  <si>
    <t>Sin lesiones constatables</t>
  </si>
  <si>
    <t>Pareja/ Ex pareja</t>
  </si>
  <si>
    <t>Familiar</t>
  </si>
  <si>
    <t>Conocido/a</t>
  </si>
  <si>
    <t>Desconocido/a</t>
  </si>
  <si>
    <t>Hombre</t>
  </si>
  <si>
    <t>Mujer</t>
  </si>
  <si>
    <t>Trau-
matológicas</t>
  </si>
  <si>
    <t>Odonto-
lógicas</t>
  </si>
  <si>
    <t>Contusio-nales</t>
  </si>
  <si>
    <t>Por Arma</t>
  </si>
  <si>
    <t>VIOLENCIA INTRAFAMILIAR</t>
  </si>
  <si>
    <t xml:space="preserve">OTRAS VIOLENCIAS </t>
  </si>
  <si>
    <t xml:space="preserve">SECCIÓN H: ATENCIONES  POR ANTICONCEPCIÓN DE EMERGENCIA </t>
  </si>
  <si>
    <t>SEXO</t>
  </si>
  <si>
    <t>25 - 34</t>
  </si>
  <si>
    <t>35 - 44</t>
  </si>
  <si>
    <t>45 - 54</t>
  </si>
  <si>
    <t>55 - 64</t>
  </si>
  <si>
    <t>65  y más años</t>
  </si>
  <si>
    <t xml:space="preserve">ATENCIÓN POR ANTICONCEPCIÓN DE EMERGENCIA </t>
  </si>
  <si>
    <t>CON ENTREGA DE ANTICONCEPTIVO</t>
  </si>
  <si>
    <t>SIN ENTREGA DE ANTICONCEPTIVO</t>
  </si>
  <si>
    <t>SECCIÓN I: MOTIVOS DE ATENCIÓN POR EMERGENCIA OBSTÉTRICA AL SERVICIO DE  URGENCIA  (Establecimientos Alta y Mediana Complejidad).</t>
  </si>
  <si>
    <t>PATOLOGÍA</t>
  </si>
  <si>
    <t>CANTIDAD</t>
  </si>
  <si>
    <t>PREECLAMPSIA SEVERA</t>
  </si>
  <si>
    <t>ECLAMPSIA</t>
  </si>
  <si>
    <t>SÍNDROME HIPERTENSIVO DEL EMBARAZO (SHE)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</si>
  <si>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</si>
  <si>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</si>
  <si>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</si>
  <si>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</si>
  <si>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</si>
  <si>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</si>
  <si>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</si>
  <si>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</t>
  </si>
  <si>
    <t>TRABAJO DE PARTO SIN PATOLOGÍA</t>
  </si>
  <si>
    <t>SECCIÓN J: LLAMADOS DE URGENCIA A CENTRO REGULADOR</t>
  </si>
  <si>
    <t>TIPO DE ACCIÓN</t>
  </si>
  <si>
    <t>TOTAL DE LLAMADAS</t>
  </si>
  <si>
    <t>LLAMADAS VALIDAS</t>
  </si>
  <si>
    <t>CENTRO REGULADOR</t>
  </si>
  <si>
    <t>Nº LLAMADOS DE URGENCIA</t>
  </si>
  <si>
    <t>SECCIÓN K: INTERVENCIONES PRE HOSPITALARIAS (SAMU)</t>
  </si>
  <si>
    <t>N° INTERVENCIONES</t>
  </si>
  <si>
    <t>TIEMPO DE LLEGADA INTERVENCIONES CRITICAS</t>
  </si>
  <si>
    <t>TIEMPO DE LLEGADA INTERVENCIONES NO CRITICAS</t>
  </si>
  <si>
    <t>Criticas</t>
  </si>
  <si>
    <t>No Criticas</t>
  </si>
  <si>
    <t>0-20 Min</t>
  </si>
  <si>
    <t>20-40 Min</t>
  </si>
  <si>
    <t>Mas de 40 Min</t>
  </si>
  <si>
    <t>INTERVENCIONES CLÍNICAS PRE HOSPITALARIAS</t>
  </si>
  <si>
    <t>INTERVENCIÓN DE MÓVIL BÁSICO</t>
  </si>
  <si>
    <t>INTERVENCIÓN DE MÓVIL AVANZADO</t>
  </si>
  <si>
    <t>SECCIÓN L: TRASLADOS PRIMARIOS A UNIDADES DE URGENCIA (Desde el lugar del evento a unidad de Emergencia)</t>
  </si>
  <si>
    <t>TIPO</t>
  </si>
  <si>
    <t>BENEFICIARIOS</t>
  </si>
  <si>
    <t>POR COMPRA 
DE SERVICIO</t>
  </si>
  <si>
    <t>SAMU</t>
  </si>
  <si>
    <t>BÁSICO</t>
  </si>
  <si>
    <t>AVANZADO</t>
  </si>
  <si>
    <t>ENRUTADO</t>
  </si>
  <si>
    <t>NO SAMU</t>
  </si>
  <si>
    <t>TERRESTRE</t>
  </si>
  <si>
    <t>MARÍTIMO</t>
  </si>
  <si>
    <t>AÉREO</t>
  </si>
  <si>
    <t>SECCIÓN M: TRASLADO SECUNDARIO (Desde un Establecimiento a Otro)</t>
  </si>
  <si>
    <t>TOTAL DE TRASLADOS</t>
  </si>
  <si>
    <t>COMPRA DE SERVICIO</t>
  </si>
  <si>
    <t>Ambos</t>
  </si>
  <si>
    <t>CRÍTICO</t>
  </si>
  <si>
    <t>NO CRÍTICO</t>
  </si>
  <si>
    <t>SECCIÓN N: CLASIFICACIÓN DE LAS INTERVENCIONES POR GRANDES GRUPOS DE DIAGNÓSTICOS (SAMU)</t>
  </si>
  <si>
    <t>CAUSAS DE LA INTERVENCIÓN</t>
  </si>
  <si>
    <t>TOTALES</t>
  </si>
  <si>
    <t>SÍNDROME CORONARIO AGUDO</t>
  </si>
  <si>
    <t>PARO CARDIORESPIRATORIO</t>
  </si>
  <si>
    <t>POLITRAUMATISMO</t>
  </si>
  <si>
    <t xml:space="preserve">SECCIÓN O: ATENCIONES  EN URGENCIA POR VIOLENCIA SEXUAL  </t>
  </si>
  <si>
    <t xml:space="preserve">GRUPOS DE EDAD (en años)  Y CONDICIÓN
</t>
  </si>
  <si>
    <t>Gestantes</t>
  </si>
  <si>
    <t>Con entrega de anticoncepción de emergencia</t>
  </si>
  <si>
    <t>Sin entrega de anticoncepción de emergencia</t>
  </si>
  <si>
    <t xml:space="preserve">Con profilaxis VIH </t>
  </si>
  <si>
    <t>Con profilaxis ITS</t>
  </si>
  <si>
    <t>Con profilaxis Hepatitis B</t>
  </si>
  <si>
    <t>VICTIMARIO/A</t>
  </si>
  <si>
    <t>15 - 17</t>
  </si>
  <si>
    <t>25 - 44</t>
  </si>
  <si>
    <t>45-64</t>
  </si>
  <si>
    <t>65 años y más</t>
  </si>
  <si>
    <t>VIOLENCIA SEXUAL</t>
  </si>
  <si>
    <t>72 horas o menos</t>
  </si>
  <si>
    <t>después de 72 horas</t>
  </si>
  <si>
    <t xml:space="preserve">SECCIÓN P: ATENCIONES MÉDICAS POR VIOLENCIA SEXUAL CON REALIZACIÓN O INDICACIÓN DE PERITAJE </t>
  </si>
  <si>
    <t>DE LLAMADA</t>
  </si>
  <si>
    <t>ATENCIÓN POR  MÉDICO PERITO</t>
  </si>
  <si>
    <t>ATENCIÓN OTROS MÉDICOS</t>
  </si>
  <si>
    <t>SECCIÓN Q: ATENCIONES DE URGENCIA ASOCIADAS A LESIONES AUTOINFLIGIDAS</t>
  </si>
  <si>
    <t>10 - 19</t>
  </si>
  <si>
    <t>25-44</t>
  </si>
  <si>
    <t>65-74</t>
  </si>
  <si>
    <t>75-84</t>
  </si>
  <si>
    <t>85 y más</t>
  </si>
  <si>
    <t xml:space="preserve">Nº DE ATENCIONES </t>
  </si>
  <si>
    <t>SECCIÓN R: ATENCIONES POR MORDEDURA EN SERVICIO DE  URGENCIA DE LA RED</t>
  </si>
  <si>
    <t>IDENTIFICACIÓN DEL ANIMAL MORDEDOR</t>
  </si>
  <si>
    <t>TIPO DE MORDEDURA</t>
  </si>
  <si>
    <t xml:space="preserve">INDICACIÓN  DE VACUNA  </t>
  </si>
  <si>
    <t>Mayor 15 años</t>
  </si>
  <si>
    <t>Única</t>
  </si>
  <si>
    <t>Múltiple</t>
  </si>
  <si>
    <t>PERRO</t>
  </si>
  <si>
    <t>GATO</t>
  </si>
  <si>
    <t xml:space="preserve">ANIMAL SILVESTRE </t>
  </si>
  <si>
    <t>EXPOSICIÓN A MURCIÉLAGO</t>
  </si>
  <si>
    <t>ROEDOR O ANIMAL DE ABASTO</t>
  </si>
  <si>
    <t xml:space="preserve">* El número total de origen de la procedencia NO DEBE ser mayor que el total. </t>
  </si>
  <si>
    <t xml:space="preserve">* No olvide digitar la columna Beneficiarios.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</si>
</sst>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2"/>
      <name val="Verdana"/>
      <family val="2"/>
    </font>
    <font>
      <sz val="10"/>
      <name val="Arial"/>
      <family val="2"/>
    </font>
    <font>
      <sz val="7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FDFBFE"/>
        <bgColor indexed="64"/>
      </patternFill>
    </fill>
  </fills>
  <borders count="6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/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22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/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9" borderId="118" applyNumberFormat="0" applyFont="0" applyAlignment="0" applyProtection="0"/>
  </cellStyleXfs>
  <cellXfs count="1873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left"/>
    </xf>
    <xf numFmtId="1" fontId="4" fillId="2" borderId="0" xfId="0" applyNumberFormat="1" applyFont="1" applyFill="1"/>
    <xf numFmtId="1" fontId="3" fillId="2" borderId="0" xfId="0" applyNumberFormat="1" applyFont="1" applyFill="1"/>
    <xf numFmtId="1" fontId="5" fillId="2" borderId="1" xfId="0" applyNumberFormat="1" applyFont="1" applyFill="1" applyBorder="1"/>
    <xf numFmtId="1" fontId="6" fillId="2" borderId="0" xfId="0" applyNumberFormat="1" applyFont="1" applyFill="1"/>
    <xf numFmtId="1" fontId="2" fillId="4" borderId="0" xfId="0" applyNumberFormat="1" applyFont="1" applyFill="1"/>
    <xf numFmtId="1" fontId="2" fillId="5" borderId="0" xfId="0" applyNumberFormat="1" applyFont="1" applyFill="1" applyProtection="1">
      <protection locked="0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left" vertical="center"/>
    </xf>
    <xf numFmtId="1" fontId="4" fillId="0" borderId="22" xfId="0" applyNumberFormat="1" applyFont="1" applyBorder="1" applyAlignment="1">
      <alignment horizontal="right"/>
    </xf>
    <xf numFmtId="1" fontId="4" fillId="0" borderId="23" xfId="0" applyNumberFormat="1" applyFont="1" applyBorder="1" applyAlignment="1">
      <alignment horizontal="right"/>
    </xf>
    <xf numFmtId="1" fontId="4" fillId="0" borderId="24" xfId="0" applyNumberFormat="1" applyFont="1" applyBorder="1" applyAlignment="1">
      <alignment horizontal="right"/>
    </xf>
    <xf numFmtId="1" fontId="4" fillId="6" borderId="22" xfId="0" applyNumberFormat="1" applyFont="1" applyFill="1" applyBorder="1" applyProtection="1">
      <protection locked="0"/>
    </xf>
    <xf numFmtId="1" fontId="4" fillId="6" borderId="24" xfId="0" applyNumberFormat="1" applyFont="1" applyFill="1" applyBorder="1" applyProtection="1">
      <protection locked="0"/>
    </xf>
    <xf numFmtId="1" fontId="4" fillId="6" borderId="25" xfId="0" applyNumberFormat="1" applyFont="1" applyFill="1" applyBorder="1" applyProtection="1">
      <protection locked="0"/>
    </xf>
    <xf numFmtId="1" fontId="4" fillId="4" borderId="29" xfId="0" applyNumberFormat="1" applyFont="1" applyFill="1" applyBorder="1" applyAlignment="1" applyProtection="1">
      <alignment vertical="center"/>
      <protection locked="0"/>
    </xf>
    <xf numFmtId="1" fontId="4" fillId="4" borderId="0" xfId="0" applyNumberFormat="1" applyFont="1" applyFill="1" applyAlignment="1">
      <alignment vertical="top" wrapText="1"/>
    </xf>
    <xf numFmtId="1" fontId="4" fillId="0" borderId="30" xfId="0" applyNumberFormat="1" applyFont="1" applyBorder="1" applyAlignment="1">
      <alignment horizontal="left" vertical="center" wrapText="1"/>
    </xf>
    <xf numFmtId="1" fontId="4" fillId="0" borderId="31" xfId="0" applyNumberFormat="1" applyFont="1" applyBorder="1" applyAlignment="1">
      <alignment horizontal="right" wrapText="1"/>
    </xf>
    <xf numFmtId="1" fontId="4" fillId="0" borderId="32" xfId="0" applyNumberFormat="1" applyFont="1" applyBorder="1" applyAlignment="1">
      <alignment horizontal="right" wrapText="1"/>
    </xf>
    <xf numFmtId="1" fontId="4" fillId="0" borderId="16" xfId="0" applyNumberFormat="1" applyFont="1" applyBorder="1" applyAlignment="1">
      <alignment horizontal="right"/>
    </xf>
    <xf numFmtId="1" fontId="4" fillId="6" borderId="33" xfId="0" applyNumberFormat="1" applyFont="1" applyFill="1" applyBorder="1" applyProtection="1">
      <protection locked="0"/>
    </xf>
    <xf numFmtId="1" fontId="4" fillId="6" borderId="34" xfId="0" applyNumberFormat="1" applyFont="1" applyFill="1" applyBorder="1" applyProtection="1">
      <protection locked="0"/>
    </xf>
    <xf numFmtId="1" fontId="4" fillId="6" borderId="31" xfId="0" applyNumberFormat="1" applyFont="1" applyFill="1" applyBorder="1" applyProtection="1">
      <protection locked="0"/>
    </xf>
    <xf numFmtId="1" fontId="4" fillId="6" borderId="16" xfId="0" applyNumberFormat="1" applyFont="1" applyFill="1" applyBorder="1" applyProtection="1">
      <protection locked="0"/>
    </xf>
    <xf numFmtId="1" fontId="4" fillId="6" borderId="35" xfId="0" applyNumberFormat="1" applyFont="1" applyFill="1" applyBorder="1" applyProtection="1">
      <protection locked="0"/>
    </xf>
    <xf numFmtId="1" fontId="4" fillId="6" borderId="36" xfId="0" applyNumberFormat="1" applyFont="1" applyFill="1" applyBorder="1" applyProtection="1">
      <protection locked="0"/>
    </xf>
    <xf numFmtId="1" fontId="4" fillId="6" borderId="37" xfId="0" applyNumberFormat="1" applyFont="1" applyFill="1" applyBorder="1" applyProtection="1">
      <protection locked="0"/>
    </xf>
    <xf numFmtId="1" fontId="4" fillId="6" borderId="38" xfId="0" applyNumberFormat="1" applyFont="1" applyFill="1" applyBorder="1" applyProtection="1">
      <protection locked="0"/>
    </xf>
    <xf numFmtId="1" fontId="4" fillId="0" borderId="39" xfId="0" applyNumberFormat="1" applyFont="1" applyBorder="1" applyAlignment="1">
      <alignment horizontal="left" vertical="center"/>
    </xf>
    <xf numFmtId="1" fontId="4" fillId="0" borderId="40" xfId="0" applyNumberFormat="1" applyFont="1" applyBorder="1" applyAlignment="1">
      <alignment horizontal="right"/>
    </xf>
    <xf numFmtId="1" fontId="4" fillId="0" borderId="41" xfId="0" applyNumberFormat="1" applyFont="1" applyBorder="1" applyAlignment="1">
      <alignment horizontal="right"/>
    </xf>
    <xf numFmtId="1" fontId="4" fillId="0" borderId="42" xfId="0" applyNumberFormat="1" applyFont="1" applyBorder="1" applyAlignment="1">
      <alignment horizontal="right"/>
    </xf>
    <xf numFmtId="1" fontId="4" fillId="6" borderId="40" xfId="0" applyNumberFormat="1" applyFont="1" applyFill="1" applyBorder="1" applyProtection="1">
      <protection locked="0"/>
    </xf>
    <xf numFmtId="1" fontId="4" fillId="6" borderId="42" xfId="0" applyNumberFormat="1" applyFont="1" applyFill="1" applyBorder="1" applyProtection="1">
      <protection locked="0"/>
    </xf>
    <xf numFmtId="1" fontId="4" fillId="6" borderId="43" xfId="0" applyNumberFormat="1" applyFont="1" applyFill="1" applyBorder="1" applyProtection="1">
      <protection locked="0"/>
    </xf>
    <xf numFmtId="1" fontId="4" fillId="6" borderId="44" xfId="0" applyNumberFormat="1" applyFont="1" applyFill="1" applyBorder="1" applyProtection="1">
      <protection locked="0"/>
    </xf>
    <xf numFmtId="1" fontId="4" fillId="6" borderId="45" xfId="0" applyNumberFormat="1" applyFont="1" applyFill="1" applyBorder="1" applyProtection="1">
      <protection locked="0"/>
    </xf>
    <xf numFmtId="1" fontId="4" fillId="6" borderId="46" xfId="0" applyNumberFormat="1" applyFont="1" applyFill="1" applyBorder="1" applyProtection="1">
      <protection locked="0"/>
    </xf>
    <xf numFmtId="1" fontId="4" fillId="7" borderId="40" xfId="0" applyNumberFormat="1" applyFont="1" applyFill="1" applyBorder="1"/>
    <xf numFmtId="1" fontId="4" fillId="7" borderId="41" xfId="0" applyNumberFormat="1" applyFont="1" applyFill="1" applyBorder="1"/>
    <xf numFmtId="1" fontId="4" fillId="7" borderId="43" xfId="0" applyNumberFormat="1" applyFont="1" applyFill="1" applyBorder="1"/>
    <xf numFmtId="1" fontId="4" fillId="0" borderId="1" xfId="0" applyNumberFormat="1" applyFont="1" applyBorder="1"/>
    <xf numFmtId="1" fontId="4" fillId="0" borderId="0" xfId="0" applyNumberFormat="1" applyFont="1"/>
    <xf numFmtId="1" fontId="4" fillId="4" borderId="0" xfId="0" applyNumberFormat="1" applyFont="1" applyFill="1"/>
    <xf numFmtId="1" fontId="4" fillId="0" borderId="47" xfId="0" applyNumberFormat="1" applyFont="1" applyBorder="1" applyAlignment="1">
      <alignment horizontal="center" vertical="center"/>
    </xf>
    <xf numFmtId="1" fontId="4" fillId="0" borderId="4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4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0" borderId="33" xfId="0" applyNumberFormat="1" applyFont="1" applyBorder="1" applyAlignment="1">
      <alignment horizontal="right" wrapText="1"/>
    </xf>
    <xf numFmtId="1" fontId="4" fillId="0" borderId="38" xfId="0" applyNumberFormat="1" applyFont="1" applyBorder="1" applyAlignment="1">
      <alignment horizontal="right" wrapText="1"/>
    </xf>
    <xf numFmtId="1" fontId="4" fillId="0" borderId="49" xfId="0" applyNumberFormat="1" applyFont="1" applyBorder="1" applyAlignment="1">
      <alignment horizontal="right"/>
    </xf>
    <xf numFmtId="1" fontId="4" fillId="6" borderId="50" xfId="0" applyNumberFormat="1" applyFont="1" applyFill="1" applyBorder="1" applyProtection="1">
      <protection locked="0"/>
    </xf>
    <xf numFmtId="1" fontId="4" fillId="6" borderId="49" xfId="0" applyNumberFormat="1" applyFont="1" applyFill="1" applyBorder="1" applyProtection="1">
      <protection locked="0"/>
    </xf>
    <xf numFmtId="1" fontId="4" fillId="6" borderId="51" xfId="0" applyNumberFormat="1" applyFont="1" applyFill="1" applyBorder="1" applyProtection="1">
      <protection locked="0"/>
    </xf>
    <xf numFmtId="1" fontId="4" fillId="6" borderId="52" xfId="0" applyNumberFormat="1" applyFont="1" applyFill="1" applyBorder="1" applyProtection="1">
      <protection locked="0"/>
    </xf>
    <xf numFmtId="1" fontId="4" fillId="6" borderId="53" xfId="0" applyNumberFormat="1" applyFont="1" applyFill="1" applyBorder="1" applyProtection="1">
      <protection locked="0"/>
    </xf>
    <xf numFmtId="1" fontId="4" fillId="0" borderId="9" xfId="0" applyNumberFormat="1" applyFont="1" applyBorder="1" applyAlignment="1">
      <alignment horizontal="left" vertical="center" wrapText="1"/>
    </xf>
    <xf numFmtId="1" fontId="4" fillId="0" borderId="54" xfId="0" applyNumberFormat="1" applyFont="1" applyBorder="1" applyAlignment="1">
      <alignment horizontal="right"/>
    </xf>
    <xf numFmtId="1" fontId="4" fillId="6" borderId="54" xfId="0" applyNumberFormat="1" applyFont="1" applyFill="1" applyBorder="1" applyProtection="1">
      <protection locked="0"/>
    </xf>
    <xf numFmtId="1" fontId="4" fillId="6" borderId="55" xfId="0" applyNumberFormat="1" applyFont="1" applyFill="1" applyBorder="1" applyProtection="1">
      <protection locked="0"/>
    </xf>
    <xf numFmtId="1" fontId="4" fillId="6" borderId="30" xfId="0" applyNumberFormat="1" applyFont="1" applyFill="1" applyBorder="1" applyProtection="1">
      <protection locked="0"/>
    </xf>
    <xf numFmtId="1" fontId="4" fillId="0" borderId="15" xfId="0" applyNumberFormat="1" applyFont="1" applyBorder="1" applyAlignment="1">
      <alignment horizontal="left" vertical="center" wrapText="1"/>
    </xf>
    <xf numFmtId="1" fontId="4" fillId="0" borderId="40" xfId="0" applyNumberFormat="1" applyFont="1" applyBorder="1" applyAlignment="1">
      <alignment horizontal="right" wrapText="1"/>
    </xf>
    <xf numFmtId="1" fontId="4" fillId="0" borderId="41" xfId="0" applyNumberFormat="1" applyFont="1" applyBorder="1" applyAlignment="1">
      <alignment horizontal="right" wrapText="1"/>
    </xf>
    <xf numFmtId="1" fontId="4" fillId="6" borderId="56" xfId="0" applyNumberFormat="1" applyFont="1" applyFill="1" applyBorder="1" applyProtection="1">
      <protection locked="0"/>
    </xf>
    <xf numFmtId="1" fontId="4" fillId="6" borderId="39" xfId="0" applyNumberFormat="1" applyFont="1" applyFill="1" applyBorder="1" applyProtection="1">
      <protection locked="0"/>
    </xf>
    <xf numFmtId="1" fontId="5" fillId="0" borderId="0" xfId="0" applyNumberFormat="1" applyFont="1"/>
    <xf numFmtId="1" fontId="5" fillId="2" borderId="0" xfId="0" applyNumberFormat="1" applyFont="1" applyFill="1"/>
    <xf numFmtId="1" fontId="4" fillId="0" borderId="3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left" vertical="center" wrapText="1"/>
    </xf>
    <xf numFmtId="1" fontId="4" fillId="0" borderId="22" xfId="0" applyNumberFormat="1" applyFont="1" applyBorder="1" applyAlignment="1">
      <alignment horizontal="right" wrapText="1"/>
    </xf>
    <xf numFmtId="1" fontId="4" fillId="0" borderId="23" xfId="0" applyNumberFormat="1" applyFont="1" applyBorder="1" applyAlignment="1">
      <alignment horizontal="right" wrapText="1"/>
    </xf>
    <xf numFmtId="1" fontId="4" fillId="6" borderId="57" xfId="0" applyNumberFormat="1" applyFont="1" applyFill="1" applyBorder="1" applyProtection="1">
      <protection locked="0"/>
    </xf>
    <xf numFmtId="1" fontId="4" fillId="6" borderId="21" xfId="0" applyNumberFormat="1" applyFont="1" applyFill="1" applyBorder="1" applyProtection="1">
      <protection locked="0"/>
    </xf>
    <xf numFmtId="1" fontId="4" fillId="0" borderId="39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2" fillId="4" borderId="0" xfId="0" applyNumberFormat="1" applyFont="1" applyFill="1" applyProtection="1">
      <protection locked="0"/>
    </xf>
    <xf numFmtId="1" fontId="5" fillId="0" borderId="4" xfId="0" applyNumberFormat="1" applyFont="1" applyBorder="1"/>
    <xf numFmtId="1" fontId="7" fillId="0" borderId="0" xfId="0" applyNumberFormat="1" applyFont="1"/>
    <xf numFmtId="1" fontId="2" fillId="0" borderId="0" xfId="0" applyNumberFormat="1" applyFont="1"/>
    <xf numFmtId="1" fontId="4" fillId="3" borderId="0" xfId="0" applyNumberFormat="1" applyFont="1" applyFill="1" applyProtection="1">
      <protection locked="0"/>
    </xf>
    <xf numFmtId="1" fontId="4" fillId="5" borderId="0" xfId="0" applyNumberFormat="1" applyFont="1" applyFill="1" applyProtection="1">
      <protection locked="0"/>
    </xf>
    <xf numFmtId="1" fontId="4" fillId="4" borderId="0" xfId="0" applyNumberFormat="1" applyFont="1" applyFill="1" applyAlignment="1">
      <alignment horizontal="left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58" xfId="0" applyNumberFormat="1" applyFont="1" applyBorder="1" applyAlignment="1">
      <alignment horizontal="center" vertical="center" wrapText="1"/>
    </xf>
    <xf numFmtId="1" fontId="4" fillId="0" borderId="57" xfId="0" applyNumberFormat="1" applyFont="1" applyBorder="1" applyAlignment="1">
      <alignment horizontal="center" vertical="center" wrapText="1"/>
    </xf>
    <xf numFmtId="1" fontId="4" fillId="4" borderId="29" xfId="0" applyNumberFormat="1" applyFont="1" applyFill="1" applyBorder="1" applyAlignment="1" applyProtection="1">
      <alignment vertical="center"/>
    </xf>
    <xf numFmtId="1" fontId="2" fillId="3" borderId="0" xfId="0" applyNumberFormat="1" applyFont="1" applyFill="1" applyProtection="1"/>
    <xf numFmtId="1" fontId="2" fillId="5" borderId="0" xfId="0" applyNumberFormat="1" applyFont="1" applyFill="1" applyProtection="1"/>
    <xf numFmtId="1" fontId="4" fillId="0" borderId="55" xfId="0" applyNumberFormat="1" applyFont="1" applyBorder="1" applyAlignment="1">
      <alignment horizontal="center" vertical="center" wrapText="1"/>
    </xf>
    <xf numFmtId="1" fontId="4" fillId="0" borderId="59" xfId="0" applyNumberFormat="1" applyFont="1" applyBorder="1" applyAlignment="1">
      <alignment horizontal="center" vertical="center" wrapText="1"/>
    </xf>
    <xf numFmtId="1" fontId="4" fillId="0" borderId="60" xfId="0" applyNumberFormat="1" applyFont="1" applyBorder="1" applyAlignment="1">
      <alignment horizontal="right" wrapText="1"/>
    </xf>
    <xf numFmtId="1" fontId="4" fillId="0" borderId="61" xfId="0" applyNumberFormat="1" applyFont="1" applyBorder="1" applyAlignment="1">
      <alignment horizontal="right" wrapText="1"/>
    </xf>
    <xf numFmtId="1" fontId="4" fillId="0" borderId="62" xfId="0" applyNumberFormat="1" applyFont="1" applyBorder="1" applyAlignment="1">
      <alignment horizontal="right"/>
    </xf>
    <xf numFmtId="1" fontId="4" fillId="6" borderId="60" xfId="0" applyNumberFormat="1" applyFont="1" applyFill="1" applyBorder="1" applyProtection="1">
      <protection locked="0"/>
    </xf>
    <xf numFmtId="1" fontId="4" fillId="6" borderId="62" xfId="0" applyNumberFormat="1" applyFont="1" applyFill="1" applyBorder="1" applyProtection="1">
      <protection locked="0"/>
    </xf>
    <xf numFmtId="1" fontId="4" fillId="6" borderId="63" xfId="0" applyNumberFormat="1" applyFont="1" applyFill="1" applyBorder="1" applyProtection="1">
      <protection locked="0"/>
    </xf>
    <xf numFmtId="1" fontId="4" fillId="6" borderId="64" xfId="0" applyNumberFormat="1" applyFont="1" applyFill="1" applyBorder="1" applyProtection="1">
      <protection locked="0"/>
    </xf>
    <xf numFmtId="1" fontId="4" fillId="6" borderId="59" xfId="0" applyNumberFormat="1" applyFont="1" applyFill="1" applyBorder="1" applyProtection="1">
      <protection locked="0"/>
    </xf>
    <xf numFmtId="1" fontId="4" fillId="0" borderId="56" xfId="0" applyNumberFormat="1" applyFont="1" applyBorder="1" applyAlignment="1">
      <alignment horizontal="center" vertical="center" wrapText="1"/>
    </xf>
    <xf numFmtId="1" fontId="4" fillId="0" borderId="47" xfId="0" applyNumberFormat="1" applyFont="1" applyBorder="1" applyAlignment="1">
      <alignment horizontal="right" wrapText="1"/>
    </xf>
    <xf numFmtId="1" fontId="4" fillId="0" borderId="48" xfId="0" applyNumberFormat="1" applyFont="1" applyBorder="1" applyAlignment="1">
      <alignment horizontal="right" wrapText="1"/>
    </xf>
    <xf numFmtId="1" fontId="4" fillId="0" borderId="8" xfId="0" applyNumberFormat="1" applyFont="1" applyBorder="1" applyAlignment="1">
      <alignment horizontal="right"/>
    </xf>
    <xf numFmtId="1" fontId="4" fillId="0" borderId="47" xfId="0" applyNumberFormat="1" applyFont="1" applyBorder="1"/>
    <xf numFmtId="1" fontId="4" fillId="0" borderId="8" xfId="0" applyNumberFormat="1" applyFont="1" applyBorder="1"/>
    <xf numFmtId="1" fontId="4" fillId="0" borderId="65" xfId="0" applyNumberFormat="1" applyFont="1" applyBorder="1"/>
    <xf numFmtId="1" fontId="4" fillId="0" borderId="58" xfId="0" applyNumberFormat="1" applyFont="1" applyBorder="1"/>
    <xf numFmtId="1" fontId="4" fillId="0" borderId="66" xfId="0" applyNumberFormat="1" applyFont="1" applyBorder="1"/>
    <xf numFmtId="1" fontId="4" fillId="0" borderId="6" xfId="0" applyNumberFormat="1" applyFont="1" applyBorder="1"/>
    <xf numFmtId="1" fontId="4" fillId="4" borderId="0" xfId="0" applyNumberFormat="1" applyFont="1" applyFill="1" applyAlignment="1" applyProtection="1">
      <alignment horizontal="left"/>
      <protection locked="0"/>
    </xf>
    <xf numFmtId="1" fontId="5" fillId="2" borderId="4" xfId="0" applyNumberFormat="1" applyFont="1" applyFill="1" applyBorder="1"/>
    <xf numFmtId="1" fontId="4" fillId="0" borderId="67" xfId="0" applyNumberFormat="1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vertical="center"/>
    </xf>
    <xf numFmtId="1" fontId="4" fillId="0" borderId="57" xfId="0" applyNumberFormat="1" applyFont="1" applyBorder="1" applyAlignment="1">
      <alignment vertical="center" wrapText="1"/>
    </xf>
    <xf numFmtId="1" fontId="4" fillId="2" borderId="21" xfId="0" applyNumberFormat="1" applyFont="1" applyFill="1" applyBorder="1"/>
    <xf numFmtId="1" fontId="4" fillId="2" borderId="0" xfId="0" applyNumberFormat="1" applyFont="1" applyFill="1" applyProtection="1">
      <protection locked="0"/>
    </xf>
    <xf numFmtId="1" fontId="4" fillId="0" borderId="55" xfId="0" applyNumberFormat="1" applyFont="1" applyBorder="1" applyAlignment="1">
      <alignment vertical="center" wrapText="1"/>
    </xf>
    <xf numFmtId="1" fontId="4" fillId="2" borderId="30" xfId="0" applyNumberFormat="1" applyFont="1" applyFill="1" applyBorder="1"/>
    <xf numFmtId="1" fontId="1" fillId="2" borderId="0" xfId="0" applyNumberFormat="1" applyFont="1" applyFill="1" applyAlignment="1">
      <alignment horizontal="left"/>
    </xf>
    <xf numFmtId="1" fontId="4" fillId="0" borderId="29" xfId="0" applyNumberFormat="1" applyFont="1" applyBorder="1" applyAlignment="1">
      <alignment vertical="center" wrapText="1"/>
    </xf>
    <xf numFmtId="1" fontId="4" fillId="2" borderId="9" xfId="0" applyNumberFormat="1" applyFont="1" applyFill="1" applyBorder="1"/>
    <xf numFmtId="1" fontId="4" fillId="6" borderId="9" xfId="0" applyNumberFormat="1" applyFont="1" applyFill="1" applyBorder="1" applyProtection="1">
      <protection locked="0"/>
    </xf>
    <xf numFmtId="1" fontId="4" fillId="0" borderId="67" xfId="0" applyNumberFormat="1" applyFont="1" applyBorder="1"/>
    <xf numFmtId="1" fontId="4" fillId="0" borderId="16" xfId="0" applyNumberFormat="1" applyFont="1" applyBorder="1" applyAlignment="1">
      <alignment horizontal="center" vertical="center" wrapText="1"/>
    </xf>
    <xf numFmtId="1" fontId="4" fillId="0" borderId="48" xfId="0" applyNumberFormat="1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right" wrapText="1"/>
    </xf>
    <xf numFmtId="1" fontId="4" fillId="0" borderId="21" xfId="0" applyNumberFormat="1" applyFont="1" applyBorder="1" applyAlignment="1">
      <alignment horizontal="right" wrapText="1"/>
    </xf>
    <xf numFmtId="1" fontId="4" fillId="0" borderId="0" xfId="0" applyNumberFormat="1" applyFont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 wrapText="1"/>
    </xf>
    <xf numFmtId="1" fontId="4" fillId="6" borderId="33" xfId="0" applyNumberFormat="1" applyFont="1" applyFill="1" applyBorder="1" applyAlignment="1" applyProtection="1">
      <alignment horizontal="right" wrapText="1"/>
      <protection locked="0"/>
    </xf>
    <xf numFmtId="1" fontId="4" fillId="6" borderId="54" xfId="0" applyNumberFormat="1" applyFont="1" applyFill="1" applyBorder="1" applyAlignment="1" applyProtection="1">
      <alignment horizontal="right" wrapText="1"/>
      <protection locked="0"/>
    </xf>
    <xf numFmtId="1" fontId="4" fillId="6" borderId="35" xfId="0" applyNumberFormat="1" applyFont="1" applyFill="1" applyBorder="1" applyAlignment="1" applyProtection="1">
      <alignment horizontal="right" wrapText="1"/>
      <protection locked="0"/>
    </xf>
    <xf numFmtId="1" fontId="4" fillId="6" borderId="37" xfId="0" applyNumberFormat="1" applyFont="1" applyFill="1" applyBorder="1" applyAlignment="1" applyProtection="1">
      <alignment horizontal="right" wrapText="1"/>
      <protection locked="0"/>
    </xf>
    <xf numFmtId="1" fontId="4" fillId="6" borderId="34" xfId="0" applyNumberFormat="1" applyFont="1" applyFill="1" applyBorder="1" applyAlignment="1" applyProtection="1">
      <alignment horizontal="right" wrapText="1"/>
      <protection locked="0"/>
    </xf>
    <xf numFmtId="1" fontId="4" fillId="6" borderId="36" xfId="0" applyNumberFormat="1" applyFont="1" applyFill="1" applyBorder="1" applyAlignment="1" applyProtection="1">
      <alignment horizontal="right" wrapText="1"/>
      <protection locked="0"/>
    </xf>
    <xf numFmtId="1" fontId="4" fillId="6" borderId="55" xfId="0" applyNumberFormat="1" applyFont="1" applyFill="1" applyBorder="1" applyAlignment="1" applyProtection="1">
      <alignment horizontal="right" wrapText="1"/>
      <protection locked="0"/>
    </xf>
    <xf numFmtId="1" fontId="4" fillId="6" borderId="30" xfId="0" applyNumberFormat="1" applyFont="1" applyFill="1" applyBorder="1" applyAlignment="1" applyProtection="1">
      <alignment horizontal="right" wrapText="1"/>
      <protection locked="0"/>
    </xf>
    <xf numFmtId="1" fontId="4" fillId="0" borderId="69" xfId="0" applyNumberFormat="1" applyFont="1" applyBorder="1" applyAlignment="1">
      <alignment horizontal="center" vertical="center" wrapText="1"/>
    </xf>
    <xf numFmtId="1" fontId="4" fillId="0" borderId="70" xfId="0" applyNumberFormat="1" applyFont="1" applyBorder="1" applyAlignment="1">
      <alignment horizontal="right" wrapText="1"/>
    </xf>
    <xf numFmtId="1" fontId="4" fillId="0" borderId="71" xfId="0" applyNumberFormat="1" applyFont="1" applyBorder="1" applyAlignment="1">
      <alignment horizontal="right" wrapText="1"/>
    </xf>
    <xf numFmtId="1" fontId="4" fillId="6" borderId="72" xfId="0" applyNumberFormat="1" applyFont="1" applyFill="1" applyBorder="1" applyAlignment="1" applyProtection="1">
      <alignment horizontal="right" wrapText="1"/>
      <protection locked="0"/>
    </xf>
    <xf numFmtId="1" fontId="4" fillId="6" borderId="68" xfId="0" applyNumberFormat="1" applyFont="1" applyFill="1" applyBorder="1" applyAlignment="1" applyProtection="1">
      <alignment horizontal="right" wrapText="1"/>
      <protection locked="0"/>
    </xf>
    <xf numFmtId="1" fontId="4" fillId="6" borderId="73" xfId="0" applyNumberFormat="1" applyFont="1" applyFill="1" applyBorder="1" applyAlignment="1" applyProtection="1">
      <alignment horizontal="right" wrapText="1"/>
      <protection locked="0"/>
    </xf>
    <xf numFmtId="1" fontId="4" fillId="6" borderId="69" xfId="0" applyNumberFormat="1" applyFont="1" applyFill="1" applyBorder="1" applyAlignment="1" applyProtection="1">
      <alignment horizontal="right" wrapText="1"/>
      <protection locked="0"/>
    </xf>
    <xf numFmtId="1" fontId="4" fillId="6" borderId="74" xfId="0" applyNumberFormat="1" applyFont="1" applyFill="1" applyBorder="1" applyAlignment="1" applyProtection="1">
      <alignment horizontal="right" wrapText="1"/>
      <protection locked="0"/>
    </xf>
    <xf numFmtId="1" fontId="4" fillId="6" borderId="75" xfId="0" applyNumberFormat="1" applyFont="1" applyFill="1" applyBorder="1" applyAlignment="1" applyProtection="1">
      <alignment horizontal="right" wrapText="1"/>
      <protection locked="0"/>
    </xf>
    <xf numFmtId="1" fontId="4" fillId="6" borderId="76" xfId="0" applyNumberFormat="1" applyFont="1" applyFill="1" applyBorder="1" applyAlignment="1" applyProtection="1">
      <alignment horizontal="right" wrapText="1"/>
      <protection locked="0"/>
    </xf>
    <xf numFmtId="1" fontId="4" fillId="6" borderId="77" xfId="0" applyNumberFormat="1" applyFont="1" applyFill="1" applyBorder="1" applyAlignment="1" applyProtection="1">
      <alignment horizontal="right" wrapText="1"/>
      <protection locked="0"/>
    </xf>
    <xf numFmtId="1" fontId="4" fillId="0" borderId="50" xfId="0" applyNumberFormat="1" applyFont="1" applyBorder="1" applyAlignment="1">
      <alignment horizontal="right" wrapText="1"/>
    </xf>
    <xf numFmtId="1" fontId="4" fillId="0" borderId="49" xfId="0" applyNumberFormat="1" applyFont="1" applyBorder="1" applyAlignment="1">
      <alignment horizontal="right" wrapText="1"/>
    </xf>
    <xf numFmtId="1" fontId="4" fillId="6" borderId="31" xfId="0" applyNumberFormat="1" applyFont="1" applyFill="1" applyBorder="1" applyAlignment="1" applyProtection="1">
      <alignment horizontal="right" wrapText="1"/>
      <protection locked="0"/>
    </xf>
    <xf numFmtId="1" fontId="4" fillId="6" borderId="80" xfId="0" applyNumberFormat="1" applyFont="1" applyFill="1" applyBorder="1" applyAlignment="1" applyProtection="1">
      <alignment horizontal="right" wrapText="1"/>
      <protection locked="0"/>
    </xf>
    <xf numFmtId="1" fontId="4" fillId="6" borderId="81" xfId="0" applyNumberFormat="1" applyFont="1" applyFill="1" applyBorder="1" applyAlignment="1" applyProtection="1">
      <alignment horizontal="right" wrapText="1"/>
      <protection locked="0"/>
    </xf>
    <xf numFmtId="1" fontId="4" fillId="6" borderId="82" xfId="0" applyNumberFormat="1" applyFont="1" applyFill="1" applyBorder="1" applyAlignment="1" applyProtection="1">
      <alignment horizontal="right" wrapText="1"/>
      <protection locked="0"/>
    </xf>
    <xf numFmtId="1" fontId="4" fillId="6" borderId="83" xfId="0" applyNumberFormat="1" applyFont="1" applyFill="1" applyBorder="1" applyAlignment="1" applyProtection="1">
      <alignment horizontal="right" wrapText="1"/>
      <protection locked="0"/>
    </xf>
    <xf numFmtId="1" fontId="4" fillId="6" borderId="84" xfId="0" applyNumberFormat="1" applyFont="1" applyFill="1" applyBorder="1" applyAlignment="1" applyProtection="1">
      <alignment horizontal="right" wrapText="1"/>
      <protection locked="0"/>
    </xf>
    <xf numFmtId="1" fontId="4" fillId="6" borderId="78" xfId="0" applyNumberFormat="1" applyFont="1" applyFill="1" applyBorder="1" applyAlignment="1" applyProtection="1">
      <alignment horizontal="right" wrapText="1"/>
      <protection locked="0"/>
    </xf>
    <xf numFmtId="1" fontId="4" fillId="6" borderId="85" xfId="0" applyNumberFormat="1" applyFont="1" applyFill="1" applyBorder="1" applyAlignment="1" applyProtection="1">
      <alignment horizontal="right" wrapText="1"/>
      <protection locked="0"/>
    </xf>
    <xf numFmtId="1" fontId="4" fillId="8" borderId="85" xfId="0" applyNumberFormat="1" applyFont="1" applyFill="1" applyBorder="1" applyAlignment="1" applyProtection="1">
      <alignment horizontal="right" wrapText="1"/>
    </xf>
    <xf numFmtId="1" fontId="4" fillId="0" borderId="16" xfId="0" applyNumberFormat="1" applyFont="1" applyBorder="1" applyAlignment="1">
      <alignment horizontal="right" wrapText="1"/>
    </xf>
    <xf numFmtId="1" fontId="4" fillId="6" borderId="60" xfId="0" applyNumberFormat="1" applyFont="1" applyFill="1" applyBorder="1" applyAlignment="1" applyProtection="1">
      <alignment horizontal="right" wrapText="1"/>
      <protection locked="0"/>
    </xf>
    <xf numFmtId="1" fontId="4" fillId="6" borderId="16" xfId="0" applyNumberFormat="1" applyFont="1" applyFill="1" applyBorder="1" applyAlignment="1" applyProtection="1">
      <alignment horizontal="right" wrapText="1"/>
      <protection locked="0"/>
    </xf>
    <xf numFmtId="1" fontId="4" fillId="6" borderId="86" xfId="0" applyNumberFormat="1" applyFont="1" applyFill="1" applyBorder="1" applyAlignment="1" applyProtection="1">
      <alignment horizontal="right" wrapText="1"/>
      <protection locked="0"/>
    </xf>
    <xf numFmtId="1" fontId="4" fillId="6" borderId="0" xfId="0" applyNumberFormat="1" applyFont="1" applyFill="1" applyAlignment="1" applyProtection="1">
      <alignment horizontal="right" wrapText="1"/>
      <protection locked="0"/>
    </xf>
    <xf numFmtId="1" fontId="4" fillId="6" borderId="87" xfId="0" applyNumberFormat="1" applyFont="1" applyFill="1" applyBorder="1" applyAlignment="1" applyProtection="1">
      <alignment horizontal="right" wrapText="1"/>
      <protection locked="0"/>
    </xf>
    <xf numFmtId="1" fontId="4" fillId="6" borderId="88" xfId="0" applyNumberFormat="1" applyFont="1" applyFill="1" applyBorder="1" applyAlignment="1" applyProtection="1">
      <alignment horizontal="right" wrapText="1"/>
      <protection locked="0"/>
    </xf>
    <xf numFmtId="1" fontId="4" fillId="6" borderId="29" xfId="0" applyNumberFormat="1" applyFont="1" applyFill="1" applyBorder="1" applyAlignment="1" applyProtection="1">
      <alignment horizontal="right" wrapText="1"/>
      <protection locked="0"/>
    </xf>
    <xf numFmtId="1" fontId="4" fillId="6" borderId="9" xfId="0" applyNumberFormat="1" applyFont="1" applyFill="1" applyBorder="1" applyAlignment="1" applyProtection="1">
      <alignment horizontal="right" wrapText="1"/>
      <protection locked="0"/>
    </xf>
    <xf numFmtId="1" fontId="4" fillId="8" borderId="9" xfId="0" applyNumberFormat="1" applyFont="1" applyFill="1" applyBorder="1" applyAlignment="1" applyProtection="1">
      <alignment horizontal="right" wrapText="1"/>
    </xf>
    <xf numFmtId="1" fontId="4" fillId="0" borderId="37" xfId="0" applyNumberFormat="1" applyFont="1" applyBorder="1" applyAlignment="1">
      <alignment horizontal="right" wrapText="1"/>
    </xf>
    <xf numFmtId="1" fontId="4" fillId="8" borderId="30" xfId="0" applyNumberFormat="1" applyFont="1" applyFill="1" applyBorder="1" applyAlignment="1" applyProtection="1">
      <alignment horizontal="right" wrapText="1"/>
    </xf>
    <xf numFmtId="1" fontId="4" fillId="0" borderId="42" xfId="0" applyNumberFormat="1" applyFont="1" applyBorder="1" applyAlignment="1">
      <alignment horizontal="right" wrapText="1"/>
    </xf>
    <xf numFmtId="1" fontId="4" fillId="6" borderId="18" xfId="0" applyNumberFormat="1" applyFont="1" applyFill="1" applyBorder="1" applyAlignment="1" applyProtection="1">
      <alignment horizontal="right" wrapText="1"/>
      <protection locked="0"/>
    </xf>
    <xf numFmtId="1" fontId="4" fillId="6" borderId="11" xfId="0" applyNumberFormat="1" applyFont="1" applyFill="1" applyBorder="1" applyAlignment="1" applyProtection="1">
      <alignment horizontal="right" wrapText="1"/>
      <protection locked="0"/>
    </xf>
    <xf numFmtId="1" fontId="4" fillId="6" borderId="89" xfId="0" applyNumberFormat="1" applyFont="1" applyFill="1" applyBorder="1" applyAlignment="1" applyProtection="1">
      <alignment horizontal="right" wrapText="1"/>
      <protection locked="0"/>
    </xf>
    <xf numFmtId="1" fontId="4" fillId="6" borderId="1" xfId="0" applyNumberFormat="1" applyFont="1" applyFill="1" applyBorder="1" applyAlignment="1" applyProtection="1">
      <alignment horizontal="right" wrapText="1"/>
      <protection locked="0"/>
    </xf>
    <xf numFmtId="1" fontId="4" fillId="6" borderId="20" xfId="0" applyNumberFormat="1" applyFont="1" applyFill="1" applyBorder="1" applyAlignment="1" applyProtection="1">
      <alignment horizontal="right" wrapText="1"/>
      <protection locked="0"/>
    </xf>
    <xf numFmtId="1" fontId="4" fillId="6" borderId="90" xfId="0" applyNumberFormat="1" applyFont="1" applyFill="1" applyBorder="1" applyAlignment="1" applyProtection="1">
      <alignment horizontal="right" wrapText="1"/>
      <protection locked="0"/>
    </xf>
    <xf numFmtId="1" fontId="4" fillId="6" borderId="10" xfId="0" applyNumberFormat="1" applyFont="1" applyFill="1" applyBorder="1" applyAlignment="1" applyProtection="1">
      <alignment horizontal="right" wrapText="1"/>
      <protection locked="0"/>
    </xf>
    <xf numFmtId="1" fontId="4" fillId="6" borderId="15" xfId="0" applyNumberFormat="1" applyFont="1" applyFill="1" applyBorder="1" applyAlignment="1" applyProtection="1">
      <alignment horizontal="right" wrapText="1"/>
      <protection locked="0"/>
    </xf>
    <xf numFmtId="1" fontId="4" fillId="8" borderId="15" xfId="0" applyNumberFormat="1" applyFont="1" applyFill="1" applyBorder="1" applyAlignment="1" applyProtection="1">
      <alignment horizontal="right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30" xfId="0" applyNumberFormat="1" applyFont="1" applyBorder="1" applyAlignment="1">
      <alignment horizontal="center" vertical="center" wrapText="1"/>
    </xf>
    <xf numFmtId="1" fontId="4" fillId="0" borderId="39" xfId="0" applyNumberFormat="1" applyFont="1" applyBorder="1" applyAlignment="1">
      <alignment horizontal="center" vertical="center" wrapText="1"/>
    </xf>
    <xf numFmtId="1" fontId="4" fillId="6" borderId="39" xfId="0" applyNumberFormat="1" applyFont="1" applyFill="1" applyBorder="1" applyAlignment="1" applyProtection="1">
      <alignment horizontal="right" wrapText="1"/>
      <protection locked="0"/>
    </xf>
    <xf numFmtId="1" fontId="3" fillId="0" borderId="0" xfId="0" applyNumberFormat="1" applyFont="1"/>
    <xf numFmtId="1" fontId="3" fillId="0" borderId="91" xfId="0" applyNumberFormat="1" applyFont="1" applyBorder="1"/>
    <xf numFmtId="1" fontId="2" fillId="0" borderId="91" xfId="0" applyNumberFormat="1" applyFont="1" applyBorder="1"/>
    <xf numFmtId="1" fontId="4" fillId="0" borderId="92" xfId="0" applyNumberFormat="1" applyFont="1" applyBorder="1"/>
    <xf numFmtId="1" fontId="1" fillId="0" borderId="92" xfId="0" applyNumberFormat="1" applyFont="1" applyBorder="1"/>
    <xf numFmtId="1" fontId="4" fillId="0" borderId="91" xfId="0" applyNumberFormat="1" applyFont="1" applyBorder="1"/>
    <xf numFmtId="1" fontId="4" fillId="0" borderId="93" xfId="0" applyNumberFormat="1" applyFont="1" applyBorder="1"/>
    <xf numFmtId="1" fontId="4" fillId="0" borderId="94" xfId="0" applyNumberFormat="1" applyFont="1" applyBorder="1"/>
    <xf numFmtId="1" fontId="2" fillId="2" borderId="29" xfId="0" applyNumberFormat="1" applyFont="1" applyFill="1" applyBorder="1"/>
    <xf numFmtId="1" fontId="2" fillId="4" borderId="29" xfId="0" applyNumberFormat="1" applyFont="1" applyFill="1" applyBorder="1"/>
    <xf numFmtId="1" fontId="4" fillId="0" borderId="95" xfId="0" applyNumberFormat="1" applyFont="1" applyBorder="1" applyAlignment="1">
      <alignment horizontal="right" wrapText="1"/>
    </xf>
    <xf numFmtId="1" fontId="4" fillId="6" borderId="50" xfId="0" applyNumberFormat="1" applyFont="1" applyFill="1" applyBorder="1" applyAlignment="1" applyProtection="1">
      <alignment horizontal="right"/>
      <protection locked="0"/>
    </xf>
    <xf numFmtId="1" fontId="4" fillId="6" borderId="51" xfId="0" applyNumberFormat="1" applyFont="1" applyFill="1" applyBorder="1" applyAlignment="1" applyProtection="1">
      <alignment horizontal="right"/>
      <protection locked="0"/>
    </xf>
    <xf numFmtId="1" fontId="4" fillId="6" borderId="96" xfId="0" applyNumberFormat="1" applyFont="1" applyFill="1" applyBorder="1" applyAlignment="1" applyProtection="1">
      <alignment horizontal="right"/>
      <protection locked="0"/>
    </xf>
    <xf numFmtId="1" fontId="4" fillId="6" borderId="97" xfId="0" applyNumberFormat="1" applyFont="1" applyFill="1" applyBorder="1" applyAlignment="1" applyProtection="1">
      <alignment horizontal="right"/>
      <protection locked="0"/>
    </xf>
    <xf numFmtId="1" fontId="4" fillId="6" borderId="49" xfId="0" applyNumberFormat="1" applyFont="1" applyFill="1" applyBorder="1" applyAlignment="1" applyProtection="1">
      <alignment horizontal="right"/>
      <protection locked="0"/>
    </xf>
    <xf numFmtId="1" fontId="4" fillId="6" borderId="33" xfId="0" applyNumberFormat="1" applyFont="1" applyFill="1" applyBorder="1" applyAlignment="1" applyProtection="1">
      <alignment horizontal="right"/>
      <protection locked="0"/>
    </xf>
    <xf numFmtId="1" fontId="4" fillId="6" borderId="34" xfId="0" applyNumberFormat="1" applyFont="1" applyFill="1" applyBorder="1" applyAlignment="1" applyProtection="1">
      <alignment horizontal="right"/>
      <protection locked="0"/>
    </xf>
    <xf numFmtId="1" fontId="4" fillId="6" borderId="35" xfId="0" applyNumberFormat="1" applyFont="1" applyFill="1" applyBorder="1" applyAlignment="1" applyProtection="1">
      <alignment horizontal="right"/>
      <protection locked="0"/>
    </xf>
    <xf numFmtId="1" fontId="4" fillId="6" borderId="36" xfId="0" applyNumberFormat="1" applyFont="1" applyFill="1" applyBorder="1" applyAlignment="1" applyProtection="1">
      <alignment horizontal="right"/>
      <protection locked="0"/>
    </xf>
    <xf numFmtId="1" fontId="4" fillId="6" borderId="54" xfId="0" applyNumberFormat="1" applyFont="1" applyFill="1" applyBorder="1" applyAlignment="1" applyProtection="1">
      <alignment horizontal="right"/>
      <protection locked="0"/>
    </xf>
    <xf numFmtId="1" fontId="4" fillId="6" borderId="40" xfId="0" applyNumberFormat="1" applyFont="1" applyFill="1" applyBorder="1" applyAlignment="1" applyProtection="1">
      <alignment horizontal="right"/>
      <protection locked="0"/>
    </xf>
    <xf numFmtId="1" fontId="4" fillId="6" borderId="43" xfId="0" applyNumberFormat="1" applyFont="1" applyFill="1" applyBorder="1" applyAlignment="1" applyProtection="1">
      <alignment horizontal="right"/>
      <protection locked="0"/>
    </xf>
    <xf numFmtId="1" fontId="4" fillId="6" borderId="44" xfId="0" applyNumberFormat="1" applyFont="1" applyFill="1" applyBorder="1" applyAlignment="1" applyProtection="1">
      <alignment horizontal="right"/>
      <protection locked="0"/>
    </xf>
    <xf numFmtId="1" fontId="4" fillId="6" borderId="45" xfId="0" applyNumberFormat="1" applyFont="1" applyFill="1" applyBorder="1" applyAlignment="1" applyProtection="1">
      <alignment horizontal="right"/>
      <protection locked="0"/>
    </xf>
    <xf numFmtId="1" fontId="4" fillId="6" borderId="42" xfId="0" applyNumberFormat="1" applyFont="1" applyFill="1" applyBorder="1" applyAlignment="1" applyProtection="1">
      <alignment horizontal="right"/>
      <protection locked="0"/>
    </xf>
    <xf numFmtId="1" fontId="4" fillId="0" borderId="8" xfId="0" applyNumberFormat="1" applyFont="1" applyBorder="1" applyAlignment="1">
      <alignment horizontal="center" vertical="center"/>
    </xf>
    <xf numFmtId="1" fontId="4" fillId="0" borderId="65" xfId="0" applyNumberFormat="1" applyFont="1" applyBorder="1" applyAlignment="1">
      <alignment horizontal="center" vertical="center" wrapText="1"/>
    </xf>
    <xf numFmtId="1" fontId="4" fillId="0" borderId="66" xfId="0" applyNumberFormat="1" applyFont="1" applyBorder="1" applyAlignment="1">
      <alignment horizontal="center" vertical="center" wrapText="1"/>
    </xf>
    <xf numFmtId="1" fontId="4" fillId="0" borderId="102" xfId="0" applyNumberFormat="1" applyFont="1" applyBorder="1" applyAlignment="1">
      <alignment horizontal="center" vertical="center" wrapText="1"/>
    </xf>
    <xf numFmtId="1" fontId="4" fillId="0" borderId="53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03" xfId="0" applyNumberFormat="1" applyFont="1" applyFill="1" applyBorder="1" applyAlignment="1">
      <alignment horizontal="center" vertical="center"/>
    </xf>
    <xf numFmtId="1" fontId="4" fillId="0" borderId="104" xfId="0" applyNumberFormat="1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7" borderId="27" xfId="0" applyNumberFormat="1" applyFont="1" applyFill="1" applyBorder="1" applyAlignment="1">
      <alignment horizontal="right"/>
    </xf>
    <xf numFmtId="1" fontId="4" fillId="7" borderId="25" xfId="0" applyNumberFormat="1" applyFont="1" applyFill="1" applyBorder="1" applyAlignment="1">
      <alignment horizontal="right"/>
    </xf>
    <xf numFmtId="1" fontId="4" fillId="0" borderId="18" xfId="0" applyNumberFormat="1" applyFont="1" applyBorder="1" applyAlignment="1">
      <alignment horizontal="right"/>
    </xf>
    <xf numFmtId="1" fontId="4" fillId="0" borderId="19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1" fontId="4" fillId="6" borderId="89" xfId="0" applyNumberFormat="1" applyFont="1" applyFill="1" applyBorder="1" applyAlignment="1" applyProtection="1">
      <alignment horizontal="right"/>
      <protection locked="0"/>
    </xf>
    <xf numFmtId="1" fontId="4" fillId="6" borderId="90" xfId="0" applyNumberFormat="1" applyFont="1" applyFill="1" applyBorder="1" applyAlignment="1" applyProtection="1">
      <alignment horizontal="right"/>
      <protection locked="0"/>
    </xf>
    <xf numFmtId="1" fontId="4" fillId="6" borderId="18" xfId="0" applyNumberFormat="1" applyFont="1" applyFill="1" applyBorder="1" applyAlignment="1" applyProtection="1">
      <alignment horizontal="right"/>
      <protection locked="0"/>
    </xf>
    <xf numFmtId="1" fontId="4" fillId="6" borderId="20" xfId="0" applyNumberFormat="1" applyFont="1" applyFill="1" applyBorder="1" applyAlignment="1" applyProtection="1">
      <alignment horizontal="right"/>
      <protection locked="0"/>
    </xf>
    <xf numFmtId="1" fontId="4" fillId="6" borderId="1" xfId="0" applyNumberFormat="1" applyFont="1" applyFill="1" applyBorder="1" applyAlignment="1" applyProtection="1">
      <alignment horizontal="right"/>
      <protection locked="0"/>
    </xf>
    <xf numFmtId="1" fontId="4" fillId="6" borderId="10" xfId="0" applyNumberFormat="1" applyFont="1" applyFill="1" applyBorder="1" applyAlignment="1" applyProtection="1">
      <alignment horizontal="right"/>
      <protection locked="0"/>
    </xf>
    <xf numFmtId="1" fontId="4" fillId="7" borderId="105" xfId="0" applyNumberFormat="1" applyFont="1" applyFill="1" applyBorder="1" applyAlignment="1">
      <alignment horizontal="right"/>
    </xf>
    <xf numFmtId="1" fontId="4" fillId="7" borderId="19" xfId="0" applyNumberFormat="1" applyFont="1" applyFill="1" applyBorder="1" applyAlignment="1">
      <alignment horizontal="right"/>
    </xf>
    <xf numFmtId="1" fontId="4" fillId="6" borderId="11" xfId="0" applyNumberFormat="1" applyFont="1" applyFill="1" applyBorder="1" applyAlignment="1" applyProtection="1">
      <alignment horizontal="right"/>
      <protection locked="0"/>
    </xf>
    <xf numFmtId="1" fontId="4" fillId="6" borderId="101" xfId="0" applyNumberFormat="1" applyFont="1" applyFill="1" applyBorder="1" applyAlignment="1" applyProtection="1">
      <alignment horizontal="right"/>
      <protection locked="0"/>
    </xf>
    <xf numFmtId="1" fontId="4" fillId="6" borderId="106" xfId="0" applyNumberFormat="1" applyFont="1" applyFill="1" applyBorder="1" applyAlignment="1" applyProtection="1">
      <alignment horizontal="right"/>
      <protection locked="0"/>
    </xf>
    <xf numFmtId="1" fontId="4" fillId="6" borderId="15" xfId="0" applyNumberFormat="1" applyFont="1" applyFill="1" applyBorder="1" applyAlignment="1" applyProtection="1">
      <alignment horizontal="right"/>
      <protection locked="0"/>
    </xf>
    <xf numFmtId="1" fontId="4" fillId="0" borderId="107" xfId="0" applyNumberFormat="1" applyFont="1" applyBorder="1" applyAlignment="1">
      <alignment horizontal="center" vertical="center" wrapText="1"/>
    </xf>
    <xf numFmtId="1" fontId="4" fillId="0" borderId="108" xfId="0" applyNumberFormat="1" applyFont="1" applyBorder="1" applyAlignment="1">
      <alignment horizontal="center" vertical="center" wrapText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left" wrapText="1"/>
    </xf>
    <xf numFmtId="1" fontId="4" fillId="0" borderId="21" xfId="0" applyNumberFormat="1" applyFont="1" applyBorder="1"/>
    <xf numFmtId="1" fontId="4" fillId="7" borderId="33" xfId="0" applyNumberFormat="1" applyFont="1" applyFill="1" applyBorder="1"/>
    <xf numFmtId="1" fontId="4" fillId="7" borderId="38" xfId="0" applyNumberFormat="1" applyFont="1" applyFill="1" applyBorder="1"/>
    <xf numFmtId="1" fontId="4" fillId="7" borderId="109" xfId="0" applyNumberFormat="1" applyFont="1" applyFill="1" applyBorder="1"/>
    <xf numFmtId="1" fontId="4" fillId="7" borderId="110" xfId="0" applyNumberFormat="1" applyFont="1" applyFill="1" applyBorder="1"/>
    <xf numFmtId="1" fontId="4" fillId="0" borderId="39" xfId="0" applyNumberFormat="1" applyFont="1" applyBorder="1" applyAlignment="1">
      <alignment horizontal="left" wrapText="1"/>
    </xf>
    <xf numFmtId="1" fontId="4" fillId="0" borderId="39" xfId="0" applyNumberFormat="1" applyFont="1" applyBorder="1"/>
    <xf numFmtId="1" fontId="4" fillId="6" borderId="41" xfId="0" applyNumberFormat="1" applyFont="1" applyFill="1" applyBorder="1" applyProtection="1">
      <protection locked="0"/>
    </xf>
    <xf numFmtId="1" fontId="4" fillId="7" borderId="111" xfId="0" applyNumberFormat="1" applyFont="1" applyFill="1" applyBorder="1"/>
    <xf numFmtId="1" fontId="4" fillId="7" borderId="112" xfId="0" applyNumberFormat="1" applyFont="1" applyFill="1" applyBorder="1"/>
    <xf numFmtId="1" fontId="4" fillId="6" borderId="113" xfId="0" applyNumberFormat="1" applyFont="1" applyFill="1" applyBorder="1" applyProtection="1">
      <protection locked="0"/>
    </xf>
    <xf numFmtId="1" fontId="4" fillId="2" borderId="0" xfId="0" applyNumberFormat="1" applyFont="1" applyFill="1" applyAlignment="1">
      <alignment wrapText="1"/>
    </xf>
    <xf numFmtId="1" fontId="4" fillId="0" borderId="21" xfId="0" applyNumberFormat="1" applyFont="1" applyBorder="1" applyAlignment="1">
      <alignment wrapText="1"/>
    </xf>
    <xf numFmtId="1" fontId="4" fillId="0" borderId="53" xfId="0" applyNumberFormat="1" applyFont="1" applyBorder="1" applyAlignment="1">
      <alignment wrapText="1"/>
    </xf>
    <xf numFmtId="1" fontId="4" fillId="0" borderId="30" xfId="0" applyNumberFormat="1" applyFont="1" applyBorder="1" applyAlignment="1">
      <alignment horizontal="left" wrapText="1"/>
    </xf>
    <xf numFmtId="1" fontId="4" fillId="0" borderId="114" xfId="0" applyNumberFormat="1" applyFont="1" applyBorder="1" applyAlignment="1">
      <alignment horizontal="left" wrapText="1"/>
    </xf>
    <xf numFmtId="1" fontId="4" fillId="6" borderId="114" xfId="0" applyNumberFormat="1" applyFont="1" applyFill="1" applyBorder="1" applyProtection="1">
      <protection locked="0"/>
    </xf>
    <xf numFmtId="1" fontId="4" fillId="0" borderId="114" xfId="0" applyNumberFormat="1" applyFont="1" applyBorder="1" applyAlignment="1">
      <alignment wrapText="1"/>
    </xf>
    <xf numFmtId="1" fontId="4" fillId="0" borderId="67" xfId="0" applyNumberFormat="1" applyFont="1" applyBorder="1" applyAlignment="1">
      <alignment horizontal="center"/>
    </xf>
    <xf numFmtId="1" fontId="7" fillId="2" borderId="1" xfId="0" applyNumberFormat="1" applyFont="1" applyFill="1" applyBorder="1"/>
    <xf numFmtId="1" fontId="8" fillId="4" borderId="0" xfId="0" applyNumberFormat="1" applyFont="1" applyFill="1"/>
    <xf numFmtId="1" fontId="9" fillId="4" borderId="0" xfId="0" applyNumberFormat="1" applyFont="1" applyFill="1"/>
    <xf numFmtId="1" fontId="6" fillId="4" borderId="0" xfId="0" applyNumberFormat="1" applyFont="1" applyFill="1"/>
    <xf numFmtId="1" fontId="7" fillId="4" borderId="0" xfId="0" applyNumberFormat="1" applyFont="1" applyFill="1"/>
    <xf numFmtId="1" fontId="4" fillId="6" borderId="67" xfId="0" applyNumberFormat="1" applyFont="1" applyFill="1" applyBorder="1" applyProtection="1">
      <protection locked="0"/>
    </xf>
    <xf numFmtId="1" fontId="5" fillId="4" borderId="0" xfId="0" applyNumberFormat="1" applyFont="1" applyFill="1"/>
    <xf numFmtId="1" fontId="3" fillId="4" borderId="0" xfId="0" applyNumberFormat="1" applyFont="1" applyFill="1"/>
    <xf numFmtId="1" fontId="4" fillId="0" borderId="2" xfId="0" applyNumberFormat="1" applyFont="1" applyBorder="1" applyAlignment="1">
      <alignment horizontal="center" vertical="center"/>
    </xf>
    <xf numFmtId="1" fontId="4" fillId="0" borderId="56" xfId="0" applyNumberFormat="1" applyFont="1" applyBorder="1" applyAlignment="1">
      <alignment vertical="center"/>
    </xf>
    <xf numFmtId="1" fontId="4" fillId="0" borderId="46" xfId="0" applyNumberFormat="1" applyFont="1" applyBorder="1" applyAlignment="1">
      <alignment vertical="center"/>
    </xf>
    <xf numFmtId="1" fontId="4" fillId="0" borderId="15" xfId="0" applyNumberFormat="1" applyFont="1" applyBorder="1"/>
    <xf numFmtId="1" fontId="4" fillId="6" borderId="18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6" borderId="15" xfId="0" applyNumberFormat="1" applyFont="1" applyFill="1" applyBorder="1" applyProtection="1">
      <protection locked="0"/>
    </xf>
    <xf numFmtId="1" fontId="4" fillId="6" borderId="89" xfId="0" applyNumberFormat="1" applyFont="1" applyFill="1" applyBorder="1" applyProtection="1">
      <protection locked="0"/>
    </xf>
    <xf numFmtId="1" fontId="7" fillId="2" borderId="0" xfId="0" applyNumberFormat="1" applyFont="1" applyFill="1"/>
    <xf numFmtId="1" fontId="8" fillId="2" borderId="0" xfId="0" applyNumberFormat="1" applyFont="1" applyFill="1"/>
    <xf numFmtId="1" fontId="4" fillId="6" borderId="12" xfId="0" applyNumberFormat="1" applyFont="1" applyFill="1" applyBorder="1" applyProtection="1">
      <protection locked="0"/>
    </xf>
    <xf numFmtId="1" fontId="4" fillId="7" borderId="26" xfId="0" applyNumberFormat="1" applyFont="1" applyFill="1" applyBorder="1"/>
    <xf numFmtId="1" fontId="4" fillId="7" borderId="24" xfId="0" applyNumberFormat="1" applyFont="1" applyFill="1" applyBorder="1"/>
    <xf numFmtId="1" fontId="4" fillId="7" borderId="35" xfId="0" applyNumberFormat="1" applyFont="1" applyFill="1" applyBorder="1"/>
    <xf numFmtId="1" fontId="4" fillId="7" borderId="42" xfId="0" applyNumberFormat="1" applyFont="1" applyFill="1" applyBorder="1"/>
    <xf numFmtId="1" fontId="4" fillId="0" borderId="9" xfId="0" applyNumberFormat="1" applyFont="1" applyBorder="1" applyAlignment="1">
      <alignment horizontal="center" vertical="center" wrapText="1"/>
    </xf>
    <xf numFmtId="1" fontId="4" fillId="6" borderId="47" xfId="0" applyNumberFormat="1" applyFont="1" applyFill="1" applyBorder="1" applyProtection="1">
      <protection locked="0"/>
    </xf>
    <xf numFmtId="1" fontId="4" fillId="6" borderId="58" xfId="0" applyNumberFormat="1" applyFont="1" applyFill="1" applyBorder="1" applyProtection="1">
      <protection locked="0"/>
    </xf>
    <xf numFmtId="1" fontId="4" fillId="7" borderId="8" xfId="0" applyNumberFormat="1" applyFont="1" applyFill="1" applyBorder="1"/>
    <xf numFmtId="1" fontId="4" fillId="6" borderId="86" xfId="0" applyNumberFormat="1" applyFont="1" applyFill="1" applyBorder="1" applyProtection="1">
      <protection locked="0"/>
    </xf>
    <xf numFmtId="1" fontId="4" fillId="7" borderId="49" xfId="0" applyNumberFormat="1" applyFont="1" applyFill="1" applyBorder="1"/>
    <xf numFmtId="1" fontId="5" fillId="0" borderId="2" xfId="0" applyNumberFormat="1" applyFont="1" applyBorder="1"/>
    <xf numFmtId="1" fontId="5" fillId="3" borderId="0" xfId="0" applyNumberFormat="1" applyFont="1" applyFill="1" applyProtection="1">
      <protection locked="0"/>
    </xf>
    <xf numFmtId="1" fontId="5" fillId="5" borderId="0" xfId="0" applyNumberFormat="1" applyFont="1" applyFill="1" applyProtection="1">
      <protection locked="0"/>
    </xf>
    <xf numFmtId="1" fontId="4" fillId="0" borderId="17" xfId="0" applyNumberFormat="1" applyFont="1" applyBorder="1" applyAlignment="1">
      <alignment horizontal="center" vertical="center" wrapText="1"/>
    </xf>
    <xf numFmtId="1" fontId="5" fillId="2" borderId="0" xfId="0" applyNumberFormat="1" applyFont="1" applyFill="1" applyProtection="1">
      <protection locked="0"/>
    </xf>
    <xf numFmtId="1" fontId="4" fillId="0" borderId="115" xfId="0" applyNumberFormat="1" applyFont="1" applyBorder="1" applyAlignment="1">
      <alignment horizontal="center" vertical="center" wrapText="1"/>
    </xf>
    <xf numFmtId="1" fontId="4" fillId="0" borderId="30" xfId="0" applyNumberFormat="1" applyFont="1" applyBorder="1" applyAlignment="1">
      <alignment horizontal="center" vertical="center" wrapText="1"/>
    </xf>
    <xf numFmtId="1" fontId="4" fillId="0" borderId="30" xfId="0" applyNumberFormat="1" applyFont="1" applyBorder="1"/>
    <xf numFmtId="1" fontId="4" fillId="6" borderId="109" xfId="0" applyNumberFormat="1" applyFont="1" applyFill="1" applyBorder="1" applyProtection="1">
      <protection locked="0"/>
    </xf>
    <xf numFmtId="1" fontId="4" fillId="0" borderId="39" xfId="0" applyNumberFormat="1" applyFont="1" applyBorder="1" applyAlignment="1">
      <alignment horizontal="center" vertical="center" wrapText="1"/>
    </xf>
    <xf numFmtId="1" fontId="4" fillId="6" borderId="111" xfId="0" applyNumberFormat="1" applyFont="1" applyFill="1" applyBorder="1" applyProtection="1">
      <protection locked="0"/>
    </xf>
    <xf numFmtId="1" fontId="4" fillId="0" borderId="67" xfId="0" applyNumberFormat="1" applyFont="1" applyBorder="1" applyAlignment="1">
      <alignment horizontal="center" vertical="center" wrapText="1"/>
    </xf>
    <xf numFmtId="1" fontId="4" fillId="2" borderId="47" xfId="0" applyNumberFormat="1" applyFont="1" applyFill="1" applyBorder="1" applyAlignment="1">
      <alignment horizontal="center" vertical="center" wrapText="1"/>
    </xf>
    <xf numFmtId="1" fontId="4" fillId="2" borderId="48" xfId="0" applyNumberFormat="1" applyFont="1" applyFill="1" applyBorder="1" applyAlignment="1" applyProtection="1">
      <alignment horizontal="center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>
      <alignment horizontal="right" wrapText="1"/>
    </xf>
    <xf numFmtId="1" fontId="4" fillId="2" borderId="13" xfId="0" applyNumberFormat="1" applyFont="1" applyFill="1" applyBorder="1" applyAlignment="1">
      <alignment horizontal="right"/>
    </xf>
    <xf numFmtId="1" fontId="4" fillId="2" borderId="24" xfId="0" applyNumberFormat="1" applyFont="1" applyFill="1" applyBorder="1" applyAlignment="1">
      <alignment horizontal="right"/>
    </xf>
    <xf numFmtId="1" fontId="4" fillId="7" borderId="116" xfId="0" applyNumberFormat="1" applyFont="1" applyFill="1" applyBorder="1" applyAlignment="1">
      <alignment horizontal="right"/>
    </xf>
    <xf numFmtId="1" fontId="4" fillId="7" borderId="49" xfId="0" applyNumberFormat="1" applyFont="1" applyFill="1" applyBorder="1" applyAlignment="1">
      <alignment horizontal="right"/>
    </xf>
    <xf numFmtId="1" fontId="4" fillId="7" borderId="97" xfId="0" applyNumberFormat="1" applyFont="1" applyFill="1" applyBorder="1" applyAlignment="1">
      <alignment horizontal="right"/>
    </xf>
    <xf numFmtId="1" fontId="4" fillId="7" borderId="117" xfId="0" applyNumberFormat="1" applyFont="1" applyFill="1" applyBorder="1" applyAlignment="1">
      <alignment horizontal="right"/>
    </xf>
    <xf numFmtId="1" fontId="4" fillId="2" borderId="60" xfId="0" applyNumberFormat="1" applyFont="1" applyFill="1" applyBorder="1" applyAlignment="1">
      <alignment horizontal="right" wrapText="1"/>
    </xf>
    <xf numFmtId="1" fontId="4" fillId="2" borderId="61" xfId="0" applyNumberFormat="1" applyFont="1" applyFill="1" applyBorder="1" applyAlignment="1">
      <alignment horizontal="right"/>
    </xf>
    <xf numFmtId="1" fontId="4" fillId="2" borderId="54" xfId="0" applyNumberFormat="1" applyFont="1" applyFill="1" applyBorder="1" applyAlignment="1">
      <alignment horizontal="right"/>
    </xf>
    <xf numFmtId="1" fontId="4" fillId="2" borderId="40" xfId="0" applyNumberFormat="1" applyFont="1" applyFill="1" applyBorder="1" applyAlignment="1">
      <alignment horizontal="right" wrapText="1"/>
    </xf>
    <xf numFmtId="1" fontId="4" fillId="2" borderId="41" xfId="0" applyNumberFormat="1" applyFont="1" applyFill="1" applyBorder="1" applyAlignment="1">
      <alignment horizontal="right"/>
    </xf>
    <xf numFmtId="1" fontId="4" fillId="2" borderId="11" xfId="0" applyNumberFormat="1" applyFont="1" applyFill="1" applyBorder="1" applyAlignment="1">
      <alignment horizontal="right"/>
    </xf>
    <xf numFmtId="1" fontId="5" fillId="2" borderId="7" xfId="0" applyNumberFormat="1" applyFont="1" applyFill="1" applyBorder="1"/>
    <xf numFmtId="1" fontId="9" fillId="0" borderId="92" xfId="0" applyNumberFormat="1" applyFont="1" applyBorder="1"/>
    <xf numFmtId="1" fontId="4" fillId="0" borderId="0" xfId="0" applyNumberFormat="1" applyFont="1" applyAlignment="1">
      <alignment horizontal="center" vertical="center"/>
    </xf>
    <xf numFmtId="1" fontId="4" fillId="0" borderId="120" xfId="0" applyNumberFormat="1" applyFont="1" applyBorder="1" applyAlignment="1">
      <alignment horizontal="center" vertical="center"/>
    </xf>
    <xf numFmtId="1" fontId="4" fillId="0" borderId="121" xfId="0" applyNumberFormat="1" applyFont="1" applyBorder="1" applyAlignment="1">
      <alignment horizontal="center" vertical="center"/>
    </xf>
    <xf numFmtId="1" fontId="4" fillId="0" borderId="120" xfId="0" applyNumberFormat="1" applyFont="1" applyBorder="1" applyAlignment="1">
      <alignment horizontal="center" vertical="center" wrapText="1"/>
    </xf>
    <xf numFmtId="1" fontId="4" fillId="0" borderId="122" xfId="0" applyNumberFormat="1" applyFont="1" applyBorder="1" applyAlignment="1">
      <alignment horizontal="center" vertical="center" wrapText="1"/>
    </xf>
    <xf numFmtId="1" fontId="4" fillId="0" borderId="123" xfId="0" applyNumberFormat="1" applyFont="1" applyBorder="1" applyAlignment="1">
      <alignment horizontal="left" vertical="center" wrapText="1"/>
    </xf>
    <xf numFmtId="1" fontId="4" fillId="0" borderId="124" xfId="0" applyNumberFormat="1" applyFont="1" applyBorder="1" applyAlignment="1">
      <alignment horizontal="right" wrapText="1"/>
    </xf>
    <xf numFmtId="1" fontId="4" fillId="0" borderId="125" xfId="0" applyNumberFormat="1" applyFont="1" applyBorder="1" applyAlignment="1">
      <alignment horizontal="right"/>
    </xf>
    <xf numFmtId="1" fontId="4" fillId="0" borderId="19" xfId="0" applyNumberFormat="1" applyFont="1" applyBorder="1" applyAlignment="1">
      <alignment horizontal="right" wrapText="1"/>
    </xf>
    <xf numFmtId="1" fontId="4" fillId="0" borderId="11" xfId="0" applyNumberFormat="1" applyFont="1" applyBorder="1"/>
    <xf numFmtId="1" fontId="4" fillId="6" borderId="41" xfId="0" applyNumberFormat="1" applyFont="1" applyFill="1" applyBorder="1" applyAlignment="1" applyProtection="1">
      <alignment horizontal="right"/>
      <protection locked="0"/>
    </xf>
    <xf numFmtId="1" fontId="4" fillId="6" borderId="56" xfId="0" applyNumberFormat="1" applyFont="1" applyFill="1" applyBorder="1" applyAlignment="1" applyProtection="1">
      <alignment horizontal="right"/>
      <protection locked="0"/>
    </xf>
    <xf numFmtId="1" fontId="4" fillId="0" borderId="123" xfId="0" applyNumberFormat="1" applyFont="1" applyBorder="1" applyAlignment="1">
      <alignment horizontal="right" vertical="center" wrapText="1"/>
    </xf>
    <xf numFmtId="1" fontId="4" fillId="0" borderId="39" xfId="0" applyNumberFormat="1" applyFont="1" applyBorder="1" applyAlignment="1">
      <alignment horizontal="right" vertical="center" wrapText="1"/>
    </xf>
    <xf numFmtId="1" fontId="4" fillId="6" borderId="39" xfId="0" applyNumberFormat="1" applyFont="1" applyFill="1" applyBorder="1" applyAlignment="1" applyProtection="1">
      <alignment horizontal="right"/>
      <protection locked="0"/>
    </xf>
    <xf numFmtId="1" fontId="4" fillId="8" borderId="119" xfId="0" applyNumberFormat="1" applyFont="1" applyFill="1" applyBorder="1" applyAlignment="1" applyProtection="1">
      <alignment horizontal="right"/>
    </xf>
    <xf numFmtId="1" fontId="5" fillId="4" borderId="7" xfId="0" applyNumberFormat="1" applyFont="1" applyFill="1" applyBorder="1"/>
    <xf numFmtId="1" fontId="5" fillId="4" borderId="1" xfId="0" applyNumberFormat="1" applyFont="1" applyFill="1" applyBorder="1"/>
    <xf numFmtId="1" fontId="4" fillId="0" borderId="16" xfId="0" applyNumberFormat="1" applyFont="1" applyBorder="1" applyAlignment="1">
      <alignment horizontal="center" vertical="center"/>
    </xf>
    <xf numFmtId="1" fontId="4" fillId="0" borderId="119" xfId="0" applyNumberFormat="1" applyFont="1" applyBorder="1" applyAlignment="1">
      <alignment horizontal="center" vertical="center"/>
    </xf>
    <xf numFmtId="1" fontId="4" fillId="0" borderId="120" xfId="0" applyNumberFormat="1" applyFont="1" applyBorder="1" applyAlignment="1">
      <alignment horizontal="right"/>
    </xf>
    <xf numFmtId="1" fontId="4" fillId="0" borderId="121" xfId="0" applyNumberFormat="1" applyFont="1" applyBorder="1" applyAlignment="1">
      <alignment horizontal="right"/>
    </xf>
    <xf numFmtId="1" fontId="4" fillId="6" borderId="8" xfId="0" applyNumberFormat="1" applyFon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5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27" xfId="0" applyNumberFormat="1" applyFont="1" applyBorder="1" applyAlignment="1">
      <alignment horizontal="center" vertical="center" wrapText="1"/>
    </xf>
    <xf numFmtId="1" fontId="4" fillId="0" borderId="126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right" vertical="center"/>
    </xf>
    <xf numFmtId="1" fontId="4" fillId="0" borderId="15" xfId="0" applyNumberFormat="1" applyFont="1" applyBorder="1" applyAlignment="1">
      <alignment horizontal="right" vertical="center"/>
    </xf>
    <xf numFmtId="1" fontId="4" fillId="0" borderId="11" xfId="0" applyNumberFormat="1" applyFont="1" applyBorder="1" applyAlignment="1">
      <alignment vertical="center" wrapText="1"/>
    </xf>
    <xf numFmtId="1" fontId="4" fillId="2" borderId="120" xfId="0" applyNumberFormat="1" applyFont="1" applyFill="1" applyBorder="1"/>
    <xf numFmtId="1" fontId="4" fillId="2" borderId="8" xfId="0" applyNumberFormat="1" applyFont="1" applyFill="1" applyBorder="1"/>
    <xf numFmtId="1" fontId="4" fillId="2" borderId="122" xfId="0" applyNumberFormat="1" applyFont="1" applyFill="1" applyBorder="1"/>
    <xf numFmtId="1" fontId="4" fillId="0" borderId="100" xfId="0" applyNumberFormat="1" applyFont="1" applyBorder="1" applyAlignment="1">
      <alignment horizontal="right"/>
    </xf>
    <xf numFmtId="1" fontId="4" fillId="2" borderId="58" xfId="0" applyNumberFormat="1" applyFont="1" applyFill="1" applyBorder="1"/>
    <xf numFmtId="1" fontId="4" fillId="2" borderId="128" xfId="0" applyNumberFormat="1" applyFont="1" applyFill="1" applyBorder="1"/>
    <xf numFmtId="1" fontId="4" fillId="0" borderId="123" xfId="0" applyNumberFormat="1" applyFont="1" applyBorder="1" applyAlignment="1">
      <alignment horizontal="right"/>
    </xf>
    <xf numFmtId="1" fontId="4" fillId="6" borderId="129" xfId="0" applyNumberFormat="1" applyFont="1" applyFill="1" applyBorder="1" applyAlignment="1" applyProtection="1">
      <alignment horizontal="right"/>
      <protection locked="0"/>
    </xf>
    <xf numFmtId="1" fontId="4" fillId="6" borderId="102" xfId="0" applyNumberFormat="1" applyFont="1" applyFill="1" applyBorder="1" applyAlignment="1" applyProtection="1">
      <alignment horizontal="right"/>
      <protection locked="0"/>
    </xf>
    <xf numFmtId="1" fontId="4" fillId="0" borderId="30" xfId="0" applyNumberFormat="1" applyFont="1" applyBorder="1" applyAlignment="1">
      <alignment horizontal="right" vertical="center" wrapText="1"/>
    </xf>
    <xf numFmtId="1" fontId="4" fillId="0" borderId="30" xfId="0" applyNumberFormat="1" applyFont="1" applyBorder="1" applyAlignment="1">
      <alignment horizontal="right"/>
    </xf>
    <xf numFmtId="1" fontId="4" fillId="6" borderId="130" xfId="0" applyNumberFormat="1" applyFont="1" applyFill="1" applyBorder="1" applyAlignment="1" applyProtection="1">
      <alignment horizontal="right"/>
      <protection locked="0"/>
    </xf>
    <xf numFmtId="1" fontId="4" fillId="6" borderId="131" xfId="0" applyNumberFormat="1" applyFont="1" applyFill="1" applyBorder="1" applyAlignment="1" applyProtection="1">
      <alignment horizontal="right"/>
      <protection locked="0"/>
    </xf>
    <xf numFmtId="1" fontId="4" fillId="6" borderId="60" xfId="0" applyNumberFormat="1" applyFont="1" applyFill="1" applyBorder="1" applyAlignment="1" applyProtection="1">
      <alignment horizontal="right"/>
      <protection locked="0"/>
    </xf>
    <xf numFmtId="1" fontId="4" fillId="6" borderId="62" xfId="0" applyNumberFormat="1" applyFont="1" applyFill="1" applyBorder="1" applyAlignment="1" applyProtection="1">
      <alignment horizontal="right"/>
      <protection locked="0"/>
    </xf>
    <xf numFmtId="1" fontId="4" fillId="6" borderId="63" xfId="0" applyNumberFormat="1" applyFont="1" applyFill="1" applyBorder="1" applyAlignment="1" applyProtection="1">
      <alignment horizontal="right"/>
      <protection locked="0"/>
    </xf>
    <xf numFmtId="1" fontId="4" fillId="6" borderId="132" xfId="0" applyNumberFormat="1" applyFont="1" applyFill="1" applyBorder="1" applyAlignment="1" applyProtection="1">
      <alignment horizontal="right"/>
      <protection locked="0"/>
    </xf>
    <xf numFmtId="1" fontId="4" fillId="6" borderId="133" xfId="0" applyNumberFormat="1" applyFont="1" applyFill="1" applyBorder="1" applyAlignment="1" applyProtection="1">
      <alignment horizontal="right"/>
      <protection locked="0"/>
    </xf>
    <xf numFmtId="1" fontId="4" fillId="6" borderId="134" xfId="0" applyNumberFormat="1" applyFont="1" applyFill="1" applyBorder="1" applyAlignment="1" applyProtection="1">
      <alignment horizontal="right"/>
      <protection locked="0"/>
    </xf>
    <xf numFmtId="1" fontId="4" fillId="0" borderId="15" xfId="0" applyNumberFormat="1" applyFont="1" applyBorder="1" applyAlignment="1">
      <alignment horizontal="right" vertical="center" wrapText="1"/>
    </xf>
    <xf numFmtId="1" fontId="4" fillId="0" borderId="15" xfId="0" applyNumberFormat="1" applyFont="1" applyBorder="1" applyAlignment="1">
      <alignment horizontal="right"/>
    </xf>
    <xf numFmtId="1" fontId="4" fillId="6" borderId="111" xfId="0" applyNumberFormat="1" applyFont="1" applyFill="1" applyBorder="1" applyAlignment="1" applyProtection="1">
      <alignment horizontal="right"/>
      <protection locked="0"/>
    </xf>
    <xf numFmtId="1" fontId="4" fillId="6" borderId="135" xfId="0" applyNumberFormat="1" applyFont="1" applyFill="1" applyBorder="1" applyAlignment="1" applyProtection="1">
      <alignment horizontal="right"/>
      <protection locked="0"/>
    </xf>
    <xf numFmtId="1" fontId="2" fillId="10" borderId="0" xfId="0" applyNumberFormat="1" applyFont="1" applyFill="1"/>
    <xf numFmtId="1" fontId="2" fillId="10" borderId="0" xfId="0" applyNumberFormat="1" applyFont="1" applyFill="1" applyProtection="1">
      <protection locked="0"/>
    </xf>
    <xf numFmtId="1" fontId="4" fillId="0" borderId="136" xfId="0" applyNumberFormat="1" applyFont="1" applyBorder="1" applyAlignment="1">
      <alignment horizontal="center" vertical="center" wrapText="1"/>
    </xf>
    <xf numFmtId="1" fontId="4" fillId="0" borderId="137" xfId="0" applyNumberFormat="1" applyFont="1" applyBorder="1" applyAlignment="1">
      <alignment horizontal="center" vertical="center"/>
    </xf>
    <xf numFmtId="1" fontId="4" fillId="0" borderId="138" xfId="0" applyNumberFormat="1" applyFont="1" applyBorder="1" applyAlignment="1">
      <alignment horizontal="left" vertical="center" wrapText="1"/>
    </xf>
    <xf numFmtId="1" fontId="4" fillId="0" borderId="139" xfId="0" applyNumberFormat="1" applyFont="1" applyBorder="1" applyAlignment="1">
      <alignment horizontal="right" wrapText="1"/>
    </xf>
    <xf numFmtId="1" fontId="4" fillId="0" borderId="140" xfId="0" applyNumberFormat="1" applyFont="1" applyBorder="1" applyAlignment="1">
      <alignment horizontal="right"/>
    </xf>
    <xf numFmtId="1" fontId="4" fillId="6" borderId="139" xfId="0" applyNumberFormat="1" applyFont="1" applyFill="1" applyBorder="1" applyAlignment="1" applyProtection="1">
      <alignment horizontal="right"/>
      <protection locked="0"/>
    </xf>
    <xf numFmtId="1" fontId="4" fillId="6" borderId="141" xfId="0" applyNumberFormat="1" applyFont="1" applyFill="1" applyBorder="1" applyAlignment="1" applyProtection="1">
      <alignment horizontal="right"/>
      <protection locked="0"/>
    </xf>
    <xf numFmtId="1" fontId="4" fillId="6" borderId="142" xfId="0" applyNumberFormat="1" applyFont="1" applyFill="1" applyBorder="1" applyAlignment="1" applyProtection="1">
      <alignment horizontal="right"/>
      <protection locked="0"/>
    </xf>
    <xf numFmtId="1" fontId="4" fillId="6" borderId="138" xfId="0" applyNumberFormat="1" applyFont="1" applyFill="1" applyBorder="1" applyAlignment="1" applyProtection="1">
      <alignment horizontal="right"/>
      <protection locked="0"/>
    </xf>
    <xf numFmtId="1" fontId="4" fillId="0" borderId="138" xfId="0" applyNumberFormat="1" applyFont="1" applyBorder="1" applyAlignment="1">
      <alignment horizontal="left" vertical="center"/>
    </xf>
    <xf numFmtId="1" fontId="4" fillId="0" borderId="139" xfId="0" applyNumberFormat="1" applyFont="1" applyBorder="1" applyAlignment="1">
      <alignment horizontal="right"/>
    </xf>
    <xf numFmtId="1" fontId="4" fillId="0" borderId="143" xfId="0" applyNumberFormat="1" applyFont="1" applyBorder="1" applyAlignment="1">
      <alignment horizontal="right"/>
    </xf>
    <xf numFmtId="1" fontId="4" fillId="6" borderId="139" xfId="0" applyNumberFormat="1" applyFont="1" applyFill="1" applyBorder="1" applyProtection="1">
      <protection locked="0"/>
    </xf>
    <xf numFmtId="1" fontId="4" fillId="6" borderId="143" xfId="0" applyNumberFormat="1" applyFont="1" applyFill="1" applyBorder="1" applyProtection="1">
      <protection locked="0"/>
    </xf>
    <xf numFmtId="1" fontId="4" fillId="6" borderId="142" xfId="0" applyNumberFormat="1" applyFont="1" applyFill="1" applyBorder="1" applyProtection="1">
      <protection locked="0"/>
    </xf>
    <xf numFmtId="1" fontId="4" fillId="6" borderId="144" xfId="0" applyNumberFormat="1" applyFont="1" applyFill="1" applyBorder="1" applyProtection="1">
      <protection locked="0"/>
    </xf>
    <xf numFmtId="1" fontId="4" fillId="6" borderId="145" xfId="0" applyNumberFormat="1" applyFont="1" applyFill="1" applyBorder="1" applyProtection="1">
      <protection locked="0"/>
    </xf>
    <xf numFmtId="1" fontId="4" fillId="6" borderId="146" xfId="0" applyNumberFormat="1" applyFont="1" applyFill="1" applyBorder="1" applyProtection="1">
      <protection locked="0"/>
    </xf>
    <xf numFmtId="1" fontId="4" fillId="6" borderId="140" xfId="0" applyNumberFormat="1" applyFont="1" applyFill="1" applyBorder="1" applyProtection="1">
      <protection locked="0"/>
    </xf>
    <xf numFmtId="1" fontId="4" fillId="0" borderId="140" xfId="0" applyNumberFormat="1" applyFont="1" applyBorder="1" applyAlignment="1">
      <alignment horizontal="right" wrapText="1"/>
    </xf>
    <xf numFmtId="1" fontId="4" fillId="6" borderId="141" xfId="0" applyNumberFormat="1" applyFont="1" applyFill="1" applyBorder="1" applyProtection="1">
      <protection locked="0"/>
    </xf>
    <xf numFmtId="1" fontId="4" fillId="6" borderId="138" xfId="0" applyNumberFormat="1" applyFont="1" applyFill="1" applyBorder="1" applyProtection="1">
      <protection locked="0"/>
    </xf>
    <xf numFmtId="1" fontId="4" fillId="0" borderId="141" xfId="0" applyNumberFormat="1" applyFont="1" applyBorder="1" applyAlignment="1">
      <alignment horizontal="center" vertical="center" wrapText="1"/>
    </xf>
    <xf numFmtId="1" fontId="4" fillId="0" borderId="137" xfId="0" applyNumberFormat="1" applyFont="1" applyBorder="1" applyAlignment="1">
      <alignment horizontal="right" wrapText="1"/>
    </xf>
    <xf numFmtId="1" fontId="4" fillId="0" borderId="141" xfId="0" applyNumberFormat="1" applyFont="1" applyBorder="1" applyAlignment="1">
      <alignment vertical="center" wrapText="1"/>
    </xf>
    <xf numFmtId="1" fontId="4" fillId="2" borderId="138" xfId="0" applyNumberFormat="1" applyFont="1" applyFill="1" applyBorder="1"/>
    <xf numFmtId="1" fontId="4" fillId="0" borderId="137" xfId="0" applyNumberFormat="1" applyFont="1" applyBorder="1" applyAlignment="1">
      <alignment horizontal="center" vertical="center" wrapText="1"/>
    </xf>
    <xf numFmtId="1" fontId="4" fillId="0" borderId="146" xfId="0" applyNumberFormat="1" applyFont="1" applyBorder="1" applyAlignment="1">
      <alignment horizontal="right" wrapText="1"/>
    </xf>
    <xf numFmtId="1" fontId="4" fillId="0" borderId="138" xfId="0" applyNumberFormat="1" applyFont="1" applyBorder="1" applyAlignment="1">
      <alignment horizontal="right" wrapText="1"/>
    </xf>
    <xf numFmtId="1" fontId="4" fillId="6" borderId="144" xfId="0" applyNumberFormat="1" applyFont="1" applyFill="1" applyBorder="1" applyAlignment="1" applyProtection="1">
      <alignment horizontal="right"/>
      <protection locked="0"/>
    </xf>
    <xf numFmtId="1" fontId="4" fillId="0" borderId="138" xfId="0" applyNumberFormat="1" applyFont="1" applyBorder="1" applyAlignment="1">
      <alignment horizontal="center" vertical="center" wrapText="1"/>
    </xf>
    <xf numFmtId="1" fontId="4" fillId="6" borderId="138" xfId="0" applyNumberFormat="1" applyFont="1" applyFill="1" applyBorder="1" applyAlignment="1" applyProtection="1">
      <alignment horizontal="right" wrapText="1"/>
      <protection locked="0"/>
    </xf>
    <xf numFmtId="1" fontId="4" fillId="0" borderId="147" xfId="0" applyNumberFormat="1" applyFont="1" applyBorder="1" applyAlignment="1">
      <alignment horizontal="center" vertical="center" wrapText="1"/>
    </xf>
    <xf numFmtId="1" fontId="4" fillId="6" borderId="145" xfId="0" applyNumberFormat="1" applyFont="1" applyFill="1" applyBorder="1" applyAlignment="1" applyProtection="1">
      <alignment horizontal="right"/>
      <protection locked="0"/>
    </xf>
    <xf numFmtId="1" fontId="4" fillId="6" borderId="146" xfId="0" applyNumberFormat="1" applyFont="1" applyFill="1" applyBorder="1" applyAlignment="1" applyProtection="1">
      <alignment horizontal="right"/>
      <protection locked="0"/>
    </xf>
    <xf numFmtId="1" fontId="4" fillId="6" borderId="147" xfId="0" applyNumberFormat="1" applyFont="1" applyFill="1" applyBorder="1" applyAlignment="1" applyProtection="1">
      <alignment horizontal="right"/>
      <protection locked="0"/>
    </xf>
    <xf numFmtId="1" fontId="4" fillId="7" borderId="145" xfId="0" applyNumberFormat="1" applyFont="1" applyFill="1" applyBorder="1" applyAlignment="1">
      <alignment horizontal="right"/>
    </xf>
    <xf numFmtId="1" fontId="4" fillId="7" borderId="142" xfId="0" applyNumberFormat="1" applyFont="1" applyFill="1" applyBorder="1" applyAlignment="1">
      <alignment horizontal="right"/>
    </xf>
    <xf numFmtId="1" fontId="4" fillId="6" borderId="148" xfId="0" applyNumberFormat="1" applyFont="1" applyFill="1" applyBorder="1" applyAlignment="1" applyProtection="1">
      <alignment horizontal="right"/>
      <protection locked="0"/>
    </xf>
    <xf numFmtId="1" fontId="4" fillId="0" borderId="138" xfId="0" applyNumberFormat="1" applyFont="1" applyBorder="1" applyAlignment="1">
      <alignment horizontal="left" wrapText="1"/>
    </xf>
    <xf numFmtId="1" fontId="4" fillId="0" borderId="138" xfId="0" applyNumberFormat="1" applyFont="1" applyBorder="1"/>
    <xf numFmtId="1" fontId="4" fillId="7" borderId="149" xfId="0" applyNumberFormat="1" applyFont="1" applyFill="1" applyBorder="1"/>
    <xf numFmtId="1" fontId="4" fillId="6" borderId="150" xfId="0" applyNumberFormat="1" applyFont="1" applyFill="1" applyBorder="1" applyProtection="1">
      <protection locked="0"/>
    </xf>
    <xf numFmtId="1" fontId="4" fillId="0" borderId="138" xfId="0" applyNumberFormat="1" applyFont="1" applyBorder="1" applyAlignment="1">
      <alignment wrapText="1"/>
    </xf>
    <xf numFmtId="1" fontId="4" fillId="7" borderId="144" xfId="0" applyNumberFormat="1" applyFont="1" applyFill="1" applyBorder="1"/>
    <xf numFmtId="1" fontId="4" fillId="7" borderId="143" xfId="0" applyNumberFormat="1" applyFont="1" applyFill="1" applyBorder="1"/>
    <xf numFmtId="1" fontId="4" fillId="6" borderId="151" xfId="0" applyNumberFormat="1" applyFont="1" applyFill="1" applyBorder="1" applyProtection="1">
      <protection locked="0"/>
    </xf>
    <xf numFmtId="1" fontId="4" fillId="2" borderId="137" xfId="0" applyNumberFormat="1" applyFont="1" applyFill="1" applyBorder="1" applyAlignment="1" applyProtection="1">
      <alignment horizontal="center"/>
      <protection locked="0"/>
    </xf>
    <xf numFmtId="1" fontId="4" fillId="2" borderId="143" xfId="0" applyNumberFormat="1" applyFont="1" applyFill="1" applyBorder="1" applyAlignment="1">
      <alignment horizontal="right"/>
    </xf>
    <xf numFmtId="1" fontId="4" fillId="7" borderId="152" xfId="0" applyNumberFormat="1" applyFont="1" applyFill="1" applyBorder="1" applyAlignment="1">
      <alignment horizontal="right"/>
    </xf>
    <xf numFmtId="1" fontId="4" fillId="7" borderId="153" xfId="0" applyNumberFormat="1" applyFont="1" applyFill="1" applyBorder="1" applyAlignment="1">
      <alignment horizontal="right"/>
    </xf>
    <xf numFmtId="1" fontId="4" fillId="9" borderId="154" xfId="1" applyNumberFormat="1" applyFont="1" applyBorder="1" applyAlignment="1" applyProtection="1">
      <alignment horizontal="right"/>
      <protection locked="0"/>
    </xf>
    <xf numFmtId="1" fontId="4" fillId="9" borderId="155" xfId="1" applyNumberFormat="1" applyFont="1" applyBorder="1" applyAlignment="1" applyProtection="1">
      <alignment horizontal="right"/>
      <protection locked="0"/>
    </xf>
    <xf numFmtId="1" fontId="4" fillId="9" borderId="156" xfId="1" applyNumberFormat="1" applyFont="1" applyBorder="1" applyAlignment="1" applyProtection="1">
      <alignment horizontal="right"/>
      <protection locked="0"/>
    </xf>
    <xf numFmtId="1" fontId="4" fillId="9" borderId="157" xfId="1" applyNumberFormat="1" applyFont="1" applyBorder="1" applyAlignment="1" applyProtection="1">
      <alignment horizontal="right"/>
      <protection locked="0"/>
    </xf>
    <xf numFmtId="1" fontId="4" fillId="9" borderId="158" xfId="1" applyNumberFormat="1" applyFont="1" applyBorder="1" applyAlignment="1" applyProtection="1">
      <alignment horizontal="right"/>
      <protection locked="0"/>
    </xf>
    <xf numFmtId="1" fontId="4" fillId="9" borderId="159" xfId="1" applyNumberFormat="1" applyFont="1" applyBorder="1" applyAlignment="1" applyProtection="1">
      <alignment horizontal="right"/>
      <protection locked="0"/>
    </xf>
    <xf numFmtId="1" fontId="4" fillId="9" borderId="160" xfId="1" applyNumberFormat="1" applyFont="1" applyBorder="1" applyAlignment="1" applyProtection="1">
      <alignment horizontal="right"/>
      <protection locked="0"/>
    </xf>
    <xf numFmtId="1" fontId="4" fillId="9" borderId="161" xfId="1" applyNumberFormat="1" applyFont="1" applyBorder="1" applyAlignment="1" applyProtection="1">
      <alignment horizontal="right"/>
      <protection locked="0"/>
    </xf>
    <xf numFmtId="1" fontId="4" fillId="9" borderId="162" xfId="1" applyNumberFormat="1" applyFont="1" applyBorder="1" applyAlignment="1" applyProtection="1">
      <alignment horizontal="right"/>
      <protection locked="0"/>
    </xf>
    <xf numFmtId="1" fontId="4" fillId="9" borderId="163" xfId="1" applyNumberFormat="1" applyFont="1" applyBorder="1" applyAlignment="1" applyProtection="1">
      <alignment horizontal="right"/>
      <protection locked="0"/>
    </xf>
    <xf numFmtId="1" fontId="4" fillId="9" borderId="164" xfId="1" applyNumberFormat="1" applyFont="1" applyBorder="1" applyAlignment="1" applyProtection="1">
      <alignment horizontal="right"/>
      <protection locked="0"/>
    </xf>
    <xf numFmtId="1" fontId="4" fillId="9" borderId="165" xfId="1" applyNumberFormat="1" applyFont="1" applyBorder="1" applyAlignment="1" applyProtection="1">
      <alignment horizontal="right"/>
      <protection locked="0"/>
    </xf>
    <xf numFmtId="1" fontId="4" fillId="0" borderId="167" xfId="0" applyNumberFormat="1" applyFont="1" applyBorder="1" applyAlignment="1">
      <alignment horizontal="center" vertical="center"/>
    </xf>
    <xf numFmtId="1" fontId="4" fillId="0" borderId="168" xfId="0" applyNumberFormat="1" applyFont="1" applyBorder="1" applyAlignment="1">
      <alignment horizontal="center" vertical="center"/>
    </xf>
    <xf numFmtId="1" fontId="4" fillId="0" borderId="167" xfId="0" applyNumberFormat="1" applyFont="1" applyBorder="1" applyAlignment="1">
      <alignment horizontal="center" vertical="center" wrapText="1"/>
    </xf>
    <xf numFmtId="1" fontId="4" fillId="0" borderId="169" xfId="0" applyNumberFormat="1" applyFont="1" applyBorder="1" applyAlignment="1">
      <alignment horizontal="center" vertical="center" wrapText="1"/>
    </xf>
    <xf numFmtId="1" fontId="4" fillId="0" borderId="170" xfId="0" applyNumberFormat="1" applyFont="1" applyBorder="1" applyAlignment="1">
      <alignment horizontal="left" vertical="center" wrapText="1"/>
    </xf>
    <xf numFmtId="1" fontId="4" fillId="0" borderId="171" xfId="0" applyNumberFormat="1" applyFont="1" applyBorder="1" applyAlignment="1">
      <alignment horizontal="right" wrapText="1"/>
    </xf>
    <xf numFmtId="1" fontId="4" fillId="0" borderId="172" xfId="0" applyNumberFormat="1" applyFont="1" applyBorder="1" applyAlignment="1">
      <alignment horizontal="right"/>
    </xf>
    <xf numFmtId="1" fontId="4" fillId="6" borderId="171" xfId="0" applyNumberFormat="1" applyFont="1" applyFill="1" applyBorder="1" applyAlignment="1" applyProtection="1">
      <alignment horizontal="right"/>
      <protection locked="0"/>
    </xf>
    <xf numFmtId="1" fontId="4" fillId="6" borderId="172" xfId="0" applyNumberFormat="1" applyFont="1" applyFill="1" applyBorder="1" applyAlignment="1" applyProtection="1">
      <alignment horizontal="right"/>
      <protection locked="0"/>
    </xf>
    <xf numFmtId="1" fontId="4" fillId="6" borderId="173" xfId="0" applyNumberFormat="1" applyFont="1" applyFill="1" applyBorder="1" applyAlignment="1" applyProtection="1">
      <alignment horizontal="right"/>
      <protection locked="0"/>
    </xf>
    <xf numFmtId="1" fontId="4" fillId="6" borderId="174" xfId="0" applyNumberFormat="1" applyFont="1" applyFill="1" applyBorder="1" applyAlignment="1" applyProtection="1">
      <alignment horizontal="right"/>
      <protection locked="0"/>
    </xf>
    <xf numFmtId="1" fontId="4" fillId="0" borderId="170" xfId="0" applyNumberFormat="1" applyFont="1" applyBorder="1" applyAlignment="1">
      <alignment horizontal="right" vertical="center" wrapText="1"/>
    </xf>
    <xf numFmtId="1" fontId="4" fillId="6" borderId="170" xfId="0" applyNumberFormat="1" applyFont="1" applyFill="1" applyBorder="1" applyAlignment="1" applyProtection="1">
      <alignment horizontal="right"/>
      <protection locked="0"/>
    </xf>
    <xf numFmtId="1" fontId="4" fillId="6" borderId="175" xfId="0" applyNumberFormat="1" applyFont="1" applyFill="1" applyBorder="1" applyAlignment="1" applyProtection="1">
      <alignment horizontal="right"/>
      <protection locked="0"/>
    </xf>
    <xf numFmtId="1" fontId="4" fillId="8" borderId="166" xfId="0" applyNumberFormat="1" applyFont="1" applyFill="1" applyBorder="1" applyAlignment="1" applyProtection="1">
      <alignment horizontal="right"/>
    </xf>
    <xf numFmtId="1" fontId="4" fillId="0" borderId="166" xfId="0" applyNumberFormat="1" applyFont="1" applyBorder="1" applyAlignment="1">
      <alignment horizontal="center" vertical="center"/>
    </xf>
    <xf numFmtId="1" fontId="4" fillId="0" borderId="167" xfId="0" applyNumberFormat="1" applyFont="1" applyBorder="1" applyAlignment="1">
      <alignment horizontal="right"/>
    </xf>
    <xf numFmtId="1" fontId="4" fillId="0" borderId="168" xfId="0" applyNumberFormat="1" applyFont="1" applyBorder="1" applyAlignment="1">
      <alignment horizontal="right"/>
    </xf>
    <xf numFmtId="1" fontId="4" fillId="6" borderId="167" xfId="0" applyNumberFormat="1" applyFont="1" applyFill="1" applyBorder="1" applyAlignment="1" applyProtection="1">
      <alignment horizontal="right"/>
      <protection locked="0"/>
    </xf>
    <xf numFmtId="1" fontId="4" fillId="6" borderId="169" xfId="0" applyNumberFormat="1" applyFont="1" applyFill="1" applyBorder="1" applyAlignment="1" applyProtection="1">
      <alignment horizontal="right"/>
      <protection locked="0"/>
    </xf>
    <xf numFmtId="1" fontId="4" fillId="0" borderId="176" xfId="0" applyNumberFormat="1" applyFont="1" applyBorder="1" applyAlignment="1">
      <alignment horizontal="center" vertical="center" wrapText="1"/>
    </xf>
    <xf numFmtId="1" fontId="4" fillId="2" borderId="167" xfId="0" applyNumberFormat="1" applyFont="1" applyFill="1" applyBorder="1"/>
    <xf numFmtId="1" fontId="4" fillId="2" borderId="169" xfId="0" applyNumberFormat="1" applyFont="1" applyFill="1" applyBorder="1"/>
    <xf numFmtId="1" fontId="4" fillId="2" borderId="177" xfId="0" applyNumberFormat="1" applyFont="1" applyFill="1" applyBorder="1"/>
    <xf numFmtId="1" fontId="4" fillId="0" borderId="170" xfId="0" applyNumberFormat="1" applyFont="1" applyBorder="1" applyAlignment="1">
      <alignment horizontal="right"/>
    </xf>
    <xf numFmtId="1" fontId="4" fillId="0" borderId="170" xfId="0" applyNumberFormat="1" applyFont="1" applyBorder="1" applyAlignment="1">
      <alignment horizontal="left" vertical="center"/>
    </xf>
    <xf numFmtId="1" fontId="4" fillId="0" borderId="171" xfId="0" applyNumberFormat="1" applyFont="1" applyBorder="1" applyAlignment="1">
      <alignment horizontal="right"/>
    </xf>
    <xf numFmtId="1" fontId="4" fillId="0" borderId="175" xfId="0" applyNumberFormat="1" applyFont="1" applyBorder="1" applyAlignment="1">
      <alignment horizontal="right"/>
    </xf>
    <xf numFmtId="1" fontId="4" fillId="6" borderId="171" xfId="0" applyNumberFormat="1" applyFont="1" applyFill="1" applyBorder="1" applyProtection="1">
      <protection locked="0"/>
    </xf>
    <xf numFmtId="1" fontId="4" fillId="6" borderId="175" xfId="0" applyNumberFormat="1" applyFont="1" applyFill="1" applyBorder="1" applyProtection="1">
      <protection locked="0"/>
    </xf>
    <xf numFmtId="1" fontId="4" fillId="6" borderId="174" xfId="0" applyNumberFormat="1" applyFont="1" applyFill="1" applyBorder="1" applyProtection="1">
      <protection locked="0"/>
    </xf>
    <xf numFmtId="1" fontId="4" fillId="6" borderId="178" xfId="0" applyNumberFormat="1" applyFont="1" applyFill="1" applyBorder="1" applyProtection="1">
      <protection locked="0"/>
    </xf>
    <xf numFmtId="1" fontId="4" fillId="6" borderId="179" xfId="0" applyNumberFormat="1" applyFont="1" applyFill="1" applyBorder="1" applyProtection="1">
      <protection locked="0"/>
    </xf>
    <xf numFmtId="1" fontId="4" fillId="6" borderId="180" xfId="0" applyNumberFormat="1" applyFont="1" applyFill="1" applyBorder="1" applyProtection="1">
      <protection locked="0"/>
    </xf>
    <xf numFmtId="1" fontId="4" fillId="6" borderId="172" xfId="0" applyNumberFormat="1" applyFont="1" applyFill="1" applyBorder="1" applyProtection="1">
      <protection locked="0"/>
    </xf>
    <xf numFmtId="1" fontId="4" fillId="0" borderId="172" xfId="0" applyNumberFormat="1" applyFont="1" applyBorder="1" applyAlignment="1">
      <alignment horizontal="right" wrapText="1"/>
    </xf>
    <xf numFmtId="1" fontId="4" fillId="6" borderId="173" xfId="0" applyNumberFormat="1" applyFont="1" applyFill="1" applyBorder="1" applyProtection="1">
      <protection locked="0"/>
    </xf>
    <xf numFmtId="1" fontId="4" fillId="6" borderId="170" xfId="0" applyNumberFormat="1" applyFont="1" applyFill="1" applyBorder="1" applyProtection="1">
      <protection locked="0"/>
    </xf>
    <xf numFmtId="1" fontId="4" fillId="0" borderId="173" xfId="0" applyNumberFormat="1" applyFont="1" applyBorder="1" applyAlignment="1">
      <alignment horizontal="center" vertical="center" wrapText="1"/>
    </xf>
    <xf numFmtId="1" fontId="4" fillId="0" borderId="167" xfId="0" applyNumberFormat="1" applyFont="1" applyBorder="1" applyAlignment="1">
      <alignment horizontal="right" wrapText="1"/>
    </xf>
    <xf numFmtId="1" fontId="4" fillId="0" borderId="168" xfId="0" applyNumberFormat="1" applyFont="1" applyBorder="1" applyAlignment="1">
      <alignment horizontal="right" wrapText="1"/>
    </xf>
    <xf numFmtId="1" fontId="4" fillId="0" borderId="167" xfId="0" applyNumberFormat="1" applyFont="1" applyBorder="1"/>
    <xf numFmtId="1" fontId="4" fillId="0" borderId="169" xfId="0" applyNumberFormat="1" applyFont="1" applyBorder="1"/>
    <xf numFmtId="1" fontId="4" fillId="0" borderId="181" xfId="0" applyNumberFormat="1" applyFont="1" applyBorder="1"/>
    <xf numFmtId="1" fontId="4" fillId="0" borderId="166" xfId="0" applyNumberFormat="1" applyFont="1" applyBorder="1" applyAlignment="1">
      <alignment horizontal="center" vertical="center" wrapText="1"/>
    </xf>
    <xf numFmtId="1" fontId="4" fillId="0" borderId="173" xfId="0" applyNumberFormat="1" applyFont="1" applyBorder="1" applyAlignment="1">
      <alignment vertical="center" wrapText="1"/>
    </xf>
    <xf numFmtId="1" fontId="4" fillId="2" borderId="170" xfId="0" applyNumberFormat="1" applyFont="1" applyFill="1" applyBorder="1"/>
    <xf numFmtId="1" fontId="4" fillId="0" borderId="166" xfId="0" applyNumberFormat="1" applyFont="1" applyBorder="1"/>
    <xf numFmtId="1" fontId="4" fillId="0" borderId="168" xfId="0" applyNumberFormat="1" applyFont="1" applyBorder="1" applyAlignment="1">
      <alignment horizontal="center" vertical="center" wrapText="1"/>
    </xf>
    <xf numFmtId="1" fontId="4" fillId="0" borderId="180" xfId="0" applyNumberFormat="1" applyFont="1" applyBorder="1" applyAlignment="1">
      <alignment horizontal="right" wrapText="1"/>
    </xf>
    <xf numFmtId="1" fontId="4" fillId="0" borderId="170" xfId="0" applyNumberFormat="1" applyFont="1" applyBorder="1" applyAlignment="1">
      <alignment horizontal="right" wrapText="1"/>
    </xf>
    <xf numFmtId="1" fontId="4" fillId="6" borderId="178" xfId="0" applyNumberFormat="1" applyFont="1" applyFill="1" applyBorder="1" applyAlignment="1" applyProtection="1">
      <alignment horizontal="right"/>
      <protection locked="0"/>
    </xf>
    <xf numFmtId="1" fontId="4" fillId="0" borderId="170" xfId="0" applyNumberFormat="1" applyFont="1" applyBorder="1" applyAlignment="1">
      <alignment horizontal="center" vertical="center" wrapText="1"/>
    </xf>
    <xf numFmtId="1" fontId="4" fillId="6" borderId="170" xfId="0" applyNumberFormat="1" applyFont="1" applyFill="1" applyBorder="1" applyAlignment="1" applyProtection="1">
      <alignment horizontal="right" wrapText="1"/>
      <protection locked="0"/>
    </xf>
    <xf numFmtId="1" fontId="4" fillId="0" borderId="181" xfId="0" applyNumberFormat="1" applyFont="1" applyBorder="1" applyAlignment="1">
      <alignment horizontal="center" vertical="center" wrapText="1"/>
    </xf>
    <xf numFmtId="1" fontId="4" fillId="2" borderId="183" xfId="0" applyNumberFormat="1" applyFont="1" applyFill="1" applyBorder="1" applyAlignment="1">
      <alignment horizontal="center" vertical="center"/>
    </xf>
    <xf numFmtId="1" fontId="4" fillId="0" borderId="184" xfId="0" applyNumberFormat="1" applyFont="1" applyBorder="1" applyAlignment="1">
      <alignment horizontal="center" vertical="center" wrapText="1"/>
    </xf>
    <xf numFmtId="1" fontId="4" fillId="6" borderId="179" xfId="0" applyNumberFormat="1" applyFont="1" applyFill="1" applyBorder="1" applyAlignment="1" applyProtection="1">
      <alignment horizontal="right"/>
      <protection locked="0"/>
    </xf>
    <xf numFmtId="1" fontId="4" fillId="6" borderId="180" xfId="0" applyNumberFormat="1" applyFont="1" applyFill="1" applyBorder="1" applyAlignment="1" applyProtection="1">
      <alignment horizontal="right"/>
      <protection locked="0"/>
    </xf>
    <xf numFmtId="1" fontId="4" fillId="6" borderId="184" xfId="0" applyNumberFormat="1" applyFont="1" applyFill="1" applyBorder="1" applyAlignment="1" applyProtection="1">
      <alignment horizontal="right"/>
      <protection locked="0"/>
    </xf>
    <xf numFmtId="1" fontId="4" fillId="7" borderId="179" xfId="0" applyNumberFormat="1" applyFont="1" applyFill="1" applyBorder="1" applyAlignment="1">
      <alignment horizontal="right"/>
    </xf>
    <xf numFmtId="1" fontId="4" fillId="7" borderId="174" xfId="0" applyNumberFormat="1" applyFont="1" applyFill="1" applyBorder="1" applyAlignment="1">
      <alignment horizontal="right"/>
    </xf>
    <xf numFmtId="1" fontId="4" fillId="6" borderId="185" xfId="0" applyNumberFormat="1" applyFont="1" applyFill="1" applyBorder="1" applyAlignment="1" applyProtection="1">
      <alignment horizontal="right"/>
      <protection locked="0"/>
    </xf>
    <xf numFmtId="1" fontId="4" fillId="0" borderId="186" xfId="0" applyNumberFormat="1" applyFont="1" applyBorder="1" applyAlignment="1">
      <alignment horizontal="center" vertical="center" wrapText="1"/>
    </xf>
    <xf numFmtId="1" fontId="4" fillId="0" borderId="170" xfId="0" applyNumberFormat="1" applyFont="1" applyBorder="1" applyAlignment="1">
      <alignment horizontal="left" wrapText="1"/>
    </xf>
    <xf numFmtId="1" fontId="4" fillId="0" borderId="170" xfId="0" applyNumberFormat="1" applyFont="1" applyBorder="1"/>
    <xf numFmtId="1" fontId="4" fillId="7" borderId="187" xfId="0" applyNumberFormat="1" applyFont="1" applyFill="1" applyBorder="1"/>
    <xf numFmtId="1" fontId="4" fillId="6" borderId="188" xfId="0" applyNumberFormat="1" applyFont="1" applyFill="1" applyBorder="1" applyProtection="1">
      <protection locked="0"/>
    </xf>
    <xf numFmtId="1" fontId="4" fillId="0" borderId="170" xfId="0" applyNumberFormat="1" applyFont="1" applyBorder="1" applyAlignment="1">
      <alignment wrapText="1"/>
    </xf>
    <xf numFmtId="1" fontId="4" fillId="0" borderId="166" xfId="0" applyNumberFormat="1" applyFont="1" applyBorder="1" applyAlignment="1">
      <alignment horizontal="center"/>
    </xf>
    <xf numFmtId="1" fontId="4" fillId="6" borderId="166" xfId="0" applyNumberFormat="1" applyFont="1" applyFill="1" applyBorder="1" applyProtection="1">
      <protection locked="0"/>
    </xf>
    <xf numFmtId="1" fontId="4" fillId="7" borderId="178" xfId="0" applyNumberFormat="1" applyFont="1" applyFill="1" applyBorder="1"/>
    <xf numFmtId="1" fontId="4" fillId="7" borderId="175" xfId="0" applyNumberFormat="1" applyFont="1" applyFill="1" applyBorder="1"/>
    <xf numFmtId="1" fontId="4" fillId="6" borderId="167" xfId="0" applyNumberFormat="1" applyFont="1" applyFill="1" applyBorder="1" applyProtection="1">
      <protection locked="0"/>
    </xf>
    <xf numFmtId="1" fontId="4" fillId="6" borderId="189" xfId="0" applyNumberFormat="1" applyFont="1" applyFill="1" applyBorder="1" applyProtection="1">
      <protection locked="0"/>
    </xf>
    <xf numFmtId="1" fontId="4" fillId="2" borderId="167" xfId="0" applyNumberFormat="1" applyFont="1" applyFill="1" applyBorder="1" applyAlignment="1">
      <alignment horizontal="center" vertical="center" wrapText="1"/>
    </xf>
    <xf numFmtId="1" fontId="4" fillId="2" borderId="168" xfId="0" applyNumberFormat="1" applyFont="1" applyFill="1" applyBorder="1" applyAlignment="1" applyProtection="1">
      <alignment horizontal="center"/>
      <protection locked="0"/>
    </xf>
    <xf numFmtId="1" fontId="4" fillId="2" borderId="175" xfId="0" applyNumberFormat="1" applyFont="1" applyFill="1" applyBorder="1" applyAlignment="1">
      <alignment horizontal="right"/>
    </xf>
    <xf numFmtId="1" fontId="4" fillId="7" borderId="190" xfId="0" applyNumberFormat="1" applyFont="1" applyFill="1" applyBorder="1" applyAlignment="1">
      <alignment horizontal="right"/>
    </xf>
    <xf numFmtId="1" fontId="4" fillId="7" borderId="191" xfId="0" applyNumberFormat="1" applyFont="1" applyFill="1" applyBorder="1" applyAlignment="1">
      <alignment horizontal="right"/>
    </xf>
    <xf numFmtId="1" fontId="4" fillId="9" borderId="192" xfId="1" applyNumberFormat="1" applyFont="1" applyBorder="1" applyAlignment="1" applyProtection="1">
      <alignment horizontal="right"/>
      <protection locked="0"/>
    </xf>
    <xf numFmtId="1" fontId="4" fillId="9" borderId="193" xfId="1" applyNumberFormat="1" applyFont="1" applyBorder="1" applyAlignment="1" applyProtection="1">
      <alignment horizontal="right"/>
      <protection locked="0"/>
    </xf>
    <xf numFmtId="1" fontId="4" fillId="9" borderId="194" xfId="1" applyNumberFormat="1" applyFont="1" applyBorder="1" applyAlignment="1" applyProtection="1">
      <alignment horizontal="right"/>
      <protection locked="0"/>
    </xf>
    <xf numFmtId="1" fontId="4" fillId="9" borderId="195" xfId="1" applyNumberFormat="1" applyFont="1" applyBorder="1" applyAlignment="1" applyProtection="1">
      <alignment horizontal="right"/>
      <protection locked="0"/>
    </xf>
    <xf numFmtId="1" fontId="4" fillId="9" borderId="196" xfId="1" applyNumberFormat="1" applyFont="1" applyBorder="1" applyAlignment="1" applyProtection="1">
      <alignment horizontal="right"/>
      <protection locked="0"/>
    </xf>
    <xf numFmtId="1" fontId="4" fillId="9" borderId="197" xfId="1" applyNumberFormat="1" applyFont="1" applyBorder="1" applyAlignment="1" applyProtection="1">
      <alignment horizontal="right"/>
      <protection locked="0"/>
    </xf>
    <xf numFmtId="1" fontId="4" fillId="9" borderId="198" xfId="1" applyNumberFormat="1" applyFont="1" applyBorder="1" applyAlignment="1" applyProtection="1">
      <alignment horizontal="right"/>
      <protection locked="0"/>
    </xf>
    <xf numFmtId="1" fontId="4" fillId="9" borderId="199" xfId="1" applyNumberFormat="1" applyFont="1" applyBorder="1" applyAlignment="1" applyProtection="1">
      <alignment horizontal="right"/>
      <protection locked="0"/>
    </xf>
    <xf numFmtId="1" fontId="4" fillId="9" borderId="200" xfId="1" applyNumberFormat="1" applyFont="1" applyBorder="1" applyAlignment="1" applyProtection="1">
      <alignment horizontal="right"/>
      <protection locked="0"/>
    </xf>
    <xf numFmtId="1" fontId="4" fillId="9" borderId="201" xfId="1" applyNumberFormat="1" applyFont="1" applyBorder="1" applyAlignment="1" applyProtection="1">
      <alignment horizontal="right"/>
      <protection locked="0"/>
    </xf>
    <xf numFmtId="1" fontId="4" fillId="9" borderId="202" xfId="1" applyNumberFormat="1" applyFont="1" applyBorder="1" applyAlignment="1" applyProtection="1">
      <alignment horizontal="right"/>
      <protection locked="0"/>
    </xf>
    <xf numFmtId="1" fontId="4" fillId="9" borderId="203" xfId="1" applyNumberFormat="1" applyFont="1" applyBorder="1" applyAlignment="1" applyProtection="1">
      <alignment horizontal="right"/>
      <protection locked="0"/>
    </xf>
    <xf numFmtId="1" fontId="4" fillId="0" borderId="205" xfId="0" applyNumberFormat="1" applyFont="1" applyBorder="1" applyAlignment="1">
      <alignment horizontal="center" vertical="center"/>
    </xf>
    <xf numFmtId="1" fontId="4" fillId="0" borderId="206" xfId="0" applyNumberFormat="1" applyFont="1" applyBorder="1" applyAlignment="1">
      <alignment horizontal="center" vertical="center"/>
    </xf>
    <xf numFmtId="1" fontId="4" fillId="0" borderId="205" xfId="0" applyNumberFormat="1" applyFont="1" applyBorder="1" applyAlignment="1">
      <alignment horizontal="center" vertical="center" wrapText="1"/>
    </xf>
    <xf numFmtId="1" fontId="4" fillId="0" borderId="207" xfId="0" applyNumberFormat="1" applyFont="1" applyBorder="1" applyAlignment="1">
      <alignment horizontal="center" vertical="center" wrapText="1"/>
    </xf>
    <xf numFmtId="1" fontId="4" fillId="0" borderId="208" xfId="0" applyNumberFormat="1" applyFont="1" applyBorder="1" applyAlignment="1">
      <alignment horizontal="left" vertical="center" wrapText="1"/>
    </xf>
    <xf numFmtId="1" fontId="4" fillId="0" borderId="209" xfId="0" applyNumberFormat="1" applyFont="1" applyBorder="1" applyAlignment="1">
      <alignment horizontal="right" wrapText="1"/>
    </xf>
    <xf numFmtId="1" fontId="4" fillId="0" borderId="210" xfId="0" applyNumberFormat="1" applyFont="1" applyBorder="1" applyAlignment="1">
      <alignment horizontal="right"/>
    </xf>
    <xf numFmtId="1" fontId="4" fillId="6" borderId="209" xfId="0" applyNumberFormat="1" applyFont="1" applyFill="1" applyBorder="1" applyAlignment="1" applyProtection="1">
      <alignment horizontal="right"/>
      <protection locked="0"/>
    </xf>
    <xf numFmtId="1" fontId="4" fillId="6" borderId="210" xfId="0" applyNumberFormat="1" applyFont="1" applyFill="1" applyBorder="1" applyAlignment="1" applyProtection="1">
      <alignment horizontal="right"/>
      <protection locked="0"/>
    </xf>
    <xf numFmtId="1" fontId="4" fillId="6" borderId="211" xfId="0" applyNumberFormat="1" applyFont="1" applyFill="1" applyBorder="1" applyAlignment="1" applyProtection="1">
      <alignment horizontal="right"/>
      <protection locked="0"/>
    </xf>
    <xf numFmtId="1" fontId="4" fillId="6" borderId="212" xfId="0" applyNumberFormat="1" applyFont="1" applyFill="1" applyBorder="1" applyAlignment="1" applyProtection="1">
      <alignment horizontal="right"/>
      <protection locked="0"/>
    </xf>
    <xf numFmtId="1" fontId="4" fillId="0" borderId="208" xfId="0" applyNumberFormat="1" applyFont="1" applyBorder="1" applyAlignment="1">
      <alignment horizontal="right" vertical="center" wrapText="1"/>
    </xf>
    <xf numFmtId="1" fontId="4" fillId="6" borderId="208" xfId="0" applyNumberFormat="1" applyFont="1" applyFill="1" applyBorder="1" applyAlignment="1" applyProtection="1">
      <alignment horizontal="right"/>
      <protection locked="0"/>
    </xf>
    <xf numFmtId="1" fontId="4" fillId="6" borderId="213" xfId="0" applyNumberFormat="1" applyFont="1" applyFill="1" applyBorder="1" applyAlignment="1" applyProtection="1">
      <alignment horizontal="right"/>
      <protection locked="0"/>
    </xf>
    <xf numFmtId="1" fontId="4" fillId="8" borderId="204" xfId="0" applyNumberFormat="1" applyFont="1" applyFill="1" applyBorder="1" applyAlignment="1" applyProtection="1">
      <alignment horizontal="right"/>
    </xf>
    <xf numFmtId="1" fontId="4" fillId="0" borderId="204" xfId="0" applyNumberFormat="1" applyFont="1" applyBorder="1" applyAlignment="1">
      <alignment horizontal="center" vertical="center"/>
    </xf>
    <xf numFmtId="1" fontId="4" fillId="0" borderId="205" xfId="0" applyNumberFormat="1" applyFont="1" applyBorder="1" applyAlignment="1">
      <alignment horizontal="right"/>
    </xf>
    <xf numFmtId="1" fontId="4" fillId="0" borderId="206" xfId="0" applyNumberFormat="1" applyFont="1" applyBorder="1" applyAlignment="1">
      <alignment horizontal="right"/>
    </xf>
    <xf numFmtId="1" fontId="4" fillId="6" borderId="205" xfId="0" applyNumberFormat="1" applyFont="1" applyFill="1" applyBorder="1" applyAlignment="1" applyProtection="1">
      <alignment horizontal="right"/>
      <protection locked="0"/>
    </xf>
    <xf numFmtId="1" fontId="4" fillId="6" borderId="207" xfId="0" applyNumberFormat="1" applyFont="1" applyFill="1" applyBorder="1" applyAlignment="1" applyProtection="1">
      <alignment horizontal="right"/>
      <protection locked="0"/>
    </xf>
    <xf numFmtId="1" fontId="4" fillId="0" borderId="214" xfId="0" applyNumberFormat="1" applyFont="1" applyBorder="1" applyAlignment="1">
      <alignment horizontal="center" vertical="center" wrapText="1"/>
    </xf>
    <xf numFmtId="1" fontId="4" fillId="2" borderId="205" xfId="0" applyNumberFormat="1" applyFont="1" applyFill="1" applyBorder="1"/>
    <xf numFmtId="1" fontId="4" fillId="2" borderId="207" xfId="0" applyNumberFormat="1" applyFont="1" applyFill="1" applyBorder="1"/>
    <xf numFmtId="1" fontId="4" fillId="2" borderId="215" xfId="0" applyNumberFormat="1" applyFont="1" applyFill="1" applyBorder="1"/>
    <xf numFmtId="1" fontId="4" fillId="0" borderId="208" xfId="0" applyNumberFormat="1" applyFont="1" applyBorder="1" applyAlignment="1">
      <alignment horizontal="right"/>
    </xf>
    <xf numFmtId="1" fontId="4" fillId="0" borderId="208" xfId="0" applyNumberFormat="1" applyFont="1" applyBorder="1" applyAlignment="1">
      <alignment horizontal="left" vertical="center"/>
    </xf>
    <xf numFmtId="1" fontId="4" fillId="0" borderId="209" xfId="0" applyNumberFormat="1" applyFont="1" applyBorder="1" applyAlignment="1">
      <alignment horizontal="right"/>
    </xf>
    <xf numFmtId="1" fontId="4" fillId="0" borderId="213" xfId="0" applyNumberFormat="1" applyFont="1" applyBorder="1" applyAlignment="1">
      <alignment horizontal="right"/>
    </xf>
    <xf numFmtId="1" fontId="4" fillId="6" borderId="209" xfId="0" applyNumberFormat="1" applyFont="1" applyFill="1" applyBorder="1" applyProtection="1">
      <protection locked="0"/>
    </xf>
    <xf numFmtId="1" fontId="4" fillId="6" borderId="213" xfId="0" applyNumberFormat="1" applyFont="1" applyFill="1" applyBorder="1" applyProtection="1">
      <protection locked="0"/>
    </xf>
    <xf numFmtId="1" fontId="4" fillId="6" borderId="212" xfId="0" applyNumberFormat="1" applyFont="1" applyFill="1" applyBorder="1" applyProtection="1">
      <protection locked="0"/>
    </xf>
    <xf numFmtId="1" fontId="4" fillId="6" borderId="216" xfId="0" applyNumberFormat="1" applyFont="1" applyFill="1" applyBorder="1" applyProtection="1">
      <protection locked="0"/>
    </xf>
    <xf numFmtId="1" fontId="4" fillId="6" borderId="217" xfId="0" applyNumberFormat="1" applyFont="1" applyFill="1" applyBorder="1" applyProtection="1">
      <protection locked="0"/>
    </xf>
    <xf numFmtId="1" fontId="4" fillId="6" borderId="218" xfId="0" applyNumberFormat="1" applyFont="1" applyFill="1" applyBorder="1" applyProtection="1">
      <protection locked="0"/>
    </xf>
    <xf numFmtId="1" fontId="4" fillId="6" borderId="210" xfId="0" applyNumberFormat="1" applyFont="1" applyFill="1" applyBorder="1" applyProtection="1">
      <protection locked="0"/>
    </xf>
    <xf numFmtId="1" fontId="4" fillId="0" borderId="210" xfId="0" applyNumberFormat="1" applyFont="1" applyBorder="1" applyAlignment="1">
      <alignment horizontal="right" wrapText="1"/>
    </xf>
    <xf numFmtId="1" fontId="4" fillId="6" borderId="211" xfId="0" applyNumberFormat="1" applyFont="1" applyFill="1" applyBorder="1" applyProtection="1">
      <protection locked="0"/>
    </xf>
    <xf numFmtId="1" fontId="4" fillId="6" borderId="208" xfId="0" applyNumberFormat="1" applyFont="1" applyFill="1" applyBorder="1" applyProtection="1">
      <protection locked="0"/>
    </xf>
    <xf numFmtId="1" fontId="4" fillId="0" borderId="211" xfId="0" applyNumberFormat="1" applyFont="1" applyBorder="1" applyAlignment="1">
      <alignment horizontal="center" vertical="center" wrapText="1"/>
    </xf>
    <xf numFmtId="1" fontId="4" fillId="0" borderId="205" xfId="0" applyNumberFormat="1" applyFont="1" applyBorder="1" applyAlignment="1">
      <alignment horizontal="right" wrapText="1"/>
    </xf>
    <xf numFmtId="1" fontId="4" fillId="0" borderId="206" xfId="0" applyNumberFormat="1" applyFont="1" applyBorder="1" applyAlignment="1">
      <alignment horizontal="right" wrapText="1"/>
    </xf>
    <xf numFmtId="1" fontId="4" fillId="0" borderId="205" xfId="0" applyNumberFormat="1" applyFont="1" applyBorder="1"/>
    <xf numFmtId="1" fontId="4" fillId="0" borderId="207" xfId="0" applyNumberFormat="1" applyFont="1" applyBorder="1"/>
    <xf numFmtId="1" fontId="4" fillId="0" borderId="219" xfId="0" applyNumberFormat="1" applyFont="1" applyBorder="1"/>
    <xf numFmtId="1" fontId="4" fillId="0" borderId="204" xfId="0" applyNumberFormat="1" applyFont="1" applyBorder="1" applyAlignment="1">
      <alignment horizontal="center" vertical="center" wrapText="1"/>
    </xf>
    <xf numFmtId="1" fontId="4" fillId="0" borderId="211" xfId="0" applyNumberFormat="1" applyFont="1" applyBorder="1" applyAlignment="1">
      <alignment vertical="center" wrapText="1"/>
    </xf>
    <xf numFmtId="1" fontId="4" fillId="2" borderId="208" xfId="0" applyNumberFormat="1" applyFont="1" applyFill="1" applyBorder="1"/>
    <xf numFmtId="1" fontId="4" fillId="0" borderId="204" xfId="0" applyNumberFormat="1" applyFont="1" applyBorder="1"/>
    <xf numFmtId="1" fontId="4" fillId="0" borderId="206" xfId="0" applyNumberFormat="1" applyFont="1" applyBorder="1" applyAlignment="1">
      <alignment horizontal="center" vertical="center" wrapText="1"/>
    </xf>
    <xf numFmtId="1" fontId="4" fillId="0" borderId="218" xfId="0" applyNumberFormat="1" applyFont="1" applyBorder="1" applyAlignment="1">
      <alignment horizontal="right" wrapText="1"/>
    </xf>
    <xf numFmtId="1" fontId="4" fillId="0" borderId="208" xfId="0" applyNumberFormat="1" applyFont="1" applyBorder="1" applyAlignment="1">
      <alignment horizontal="right" wrapText="1"/>
    </xf>
    <xf numFmtId="1" fontId="4" fillId="6" borderId="216" xfId="0" applyNumberFormat="1" applyFont="1" applyFill="1" applyBorder="1" applyAlignment="1" applyProtection="1">
      <alignment horizontal="right"/>
      <protection locked="0"/>
    </xf>
    <xf numFmtId="1" fontId="4" fillId="0" borderId="208" xfId="0" applyNumberFormat="1" applyFont="1" applyBorder="1" applyAlignment="1">
      <alignment horizontal="center" vertical="center" wrapText="1"/>
    </xf>
    <xf numFmtId="1" fontId="4" fillId="6" borderId="208" xfId="0" applyNumberFormat="1" applyFont="1" applyFill="1" applyBorder="1" applyAlignment="1" applyProtection="1">
      <alignment horizontal="right" wrapText="1"/>
      <protection locked="0"/>
    </xf>
    <xf numFmtId="1" fontId="4" fillId="0" borderId="219" xfId="0" applyNumberFormat="1" applyFont="1" applyBorder="1" applyAlignment="1">
      <alignment horizontal="center" vertical="center" wrapText="1"/>
    </xf>
    <xf numFmtId="1" fontId="4" fillId="2" borderId="221" xfId="0" applyNumberFormat="1" applyFont="1" applyFill="1" applyBorder="1" applyAlignment="1">
      <alignment horizontal="center" vertical="center"/>
    </xf>
    <xf numFmtId="1" fontId="4" fillId="0" borderId="222" xfId="0" applyNumberFormat="1" applyFont="1" applyBorder="1" applyAlignment="1">
      <alignment horizontal="center" vertical="center" wrapText="1"/>
    </xf>
    <xf numFmtId="1" fontId="4" fillId="6" borderId="217" xfId="0" applyNumberFormat="1" applyFont="1" applyFill="1" applyBorder="1" applyAlignment="1" applyProtection="1">
      <alignment horizontal="right"/>
      <protection locked="0"/>
    </xf>
    <xf numFmtId="1" fontId="4" fillId="6" borderId="218" xfId="0" applyNumberFormat="1" applyFont="1" applyFill="1" applyBorder="1" applyAlignment="1" applyProtection="1">
      <alignment horizontal="right"/>
      <protection locked="0"/>
    </xf>
    <xf numFmtId="1" fontId="4" fillId="6" borderId="222" xfId="0" applyNumberFormat="1" applyFont="1" applyFill="1" applyBorder="1" applyAlignment="1" applyProtection="1">
      <alignment horizontal="right"/>
      <protection locked="0"/>
    </xf>
    <xf numFmtId="1" fontId="4" fillId="7" borderId="217" xfId="0" applyNumberFormat="1" applyFont="1" applyFill="1" applyBorder="1" applyAlignment="1">
      <alignment horizontal="right"/>
    </xf>
    <xf numFmtId="1" fontId="4" fillId="7" borderId="212" xfId="0" applyNumberFormat="1" applyFont="1" applyFill="1" applyBorder="1" applyAlignment="1">
      <alignment horizontal="right"/>
    </xf>
    <xf numFmtId="1" fontId="4" fillId="6" borderId="223" xfId="0" applyNumberFormat="1" applyFont="1" applyFill="1" applyBorder="1" applyAlignment="1" applyProtection="1">
      <alignment horizontal="right"/>
      <protection locked="0"/>
    </xf>
    <xf numFmtId="1" fontId="4" fillId="0" borderId="224" xfId="0" applyNumberFormat="1" applyFont="1" applyBorder="1" applyAlignment="1">
      <alignment horizontal="center" vertical="center" wrapText="1"/>
    </xf>
    <xf numFmtId="1" fontId="4" fillId="0" borderId="208" xfId="0" applyNumberFormat="1" applyFont="1" applyBorder="1" applyAlignment="1">
      <alignment horizontal="left" wrapText="1"/>
    </xf>
    <xf numFmtId="1" fontId="4" fillId="0" borderId="208" xfId="0" applyNumberFormat="1" applyFont="1" applyBorder="1"/>
    <xf numFmtId="1" fontId="4" fillId="7" borderId="225" xfId="0" applyNumberFormat="1" applyFont="1" applyFill="1" applyBorder="1"/>
    <xf numFmtId="1" fontId="4" fillId="6" borderId="226" xfId="0" applyNumberFormat="1" applyFont="1" applyFill="1" applyBorder="1" applyProtection="1">
      <protection locked="0"/>
    </xf>
    <xf numFmtId="1" fontId="4" fillId="0" borderId="208" xfId="0" applyNumberFormat="1" applyFont="1" applyBorder="1" applyAlignment="1">
      <alignment wrapText="1"/>
    </xf>
    <xf numFmtId="1" fontId="4" fillId="0" borderId="204" xfId="0" applyNumberFormat="1" applyFont="1" applyBorder="1" applyAlignment="1">
      <alignment horizontal="center"/>
    </xf>
    <xf numFmtId="1" fontId="4" fillId="6" borderId="204" xfId="0" applyNumberFormat="1" applyFont="1" applyFill="1" applyBorder="1" applyProtection="1">
      <protection locked="0"/>
    </xf>
    <xf numFmtId="1" fontId="4" fillId="7" borderId="216" xfId="0" applyNumberFormat="1" applyFont="1" applyFill="1" applyBorder="1"/>
    <xf numFmtId="1" fontId="4" fillId="7" borderId="213" xfId="0" applyNumberFormat="1" applyFont="1" applyFill="1" applyBorder="1"/>
    <xf numFmtId="1" fontId="4" fillId="6" borderId="205" xfId="0" applyNumberFormat="1" applyFont="1" applyFill="1" applyBorder="1" applyProtection="1">
      <protection locked="0"/>
    </xf>
    <xf numFmtId="1" fontId="4" fillId="6" borderId="227" xfId="0" applyNumberFormat="1" applyFont="1" applyFill="1" applyBorder="1" applyProtection="1">
      <protection locked="0"/>
    </xf>
    <xf numFmtId="1" fontId="4" fillId="2" borderId="205" xfId="0" applyNumberFormat="1" applyFont="1" applyFill="1" applyBorder="1" applyAlignment="1">
      <alignment horizontal="center" vertical="center" wrapText="1"/>
    </xf>
    <xf numFmtId="1" fontId="4" fillId="2" borderId="206" xfId="0" applyNumberFormat="1" applyFont="1" applyFill="1" applyBorder="1" applyAlignment="1" applyProtection="1">
      <alignment horizontal="center"/>
      <protection locked="0"/>
    </xf>
    <xf numFmtId="1" fontId="4" fillId="2" borderId="213" xfId="0" applyNumberFormat="1" applyFont="1" applyFill="1" applyBorder="1" applyAlignment="1">
      <alignment horizontal="right"/>
    </xf>
    <xf numFmtId="1" fontId="4" fillId="7" borderId="228" xfId="0" applyNumberFormat="1" applyFont="1" applyFill="1" applyBorder="1" applyAlignment="1">
      <alignment horizontal="right"/>
    </xf>
    <xf numFmtId="1" fontId="4" fillId="7" borderId="229" xfId="0" applyNumberFormat="1" applyFont="1" applyFill="1" applyBorder="1" applyAlignment="1">
      <alignment horizontal="right"/>
    </xf>
    <xf numFmtId="1" fontId="4" fillId="9" borderId="230" xfId="1" applyNumberFormat="1" applyFont="1" applyBorder="1" applyAlignment="1" applyProtection="1">
      <alignment horizontal="right"/>
      <protection locked="0"/>
    </xf>
    <xf numFmtId="1" fontId="4" fillId="9" borderId="231" xfId="1" applyNumberFormat="1" applyFont="1" applyBorder="1" applyAlignment="1" applyProtection="1">
      <alignment horizontal="right"/>
      <protection locked="0"/>
    </xf>
    <xf numFmtId="1" fontId="4" fillId="9" borderId="232" xfId="1" applyNumberFormat="1" applyFont="1" applyBorder="1" applyAlignment="1" applyProtection="1">
      <alignment horizontal="right"/>
      <protection locked="0"/>
    </xf>
    <xf numFmtId="1" fontId="4" fillId="9" borderId="233" xfId="1" applyNumberFormat="1" applyFont="1" applyBorder="1" applyAlignment="1" applyProtection="1">
      <alignment horizontal="right"/>
      <protection locked="0"/>
    </xf>
    <xf numFmtId="1" fontId="4" fillId="9" borderId="234" xfId="1" applyNumberFormat="1" applyFont="1" applyBorder="1" applyAlignment="1" applyProtection="1">
      <alignment horizontal="right"/>
      <protection locked="0"/>
    </xf>
    <xf numFmtId="1" fontId="4" fillId="9" borderId="235" xfId="1" applyNumberFormat="1" applyFont="1" applyBorder="1" applyAlignment="1" applyProtection="1">
      <alignment horizontal="right"/>
      <protection locked="0"/>
    </xf>
    <xf numFmtId="1" fontId="4" fillId="9" borderId="236" xfId="1" applyNumberFormat="1" applyFont="1" applyBorder="1" applyAlignment="1" applyProtection="1">
      <alignment horizontal="right"/>
      <protection locked="0"/>
    </xf>
    <xf numFmtId="1" fontId="4" fillId="9" borderId="237" xfId="1" applyNumberFormat="1" applyFont="1" applyBorder="1" applyAlignment="1" applyProtection="1">
      <alignment horizontal="right"/>
      <protection locked="0"/>
    </xf>
    <xf numFmtId="1" fontId="4" fillId="9" borderId="238" xfId="1" applyNumberFormat="1" applyFont="1" applyBorder="1" applyAlignment="1" applyProtection="1">
      <alignment horizontal="right"/>
      <protection locked="0"/>
    </xf>
    <xf numFmtId="1" fontId="4" fillId="9" borderId="239" xfId="1" applyNumberFormat="1" applyFont="1" applyBorder="1" applyAlignment="1" applyProtection="1">
      <alignment horizontal="right"/>
      <protection locked="0"/>
    </xf>
    <xf numFmtId="1" fontId="4" fillId="9" borderId="240" xfId="1" applyNumberFormat="1" applyFont="1" applyBorder="1" applyAlignment="1" applyProtection="1">
      <alignment horizontal="right"/>
      <protection locked="0"/>
    </xf>
    <xf numFmtId="1" fontId="4" fillId="9" borderId="241" xfId="1" applyNumberFormat="1" applyFont="1" applyBorder="1" applyAlignment="1" applyProtection="1">
      <alignment horizontal="right"/>
      <protection locked="0"/>
    </xf>
    <xf numFmtId="1" fontId="4" fillId="0" borderId="243" xfId="0" applyNumberFormat="1" applyFont="1" applyBorder="1" applyAlignment="1">
      <alignment horizontal="center" vertical="center"/>
    </xf>
    <xf numFmtId="1" fontId="4" fillId="0" borderId="244" xfId="0" applyNumberFormat="1" applyFont="1" applyBorder="1" applyAlignment="1">
      <alignment horizontal="center" vertical="center"/>
    </xf>
    <xf numFmtId="1" fontId="4" fillId="0" borderId="243" xfId="0" applyNumberFormat="1" applyFont="1" applyBorder="1" applyAlignment="1">
      <alignment horizontal="center" vertical="center" wrapText="1"/>
    </xf>
    <xf numFmtId="1" fontId="4" fillId="0" borderId="245" xfId="0" applyNumberFormat="1" applyFont="1" applyBorder="1" applyAlignment="1">
      <alignment horizontal="center" vertical="center" wrapText="1"/>
    </xf>
    <xf numFmtId="1" fontId="4" fillId="0" borderId="246" xfId="0" applyNumberFormat="1" applyFont="1" applyBorder="1" applyAlignment="1">
      <alignment horizontal="left" vertical="center" wrapText="1"/>
    </xf>
    <xf numFmtId="1" fontId="4" fillId="0" borderId="247" xfId="0" applyNumberFormat="1" applyFont="1" applyBorder="1" applyAlignment="1">
      <alignment horizontal="right" wrapText="1"/>
    </xf>
    <xf numFmtId="1" fontId="4" fillId="0" borderId="248" xfId="0" applyNumberFormat="1" applyFont="1" applyBorder="1" applyAlignment="1">
      <alignment horizontal="right"/>
    </xf>
    <xf numFmtId="1" fontId="4" fillId="6" borderId="247" xfId="0" applyNumberFormat="1" applyFont="1" applyFill="1" applyBorder="1" applyAlignment="1" applyProtection="1">
      <alignment horizontal="right"/>
      <protection locked="0"/>
    </xf>
    <xf numFmtId="1" fontId="4" fillId="6" borderId="248" xfId="0" applyNumberFormat="1" applyFont="1" applyFill="1" applyBorder="1" applyAlignment="1" applyProtection="1">
      <alignment horizontal="right"/>
      <protection locked="0"/>
    </xf>
    <xf numFmtId="1" fontId="4" fillId="6" borderId="249" xfId="0" applyNumberFormat="1" applyFont="1" applyFill="1" applyBorder="1" applyAlignment="1" applyProtection="1">
      <alignment horizontal="right"/>
      <protection locked="0"/>
    </xf>
    <xf numFmtId="1" fontId="4" fillId="6" borderId="250" xfId="0" applyNumberFormat="1" applyFont="1" applyFill="1" applyBorder="1" applyAlignment="1" applyProtection="1">
      <alignment horizontal="right"/>
      <protection locked="0"/>
    </xf>
    <xf numFmtId="1" fontId="4" fillId="0" borderId="246" xfId="0" applyNumberFormat="1" applyFont="1" applyBorder="1" applyAlignment="1">
      <alignment horizontal="right" vertical="center" wrapText="1"/>
    </xf>
    <xf numFmtId="1" fontId="4" fillId="6" borderId="246" xfId="0" applyNumberFormat="1" applyFont="1" applyFill="1" applyBorder="1" applyAlignment="1" applyProtection="1">
      <alignment horizontal="right"/>
      <protection locked="0"/>
    </xf>
    <xf numFmtId="1" fontId="4" fillId="6" borderId="251" xfId="0" applyNumberFormat="1" applyFont="1" applyFill="1" applyBorder="1" applyAlignment="1" applyProtection="1">
      <alignment horizontal="right"/>
      <protection locked="0"/>
    </xf>
    <xf numFmtId="1" fontId="4" fillId="8" borderId="242" xfId="0" applyNumberFormat="1" applyFont="1" applyFill="1" applyBorder="1" applyAlignment="1" applyProtection="1">
      <alignment horizontal="right"/>
    </xf>
    <xf numFmtId="1" fontId="4" fillId="0" borderId="242" xfId="0" applyNumberFormat="1" applyFont="1" applyBorder="1" applyAlignment="1">
      <alignment horizontal="center" vertical="center"/>
    </xf>
    <xf numFmtId="1" fontId="4" fillId="0" borderId="243" xfId="0" applyNumberFormat="1" applyFont="1" applyBorder="1" applyAlignment="1">
      <alignment horizontal="right"/>
    </xf>
    <xf numFmtId="1" fontId="4" fillId="0" borderId="244" xfId="0" applyNumberFormat="1" applyFont="1" applyBorder="1" applyAlignment="1">
      <alignment horizontal="right"/>
    </xf>
    <xf numFmtId="1" fontId="4" fillId="6" borderId="243" xfId="0" applyNumberFormat="1" applyFont="1" applyFill="1" applyBorder="1" applyAlignment="1" applyProtection="1">
      <alignment horizontal="right"/>
      <protection locked="0"/>
    </xf>
    <xf numFmtId="1" fontId="4" fillId="6" borderId="245" xfId="0" applyNumberFormat="1" applyFont="1" applyFill="1" applyBorder="1" applyAlignment="1" applyProtection="1">
      <alignment horizontal="right"/>
      <protection locked="0"/>
    </xf>
    <xf numFmtId="1" fontId="4" fillId="0" borderId="252" xfId="0" applyNumberFormat="1" applyFont="1" applyBorder="1" applyAlignment="1">
      <alignment horizontal="center" vertical="center" wrapText="1"/>
    </xf>
    <xf numFmtId="1" fontId="4" fillId="2" borderId="243" xfId="0" applyNumberFormat="1" applyFont="1" applyFill="1" applyBorder="1"/>
    <xf numFmtId="1" fontId="4" fillId="2" borderId="245" xfId="0" applyNumberFormat="1" applyFont="1" applyFill="1" applyBorder="1"/>
    <xf numFmtId="1" fontId="4" fillId="2" borderId="253" xfId="0" applyNumberFormat="1" applyFont="1" applyFill="1" applyBorder="1"/>
    <xf numFmtId="1" fontId="4" fillId="0" borderId="246" xfId="0" applyNumberFormat="1" applyFont="1" applyBorder="1" applyAlignment="1">
      <alignment horizontal="right"/>
    </xf>
    <xf numFmtId="1" fontId="4" fillId="0" borderId="255" xfId="0" applyNumberFormat="1" applyFont="1" applyBorder="1" applyAlignment="1">
      <alignment horizontal="center" vertical="center"/>
    </xf>
    <xf numFmtId="1" fontId="4" fillId="0" borderId="256" xfId="0" applyNumberFormat="1" applyFont="1" applyBorder="1" applyAlignment="1">
      <alignment horizontal="center" vertical="center"/>
    </xf>
    <xf numFmtId="1" fontId="4" fillId="0" borderId="258" xfId="0" applyNumberFormat="1" applyFont="1" applyBorder="1" applyAlignment="1">
      <alignment horizontal="left" vertical="center" wrapText="1"/>
    </xf>
    <xf numFmtId="1" fontId="4" fillId="0" borderId="259" xfId="0" applyNumberFormat="1" applyFont="1" applyBorder="1" applyAlignment="1">
      <alignment horizontal="right" wrapText="1"/>
    </xf>
    <xf numFmtId="1" fontId="4" fillId="0" borderId="260" xfId="0" applyNumberFormat="1" applyFont="1" applyBorder="1" applyAlignment="1">
      <alignment horizontal="right"/>
    </xf>
    <xf numFmtId="1" fontId="4" fillId="6" borderId="259" xfId="0" applyNumberFormat="1" applyFont="1" applyFill="1" applyBorder="1" applyAlignment="1" applyProtection="1">
      <alignment horizontal="right"/>
      <protection locked="0"/>
    </xf>
    <xf numFmtId="1" fontId="4" fillId="6" borderId="260" xfId="0" applyNumberFormat="1" applyFont="1" applyFill="1" applyBorder="1" applyAlignment="1" applyProtection="1">
      <alignment horizontal="right"/>
      <protection locked="0"/>
    </xf>
    <xf numFmtId="1" fontId="4" fillId="6" borderId="261" xfId="0" applyNumberFormat="1" applyFont="1" applyFill="1" applyBorder="1" applyAlignment="1" applyProtection="1">
      <alignment horizontal="right"/>
      <protection locked="0"/>
    </xf>
    <xf numFmtId="1" fontId="4" fillId="6" borderId="262" xfId="0" applyNumberFormat="1" applyFont="1" applyFill="1" applyBorder="1" applyAlignment="1" applyProtection="1">
      <alignment horizontal="right"/>
      <protection locked="0"/>
    </xf>
    <xf numFmtId="1" fontId="4" fillId="0" borderId="258" xfId="0" applyNumberFormat="1" applyFont="1" applyBorder="1" applyAlignment="1">
      <alignment horizontal="right" vertical="center" wrapText="1"/>
    </xf>
    <xf numFmtId="1" fontId="4" fillId="6" borderId="258" xfId="0" applyNumberFormat="1" applyFont="1" applyFill="1" applyBorder="1" applyAlignment="1" applyProtection="1">
      <alignment horizontal="right"/>
      <protection locked="0"/>
    </xf>
    <xf numFmtId="1" fontId="4" fillId="6" borderId="263" xfId="0" applyNumberFormat="1" applyFont="1" applyFill="1" applyBorder="1" applyAlignment="1" applyProtection="1">
      <alignment horizontal="right"/>
      <protection locked="0"/>
    </xf>
    <xf numFmtId="1" fontId="4" fillId="8" borderId="254" xfId="0" applyNumberFormat="1" applyFont="1" applyFill="1" applyBorder="1" applyAlignment="1" applyProtection="1">
      <alignment horizontal="right"/>
    </xf>
    <xf numFmtId="1" fontId="4" fillId="0" borderId="255" xfId="0" applyNumberFormat="1" applyFont="1" applyBorder="1" applyAlignment="1">
      <alignment horizontal="right"/>
    </xf>
    <xf numFmtId="1" fontId="4" fillId="0" borderId="256" xfId="0" applyNumberFormat="1" applyFont="1" applyBorder="1" applyAlignment="1">
      <alignment horizontal="right"/>
    </xf>
    <xf numFmtId="1" fontId="4" fillId="6" borderId="255" xfId="0" applyNumberFormat="1" applyFont="1" applyFill="1" applyBorder="1" applyAlignment="1" applyProtection="1">
      <alignment horizontal="right"/>
      <protection locked="0"/>
    </xf>
    <xf numFmtId="1" fontId="4" fillId="6" borderId="257" xfId="0" applyNumberFormat="1" applyFont="1" applyFill="1" applyBorder="1" applyAlignment="1" applyProtection="1">
      <alignment horizontal="right"/>
      <protection locked="0"/>
    </xf>
    <xf numFmtId="1" fontId="4" fillId="0" borderId="264" xfId="0" applyNumberFormat="1" applyFont="1" applyBorder="1" applyAlignment="1">
      <alignment horizontal="center" vertical="center" wrapText="1"/>
    </xf>
    <xf numFmtId="1" fontId="4" fillId="2" borderId="255" xfId="0" applyNumberFormat="1" applyFont="1" applyFill="1" applyBorder="1"/>
    <xf numFmtId="1" fontId="4" fillId="2" borderId="257" xfId="0" applyNumberFormat="1" applyFont="1" applyFill="1" applyBorder="1"/>
    <xf numFmtId="1" fontId="4" fillId="2" borderId="265" xfId="0" applyNumberFormat="1" applyFont="1" applyFill="1" applyBorder="1"/>
    <xf numFmtId="1" fontId="4" fillId="0" borderId="258" xfId="0" applyNumberFormat="1" applyFont="1" applyBorder="1" applyAlignment="1">
      <alignment horizontal="right"/>
    </xf>
    <xf numFmtId="0" fontId="11" fillId="11" borderId="266" xfId="0" applyFont="1" applyFill="1" applyBorder="1" applyAlignment="1" applyProtection="1">
      <alignment horizontal="center" wrapText="1"/>
      <protection locked="0"/>
    </xf>
    <xf numFmtId="1" fontId="4" fillId="0" borderId="258" xfId="0" applyNumberFormat="1" applyFont="1" applyBorder="1" applyAlignment="1">
      <alignment horizontal="left" vertical="center"/>
    </xf>
    <xf numFmtId="1" fontId="4" fillId="0" borderId="259" xfId="0" applyNumberFormat="1" applyFont="1" applyBorder="1" applyAlignment="1">
      <alignment horizontal="right"/>
    </xf>
    <xf numFmtId="1" fontId="4" fillId="0" borderId="263" xfId="0" applyNumberFormat="1" applyFont="1" applyBorder="1" applyAlignment="1">
      <alignment horizontal="right"/>
    </xf>
    <xf numFmtId="1" fontId="4" fillId="6" borderId="259" xfId="0" applyNumberFormat="1" applyFont="1" applyFill="1" applyBorder="1" applyProtection="1">
      <protection locked="0"/>
    </xf>
    <xf numFmtId="1" fontId="4" fillId="6" borderId="263" xfId="0" applyNumberFormat="1" applyFont="1" applyFill="1" applyBorder="1" applyProtection="1">
      <protection locked="0"/>
    </xf>
    <xf numFmtId="1" fontId="4" fillId="6" borderId="262" xfId="0" applyNumberFormat="1" applyFont="1" applyFill="1" applyBorder="1" applyProtection="1">
      <protection locked="0"/>
    </xf>
    <xf numFmtId="1" fontId="4" fillId="6" borderId="267" xfId="0" applyNumberFormat="1" applyFont="1" applyFill="1" applyBorder="1" applyProtection="1">
      <protection locked="0"/>
    </xf>
    <xf numFmtId="1" fontId="4" fillId="6" borderId="268" xfId="0" applyNumberFormat="1" applyFont="1" applyFill="1" applyBorder="1" applyProtection="1">
      <protection locked="0"/>
    </xf>
    <xf numFmtId="1" fontId="4" fillId="6" borderId="269" xfId="0" applyNumberFormat="1" applyFont="1" applyFill="1" applyBorder="1" applyProtection="1">
      <protection locked="0"/>
    </xf>
    <xf numFmtId="1" fontId="4" fillId="6" borderId="260" xfId="0" applyNumberFormat="1" applyFont="1" applyFill="1" applyBorder="1" applyProtection="1">
      <protection locked="0"/>
    </xf>
    <xf numFmtId="1" fontId="4" fillId="0" borderId="260" xfId="0" applyNumberFormat="1" applyFont="1" applyBorder="1" applyAlignment="1">
      <alignment horizontal="right" wrapText="1"/>
    </xf>
    <xf numFmtId="1" fontId="4" fillId="6" borderId="261" xfId="0" applyNumberFormat="1" applyFont="1" applyFill="1" applyBorder="1" applyProtection="1">
      <protection locked="0"/>
    </xf>
    <xf numFmtId="1" fontId="4" fillId="6" borderId="258" xfId="0" applyNumberFormat="1" applyFont="1" applyFill="1" applyBorder="1" applyProtection="1">
      <protection locked="0"/>
    </xf>
    <xf numFmtId="1" fontId="4" fillId="0" borderId="261" xfId="0" applyNumberFormat="1" applyFont="1" applyBorder="1" applyAlignment="1">
      <alignment horizontal="center" vertical="center" wrapText="1"/>
    </xf>
    <xf numFmtId="1" fontId="4" fillId="0" borderId="255" xfId="0" applyNumberFormat="1" applyFont="1" applyBorder="1" applyAlignment="1">
      <alignment horizontal="right" wrapText="1"/>
    </xf>
    <xf numFmtId="1" fontId="4" fillId="0" borderId="256" xfId="0" applyNumberFormat="1" applyFont="1" applyBorder="1" applyAlignment="1">
      <alignment horizontal="right" wrapText="1"/>
    </xf>
    <xf numFmtId="1" fontId="4" fillId="0" borderId="255" xfId="0" applyNumberFormat="1" applyFont="1" applyBorder="1"/>
    <xf numFmtId="1" fontId="4" fillId="0" borderId="257" xfId="0" applyNumberFormat="1" applyFont="1" applyBorder="1"/>
    <xf numFmtId="1" fontId="4" fillId="0" borderId="270" xfId="0" applyNumberFormat="1" applyFont="1" applyBorder="1"/>
    <xf numFmtId="1" fontId="4" fillId="0" borderId="261" xfId="0" applyNumberFormat="1" applyFont="1" applyBorder="1" applyAlignment="1">
      <alignment vertical="center" wrapText="1"/>
    </xf>
    <xf numFmtId="1" fontId="4" fillId="2" borderId="258" xfId="0" applyNumberFormat="1" applyFont="1" applyFill="1" applyBorder="1"/>
    <xf numFmtId="1" fontId="4" fillId="0" borderId="254" xfId="0" applyNumberFormat="1" applyFont="1" applyBorder="1"/>
    <xf numFmtId="1" fontId="4" fillId="0" borderId="256" xfId="0" applyNumberFormat="1" applyFont="1" applyBorder="1" applyAlignment="1">
      <alignment horizontal="center" vertical="center" wrapText="1"/>
    </xf>
    <xf numFmtId="1" fontId="4" fillId="0" borderId="269" xfId="0" applyNumberFormat="1" applyFont="1" applyBorder="1" applyAlignment="1">
      <alignment horizontal="right" wrapText="1"/>
    </xf>
    <xf numFmtId="1" fontId="4" fillId="0" borderId="258" xfId="0" applyNumberFormat="1" applyFont="1" applyBorder="1" applyAlignment="1">
      <alignment horizontal="right" wrapText="1"/>
    </xf>
    <xf numFmtId="1" fontId="4" fillId="6" borderId="267" xfId="0" applyNumberFormat="1" applyFont="1" applyFill="1" applyBorder="1" applyAlignment="1" applyProtection="1">
      <alignment horizontal="right"/>
      <protection locked="0"/>
    </xf>
    <xf numFmtId="1" fontId="4" fillId="6" borderId="258" xfId="0" applyNumberFormat="1" applyFont="1" applyFill="1" applyBorder="1" applyAlignment="1" applyProtection="1">
      <alignment horizontal="right" wrapText="1"/>
      <protection locked="0"/>
    </xf>
    <xf numFmtId="1" fontId="4" fillId="0" borderId="270" xfId="0" applyNumberFormat="1" applyFont="1" applyBorder="1" applyAlignment="1">
      <alignment horizontal="center" vertical="center" wrapText="1"/>
    </xf>
    <xf numFmtId="1" fontId="4" fillId="2" borderId="271" xfId="0" applyNumberFormat="1" applyFont="1" applyFill="1" applyBorder="1" applyAlignment="1">
      <alignment horizontal="center" vertical="center"/>
    </xf>
    <xf numFmtId="1" fontId="4" fillId="0" borderId="272" xfId="0" applyNumberFormat="1" applyFont="1" applyBorder="1" applyAlignment="1">
      <alignment horizontal="center" vertical="center" wrapText="1"/>
    </xf>
    <xf numFmtId="1" fontId="4" fillId="6" borderId="268" xfId="0" applyNumberFormat="1" applyFont="1" applyFill="1" applyBorder="1" applyAlignment="1" applyProtection="1">
      <alignment horizontal="right"/>
      <protection locked="0"/>
    </xf>
    <xf numFmtId="1" fontId="4" fillId="6" borderId="269" xfId="0" applyNumberFormat="1" applyFont="1" applyFill="1" applyBorder="1" applyAlignment="1" applyProtection="1">
      <alignment horizontal="right"/>
      <protection locked="0"/>
    </xf>
    <xf numFmtId="1" fontId="4" fillId="6" borderId="272" xfId="0" applyNumberFormat="1" applyFont="1" applyFill="1" applyBorder="1" applyAlignment="1" applyProtection="1">
      <alignment horizontal="right"/>
      <protection locked="0"/>
    </xf>
    <xf numFmtId="1" fontId="4" fillId="7" borderId="268" xfId="0" applyNumberFormat="1" applyFont="1" applyFill="1" applyBorder="1" applyAlignment="1">
      <alignment horizontal="right"/>
    </xf>
    <xf numFmtId="1" fontId="4" fillId="7" borderId="262" xfId="0" applyNumberFormat="1" applyFont="1" applyFill="1" applyBorder="1" applyAlignment="1">
      <alignment horizontal="right"/>
    </xf>
    <xf numFmtId="1" fontId="4" fillId="6" borderId="273" xfId="0" applyNumberFormat="1" applyFont="1" applyFill="1" applyBorder="1" applyAlignment="1" applyProtection="1">
      <alignment horizontal="right"/>
      <protection locked="0"/>
    </xf>
    <xf numFmtId="1" fontId="4" fillId="0" borderId="274" xfId="0" applyNumberFormat="1" applyFont="1" applyBorder="1" applyAlignment="1">
      <alignment horizontal="center" vertical="center" wrapText="1"/>
    </xf>
    <xf numFmtId="1" fontId="4" fillId="0" borderId="258" xfId="0" applyNumberFormat="1" applyFont="1" applyBorder="1" applyAlignment="1">
      <alignment horizontal="left" wrapText="1"/>
    </xf>
    <xf numFmtId="1" fontId="4" fillId="0" borderId="258" xfId="0" applyNumberFormat="1" applyFont="1" applyBorder="1"/>
    <xf numFmtId="1" fontId="4" fillId="7" borderId="275" xfId="0" applyNumberFormat="1" applyFont="1" applyFill="1" applyBorder="1"/>
    <xf numFmtId="1" fontId="4" fillId="6" borderId="276" xfId="0" applyNumberFormat="1" applyFont="1" applyFill="1" applyBorder="1" applyProtection="1">
      <protection locked="0"/>
    </xf>
    <xf numFmtId="1" fontId="4" fillId="0" borderId="258" xfId="0" applyNumberFormat="1" applyFont="1" applyBorder="1" applyAlignment="1">
      <alignment wrapText="1"/>
    </xf>
    <xf numFmtId="1" fontId="4" fillId="0" borderId="254" xfId="0" applyNumberFormat="1" applyFont="1" applyBorder="1" applyAlignment="1">
      <alignment horizontal="center"/>
    </xf>
    <xf numFmtId="1" fontId="4" fillId="6" borderId="254" xfId="0" applyNumberFormat="1" applyFont="1" applyFill="1" applyBorder="1" applyProtection="1">
      <protection locked="0"/>
    </xf>
    <xf numFmtId="1" fontId="4" fillId="7" borderId="267" xfId="0" applyNumberFormat="1" applyFont="1" applyFill="1" applyBorder="1"/>
    <xf numFmtId="1" fontId="4" fillId="7" borderId="263" xfId="0" applyNumberFormat="1" applyFont="1" applyFill="1" applyBorder="1"/>
    <xf numFmtId="1" fontId="4" fillId="6" borderId="255" xfId="0" applyNumberFormat="1" applyFont="1" applyFill="1" applyBorder="1" applyProtection="1">
      <protection locked="0"/>
    </xf>
    <xf numFmtId="1" fontId="4" fillId="6" borderId="277" xfId="0" applyNumberFormat="1" applyFont="1" applyFill="1" applyBorder="1" applyProtection="1">
      <protection locked="0"/>
    </xf>
    <xf numFmtId="1" fontId="4" fillId="2" borderId="255" xfId="0" applyNumberFormat="1" applyFont="1" applyFill="1" applyBorder="1" applyAlignment="1">
      <alignment horizontal="center" vertical="center" wrapText="1"/>
    </xf>
    <xf numFmtId="1" fontId="4" fillId="2" borderId="256" xfId="0" applyNumberFormat="1" applyFont="1" applyFill="1" applyBorder="1" applyAlignment="1" applyProtection="1">
      <alignment horizontal="center"/>
      <protection locked="0"/>
    </xf>
    <xf numFmtId="1" fontId="4" fillId="2" borderId="263" xfId="0" applyNumberFormat="1" applyFont="1" applyFill="1" applyBorder="1" applyAlignment="1">
      <alignment horizontal="right"/>
    </xf>
    <xf numFmtId="1" fontId="4" fillId="7" borderId="278" xfId="0" applyNumberFormat="1" applyFont="1" applyFill="1" applyBorder="1" applyAlignment="1">
      <alignment horizontal="right"/>
    </xf>
    <xf numFmtId="1" fontId="4" fillId="7" borderId="279" xfId="0" applyNumberFormat="1" applyFont="1" applyFill="1" applyBorder="1" applyAlignment="1">
      <alignment horizontal="right"/>
    </xf>
    <xf numFmtId="1" fontId="4" fillId="9" borderId="280" xfId="1" applyNumberFormat="1" applyFont="1" applyBorder="1" applyAlignment="1" applyProtection="1">
      <alignment horizontal="right"/>
      <protection locked="0"/>
    </xf>
    <xf numFmtId="1" fontId="4" fillId="9" borderId="281" xfId="1" applyNumberFormat="1" applyFont="1" applyBorder="1" applyAlignment="1" applyProtection="1">
      <alignment horizontal="right"/>
      <protection locked="0"/>
    </xf>
    <xf numFmtId="1" fontId="4" fillId="9" borderId="282" xfId="1" applyNumberFormat="1" applyFont="1" applyBorder="1" applyAlignment="1" applyProtection="1">
      <alignment horizontal="right"/>
      <protection locked="0"/>
    </xf>
    <xf numFmtId="1" fontId="4" fillId="9" borderId="283" xfId="1" applyNumberFormat="1" applyFont="1" applyBorder="1" applyAlignment="1" applyProtection="1">
      <alignment horizontal="right"/>
      <protection locked="0"/>
    </xf>
    <xf numFmtId="1" fontId="4" fillId="9" borderId="284" xfId="1" applyNumberFormat="1" applyFont="1" applyBorder="1" applyAlignment="1" applyProtection="1">
      <alignment horizontal="right"/>
      <protection locked="0"/>
    </xf>
    <xf numFmtId="1" fontId="4" fillId="9" borderId="285" xfId="1" applyNumberFormat="1" applyFont="1" applyBorder="1" applyAlignment="1" applyProtection="1">
      <alignment horizontal="right"/>
      <protection locked="0"/>
    </xf>
    <xf numFmtId="1" fontId="4" fillId="9" borderId="286" xfId="1" applyNumberFormat="1" applyFont="1" applyBorder="1" applyAlignment="1" applyProtection="1">
      <alignment horizontal="right"/>
      <protection locked="0"/>
    </xf>
    <xf numFmtId="1" fontId="4" fillId="9" borderId="287" xfId="1" applyNumberFormat="1" applyFont="1" applyBorder="1" applyAlignment="1" applyProtection="1">
      <alignment horizontal="right"/>
      <protection locked="0"/>
    </xf>
    <xf numFmtId="1" fontId="4" fillId="9" borderId="288" xfId="1" applyNumberFormat="1" applyFont="1" applyBorder="1" applyAlignment="1" applyProtection="1">
      <alignment horizontal="right"/>
      <protection locked="0"/>
    </xf>
    <xf numFmtId="1" fontId="4" fillId="9" borderId="289" xfId="1" applyNumberFormat="1" applyFont="1" applyBorder="1" applyAlignment="1" applyProtection="1">
      <alignment horizontal="right"/>
      <protection locked="0"/>
    </xf>
    <xf numFmtId="1" fontId="4" fillId="9" borderId="290" xfId="1" applyNumberFormat="1" applyFont="1" applyBorder="1" applyAlignment="1" applyProtection="1">
      <alignment horizontal="right"/>
      <protection locked="0"/>
    </xf>
    <xf numFmtId="1" fontId="4" fillId="9" borderId="291" xfId="1" applyNumberFormat="1" applyFont="1" applyBorder="1" applyAlignment="1" applyProtection="1">
      <alignment horizontal="right"/>
      <protection locked="0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5" xfId="0" applyNumberFormat="1" applyFont="1" applyBorder="1" applyAlignment="1">
      <alignment horizontal="center" vertical="center" wrapText="1"/>
    </xf>
    <xf numFmtId="1" fontId="4" fillId="0" borderId="12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 wrapText="1"/>
    </xf>
    <xf numFmtId="1" fontId="4" fillId="0" borderId="39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5" fillId="0" borderId="0" xfId="0" applyNumberFormat="1" applyFont="1"/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254" xfId="0" applyNumberFormat="1" applyFont="1" applyBorder="1" applyAlignment="1">
      <alignment horizontal="center" vertical="center"/>
    </xf>
    <xf numFmtId="1" fontId="4" fillId="0" borderId="254" xfId="0" applyNumberFormat="1" applyFont="1" applyBorder="1" applyAlignment="1">
      <alignment horizontal="center" vertical="center" wrapText="1"/>
    </xf>
    <xf numFmtId="1" fontId="4" fillId="0" borderId="258" xfId="0" applyNumberFormat="1" applyFont="1" applyBorder="1" applyAlignment="1">
      <alignment horizontal="center" vertical="center" wrapText="1"/>
    </xf>
    <xf numFmtId="1" fontId="4" fillId="0" borderId="255" xfId="0" applyNumberFormat="1" applyFont="1" applyBorder="1" applyAlignment="1">
      <alignment horizontal="center" vertical="center" wrapText="1"/>
    </xf>
    <xf numFmtId="1" fontId="4" fillId="0" borderId="257" xfId="0" applyNumberFormat="1" applyFont="1" applyBorder="1" applyAlignment="1">
      <alignment horizontal="center" vertical="center" wrapText="1"/>
    </xf>
    <xf numFmtId="1" fontId="4" fillId="0" borderId="293" xfId="0" applyNumberFormat="1" applyFont="1" applyBorder="1" applyAlignment="1">
      <alignment horizontal="center" vertical="center"/>
    </xf>
    <xf numFmtId="1" fontId="4" fillId="0" borderId="294" xfId="0" applyNumberFormat="1" applyFont="1" applyBorder="1" applyAlignment="1">
      <alignment horizontal="center" vertical="center"/>
    </xf>
    <xf numFmtId="1" fontId="4" fillId="0" borderId="293" xfId="0" applyNumberFormat="1" applyFont="1" applyBorder="1" applyAlignment="1">
      <alignment horizontal="center" vertical="center" wrapText="1"/>
    </xf>
    <xf numFmtId="1" fontId="4" fillId="0" borderId="295" xfId="0" applyNumberFormat="1" applyFont="1" applyBorder="1" applyAlignment="1">
      <alignment horizontal="center" vertical="center" wrapText="1"/>
    </xf>
    <xf numFmtId="1" fontId="4" fillId="6" borderId="297" xfId="0" applyNumberFormat="1" applyFont="1" applyFill="1" applyBorder="1" applyAlignment="1" applyProtection="1">
      <alignment horizontal="right"/>
      <protection locked="0"/>
    </xf>
    <xf numFmtId="1" fontId="4" fillId="6" borderId="296" xfId="0" applyNumberFormat="1" applyFont="1" applyFill="1" applyBorder="1" applyAlignment="1" applyProtection="1">
      <alignment horizontal="right"/>
      <protection locked="0"/>
    </xf>
    <xf numFmtId="1" fontId="4" fillId="0" borderId="299" xfId="0" applyNumberFormat="1" applyFont="1" applyBorder="1" applyAlignment="1">
      <alignment horizontal="center" vertical="center" wrapText="1"/>
    </xf>
    <xf numFmtId="1" fontId="4" fillId="0" borderId="292" xfId="0" applyNumberFormat="1" applyFont="1" applyBorder="1" applyAlignment="1">
      <alignment horizontal="center" vertical="center" wrapText="1"/>
    </xf>
    <xf numFmtId="1" fontId="4" fillId="0" borderId="298" xfId="0" applyNumberFormat="1" applyFont="1" applyBorder="1" applyAlignment="1">
      <alignment horizontal="right"/>
    </xf>
    <xf numFmtId="1" fontId="4" fillId="6" borderId="298" xfId="0" applyNumberFormat="1" applyFont="1" applyFill="1" applyBorder="1" applyProtection="1">
      <protection locked="0"/>
    </xf>
    <xf numFmtId="1" fontId="4" fillId="6" borderId="300" xfId="0" applyNumberFormat="1" applyFont="1" applyFill="1" applyBorder="1" applyProtection="1">
      <protection locked="0"/>
    </xf>
    <xf numFmtId="1" fontId="4" fillId="6" borderId="296" xfId="0" applyNumberFormat="1" applyFont="1" applyFill="1" applyBorder="1" applyProtection="1">
      <protection locked="0"/>
    </xf>
    <xf numFmtId="1" fontId="4" fillId="0" borderId="293" xfId="0" applyNumberFormat="1" applyFont="1" applyBorder="1" applyAlignment="1">
      <alignment horizontal="right" wrapText="1"/>
    </xf>
    <xf numFmtId="1" fontId="4" fillId="0" borderId="293" xfId="0" applyNumberFormat="1" applyFont="1" applyBorder="1"/>
    <xf numFmtId="1" fontId="4" fillId="0" borderId="295" xfId="0" applyNumberFormat="1" applyFont="1" applyBorder="1"/>
    <xf numFmtId="1" fontId="4" fillId="0" borderId="302" xfId="0" applyNumberFormat="1" applyFont="1" applyBorder="1"/>
    <xf numFmtId="1" fontId="4" fillId="0" borderId="297" xfId="0" applyNumberFormat="1" applyFont="1" applyBorder="1" applyAlignment="1">
      <alignment vertical="center" wrapText="1"/>
    </xf>
    <xf numFmtId="1" fontId="4" fillId="2" borderId="296" xfId="0" applyNumberFormat="1" applyFont="1" applyFill="1" applyBorder="1"/>
    <xf numFmtId="1" fontId="4" fillId="0" borderId="292" xfId="0" applyNumberFormat="1" applyFont="1" applyBorder="1"/>
    <xf numFmtId="1" fontId="4" fillId="0" borderId="294" xfId="0" applyNumberFormat="1" applyFont="1" applyBorder="1" applyAlignment="1">
      <alignment horizontal="center" vertical="center" wrapText="1"/>
    </xf>
    <xf numFmtId="1" fontId="4" fillId="0" borderId="301" xfId="0" applyNumberFormat="1" applyFont="1" applyBorder="1" applyAlignment="1">
      <alignment horizontal="right" wrapText="1"/>
    </xf>
    <xf numFmtId="1" fontId="4" fillId="0" borderId="296" xfId="0" applyNumberFormat="1" applyFont="1" applyBorder="1" applyAlignment="1">
      <alignment horizontal="right" wrapText="1"/>
    </xf>
    <xf numFmtId="1" fontId="4" fillId="6" borderId="300" xfId="0" applyNumberFormat="1" applyFont="1" applyFill="1" applyBorder="1" applyAlignment="1" applyProtection="1">
      <alignment horizontal="right"/>
      <protection locked="0"/>
    </xf>
    <xf numFmtId="1" fontId="4" fillId="6" borderId="296" xfId="0" applyNumberFormat="1" applyFont="1" applyFill="1" applyBorder="1" applyAlignment="1" applyProtection="1">
      <alignment horizontal="right" wrapText="1"/>
      <protection locked="0"/>
    </xf>
    <xf numFmtId="1" fontId="4" fillId="0" borderId="302" xfId="0" applyNumberFormat="1" applyFont="1" applyBorder="1" applyAlignment="1">
      <alignment horizontal="center" vertical="center" wrapText="1"/>
    </xf>
    <xf numFmtId="1" fontId="4" fillId="2" borderId="304" xfId="0" applyNumberFormat="1" applyFont="1" applyFill="1" applyBorder="1" applyAlignment="1">
      <alignment horizontal="center" vertical="center"/>
    </xf>
    <xf numFmtId="1" fontId="4" fillId="6" borderId="301" xfId="0" applyNumberFormat="1" applyFont="1" applyFill="1" applyBorder="1" applyAlignment="1" applyProtection="1">
      <alignment horizontal="right"/>
      <protection locked="0"/>
    </xf>
    <xf numFmtId="1" fontId="4" fillId="0" borderId="305" xfId="0" applyNumberFormat="1" applyFont="1" applyBorder="1" applyAlignment="1">
      <alignment horizontal="center" vertical="center" wrapText="1"/>
    </xf>
    <xf numFmtId="1" fontId="4" fillId="6" borderId="306" xfId="0" applyNumberFormat="1" applyFont="1" applyFill="1" applyBorder="1" applyProtection="1">
      <protection locked="0"/>
    </xf>
    <xf numFmtId="1" fontId="4" fillId="0" borderId="292" xfId="0" applyNumberFormat="1" applyFont="1" applyBorder="1" applyAlignment="1">
      <alignment horizontal="center"/>
    </xf>
    <xf numFmtId="1" fontId="4" fillId="6" borderId="292" xfId="0" applyNumberFormat="1" applyFont="1" applyFill="1" applyBorder="1" applyProtection="1">
      <protection locked="0"/>
    </xf>
    <xf numFmtId="1" fontId="4" fillId="7" borderId="300" xfId="0" applyNumberFormat="1" applyFont="1" applyFill="1" applyBorder="1"/>
    <xf numFmtId="1" fontId="4" fillId="7" borderId="298" xfId="0" applyNumberFormat="1" applyFont="1" applyFill="1" applyBorder="1"/>
    <xf numFmtId="1" fontId="4" fillId="6" borderId="293" xfId="0" applyNumberFormat="1" applyFont="1" applyFill="1" applyBorder="1" applyProtection="1">
      <protection locked="0"/>
    </xf>
    <xf numFmtId="1" fontId="4" fillId="0" borderId="296" xfId="0" applyNumberFormat="1" applyFont="1" applyBorder="1" applyAlignment="1">
      <alignment horizontal="center" vertical="center" wrapText="1"/>
    </xf>
    <xf numFmtId="1" fontId="4" fillId="2" borderId="293" xfId="0" applyNumberFormat="1" applyFont="1" applyFill="1" applyBorder="1" applyAlignment="1">
      <alignment horizontal="center" vertical="center" wrapText="1"/>
    </xf>
    <xf numFmtId="1" fontId="4" fillId="2" borderId="294" xfId="0" applyNumberFormat="1" applyFont="1" applyFill="1" applyBorder="1" applyAlignment="1" applyProtection="1">
      <alignment horizontal="center"/>
      <protection locked="0"/>
    </xf>
    <xf numFmtId="1" fontId="4" fillId="2" borderId="298" xfId="0" applyNumberFormat="1" applyFont="1" applyFill="1" applyBorder="1" applyAlignment="1">
      <alignment horizontal="right"/>
    </xf>
    <xf numFmtId="1" fontId="4" fillId="7" borderId="307" xfId="0" applyNumberFormat="1" applyFont="1" applyFill="1" applyBorder="1" applyAlignment="1">
      <alignment horizontal="right"/>
    </xf>
    <xf numFmtId="1" fontId="4" fillId="7" borderId="308" xfId="0" applyNumberFormat="1" applyFont="1" applyFill="1" applyBorder="1" applyAlignment="1">
      <alignment horizontal="right"/>
    </xf>
    <xf numFmtId="1" fontId="4" fillId="9" borderId="309" xfId="1" applyNumberFormat="1" applyFont="1" applyBorder="1" applyAlignment="1" applyProtection="1">
      <alignment horizontal="right"/>
      <protection locked="0"/>
    </xf>
    <xf numFmtId="1" fontId="4" fillId="9" borderId="310" xfId="1" applyNumberFormat="1" applyFont="1" applyBorder="1" applyAlignment="1" applyProtection="1">
      <alignment horizontal="right"/>
      <protection locked="0"/>
    </xf>
    <xf numFmtId="1" fontId="4" fillId="9" borderId="311" xfId="1" applyNumberFormat="1" applyFont="1" applyBorder="1" applyAlignment="1" applyProtection="1">
      <alignment horizontal="right"/>
      <protection locked="0"/>
    </xf>
    <xf numFmtId="1" fontId="4" fillId="9" borderId="312" xfId="1" applyNumberFormat="1" applyFont="1" applyBorder="1" applyAlignment="1" applyProtection="1">
      <alignment horizontal="right"/>
      <protection locked="0"/>
    </xf>
    <xf numFmtId="1" fontId="4" fillId="0" borderId="313" xfId="0" applyNumberFormat="1" applyFont="1" applyBorder="1" applyAlignment="1">
      <alignment horizontal="center" vertical="center"/>
    </xf>
    <xf numFmtId="1" fontId="4" fillId="0" borderId="314" xfId="0" applyNumberFormat="1" applyFont="1" applyBorder="1" applyAlignment="1">
      <alignment horizontal="left" vertical="center" wrapText="1"/>
    </xf>
    <xf numFmtId="1" fontId="4" fillId="0" borderId="315" xfId="0" applyNumberFormat="1" applyFont="1" applyBorder="1" applyAlignment="1">
      <alignment horizontal="right" wrapText="1"/>
    </xf>
    <xf numFmtId="1" fontId="4" fillId="0" borderId="316" xfId="0" applyNumberFormat="1" applyFont="1" applyBorder="1" applyAlignment="1">
      <alignment horizontal="right"/>
    </xf>
    <xf numFmtId="1" fontId="4" fillId="6" borderId="315" xfId="0" applyNumberFormat="1" applyFont="1" applyFill="1" applyBorder="1" applyAlignment="1" applyProtection="1">
      <alignment horizontal="right"/>
      <protection locked="0"/>
    </xf>
    <xf numFmtId="1" fontId="4" fillId="6" borderId="318" xfId="0" applyNumberFormat="1" applyFont="1" applyFill="1" applyBorder="1" applyAlignment="1" applyProtection="1">
      <alignment horizontal="right"/>
      <protection locked="0"/>
    </xf>
    <xf numFmtId="1" fontId="4" fillId="6" borderId="314" xfId="0" applyNumberFormat="1" applyFont="1" applyFill="1" applyBorder="1" applyAlignment="1" applyProtection="1">
      <alignment horizontal="right"/>
      <protection locked="0"/>
    </xf>
    <xf numFmtId="1" fontId="4" fillId="0" borderId="314" xfId="0" applyNumberFormat="1" applyFont="1" applyBorder="1" applyAlignment="1">
      <alignment horizontal="left" vertical="center"/>
    </xf>
    <xf numFmtId="1" fontId="4" fillId="0" borderId="315" xfId="0" applyNumberFormat="1" applyFont="1" applyBorder="1" applyAlignment="1">
      <alignment horizontal="right"/>
    </xf>
    <xf numFmtId="1" fontId="4" fillId="0" borderId="319" xfId="0" applyNumberFormat="1" applyFont="1" applyBorder="1" applyAlignment="1">
      <alignment horizontal="right"/>
    </xf>
    <xf numFmtId="1" fontId="4" fillId="6" borderId="315" xfId="0" applyNumberFormat="1" applyFont="1" applyFill="1" applyBorder="1" applyProtection="1">
      <protection locked="0"/>
    </xf>
    <xf numFmtId="1" fontId="4" fillId="6" borderId="319" xfId="0" applyNumberFormat="1" applyFont="1" applyFill="1" applyBorder="1" applyProtection="1">
      <protection locked="0"/>
    </xf>
    <xf numFmtId="1" fontId="4" fillId="6" borderId="318" xfId="0" applyNumberFormat="1" applyFont="1" applyFill="1" applyBorder="1" applyProtection="1">
      <protection locked="0"/>
    </xf>
    <xf numFmtId="1" fontId="4" fillId="6" borderId="320" xfId="0" applyNumberFormat="1" applyFont="1" applyFill="1" applyBorder="1" applyProtection="1">
      <protection locked="0"/>
    </xf>
    <xf numFmtId="1" fontId="4" fillId="6" borderId="321" xfId="0" applyNumberFormat="1" applyFont="1" applyFill="1" applyBorder="1" applyProtection="1">
      <protection locked="0"/>
    </xf>
    <xf numFmtId="1" fontId="4" fillId="6" borderId="322" xfId="0" applyNumberFormat="1" applyFont="1" applyFill="1" applyBorder="1" applyProtection="1">
      <protection locked="0"/>
    </xf>
    <xf numFmtId="1" fontId="4" fillId="6" borderId="316" xfId="0" applyNumberFormat="1" applyFont="1" applyFill="1" applyBorder="1" applyProtection="1">
      <protection locked="0"/>
    </xf>
    <xf numFmtId="1" fontId="4" fillId="0" borderId="316" xfId="0" applyNumberFormat="1" applyFont="1" applyBorder="1" applyAlignment="1">
      <alignment horizontal="right" wrapText="1"/>
    </xf>
    <xf numFmtId="1" fontId="4" fillId="6" borderId="317" xfId="0" applyNumberFormat="1" applyFont="1" applyFill="1" applyBorder="1" applyProtection="1">
      <protection locked="0"/>
    </xf>
    <xf numFmtId="1" fontId="4" fillId="6" borderId="314" xfId="0" applyNumberFormat="1" applyFont="1" applyFill="1" applyBorder="1" applyProtection="1">
      <protection locked="0"/>
    </xf>
    <xf numFmtId="1" fontId="4" fillId="0" borderId="317" xfId="0" applyNumberFormat="1" applyFont="1" applyBorder="1" applyAlignment="1">
      <alignment horizontal="center" vertical="center" wrapText="1"/>
    </xf>
    <xf numFmtId="1" fontId="4" fillId="0" borderId="313" xfId="0" applyNumberFormat="1" applyFont="1" applyBorder="1" applyAlignment="1">
      <alignment horizontal="right" wrapText="1"/>
    </xf>
    <xf numFmtId="1" fontId="4" fillId="0" borderId="323" xfId="0" applyNumberFormat="1" applyFont="1" applyBorder="1" applyAlignment="1">
      <alignment horizontal="center" vertical="center" wrapText="1"/>
    </xf>
    <xf numFmtId="1" fontId="4" fillId="6" borderId="321" xfId="0" applyNumberFormat="1" applyFont="1" applyFill="1" applyBorder="1" applyAlignment="1" applyProtection="1">
      <alignment horizontal="right"/>
      <protection locked="0"/>
    </xf>
    <xf numFmtId="1" fontId="4" fillId="6" borderId="323" xfId="0" applyNumberFormat="1" applyFont="1" applyFill="1" applyBorder="1" applyAlignment="1" applyProtection="1">
      <alignment horizontal="right"/>
      <protection locked="0"/>
    </xf>
    <xf numFmtId="1" fontId="4" fillId="7" borderId="321" xfId="0" applyNumberFormat="1" applyFont="1" applyFill="1" applyBorder="1" applyAlignment="1">
      <alignment horizontal="right"/>
    </xf>
    <xf numFmtId="1" fontId="4" fillId="7" borderId="318" xfId="0" applyNumberFormat="1" applyFont="1" applyFill="1" applyBorder="1" applyAlignment="1">
      <alignment horizontal="right"/>
    </xf>
    <xf numFmtId="1" fontId="4" fillId="6" borderId="324" xfId="0" applyNumberFormat="1" applyFont="1" applyFill="1" applyBorder="1" applyAlignment="1" applyProtection="1">
      <alignment horizontal="right"/>
      <protection locked="0"/>
    </xf>
    <xf numFmtId="1" fontId="4" fillId="0" borderId="314" xfId="0" applyNumberFormat="1" applyFont="1" applyBorder="1" applyAlignment="1">
      <alignment horizontal="left" wrapText="1"/>
    </xf>
    <xf numFmtId="1" fontId="4" fillId="0" borderId="314" xfId="0" applyNumberFormat="1" applyFont="1" applyBorder="1"/>
    <xf numFmtId="1" fontId="4" fillId="7" borderId="325" xfId="0" applyNumberFormat="1" applyFont="1" applyFill="1" applyBorder="1"/>
    <xf numFmtId="1" fontId="4" fillId="0" borderId="314" xfId="0" applyNumberFormat="1" applyFont="1" applyBorder="1" applyAlignment="1">
      <alignment wrapText="1"/>
    </xf>
    <xf numFmtId="1" fontId="4" fillId="6" borderId="326" xfId="0" applyNumberFormat="1" applyFont="1" applyFill="1" applyBorder="1" applyProtection="1">
      <protection locked="0"/>
    </xf>
    <xf numFmtId="1" fontId="4" fillId="9" borderId="327" xfId="1" applyNumberFormat="1" applyFont="1" applyBorder="1" applyAlignment="1" applyProtection="1">
      <alignment horizontal="right"/>
      <protection locked="0"/>
    </xf>
    <xf numFmtId="1" fontId="4" fillId="9" borderId="328" xfId="1" applyNumberFormat="1" applyFont="1" applyBorder="1" applyAlignment="1" applyProtection="1">
      <alignment horizontal="right"/>
      <protection locked="0"/>
    </xf>
    <xf numFmtId="1" fontId="4" fillId="9" borderId="329" xfId="1" applyNumberFormat="1" applyFont="1" applyBorder="1" applyAlignment="1" applyProtection="1">
      <alignment horizontal="right"/>
      <protection locked="0"/>
    </xf>
    <xf numFmtId="1" fontId="4" fillId="9" borderId="330" xfId="1" applyNumberFormat="1" applyFont="1" applyBorder="1" applyAlignment="1" applyProtection="1">
      <alignment horizontal="right"/>
      <protection locked="0"/>
    </xf>
    <xf numFmtId="1" fontId="4" fillId="9" borderId="331" xfId="1" applyNumberFormat="1" applyFont="1" applyBorder="1" applyAlignment="1" applyProtection="1">
      <alignment horizontal="right"/>
      <protection locked="0"/>
    </xf>
    <xf numFmtId="1" fontId="4" fillId="9" borderId="332" xfId="1" applyNumberFormat="1" applyFont="1" applyBorder="1" applyAlignment="1" applyProtection="1">
      <alignment horizontal="right"/>
      <protection locked="0"/>
    </xf>
    <xf numFmtId="1" fontId="4" fillId="9" borderId="333" xfId="1" applyNumberFormat="1" applyFont="1" applyBorder="1" applyAlignment="1" applyProtection="1">
      <alignment horizontal="right"/>
      <protection locked="0"/>
    </xf>
    <xf numFmtId="1" fontId="4" fillId="9" borderId="334" xfId="1" applyNumberFormat="1" applyFont="1" applyBorder="1" applyAlignment="1" applyProtection="1">
      <alignment horizontal="right"/>
      <protection locked="0"/>
    </xf>
    <xf numFmtId="1" fontId="4" fillId="0" borderId="336" xfId="0" applyNumberFormat="1" applyFont="1" applyBorder="1" applyAlignment="1">
      <alignment horizontal="center" vertical="center"/>
    </xf>
    <xf numFmtId="1" fontId="4" fillId="0" borderId="337" xfId="0" applyNumberFormat="1" applyFont="1" applyBorder="1" applyAlignment="1">
      <alignment horizontal="center" vertical="center"/>
    </xf>
    <xf numFmtId="1" fontId="4" fillId="0" borderId="336" xfId="0" applyNumberFormat="1" applyFont="1" applyBorder="1" applyAlignment="1">
      <alignment horizontal="center" vertical="center" wrapText="1"/>
    </xf>
    <xf numFmtId="1" fontId="4" fillId="0" borderId="338" xfId="0" applyNumberFormat="1" applyFont="1" applyBorder="1" applyAlignment="1">
      <alignment horizontal="center" vertical="center" wrapText="1"/>
    </xf>
    <xf numFmtId="1" fontId="4" fillId="0" borderId="339" xfId="0" applyNumberFormat="1" applyFont="1" applyBorder="1" applyAlignment="1">
      <alignment horizontal="left" vertical="center" wrapText="1"/>
    </xf>
    <xf numFmtId="1" fontId="4" fillId="0" borderId="340" xfId="0" applyNumberFormat="1" applyFont="1" applyBorder="1" applyAlignment="1">
      <alignment horizontal="right" wrapText="1"/>
    </xf>
    <xf numFmtId="1" fontId="4" fillId="0" borderId="341" xfId="0" applyNumberFormat="1" applyFont="1" applyBorder="1" applyAlignment="1">
      <alignment horizontal="right"/>
    </xf>
    <xf numFmtId="1" fontId="4" fillId="6" borderId="340" xfId="0" applyNumberFormat="1" applyFont="1" applyFill="1" applyBorder="1" applyAlignment="1" applyProtection="1">
      <alignment horizontal="right"/>
      <protection locked="0"/>
    </xf>
    <xf numFmtId="1" fontId="4" fillId="6" borderId="341" xfId="0" applyNumberFormat="1" applyFont="1" applyFill="1" applyBorder="1" applyAlignment="1" applyProtection="1">
      <alignment horizontal="right"/>
      <protection locked="0"/>
    </xf>
    <xf numFmtId="1" fontId="4" fillId="6" borderId="342" xfId="0" applyNumberFormat="1" applyFont="1" applyFill="1" applyBorder="1" applyAlignment="1" applyProtection="1">
      <alignment horizontal="right"/>
      <protection locked="0"/>
    </xf>
    <xf numFmtId="1" fontId="4" fillId="6" borderId="343" xfId="0" applyNumberFormat="1" applyFont="1" applyFill="1" applyBorder="1" applyAlignment="1" applyProtection="1">
      <alignment horizontal="right"/>
      <protection locked="0"/>
    </xf>
    <xf numFmtId="1" fontId="4" fillId="0" borderId="339" xfId="0" applyNumberFormat="1" applyFont="1" applyBorder="1" applyAlignment="1">
      <alignment horizontal="right" vertical="center" wrapText="1"/>
    </xf>
    <xf numFmtId="1" fontId="4" fillId="6" borderId="339" xfId="0" applyNumberFormat="1" applyFont="1" applyFill="1" applyBorder="1" applyAlignment="1" applyProtection="1">
      <alignment horizontal="right"/>
      <protection locked="0"/>
    </xf>
    <xf numFmtId="1" fontId="4" fillId="6" borderId="344" xfId="0" applyNumberFormat="1" applyFont="1" applyFill="1" applyBorder="1" applyAlignment="1" applyProtection="1">
      <alignment horizontal="right"/>
      <protection locked="0"/>
    </xf>
    <xf numFmtId="1" fontId="4" fillId="8" borderId="335" xfId="0" applyNumberFormat="1" applyFont="1" applyFill="1" applyBorder="1" applyAlignment="1" applyProtection="1">
      <alignment horizontal="right"/>
    </xf>
    <xf numFmtId="1" fontId="4" fillId="0" borderId="335" xfId="0" applyNumberFormat="1" applyFont="1" applyBorder="1" applyAlignment="1">
      <alignment horizontal="center" vertical="center"/>
    </xf>
    <xf numFmtId="1" fontId="4" fillId="0" borderId="336" xfId="0" applyNumberFormat="1" applyFont="1" applyBorder="1" applyAlignment="1">
      <alignment horizontal="right"/>
    </xf>
    <xf numFmtId="1" fontId="4" fillId="0" borderId="337" xfId="0" applyNumberFormat="1" applyFont="1" applyBorder="1" applyAlignment="1">
      <alignment horizontal="right"/>
    </xf>
    <xf numFmtId="1" fontId="4" fillId="6" borderId="336" xfId="0" applyNumberFormat="1" applyFont="1" applyFill="1" applyBorder="1" applyAlignment="1" applyProtection="1">
      <alignment horizontal="right"/>
      <protection locked="0"/>
    </xf>
    <xf numFmtId="1" fontId="4" fillId="6" borderId="338" xfId="0" applyNumberFormat="1" applyFont="1" applyFill="1" applyBorder="1" applyAlignment="1" applyProtection="1">
      <alignment horizontal="right"/>
      <protection locked="0"/>
    </xf>
    <xf numFmtId="1" fontId="4" fillId="0" borderId="345" xfId="0" applyNumberFormat="1" applyFont="1" applyBorder="1" applyAlignment="1">
      <alignment horizontal="center" vertical="center" wrapText="1"/>
    </xf>
    <xf numFmtId="1" fontId="4" fillId="2" borderId="336" xfId="0" applyNumberFormat="1" applyFont="1" applyFill="1" applyBorder="1"/>
    <xf numFmtId="1" fontId="4" fillId="2" borderId="338" xfId="0" applyNumberFormat="1" applyFont="1" applyFill="1" applyBorder="1"/>
    <xf numFmtId="1" fontId="4" fillId="2" borderId="346" xfId="0" applyNumberFormat="1" applyFont="1" applyFill="1" applyBorder="1"/>
    <xf numFmtId="1" fontId="4" fillId="0" borderId="339" xfId="0" applyNumberFormat="1" applyFont="1" applyBorder="1" applyAlignment="1">
      <alignment horizontal="right"/>
    </xf>
    <xf numFmtId="1" fontId="4" fillId="0" borderId="339" xfId="0" applyNumberFormat="1" applyFont="1" applyBorder="1" applyAlignment="1">
      <alignment horizontal="left" vertical="center"/>
    </xf>
    <xf numFmtId="1" fontId="4" fillId="0" borderId="340" xfId="0" applyNumberFormat="1" applyFont="1" applyBorder="1" applyAlignment="1">
      <alignment horizontal="right"/>
    </xf>
    <xf numFmtId="1" fontId="4" fillId="0" borderId="344" xfId="0" applyNumberFormat="1" applyFont="1" applyBorder="1" applyAlignment="1">
      <alignment horizontal="right"/>
    </xf>
    <xf numFmtId="1" fontId="4" fillId="6" borderId="340" xfId="0" applyNumberFormat="1" applyFont="1" applyFill="1" applyBorder="1" applyProtection="1">
      <protection locked="0"/>
    </xf>
    <xf numFmtId="1" fontId="4" fillId="6" borderId="344" xfId="0" applyNumberFormat="1" applyFont="1" applyFill="1" applyBorder="1" applyProtection="1">
      <protection locked="0"/>
    </xf>
    <xf numFmtId="1" fontId="4" fillId="6" borderId="343" xfId="0" applyNumberFormat="1" applyFont="1" applyFill="1" applyBorder="1" applyProtection="1">
      <protection locked="0"/>
    </xf>
    <xf numFmtId="1" fontId="4" fillId="6" borderId="347" xfId="0" applyNumberFormat="1" applyFont="1" applyFill="1" applyBorder="1" applyProtection="1">
      <protection locked="0"/>
    </xf>
    <xf numFmtId="1" fontId="4" fillId="6" borderId="348" xfId="0" applyNumberFormat="1" applyFont="1" applyFill="1" applyBorder="1" applyProtection="1">
      <protection locked="0"/>
    </xf>
    <xf numFmtId="1" fontId="4" fillId="6" borderId="349" xfId="0" applyNumberFormat="1" applyFont="1" applyFill="1" applyBorder="1" applyProtection="1">
      <protection locked="0"/>
    </xf>
    <xf numFmtId="1" fontId="4" fillId="6" borderId="341" xfId="0" applyNumberFormat="1" applyFont="1" applyFill="1" applyBorder="1" applyProtection="1">
      <protection locked="0"/>
    </xf>
    <xf numFmtId="1" fontId="4" fillId="0" borderId="341" xfId="0" applyNumberFormat="1" applyFont="1" applyBorder="1" applyAlignment="1">
      <alignment horizontal="right" wrapText="1"/>
    </xf>
    <xf numFmtId="1" fontId="4" fillId="6" borderId="342" xfId="0" applyNumberFormat="1" applyFont="1" applyFill="1" applyBorder="1" applyProtection="1">
      <protection locked="0"/>
    </xf>
    <xf numFmtId="1" fontId="4" fillId="6" borderId="339" xfId="0" applyNumberFormat="1" applyFont="1" applyFill="1" applyBorder="1" applyProtection="1">
      <protection locked="0"/>
    </xf>
    <xf numFmtId="1" fontId="4" fillId="0" borderId="342" xfId="0" applyNumberFormat="1" applyFont="1" applyBorder="1" applyAlignment="1">
      <alignment horizontal="center" vertical="center" wrapText="1"/>
    </xf>
    <xf numFmtId="1" fontId="4" fillId="0" borderId="336" xfId="0" applyNumberFormat="1" applyFont="1" applyBorder="1" applyAlignment="1">
      <alignment horizontal="right" wrapText="1"/>
    </xf>
    <xf numFmtId="1" fontId="4" fillId="0" borderId="337" xfId="0" applyNumberFormat="1" applyFont="1" applyBorder="1" applyAlignment="1">
      <alignment horizontal="right" wrapText="1"/>
    </xf>
    <xf numFmtId="1" fontId="4" fillId="0" borderId="336" xfId="0" applyNumberFormat="1" applyFont="1" applyBorder="1"/>
    <xf numFmtId="1" fontId="4" fillId="0" borderId="338" xfId="0" applyNumberFormat="1" applyFont="1" applyBorder="1"/>
    <xf numFmtId="1" fontId="4" fillId="0" borderId="350" xfId="0" applyNumberFormat="1" applyFont="1" applyBorder="1"/>
    <xf numFmtId="1" fontId="4" fillId="0" borderId="335" xfId="0" applyNumberFormat="1" applyFont="1" applyBorder="1" applyAlignment="1">
      <alignment horizontal="center" vertical="center" wrapText="1"/>
    </xf>
    <xf numFmtId="1" fontId="4" fillId="0" borderId="342" xfId="0" applyNumberFormat="1" applyFont="1" applyBorder="1" applyAlignment="1">
      <alignment vertical="center" wrapText="1"/>
    </xf>
    <xf numFmtId="1" fontId="4" fillId="2" borderId="339" xfId="0" applyNumberFormat="1" applyFont="1" applyFill="1" applyBorder="1"/>
    <xf numFmtId="1" fontId="4" fillId="0" borderId="335" xfId="0" applyNumberFormat="1" applyFont="1" applyBorder="1"/>
    <xf numFmtId="1" fontId="4" fillId="0" borderId="337" xfId="0" applyNumberFormat="1" applyFont="1" applyBorder="1" applyAlignment="1">
      <alignment horizontal="center" vertical="center" wrapText="1"/>
    </xf>
    <xf numFmtId="1" fontId="4" fillId="0" borderId="349" xfId="0" applyNumberFormat="1" applyFont="1" applyBorder="1" applyAlignment="1">
      <alignment horizontal="right" wrapText="1"/>
    </xf>
    <xf numFmtId="1" fontId="4" fillId="0" borderId="339" xfId="0" applyNumberFormat="1" applyFont="1" applyBorder="1" applyAlignment="1">
      <alignment horizontal="right" wrapText="1"/>
    </xf>
    <xf numFmtId="1" fontId="4" fillId="6" borderId="347" xfId="0" applyNumberFormat="1" applyFont="1" applyFill="1" applyBorder="1" applyAlignment="1" applyProtection="1">
      <alignment horizontal="right"/>
      <protection locked="0"/>
    </xf>
    <xf numFmtId="1" fontId="4" fillId="0" borderId="339" xfId="0" applyNumberFormat="1" applyFont="1" applyBorder="1" applyAlignment="1">
      <alignment horizontal="center" vertical="center" wrapText="1"/>
    </xf>
    <xf numFmtId="1" fontId="4" fillId="6" borderId="339" xfId="0" applyNumberFormat="1" applyFont="1" applyFill="1" applyBorder="1" applyAlignment="1" applyProtection="1">
      <alignment horizontal="right" wrapText="1"/>
      <protection locked="0"/>
    </xf>
    <xf numFmtId="1" fontId="4" fillId="0" borderId="350" xfId="0" applyNumberFormat="1" applyFont="1" applyBorder="1" applyAlignment="1">
      <alignment horizontal="center" vertical="center" wrapText="1"/>
    </xf>
    <xf numFmtId="1" fontId="4" fillId="2" borderId="352" xfId="0" applyNumberFormat="1" applyFont="1" applyFill="1" applyBorder="1" applyAlignment="1">
      <alignment horizontal="center" vertical="center"/>
    </xf>
    <xf numFmtId="1" fontId="4" fillId="0" borderId="353" xfId="0" applyNumberFormat="1" applyFont="1" applyBorder="1" applyAlignment="1">
      <alignment horizontal="center" vertical="center" wrapText="1"/>
    </xf>
    <xf numFmtId="1" fontId="4" fillId="6" borderId="348" xfId="0" applyNumberFormat="1" applyFont="1" applyFill="1" applyBorder="1" applyAlignment="1" applyProtection="1">
      <alignment horizontal="right"/>
      <protection locked="0"/>
    </xf>
    <xf numFmtId="1" fontId="4" fillId="6" borderId="349" xfId="0" applyNumberFormat="1" applyFont="1" applyFill="1" applyBorder="1" applyAlignment="1" applyProtection="1">
      <alignment horizontal="right"/>
      <protection locked="0"/>
    </xf>
    <xf numFmtId="1" fontId="4" fillId="6" borderId="353" xfId="0" applyNumberFormat="1" applyFont="1" applyFill="1" applyBorder="1" applyAlignment="1" applyProtection="1">
      <alignment horizontal="right"/>
      <protection locked="0"/>
    </xf>
    <xf numFmtId="1" fontId="4" fillId="7" borderId="348" xfId="0" applyNumberFormat="1" applyFont="1" applyFill="1" applyBorder="1" applyAlignment="1">
      <alignment horizontal="right"/>
    </xf>
    <xf numFmtId="1" fontId="4" fillId="7" borderId="343" xfId="0" applyNumberFormat="1" applyFont="1" applyFill="1" applyBorder="1" applyAlignment="1">
      <alignment horizontal="right"/>
    </xf>
    <xf numFmtId="1" fontId="4" fillId="6" borderId="354" xfId="0" applyNumberFormat="1" applyFont="1" applyFill="1" applyBorder="1" applyAlignment="1" applyProtection="1">
      <alignment horizontal="right"/>
      <protection locked="0"/>
    </xf>
    <xf numFmtId="1" fontId="4" fillId="0" borderId="355" xfId="0" applyNumberFormat="1" applyFont="1" applyBorder="1" applyAlignment="1">
      <alignment horizontal="center" vertical="center" wrapText="1"/>
    </xf>
    <xf numFmtId="1" fontId="4" fillId="0" borderId="339" xfId="0" applyNumberFormat="1" applyFont="1" applyBorder="1" applyAlignment="1">
      <alignment horizontal="left" wrapText="1"/>
    </xf>
    <xf numFmtId="1" fontId="4" fillId="0" borderId="339" xfId="0" applyNumberFormat="1" applyFont="1" applyBorder="1"/>
    <xf numFmtId="1" fontId="4" fillId="7" borderId="356" xfId="0" applyNumberFormat="1" applyFont="1" applyFill="1" applyBorder="1"/>
    <xf numFmtId="1" fontId="4" fillId="6" borderId="357" xfId="0" applyNumberFormat="1" applyFont="1" applyFill="1" applyBorder="1" applyProtection="1">
      <protection locked="0"/>
    </xf>
    <xf numFmtId="1" fontId="4" fillId="0" borderId="339" xfId="0" applyNumberFormat="1" applyFont="1" applyBorder="1" applyAlignment="1">
      <alignment wrapText="1"/>
    </xf>
    <xf numFmtId="1" fontId="4" fillId="0" borderId="335" xfId="0" applyNumberFormat="1" applyFont="1" applyBorder="1" applyAlignment="1">
      <alignment horizontal="center"/>
    </xf>
    <xf numFmtId="1" fontId="4" fillId="6" borderId="335" xfId="0" applyNumberFormat="1" applyFont="1" applyFill="1" applyBorder="1" applyProtection="1">
      <protection locked="0"/>
    </xf>
    <xf numFmtId="1" fontId="4" fillId="7" borderId="347" xfId="0" applyNumberFormat="1" applyFont="1" applyFill="1" applyBorder="1"/>
    <xf numFmtId="1" fontId="4" fillId="7" borderId="344" xfId="0" applyNumberFormat="1" applyFont="1" applyFill="1" applyBorder="1"/>
    <xf numFmtId="1" fontId="4" fillId="6" borderId="336" xfId="0" applyNumberFormat="1" applyFont="1" applyFill="1" applyBorder="1" applyProtection="1">
      <protection locked="0"/>
    </xf>
    <xf numFmtId="1" fontId="4" fillId="6" borderId="358" xfId="0" applyNumberFormat="1" applyFont="1" applyFill="1" applyBorder="1" applyProtection="1">
      <protection locked="0"/>
    </xf>
    <xf numFmtId="1" fontId="4" fillId="2" borderId="336" xfId="0" applyNumberFormat="1" applyFont="1" applyFill="1" applyBorder="1" applyAlignment="1">
      <alignment horizontal="center" vertical="center" wrapText="1"/>
    </xf>
    <xf numFmtId="1" fontId="4" fillId="2" borderId="337" xfId="0" applyNumberFormat="1" applyFont="1" applyFill="1" applyBorder="1" applyAlignment="1" applyProtection="1">
      <alignment horizontal="center"/>
      <protection locked="0"/>
    </xf>
    <xf numFmtId="1" fontId="4" fillId="2" borderId="344" xfId="0" applyNumberFormat="1" applyFont="1" applyFill="1" applyBorder="1" applyAlignment="1">
      <alignment horizontal="right"/>
    </xf>
    <xf numFmtId="1" fontId="4" fillId="7" borderId="359" xfId="0" applyNumberFormat="1" applyFont="1" applyFill="1" applyBorder="1" applyAlignment="1">
      <alignment horizontal="right"/>
    </xf>
    <xf numFmtId="1" fontId="4" fillId="7" borderId="360" xfId="0" applyNumberFormat="1" applyFont="1" applyFill="1" applyBorder="1" applyAlignment="1">
      <alignment horizontal="right"/>
    </xf>
    <xf numFmtId="1" fontId="4" fillId="9" borderId="361" xfId="1" applyNumberFormat="1" applyFont="1" applyBorder="1" applyAlignment="1" applyProtection="1">
      <alignment horizontal="right"/>
      <protection locked="0"/>
    </xf>
    <xf numFmtId="1" fontId="4" fillId="9" borderId="362" xfId="1" applyNumberFormat="1" applyFont="1" applyBorder="1" applyAlignment="1" applyProtection="1">
      <alignment horizontal="right"/>
      <protection locked="0"/>
    </xf>
    <xf numFmtId="1" fontId="4" fillId="9" borderId="363" xfId="1" applyNumberFormat="1" applyFont="1" applyBorder="1" applyAlignment="1" applyProtection="1">
      <alignment horizontal="right"/>
      <protection locked="0"/>
    </xf>
    <xf numFmtId="1" fontId="4" fillId="9" borderId="364" xfId="1" applyNumberFormat="1" applyFont="1" applyBorder="1" applyAlignment="1" applyProtection="1">
      <alignment horizontal="right"/>
      <protection locked="0"/>
    </xf>
    <xf numFmtId="1" fontId="4" fillId="9" borderId="365" xfId="1" applyNumberFormat="1" applyFont="1" applyBorder="1" applyAlignment="1" applyProtection="1">
      <alignment horizontal="right"/>
      <protection locked="0"/>
    </xf>
    <xf numFmtId="1" fontId="4" fillId="9" borderId="366" xfId="1" applyNumberFormat="1" applyFont="1" applyBorder="1" applyAlignment="1" applyProtection="1">
      <alignment horizontal="right"/>
      <protection locked="0"/>
    </xf>
    <xf numFmtId="1" fontId="4" fillId="9" borderId="367" xfId="1" applyNumberFormat="1" applyFont="1" applyBorder="1" applyAlignment="1" applyProtection="1">
      <alignment horizontal="right"/>
      <protection locked="0"/>
    </xf>
    <xf numFmtId="1" fontId="4" fillId="9" borderId="368" xfId="1" applyNumberFormat="1" applyFont="1" applyBorder="1" applyAlignment="1" applyProtection="1">
      <alignment horizontal="right"/>
      <protection locked="0"/>
    </xf>
    <xf numFmtId="1" fontId="4" fillId="9" borderId="369" xfId="1" applyNumberFormat="1" applyFont="1" applyBorder="1" applyAlignment="1" applyProtection="1">
      <alignment horizontal="right"/>
      <protection locked="0"/>
    </xf>
    <xf numFmtId="1" fontId="4" fillId="9" borderId="370" xfId="1" applyNumberFormat="1" applyFont="1" applyBorder="1" applyAlignment="1" applyProtection="1">
      <alignment horizontal="right"/>
      <protection locked="0"/>
    </xf>
    <xf numFmtId="1" fontId="4" fillId="9" borderId="371" xfId="1" applyNumberFormat="1" applyFont="1" applyBorder="1" applyAlignment="1" applyProtection="1">
      <alignment horizontal="right"/>
      <protection locked="0"/>
    </xf>
    <xf numFmtId="1" fontId="4" fillId="9" borderId="372" xfId="1" applyNumberFormat="1" applyFont="1" applyBorder="1" applyAlignment="1" applyProtection="1">
      <alignment horizontal="right"/>
      <protection locked="0"/>
    </xf>
    <xf numFmtId="1" fontId="4" fillId="0" borderId="374" xfId="0" applyNumberFormat="1" applyFont="1" applyBorder="1" applyAlignment="1">
      <alignment horizontal="center" vertical="center"/>
    </xf>
    <xf numFmtId="1" fontId="4" fillId="0" borderId="375" xfId="0" applyNumberFormat="1" applyFont="1" applyBorder="1" applyAlignment="1">
      <alignment horizontal="center" vertical="center"/>
    </xf>
    <xf numFmtId="1" fontId="4" fillId="0" borderId="374" xfId="0" applyNumberFormat="1" applyFont="1" applyBorder="1" applyAlignment="1">
      <alignment horizontal="center" vertical="center" wrapText="1"/>
    </xf>
    <xf numFmtId="1" fontId="4" fillId="0" borderId="376" xfId="0" applyNumberFormat="1" applyFont="1" applyBorder="1" applyAlignment="1">
      <alignment horizontal="center" vertical="center" wrapText="1"/>
    </xf>
    <xf numFmtId="1" fontId="4" fillId="0" borderId="377" xfId="0" applyNumberFormat="1" applyFont="1" applyBorder="1" applyAlignment="1">
      <alignment horizontal="left" vertical="center" wrapText="1"/>
    </xf>
    <xf numFmtId="1" fontId="4" fillId="0" borderId="378" xfId="0" applyNumberFormat="1" applyFont="1" applyBorder="1" applyAlignment="1">
      <alignment horizontal="right" wrapText="1"/>
    </xf>
    <xf numFmtId="1" fontId="4" fillId="0" borderId="379" xfId="0" applyNumberFormat="1" applyFont="1" applyBorder="1" applyAlignment="1">
      <alignment horizontal="right"/>
    </xf>
    <xf numFmtId="1" fontId="4" fillId="6" borderId="378" xfId="0" applyNumberFormat="1" applyFont="1" applyFill="1" applyBorder="1" applyAlignment="1" applyProtection="1">
      <alignment horizontal="right"/>
      <protection locked="0"/>
    </xf>
    <xf numFmtId="1" fontId="4" fillId="6" borderId="379" xfId="0" applyNumberFormat="1" applyFont="1" applyFill="1" applyBorder="1" applyAlignment="1" applyProtection="1">
      <alignment horizontal="right"/>
      <protection locked="0"/>
    </xf>
    <xf numFmtId="1" fontId="4" fillId="6" borderId="380" xfId="0" applyNumberFormat="1" applyFont="1" applyFill="1" applyBorder="1" applyAlignment="1" applyProtection="1">
      <alignment horizontal="right"/>
      <protection locked="0"/>
    </xf>
    <xf numFmtId="1" fontId="4" fillId="6" borderId="381" xfId="0" applyNumberFormat="1" applyFont="1" applyFill="1" applyBorder="1" applyAlignment="1" applyProtection="1">
      <alignment horizontal="right"/>
      <protection locked="0"/>
    </xf>
    <xf numFmtId="1" fontId="4" fillId="0" borderId="377" xfId="0" applyNumberFormat="1" applyFont="1" applyBorder="1" applyAlignment="1">
      <alignment horizontal="right" vertical="center" wrapText="1"/>
    </xf>
    <xf numFmtId="1" fontId="4" fillId="6" borderId="377" xfId="0" applyNumberFormat="1" applyFont="1" applyFill="1" applyBorder="1" applyAlignment="1" applyProtection="1">
      <alignment horizontal="right"/>
      <protection locked="0"/>
    </xf>
    <xf numFmtId="1" fontId="4" fillId="6" borderId="382" xfId="0" applyNumberFormat="1" applyFont="1" applyFill="1" applyBorder="1" applyAlignment="1" applyProtection="1">
      <alignment horizontal="right"/>
      <protection locked="0"/>
    </xf>
    <xf numFmtId="1" fontId="4" fillId="8" borderId="373" xfId="0" applyNumberFormat="1" applyFont="1" applyFill="1" applyBorder="1" applyAlignment="1" applyProtection="1">
      <alignment horizontal="right"/>
    </xf>
    <xf numFmtId="1" fontId="4" fillId="0" borderId="373" xfId="0" applyNumberFormat="1" applyFont="1" applyBorder="1" applyAlignment="1">
      <alignment horizontal="center" vertical="center"/>
    </xf>
    <xf numFmtId="1" fontId="4" fillId="0" borderId="374" xfId="0" applyNumberFormat="1" applyFont="1" applyBorder="1" applyAlignment="1">
      <alignment horizontal="right"/>
    </xf>
    <xf numFmtId="1" fontId="4" fillId="0" borderId="375" xfId="0" applyNumberFormat="1" applyFont="1" applyBorder="1" applyAlignment="1">
      <alignment horizontal="right"/>
    </xf>
    <xf numFmtId="1" fontId="4" fillId="6" borderId="374" xfId="0" applyNumberFormat="1" applyFont="1" applyFill="1" applyBorder="1" applyAlignment="1" applyProtection="1">
      <alignment horizontal="right"/>
      <protection locked="0"/>
    </xf>
    <xf numFmtId="1" fontId="4" fillId="6" borderId="376" xfId="0" applyNumberFormat="1" applyFont="1" applyFill="1" applyBorder="1" applyAlignment="1" applyProtection="1">
      <alignment horizontal="right"/>
      <protection locked="0"/>
    </xf>
    <xf numFmtId="1" fontId="4" fillId="0" borderId="383" xfId="0" applyNumberFormat="1" applyFont="1" applyBorder="1" applyAlignment="1">
      <alignment horizontal="center" vertical="center" wrapText="1"/>
    </xf>
    <xf numFmtId="1" fontId="4" fillId="2" borderId="374" xfId="0" applyNumberFormat="1" applyFont="1" applyFill="1" applyBorder="1"/>
    <xf numFmtId="1" fontId="4" fillId="2" borderId="376" xfId="0" applyNumberFormat="1" applyFont="1" applyFill="1" applyBorder="1"/>
    <xf numFmtId="1" fontId="4" fillId="2" borderId="384" xfId="0" applyNumberFormat="1" applyFont="1" applyFill="1" applyBorder="1"/>
    <xf numFmtId="1" fontId="4" fillId="0" borderId="377" xfId="0" applyNumberFormat="1" applyFont="1" applyBorder="1" applyAlignment="1">
      <alignment horizontal="right"/>
    </xf>
    <xf numFmtId="1" fontId="4" fillId="0" borderId="377" xfId="0" applyNumberFormat="1" applyFont="1" applyBorder="1" applyAlignment="1">
      <alignment horizontal="left" vertical="center"/>
    </xf>
    <xf numFmtId="1" fontId="4" fillId="0" borderId="378" xfId="0" applyNumberFormat="1" applyFont="1" applyBorder="1" applyAlignment="1">
      <alignment horizontal="right"/>
    </xf>
    <xf numFmtId="1" fontId="4" fillId="0" borderId="382" xfId="0" applyNumberFormat="1" applyFont="1" applyBorder="1" applyAlignment="1">
      <alignment horizontal="right"/>
    </xf>
    <xf numFmtId="1" fontId="4" fillId="6" borderId="378" xfId="0" applyNumberFormat="1" applyFont="1" applyFill="1" applyBorder="1" applyProtection="1">
      <protection locked="0"/>
    </xf>
    <xf numFmtId="1" fontId="4" fillId="6" borderId="382" xfId="0" applyNumberFormat="1" applyFont="1" applyFill="1" applyBorder="1" applyProtection="1">
      <protection locked="0"/>
    </xf>
    <xf numFmtId="1" fontId="4" fillId="6" borderId="381" xfId="0" applyNumberFormat="1" applyFont="1" applyFill="1" applyBorder="1" applyProtection="1">
      <protection locked="0"/>
    </xf>
    <xf numFmtId="1" fontId="4" fillId="6" borderId="385" xfId="0" applyNumberFormat="1" applyFont="1" applyFill="1" applyBorder="1" applyProtection="1">
      <protection locked="0"/>
    </xf>
    <xf numFmtId="1" fontId="4" fillId="6" borderId="386" xfId="0" applyNumberFormat="1" applyFont="1" applyFill="1" applyBorder="1" applyProtection="1">
      <protection locked="0"/>
    </xf>
    <xf numFmtId="1" fontId="4" fillId="6" borderId="387" xfId="0" applyNumberFormat="1" applyFont="1" applyFill="1" applyBorder="1" applyProtection="1">
      <protection locked="0"/>
    </xf>
    <xf numFmtId="1" fontId="4" fillId="6" borderId="379" xfId="0" applyNumberFormat="1" applyFont="1" applyFill="1" applyBorder="1" applyProtection="1">
      <protection locked="0"/>
    </xf>
    <xf numFmtId="1" fontId="4" fillId="0" borderId="379" xfId="0" applyNumberFormat="1" applyFont="1" applyBorder="1" applyAlignment="1">
      <alignment horizontal="right" wrapText="1"/>
    </xf>
    <xf numFmtId="1" fontId="4" fillId="6" borderId="380" xfId="0" applyNumberFormat="1" applyFont="1" applyFill="1" applyBorder="1" applyProtection="1">
      <protection locked="0"/>
    </xf>
    <xf numFmtId="1" fontId="4" fillId="6" borderId="377" xfId="0" applyNumberFormat="1" applyFont="1" applyFill="1" applyBorder="1" applyProtection="1">
      <protection locked="0"/>
    </xf>
    <xf numFmtId="1" fontId="4" fillId="0" borderId="380" xfId="0" applyNumberFormat="1" applyFont="1" applyBorder="1" applyAlignment="1">
      <alignment horizontal="center" vertical="center" wrapText="1"/>
    </xf>
    <xf numFmtId="1" fontId="4" fillId="0" borderId="374" xfId="0" applyNumberFormat="1" applyFont="1" applyBorder="1" applyAlignment="1">
      <alignment horizontal="right" wrapText="1"/>
    </xf>
    <xf numFmtId="1" fontId="4" fillId="0" borderId="375" xfId="0" applyNumberFormat="1" applyFont="1" applyBorder="1" applyAlignment="1">
      <alignment horizontal="right" wrapText="1"/>
    </xf>
    <xf numFmtId="1" fontId="4" fillId="0" borderId="374" xfId="0" applyNumberFormat="1" applyFont="1" applyBorder="1"/>
    <xf numFmtId="1" fontId="4" fillId="0" borderId="376" xfId="0" applyNumberFormat="1" applyFont="1" applyBorder="1"/>
    <xf numFmtId="1" fontId="4" fillId="0" borderId="388" xfId="0" applyNumberFormat="1" applyFont="1" applyBorder="1"/>
    <xf numFmtId="1" fontId="4" fillId="0" borderId="373" xfId="0" applyNumberFormat="1" applyFont="1" applyBorder="1" applyAlignment="1">
      <alignment horizontal="center" vertical="center" wrapText="1"/>
    </xf>
    <xf numFmtId="1" fontId="4" fillId="0" borderId="380" xfId="0" applyNumberFormat="1" applyFont="1" applyBorder="1" applyAlignment="1">
      <alignment vertical="center" wrapText="1"/>
    </xf>
    <xf numFmtId="1" fontId="4" fillId="2" borderId="377" xfId="0" applyNumberFormat="1" applyFont="1" applyFill="1" applyBorder="1"/>
    <xf numFmtId="1" fontId="4" fillId="0" borderId="373" xfId="0" applyNumberFormat="1" applyFont="1" applyBorder="1"/>
    <xf numFmtId="1" fontId="4" fillId="0" borderId="375" xfId="0" applyNumberFormat="1" applyFont="1" applyBorder="1" applyAlignment="1">
      <alignment horizontal="center" vertical="center" wrapText="1"/>
    </xf>
    <xf numFmtId="1" fontId="4" fillId="0" borderId="387" xfId="0" applyNumberFormat="1" applyFont="1" applyBorder="1" applyAlignment="1">
      <alignment horizontal="right" wrapText="1"/>
    </xf>
    <xf numFmtId="1" fontId="4" fillId="0" borderId="377" xfId="0" applyNumberFormat="1" applyFont="1" applyBorder="1" applyAlignment="1">
      <alignment horizontal="right" wrapText="1"/>
    </xf>
    <xf numFmtId="1" fontId="4" fillId="6" borderId="385" xfId="0" applyNumberFormat="1" applyFont="1" applyFill="1" applyBorder="1" applyAlignment="1" applyProtection="1">
      <alignment horizontal="right"/>
      <protection locked="0"/>
    </xf>
    <xf numFmtId="1" fontId="4" fillId="0" borderId="377" xfId="0" applyNumberFormat="1" applyFont="1" applyBorder="1" applyAlignment="1">
      <alignment horizontal="center" vertical="center" wrapText="1"/>
    </xf>
    <xf numFmtId="1" fontId="4" fillId="6" borderId="377" xfId="0" applyNumberFormat="1" applyFont="1" applyFill="1" applyBorder="1" applyAlignment="1" applyProtection="1">
      <alignment horizontal="right" wrapText="1"/>
      <protection locked="0"/>
    </xf>
    <xf numFmtId="1" fontId="4" fillId="0" borderId="388" xfId="0" applyNumberFormat="1" applyFont="1" applyBorder="1" applyAlignment="1">
      <alignment horizontal="center" vertical="center" wrapText="1"/>
    </xf>
    <xf numFmtId="1" fontId="4" fillId="2" borderId="390" xfId="0" applyNumberFormat="1" applyFont="1" applyFill="1" applyBorder="1" applyAlignment="1">
      <alignment horizontal="center" vertical="center"/>
    </xf>
    <xf numFmtId="1" fontId="4" fillId="0" borderId="391" xfId="0" applyNumberFormat="1" applyFont="1" applyBorder="1" applyAlignment="1">
      <alignment horizontal="center" vertical="center" wrapText="1"/>
    </xf>
    <xf numFmtId="1" fontId="4" fillId="6" borderId="386" xfId="0" applyNumberFormat="1" applyFont="1" applyFill="1" applyBorder="1" applyAlignment="1" applyProtection="1">
      <alignment horizontal="right"/>
      <protection locked="0"/>
    </xf>
    <xf numFmtId="1" fontId="4" fillId="6" borderId="387" xfId="0" applyNumberFormat="1" applyFont="1" applyFill="1" applyBorder="1" applyAlignment="1" applyProtection="1">
      <alignment horizontal="right"/>
      <protection locked="0"/>
    </xf>
    <xf numFmtId="1" fontId="4" fillId="6" borderId="391" xfId="0" applyNumberFormat="1" applyFont="1" applyFill="1" applyBorder="1" applyAlignment="1" applyProtection="1">
      <alignment horizontal="right"/>
      <protection locked="0"/>
    </xf>
    <xf numFmtId="1" fontId="4" fillId="7" borderId="386" xfId="0" applyNumberFormat="1" applyFont="1" applyFill="1" applyBorder="1" applyAlignment="1">
      <alignment horizontal="right"/>
    </xf>
    <xf numFmtId="1" fontId="4" fillId="7" borderId="381" xfId="0" applyNumberFormat="1" applyFont="1" applyFill="1" applyBorder="1" applyAlignment="1">
      <alignment horizontal="right"/>
    </xf>
    <xf numFmtId="1" fontId="4" fillId="6" borderId="392" xfId="0" applyNumberFormat="1" applyFont="1" applyFill="1" applyBorder="1" applyAlignment="1" applyProtection="1">
      <alignment horizontal="right"/>
      <protection locked="0"/>
    </xf>
    <xf numFmtId="1" fontId="4" fillId="0" borderId="393" xfId="0" applyNumberFormat="1" applyFont="1" applyBorder="1" applyAlignment="1">
      <alignment horizontal="center" vertical="center" wrapText="1"/>
    </xf>
    <xf numFmtId="1" fontId="4" fillId="0" borderId="377" xfId="0" applyNumberFormat="1" applyFont="1" applyBorder="1" applyAlignment="1">
      <alignment horizontal="left" wrapText="1"/>
    </xf>
    <xf numFmtId="1" fontId="4" fillId="0" borderId="377" xfId="0" applyNumberFormat="1" applyFont="1" applyBorder="1"/>
    <xf numFmtId="1" fontId="4" fillId="7" borderId="394" xfId="0" applyNumberFormat="1" applyFont="1" applyFill="1" applyBorder="1"/>
    <xf numFmtId="1" fontId="4" fillId="6" borderId="395" xfId="0" applyNumberFormat="1" applyFont="1" applyFill="1" applyBorder="1" applyProtection="1">
      <protection locked="0"/>
    </xf>
    <xf numFmtId="1" fontId="4" fillId="0" borderId="377" xfId="0" applyNumberFormat="1" applyFont="1" applyBorder="1" applyAlignment="1">
      <alignment wrapText="1"/>
    </xf>
    <xf numFmtId="1" fontId="4" fillId="0" borderId="373" xfId="0" applyNumberFormat="1" applyFont="1" applyBorder="1" applyAlignment="1">
      <alignment horizontal="center"/>
    </xf>
    <xf numFmtId="1" fontId="4" fillId="6" borderId="373" xfId="0" applyNumberFormat="1" applyFont="1" applyFill="1" applyBorder="1" applyProtection="1">
      <protection locked="0"/>
    </xf>
    <xf numFmtId="1" fontId="4" fillId="7" borderId="385" xfId="0" applyNumberFormat="1" applyFont="1" applyFill="1" applyBorder="1"/>
    <xf numFmtId="1" fontId="4" fillId="7" borderId="382" xfId="0" applyNumberFormat="1" applyFont="1" applyFill="1" applyBorder="1"/>
    <xf numFmtId="1" fontId="4" fillId="6" borderId="374" xfId="0" applyNumberFormat="1" applyFont="1" applyFill="1" applyBorder="1" applyProtection="1">
      <protection locked="0"/>
    </xf>
    <xf numFmtId="1" fontId="4" fillId="6" borderId="396" xfId="0" applyNumberFormat="1" applyFont="1" applyFill="1" applyBorder="1" applyProtection="1">
      <protection locked="0"/>
    </xf>
    <xf numFmtId="1" fontId="4" fillId="2" borderId="374" xfId="0" applyNumberFormat="1" applyFont="1" applyFill="1" applyBorder="1" applyAlignment="1">
      <alignment horizontal="center" vertical="center" wrapText="1"/>
    </xf>
    <xf numFmtId="1" fontId="4" fillId="2" borderId="375" xfId="0" applyNumberFormat="1" applyFont="1" applyFill="1" applyBorder="1" applyAlignment="1" applyProtection="1">
      <alignment horizontal="center"/>
      <protection locked="0"/>
    </xf>
    <xf numFmtId="1" fontId="4" fillId="2" borderId="382" xfId="0" applyNumberFormat="1" applyFont="1" applyFill="1" applyBorder="1" applyAlignment="1">
      <alignment horizontal="right"/>
    </xf>
    <xf numFmtId="1" fontId="4" fillId="7" borderId="397" xfId="0" applyNumberFormat="1" applyFont="1" applyFill="1" applyBorder="1" applyAlignment="1">
      <alignment horizontal="right"/>
    </xf>
    <xf numFmtId="1" fontId="4" fillId="7" borderId="398" xfId="0" applyNumberFormat="1" applyFont="1" applyFill="1" applyBorder="1" applyAlignment="1">
      <alignment horizontal="right"/>
    </xf>
    <xf numFmtId="1" fontId="4" fillId="9" borderId="399" xfId="1" applyNumberFormat="1" applyFont="1" applyBorder="1" applyAlignment="1" applyProtection="1">
      <alignment horizontal="right"/>
      <protection locked="0"/>
    </xf>
    <xf numFmtId="1" fontId="4" fillId="9" borderId="400" xfId="1" applyNumberFormat="1" applyFont="1" applyBorder="1" applyAlignment="1" applyProtection="1">
      <alignment horizontal="right"/>
      <protection locked="0"/>
    </xf>
    <xf numFmtId="1" fontId="4" fillId="9" borderId="401" xfId="1" applyNumberFormat="1" applyFont="1" applyBorder="1" applyAlignment="1" applyProtection="1">
      <alignment horizontal="right"/>
      <protection locked="0"/>
    </xf>
    <xf numFmtId="1" fontId="4" fillId="9" borderId="402" xfId="1" applyNumberFormat="1" applyFont="1" applyBorder="1" applyAlignment="1" applyProtection="1">
      <alignment horizontal="right"/>
      <protection locked="0"/>
    </xf>
    <xf numFmtId="1" fontId="4" fillId="9" borderId="403" xfId="1" applyNumberFormat="1" applyFont="1" applyBorder="1" applyAlignment="1" applyProtection="1">
      <alignment horizontal="right"/>
      <protection locked="0"/>
    </xf>
    <xf numFmtId="1" fontId="4" fillId="9" borderId="404" xfId="1" applyNumberFormat="1" applyFont="1" applyBorder="1" applyAlignment="1" applyProtection="1">
      <alignment horizontal="right"/>
      <protection locked="0"/>
    </xf>
    <xf numFmtId="1" fontId="4" fillId="9" borderId="405" xfId="1" applyNumberFormat="1" applyFont="1" applyBorder="1" applyAlignment="1" applyProtection="1">
      <alignment horizontal="right"/>
      <protection locked="0"/>
    </xf>
    <xf numFmtId="1" fontId="4" fillId="9" borderId="406" xfId="1" applyNumberFormat="1" applyFont="1" applyBorder="1" applyAlignment="1" applyProtection="1">
      <alignment horizontal="right"/>
      <protection locked="0"/>
    </xf>
    <xf numFmtId="1" fontId="4" fillId="9" borderId="407" xfId="1" applyNumberFormat="1" applyFont="1" applyBorder="1" applyAlignment="1" applyProtection="1">
      <alignment horizontal="right"/>
      <protection locked="0"/>
    </xf>
    <xf numFmtId="1" fontId="4" fillId="9" borderId="408" xfId="1" applyNumberFormat="1" applyFont="1" applyBorder="1" applyAlignment="1" applyProtection="1">
      <alignment horizontal="right"/>
      <protection locked="0"/>
    </xf>
    <xf numFmtId="1" fontId="4" fillId="9" borderId="409" xfId="1" applyNumberFormat="1" applyFont="1" applyBorder="1" applyAlignment="1" applyProtection="1">
      <alignment horizontal="right"/>
      <protection locked="0"/>
    </xf>
    <xf numFmtId="1" fontId="4" fillId="9" borderId="410" xfId="1" applyNumberFormat="1" applyFont="1" applyBorder="1" applyAlignment="1" applyProtection="1">
      <alignment horizontal="right"/>
      <protection locked="0"/>
    </xf>
    <xf numFmtId="1" fontId="4" fillId="0" borderId="412" xfId="0" applyNumberFormat="1" applyFont="1" applyBorder="1" applyAlignment="1">
      <alignment horizontal="center" vertical="center"/>
    </xf>
    <xf numFmtId="1" fontId="4" fillId="0" borderId="413" xfId="0" applyNumberFormat="1" applyFont="1" applyBorder="1" applyAlignment="1">
      <alignment horizontal="center" vertical="center"/>
    </xf>
    <xf numFmtId="1" fontId="4" fillId="0" borderId="412" xfId="0" applyNumberFormat="1" applyFont="1" applyBorder="1" applyAlignment="1">
      <alignment horizontal="center" vertical="center" wrapText="1"/>
    </xf>
    <xf numFmtId="1" fontId="4" fillId="0" borderId="414" xfId="0" applyNumberFormat="1" applyFont="1" applyBorder="1" applyAlignment="1">
      <alignment horizontal="center" vertical="center" wrapText="1"/>
    </xf>
    <xf numFmtId="1" fontId="4" fillId="0" borderId="415" xfId="0" applyNumberFormat="1" applyFont="1" applyBorder="1" applyAlignment="1">
      <alignment horizontal="left" vertical="center" wrapText="1"/>
    </xf>
    <xf numFmtId="1" fontId="4" fillId="0" borderId="416" xfId="0" applyNumberFormat="1" applyFont="1" applyBorder="1" applyAlignment="1">
      <alignment horizontal="right" wrapText="1"/>
    </xf>
    <xf numFmtId="1" fontId="4" fillId="0" borderId="417" xfId="0" applyNumberFormat="1" applyFont="1" applyBorder="1" applyAlignment="1">
      <alignment horizontal="right"/>
    </xf>
    <xf numFmtId="1" fontId="4" fillId="6" borderId="416" xfId="0" applyNumberFormat="1" applyFont="1" applyFill="1" applyBorder="1" applyAlignment="1" applyProtection="1">
      <alignment horizontal="right"/>
      <protection locked="0"/>
    </xf>
    <xf numFmtId="1" fontId="4" fillId="6" borderId="417" xfId="0" applyNumberFormat="1" applyFont="1" applyFill="1" applyBorder="1" applyAlignment="1" applyProtection="1">
      <alignment horizontal="right"/>
      <protection locked="0"/>
    </xf>
    <xf numFmtId="1" fontId="4" fillId="6" borderId="418" xfId="0" applyNumberFormat="1" applyFont="1" applyFill="1" applyBorder="1" applyAlignment="1" applyProtection="1">
      <alignment horizontal="right"/>
      <protection locked="0"/>
    </xf>
    <xf numFmtId="1" fontId="4" fillId="6" borderId="419" xfId="0" applyNumberFormat="1" applyFont="1" applyFill="1" applyBorder="1" applyAlignment="1" applyProtection="1">
      <alignment horizontal="right"/>
      <protection locked="0"/>
    </xf>
    <xf numFmtId="1" fontId="4" fillId="0" borderId="415" xfId="0" applyNumberFormat="1" applyFont="1" applyBorder="1" applyAlignment="1">
      <alignment horizontal="right" vertical="center" wrapText="1"/>
    </xf>
    <xf numFmtId="1" fontId="4" fillId="6" borderId="415" xfId="0" applyNumberFormat="1" applyFont="1" applyFill="1" applyBorder="1" applyAlignment="1" applyProtection="1">
      <alignment horizontal="right"/>
      <protection locked="0"/>
    </xf>
    <xf numFmtId="1" fontId="4" fillId="6" borderId="420" xfId="0" applyNumberFormat="1" applyFont="1" applyFill="1" applyBorder="1" applyAlignment="1" applyProtection="1">
      <alignment horizontal="right"/>
      <protection locked="0"/>
    </xf>
    <xf numFmtId="1" fontId="4" fillId="8" borderId="411" xfId="0" applyNumberFormat="1" applyFont="1" applyFill="1" applyBorder="1" applyAlignment="1" applyProtection="1">
      <alignment horizontal="right"/>
    </xf>
    <xf numFmtId="1" fontId="4" fillId="0" borderId="411" xfId="0" applyNumberFormat="1" applyFont="1" applyBorder="1" applyAlignment="1">
      <alignment horizontal="center" vertical="center"/>
    </xf>
    <xf numFmtId="1" fontId="4" fillId="0" borderId="412" xfId="0" applyNumberFormat="1" applyFont="1" applyBorder="1" applyAlignment="1">
      <alignment horizontal="right"/>
    </xf>
    <xf numFmtId="1" fontId="4" fillId="0" borderId="413" xfId="0" applyNumberFormat="1" applyFont="1" applyBorder="1" applyAlignment="1">
      <alignment horizontal="right"/>
    </xf>
    <xf numFmtId="1" fontId="4" fillId="6" borderId="412" xfId="0" applyNumberFormat="1" applyFont="1" applyFill="1" applyBorder="1" applyAlignment="1" applyProtection="1">
      <alignment horizontal="right"/>
      <protection locked="0"/>
    </xf>
    <xf numFmtId="1" fontId="4" fillId="6" borderId="414" xfId="0" applyNumberFormat="1" applyFont="1" applyFill="1" applyBorder="1" applyAlignment="1" applyProtection="1">
      <alignment horizontal="right"/>
      <protection locked="0"/>
    </xf>
    <xf numFmtId="1" fontId="4" fillId="0" borderId="421" xfId="0" applyNumberFormat="1" applyFont="1" applyBorder="1" applyAlignment="1">
      <alignment horizontal="center" vertical="center" wrapText="1"/>
    </xf>
    <xf numFmtId="1" fontId="4" fillId="2" borderId="412" xfId="0" applyNumberFormat="1" applyFont="1" applyFill="1" applyBorder="1"/>
    <xf numFmtId="1" fontId="4" fillId="2" borderId="414" xfId="0" applyNumberFormat="1" applyFont="1" applyFill="1" applyBorder="1"/>
    <xf numFmtId="1" fontId="4" fillId="2" borderId="422" xfId="0" applyNumberFormat="1" applyFont="1" applyFill="1" applyBorder="1"/>
    <xf numFmtId="1" fontId="4" fillId="0" borderId="415" xfId="0" applyNumberFormat="1" applyFont="1" applyBorder="1" applyAlignment="1">
      <alignment horizontal="right"/>
    </xf>
    <xf numFmtId="1" fontId="4" fillId="0" borderId="415" xfId="0" applyNumberFormat="1" applyFont="1" applyBorder="1" applyAlignment="1">
      <alignment horizontal="left" vertical="center"/>
    </xf>
    <xf numFmtId="1" fontId="4" fillId="0" borderId="416" xfId="0" applyNumberFormat="1" applyFont="1" applyBorder="1" applyAlignment="1">
      <alignment horizontal="right"/>
    </xf>
    <xf numFmtId="1" fontId="4" fillId="0" borderId="420" xfId="0" applyNumberFormat="1" applyFont="1" applyBorder="1" applyAlignment="1">
      <alignment horizontal="right"/>
    </xf>
    <xf numFmtId="1" fontId="4" fillId="6" borderId="416" xfId="0" applyNumberFormat="1" applyFont="1" applyFill="1" applyBorder="1" applyProtection="1">
      <protection locked="0"/>
    </xf>
    <xf numFmtId="1" fontId="4" fillId="6" borderId="420" xfId="0" applyNumberFormat="1" applyFont="1" applyFill="1" applyBorder="1" applyProtection="1">
      <protection locked="0"/>
    </xf>
    <xf numFmtId="1" fontId="4" fillId="6" borderId="419" xfId="0" applyNumberFormat="1" applyFont="1" applyFill="1" applyBorder="1" applyProtection="1">
      <protection locked="0"/>
    </xf>
    <xf numFmtId="1" fontId="4" fillId="6" borderId="423" xfId="0" applyNumberFormat="1" applyFont="1" applyFill="1" applyBorder="1" applyProtection="1">
      <protection locked="0"/>
    </xf>
    <xf numFmtId="1" fontId="4" fillId="6" borderId="424" xfId="0" applyNumberFormat="1" applyFont="1" applyFill="1" applyBorder="1" applyProtection="1">
      <protection locked="0"/>
    </xf>
    <xf numFmtId="1" fontId="4" fillId="6" borderId="425" xfId="0" applyNumberFormat="1" applyFont="1" applyFill="1" applyBorder="1" applyProtection="1">
      <protection locked="0"/>
    </xf>
    <xf numFmtId="1" fontId="4" fillId="6" borderId="417" xfId="0" applyNumberFormat="1" applyFont="1" applyFill="1" applyBorder="1" applyProtection="1">
      <protection locked="0"/>
    </xf>
    <xf numFmtId="1" fontId="4" fillId="0" borderId="417" xfId="0" applyNumberFormat="1" applyFont="1" applyBorder="1" applyAlignment="1">
      <alignment horizontal="right" wrapText="1"/>
    </xf>
    <xf numFmtId="1" fontId="4" fillId="6" borderId="418" xfId="0" applyNumberFormat="1" applyFont="1" applyFill="1" applyBorder="1" applyProtection="1">
      <protection locked="0"/>
    </xf>
    <xf numFmtId="1" fontId="4" fillId="6" borderId="415" xfId="0" applyNumberFormat="1" applyFont="1" applyFill="1" applyBorder="1" applyProtection="1">
      <protection locked="0"/>
    </xf>
    <xf numFmtId="1" fontId="4" fillId="0" borderId="418" xfId="0" applyNumberFormat="1" applyFont="1" applyBorder="1" applyAlignment="1">
      <alignment horizontal="center" vertical="center" wrapText="1"/>
    </xf>
    <xf numFmtId="1" fontId="4" fillId="0" borderId="412" xfId="0" applyNumberFormat="1" applyFont="1" applyBorder="1" applyAlignment="1">
      <alignment horizontal="right" wrapText="1"/>
    </xf>
    <xf numFmtId="1" fontId="4" fillId="0" borderId="413" xfId="0" applyNumberFormat="1" applyFont="1" applyBorder="1" applyAlignment="1">
      <alignment horizontal="right" wrapText="1"/>
    </xf>
    <xf numFmtId="1" fontId="4" fillId="0" borderId="412" xfId="0" applyNumberFormat="1" applyFont="1" applyBorder="1"/>
    <xf numFmtId="1" fontId="4" fillId="0" borderId="414" xfId="0" applyNumberFormat="1" applyFont="1" applyBorder="1"/>
    <xf numFmtId="1" fontId="4" fillId="0" borderId="426" xfId="0" applyNumberFormat="1" applyFont="1" applyBorder="1"/>
    <xf numFmtId="1" fontId="4" fillId="0" borderId="411" xfId="0" applyNumberFormat="1" applyFont="1" applyBorder="1" applyAlignment="1">
      <alignment horizontal="center" vertical="center" wrapText="1"/>
    </xf>
    <xf numFmtId="1" fontId="4" fillId="0" borderId="418" xfId="0" applyNumberFormat="1" applyFont="1" applyBorder="1" applyAlignment="1">
      <alignment vertical="center" wrapText="1"/>
    </xf>
    <xf numFmtId="1" fontId="4" fillId="2" borderId="415" xfId="0" applyNumberFormat="1" applyFont="1" applyFill="1" applyBorder="1"/>
    <xf numFmtId="1" fontId="4" fillId="0" borderId="411" xfId="0" applyNumberFormat="1" applyFont="1" applyBorder="1"/>
    <xf numFmtId="1" fontId="4" fillId="0" borderId="413" xfId="0" applyNumberFormat="1" applyFont="1" applyBorder="1" applyAlignment="1">
      <alignment horizontal="center" vertical="center" wrapText="1"/>
    </xf>
    <xf numFmtId="1" fontId="4" fillId="0" borderId="425" xfId="0" applyNumberFormat="1" applyFont="1" applyBorder="1" applyAlignment="1">
      <alignment horizontal="right" wrapText="1"/>
    </xf>
    <xf numFmtId="1" fontId="4" fillId="0" borderId="415" xfId="0" applyNumberFormat="1" applyFont="1" applyBorder="1" applyAlignment="1">
      <alignment horizontal="right" wrapText="1"/>
    </xf>
    <xf numFmtId="1" fontId="4" fillId="6" borderId="423" xfId="0" applyNumberFormat="1" applyFont="1" applyFill="1" applyBorder="1" applyAlignment="1" applyProtection="1">
      <alignment horizontal="right"/>
      <protection locked="0"/>
    </xf>
    <xf numFmtId="1" fontId="4" fillId="0" borderId="415" xfId="0" applyNumberFormat="1" applyFont="1" applyBorder="1" applyAlignment="1">
      <alignment horizontal="center" vertical="center" wrapText="1"/>
    </xf>
    <xf numFmtId="1" fontId="4" fillId="6" borderId="415" xfId="0" applyNumberFormat="1" applyFont="1" applyFill="1" applyBorder="1" applyAlignment="1" applyProtection="1">
      <alignment horizontal="right" wrapText="1"/>
      <protection locked="0"/>
    </xf>
    <xf numFmtId="1" fontId="4" fillId="0" borderId="426" xfId="0" applyNumberFormat="1" applyFont="1" applyBorder="1" applyAlignment="1">
      <alignment horizontal="center" vertical="center" wrapText="1"/>
    </xf>
    <xf numFmtId="1" fontId="4" fillId="2" borderId="427" xfId="0" applyNumberFormat="1" applyFont="1" applyFill="1" applyBorder="1" applyAlignment="1">
      <alignment horizontal="center" vertical="center"/>
    </xf>
    <xf numFmtId="1" fontId="4" fillId="0" borderId="428" xfId="0" applyNumberFormat="1" applyFont="1" applyBorder="1" applyAlignment="1">
      <alignment horizontal="center" vertical="center" wrapText="1"/>
    </xf>
    <xf numFmtId="1" fontId="4" fillId="6" borderId="424" xfId="0" applyNumberFormat="1" applyFont="1" applyFill="1" applyBorder="1" applyAlignment="1" applyProtection="1">
      <alignment horizontal="right"/>
      <protection locked="0"/>
    </xf>
    <xf numFmtId="1" fontId="4" fillId="6" borderId="425" xfId="0" applyNumberFormat="1" applyFont="1" applyFill="1" applyBorder="1" applyAlignment="1" applyProtection="1">
      <alignment horizontal="right"/>
      <protection locked="0"/>
    </xf>
    <xf numFmtId="1" fontId="4" fillId="6" borderId="428" xfId="0" applyNumberFormat="1" applyFont="1" applyFill="1" applyBorder="1" applyAlignment="1" applyProtection="1">
      <alignment horizontal="right"/>
      <protection locked="0"/>
    </xf>
    <xf numFmtId="1" fontId="4" fillId="7" borderId="424" xfId="0" applyNumberFormat="1" applyFont="1" applyFill="1" applyBorder="1" applyAlignment="1">
      <alignment horizontal="right"/>
    </xf>
    <xf numFmtId="1" fontId="4" fillId="7" borderId="419" xfId="0" applyNumberFormat="1" applyFont="1" applyFill="1" applyBorder="1" applyAlignment="1">
      <alignment horizontal="right"/>
    </xf>
    <xf numFmtId="1" fontId="4" fillId="6" borderId="429" xfId="0" applyNumberFormat="1" applyFont="1" applyFill="1" applyBorder="1" applyAlignment="1" applyProtection="1">
      <alignment horizontal="right"/>
      <protection locked="0"/>
    </xf>
    <xf numFmtId="1" fontId="4" fillId="0" borderId="430" xfId="0" applyNumberFormat="1" applyFont="1" applyBorder="1" applyAlignment="1">
      <alignment horizontal="center" vertical="center" wrapText="1"/>
    </xf>
    <xf numFmtId="1" fontId="4" fillId="0" borderId="415" xfId="0" applyNumberFormat="1" applyFont="1" applyBorder="1" applyAlignment="1">
      <alignment horizontal="left" wrapText="1"/>
    </xf>
    <xf numFmtId="1" fontId="4" fillId="0" borderId="415" xfId="0" applyNumberFormat="1" applyFont="1" applyBorder="1"/>
    <xf numFmtId="1" fontId="4" fillId="7" borderId="431" xfId="0" applyNumberFormat="1" applyFont="1" applyFill="1" applyBorder="1"/>
    <xf numFmtId="1" fontId="4" fillId="6" borderId="432" xfId="0" applyNumberFormat="1" applyFont="1" applyFill="1" applyBorder="1" applyProtection="1">
      <protection locked="0"/>
    </xf>
    <xf numFmtId="1" fontId="4" fillId="0" borderId="415" xfId="0" applyNumberFormat="1" applyFont="1" applyBorder="1" applyAlignment="1">
      <alignment wrapText="1"/>
    </xf>
    <xf numFmtId="1" fontId="4" fillId="0" borderId="411" xfId="0" applyNumberFormat="1" applyFont="1" applyBorder="1" applyAlignment="1">
      <alignment horizontal="center"/>
    </xf>
    <xf numFmtId="1" fontId="4" fillId="6" borderId="411" xfId="0" applyNumberFormat="1" applyFont="1" applyFill="1" applyBorder="1" applyProtection="1">
      <protection locked="0"/>
    </xf>
    <xf numFmtId="1" fontId="4" fillId="7" borderId="423" xfId="0" applyNumberFormat="1" applyFont="1" applyFill="1" applyBorder="1"/>
    <xf numFmtId="1" fontId="4" fillId="7" borderId="420" xfId="0" applyNumberFormat="1" applyFont="1" applyFill="1" applyBorder="1"/>
    <xf numFmtId="1" fontId="4" fillId="6" borderId="412" xfId="0" applyNumberFormat="1" applyFont="1" applyFill="1" applyBorder="1" applyProtection="1">
      <protection locked="0"/>
    </xf>
    <xf numFmtId="1" fontId="4" fillId="6" borderId="433" xfId="0" applyNumberFormat="1" applyFont="1" applyFill="1" applyBorder="1" applyProtection="1">
      <protection locked="0"/>
    </xf>
    <xf numFmtId="1" fontId="4" fillId="2" borderId="412" xfId="0" applyNumberFormat="1" applyFont="1" applyFill="1" applyBorder="1" applyAlignment="1">
      <alignment horizontal="center" vertical="center" wrapText="1"/>
    </xf>
    <xf numFmtId="1" fontId="4" fillId="2" borderId="413" xfId="0" applyNumberFormat="1" applyFont="1" applyFill="1" applyBorder="1" applyAlignment="1" applyProtection="1">
      <alignment horizontal="center"/>
      <protection locked="0"/>
    </xf>
    <xf numFmtId="1" fontId="4" fillId="2" borderId="420" xfId="0" applyNumberFormat="1" applyFont="1" applyFill="1" applyBorder="1" applyAlignment="1">
      <alignment horizontal="right"/>
    </xf>
    <xf numFmtId="1" fontId="4" fillId="7" borderId="434" xfId="0" applyNumberFormat="1" applyFont="1" applyFill="1" applyBorder="1" applyAlignment="1">
      <alignment horizontal="right"/>
    </xf>
    <xf numFmtId="1" fontId="4" fillId="7" borderId="435" xfId="0" applyNumberFormat="1" applyFont="1" applyFill="1" applyBorder="1" applyAlignment="1">
      <alignment horizontal="right"/>
    </xf>
    <xf numFmtId="1" fontId="4" fillId="9" borderId="436" xfId="1" applyNumberFormat="1" applyFont="1" applyBorder="1" applyAlignment="1" applyProtection="1">
      <alignment horizontal="right"/>
      <protection locked="0"/>
    </xf>
    <xf numFmtId="1" fontId="4" fillId="9" borderId="437" xfId="1" applyNumberFormat="1" applyFont="1" applyBorder="1" applyAlignment="1" applyProtection="1">
      <alignment horizontal="right"/>
      <protection locked="0"/>
    </xf>
    <xf numFmtId="1" fontId="4" fillId="9" borderId="438" xfId="1" applyNumberFormat="1" applyFont="1" applyBorder="1" applyAlignment="1" applyProtection="1">
      <alignment horizontal="right"/>
      <protection locked="0"/>
    </xf>
    <xf numFmtId="1" fontId="4" fillId="9" borderId="439" xfId="1" applyNumberFormat="1" applyFont="1" applyBorder="1" applyAlignment="1" applyProtection="1">
      <alignment horizontal="right"/>
      <protection locked="0"/>
    </xf>
    <xf numFmtId="1" fontId="4" fillId="9" borderId="440" xfId="1" applyNumberFormat="1" applyFont="1" applyBorder="1" applyAlignment="1" applyProtection="1">
      <alignment horizontal="right"/>
      <protection locked="0"/>
    </xf>
    <xf numFmtId="1" fontId="4" fillId="9" borderId="441" xfId="1" applyNumberFormat="1" applyFont="1" applyBorder="1" applyAlignment="1" applyProtection="1">
      <alignment horizontal="right"/>
      <protection locked="0"/>
    </xf>
    <xf numFmtId="1" fontId="4" fillId="9" borderId="442" xfId="1" applyNumberFormat="1" applyFont="1" applyBorder="1" applyAlignment="1" applyProtection="1">
      <alignment horizontal="right"/>
      <protection locked="0"/>
    </xf>
    <xf numFmtId="1" fontId="4" fillId="9" borderId="443" xfId="1" applyNumberFormat="1" applyFont="1" applyBorder="1" applyAlignment="1" applyProtection="1">
      <alignment horizontal="right"/>
      <protection locked="0"/>
    </xf>
    <xf numFmtId="1" fontId="4" fillId="9" borderId="444" xfId="1" applyNumberFormat="1" applyFont="1" applyBorder="1" applyAlignment="1" applyProtection="1">
      <alignment horizontal="right"/>
      <protection locked="0"/>
    </xf>
    <xf numFmtId="1" fontId="4" fillId="9" borderId="445" xfId="1" applyNumberFormat="1" applyFont="1" applyBorder="1" applyAlignment="1" applyProtection="1">
      <alignment horizontal="right"/>
      <protection locked="0"/>
    </xf>
    <xf numFmtId="1" fontId="4" fillId="9" borderId="446" xfId="1" applyNumberFormat="1" applyFont="1" applyBorder="1" applyAlignment="1" applyProtection="1">
      <alignment horizontal="right"/>
      <protection locked="0"/>
    </xf>
    <xf numFmtId="1" fontId="4" fillId="9" borderId="447" xfId="1" applyNumberFormat="1" applyFont="1" applyBorder="1" applyAlignment="1" applyProtection="1">
      <alignment horizontal="right"/>
      <protection locked="0"/>
    </xf>
    <xf numFmtId="1" fontId="4" fillId="0" borderId="449" xfId="0" applyNumberFormat="1" applyFont="1" applyBorder="1" applyAlignment="1">
      <alignment horizontal="center" vertical="center"/>
    </xf>
    <xf numFmtId="1" fontId="4" fillId="0" borderId="450" xfId="0" applyNumberFormat="1" applyFont="1" applyBorder="1" applyAlignment="1">
      <alignment horizontal="center" vertical="center"/>
    </xf>
    <xf numFmtId="1" fontId="4" fillId="0" borderId="449" xfId="0" applyNumberFormat="1" applyFont="1" applyBorder="1" applyAlignment="1">
      <alignment horizontal="center" vertical="center" wrapText="1"/>
    </xf>
    <xf numFmtId="1" fontId="4" fillId="0" borderId="451" xfId="0" applyNumberFormat="1" applyFont="1" applyBorder="1" applyAlignment="1">
      <alignment horizontal="center" vertical="center" wrapText="1"/>
    </xf>
    <xf numFmtId="1" fontId="4" fillId="0" borderId="452" xfId="0" applyNumberFormat="1" applyFont="1" applyBorder="1" applyAlignment="1">
      <alignment horizontal="left" vertical="center" wrapText="1"/>
    </xf>
    <xf numFmtId="1" fontId="4" fillId="0" borderId="453" xfId="0" applyNumberFormat="1" applyFont="1" applyBorder="1" applyAlignment="1">
      <alignment horizontal="right" wrapText="1"/>
    </xf>
    <xf numFmtId="1" fontId="4" fillId="0" borderId="454" xfId="0" applyNumberFormat="1" applyFont="1" applyBorder="1" applyAlignment="1">
      <alignment horizontal="right"/>
    </xf>
    <xf numFmtId="1" fontId="4" fillId="6" borderId="453" xfId="0" applyNumberFormat="1" applyFont="1" applyFill="1" applyBorder="1" applyAlignment="1" applyProtection="1">
      <alignment horizontal="right"/>
      <protection locked="0"/>
    </xf>
    <xf numFmtId="1" fontId="4" fillId="6" borderId="454" xfId="0" applyNumberFormat="1" applyFont="1" applyFill="1" applyBorder="1" applyAlignment="1" applyProtection="1">
      <alignment horizontal="right"/>
      <protection locked="0"/>
    </xf>
    <xf numFmtId="1" fontId="4" fillId="6" borderId="455" xfId="0" applyNumberFormat="1" applyFont="1" applyFill="1" applyBorder="1" applyAlignment="1" applyProtection="1">
      <alignment horizontal="right"/>
      <protection locked="0"/>
    </xf>
    <xf numFmtId="1" fontId="4" fillId="6" borderId="456" xfId="0" applyNumberFormat="1" applyFont="1" applyFill="1" applyBorder="1" applyAlignment="1" applyProtection="1">
      <alignment horizontal="right"/>
      <protection locked="0"/>
    </xf>
    <xf numFmtId="1" fontId="4" fillId="0" borderId="452" xfId="0" applyNumberFormat="1" applyFont="1" applyBorder="1" applyAlignment="1">
      <alignment horizontal="right" vertical="center" wrapText="1"/>
    </xf>
    <xf numFmtId="1" fontId="4" fillId="6" borderId="452" xfId="0" applyNumberFormat="1" applyFont="1" applyFill="1" applyBorder="1" applyAlignment="1" applyProtection="1">
      <alignment horizontal="right"/>
      <protection locked="0"/>
    </xf>
    <xf numFmtId="1" fontId="4" fillId="6" borderId="457" xfId="0" applyNumberFormat="1" applyFont="1" applyFill="1" applyBorder="1" applyAlignment="1" applyProtection="1">
      <alignment horizontal="right"/>
      <protection locked="0"/>
    </xf>
    <xf numFmtId="1" fontId="4" fillId="8" borderId="448" xfId="0" applyNumberFormat="1" applyFont="1" applyFill="1" applyBorder="1" applyAlignment="1" applyProtection="1">
      <alignment horizontal="right"/>
    </xf>
    <xf numFmtId="1" fontId="4" fillId="0" borderId="448" xfId="0" applyNumberFormat="1" applyFont="1" applyBorder="1" applyAlignment="1">
      <alignment horizontal="center" vertical="center"/>
    </xf>
    <xf numFmtId="1" fontId="4" fillId="0" borderId="449" xfId="0" applyNumberFormat="1" applyFont="1" applyBorder="1" applyAlignment="1">
      <alignment horizontal="right"/>
    </xf>
    <xf numFmtId="1" fontId="4" fillId="0" borderId="450" xfId="0" applyNumberFormat="1" applyFont="1" applyBorder="1" applyAlignment="1">
      <alignment horizontal="right"/>
    </xf>
    <xf numFmtId="1" fontId="4" fillId="6" borderId="449" xfId="0" applyNumberFormat="1" applyFont="1" applyFill="1" applyBorder="1" applyAlignment="1" applyProtection="1">
      <alignment horizontal="right"/>
      <protection locked="0"/>
    </xf>
    <xf numFmtId="1" fontId="4" fillId="6" borderId="451" xfId="0" applyNumberFormat="1" applyFont="1" applyFill="1" applyBorder="1" applyAlignment="1" applyProtection="1">
      <alignment horizontal="right"/>
      <protection locked="0"/>
    </xf>
    <xf numFmtId="1" fontId="4" fillId="0" borderId="458" xfId="0" applyNumberFormat="1" applyFont="1" applyBorder="1" applyAlignment="1">
      <alignment horizontal="center" vertical="center" wrapText="1"/>
    </xf>
    <xf numFmtId="1" fontId="4" fillId="2" borderId="449" xfId="0" applyNumberFormat="1" applyFont="1" applyFill="1" applyBorder="1"/>
    <xf numFmtId="1" fontId="4" fillId="2" borderId="451" xfId="0" applyNumberFormat="1" applyFont="1" applyFill="1" applyBorder="1"/>
    <xf numFmtId="1" fontId="4" fillId="2" borderId="459" xfId="0" applyNumberFormat="1" applyFont="1" applyFill="1" applyBorder="1"/>
    <xf numFmtId="1" fontId="4" fillId="0" borderId="452" xfId="0" applyNumberFormat="1" applyFont="1" applyBorder="1" applyAlignment="1">
      <alignment horizontal="right"/>
    </xf>
    <xf numFmtId="1" fontId="4" fillId="0" borderId="461" xfId="0" applyNumberFormat="1" applyFont="1" applyBorder="1" applyAlignment="1">
      <alignment horizontal="center" vertical="center"/>
    </xf>
    <xf numFmtId="1" fontId="4" fillId="0" borderId="462" xfId="0" applyNumberFormat="1" applyFont="1" applyBorder="1" applyAlignment="1">
      <alignment horizontal="center" vertical="center"/>
    </xf>
    <xf numFmtId="1" fontId="4" fillId="0" borderId="461" xfId="0" applyNumberFormat="1" applyFont="1" applyBorder="1" applyAlignment="1">
      <alignment horizontal="center" vertical="center" wrapText="1"/>
    </xf>
    <xf numFmtId="1" fontId="4" fillId="0" borderId="463" xfId="0" applyNumberFormat="1" applyFont="1" applyBorder="1" applyAlignment="1">
      <alignment horizontal="center" vertical="center" wrapText="1"/>
    </xf>
    <xf numFmtId="1" fontId="4" fillId="0" borderId="464" xfId="0" applyNumberFormat="1" applyFont="1" applyBorder="1" applyAlignment="1">
      <alignment horizontal="left" vertical="center" wrapText="1"/>
    </xf>
    <xf numFmtId="1" fontId="4" fillId="0" borderId="465" xfId="0" applyNumberFormat="1" applyFont="1" applyBorder="1" applyAlignment="1">
      <alignment horizontal="right" wrapText="1"/>
    </xf>
    <xf numFmtId="1" fontId="4" fillId="0" borderId="466" xfId="0" applyNumberFormat="1" applyFont="1" applyBorder="1" applyAlignment="1">
      <alignment horizontal="right"/>
    </xf>
    <xf numFmtId="1" fontId="4" fillId="6" borderId="465" xfId="0" applyNumberFormat="1" applyFont="1" applyFill="1" applyBorder="1" applyAlignment="1" applyProtection="1">
      <alignment horizontal="right"/>
      <protection locked="0"/>
    </xf>
    <xf numFmtId="1" fontId="4" fillId="6" borderId="467" xfId="0" applyNumberFormat="1" applyFont="1" applyFill="1" applyBorder="1" applyAlignment="1" applyProtection="1">
      <alignment horizontal="right"/>
      <protection locked="0"/>
    </xf>
    <xf numFmtId="1" fontId="4" fillId="6" borderId="468" xfId="0" applyNumberFormat="1" applyFont="1" applyFill="1" applyBorder="1" applyAlignment="1" applyProtection="1">
      <alignment horizontal="right"/>
      <protection locked="0"/>
    </xf>
    <xf numFmtId="1" fontId="4" fillId="6" borderId="464" xfId="0" applyNumberFormat="1" applyFont="1" applyFill="1" applyBorder="1" applyAlignment="1" applyProtection="1">
      <alignment horizontal="right"/>
      <protection locked="0"/>
    </xf>
    <xf numFmtId="1" fontId="4" fillId="0" borderId="470" xfId="0" applyNumberFormat="1" applyFont="1" applyBorder="1" applyAlignment="1">
      <alignment horizontal="center" vertical="center" wrapText="1"/>
    </xf>
    <xf numFmtId="1" fontId="4" fillId="0" borderId="460" xfId="0" applyNumberFormat="1" applyFont="1" applyBorder="1" applyAlignment="1">
      <alignment horizontal="center" vertical="center" wrapText="1"/>
    </xf>
    <xf numFmtId="1" fontId="4" fillId="0" borderId="464" xfId="0" applyNumberFormat="1" applyFont="1" applyBorder="1" applyAlignment="1">
      <alignment horizontal="left" vertical="center"/>
    </xf>
    <xf numFmtId="1" fontId="4" fillId="0" borderId="465" xfId="0" applyNumberFormat="1" applyFont="1" applyBorder="1" applyAlignment="1">
      <alignment horizontal="right"/>
    </xf>
    <xf numFmtId="1" fontId="4" fillId="0" borderId="469" xfId="0" applyNumberFormat="1" applyFont="1" applyBorder="1" applyAlignment="1">
      <alignment horizontal="right"/>
    </xf>
    <xf numFmtId="1" fontId="4" fillId="6" borderId="465" xfId="0" applyNumberFormat="1" applyFont="1" applyFill="1" applyBorder="1" applyProtection="1">
      <protection locked="0"/>
    </xf>
    <xf numFmtId="1" fontId="4" fillId="6" borderId="469" xfId="0" applyNumberFormat="1" applyFont="1" applyFill="1" applyBorder="1" applyProtection="1">
      <protection locked="0"/>
    </xf>
    <xf numFmtId="1" fontId="4" fillId="6" borderId="468" xfId="0" applyNumberFormat="1" applyFont="1" applyFill="1" applyBorder="1" applyProtection="1">
      <protection locked="0"/>
    </xf>
    <xf numFmtId="1" fontId="4" fillId="6" borderId="477" xfId="0" applyNumberFormat="1" applyFont="1" applyFill="1" applyBorder="1" applyProtection="1">
      <protection locked="0"/>
    </xf>
    <xf numFmtId="1" fontId="4" fillId="6" borderId="478" xfId="0" applyNumberFormat="1" applyFont="1" applyFill="1" applyBorder="1" applyProtection="1">
      <protection locked="0"/>
    </xf>
    <xf numFmtId="1" fontId="4" fillId="6" borderId="479" xfId="0" applyNumberFormat="1" applyFont="1" applyFill="1" applyBorder="1" applyProtection="1">
      <protection locked="0"/>
    </xf>
    <xf numFmtId="1" fontId="4" fillId="6" borderId="466" xfId="0" applyNumberFormat="1" applyFont="1" applyFill="1" applyBorder="1" applyProtection="1">
      <protection locked="0"/>
    </xf>
    <xf numFmtId="1" fontId="4" fillId="0" borderId="466" xfId="0" applyNumberFormat="1" applyFont="1" applyBorder="1" applyAlignment="1">
      <alignment horizontal="right" wrapText="1"/>
    </xf>
    <xf numFmtId="1" fontId="4" fillId="6" borderId="467" xfId="0" applyNumberFormat="1" applyFont="1" applyFill="1" applyBorder="1" applyProtection="1">
      <protection locked="0"/>
    </xf>
    <xf numFmtId="1" fontId="4" fillId="6" borderId="464" xfId="0" applyNumberFormat="1" applyFont="1" applyFill="1" applyBorder="1" applyProtection="1">
      <protection locked="0"/>
    </xf>
    <xf numFmtId="1" fontId="4" fillId="0" borderId="467" xfId="0" applyNumberFormat="1" applyFont="1" applyBorder="1" applyAlignment="1">
      <alignment horizontal="center" vertical="center" wrapText="1"/>
    </xf>
    <xf numFmtId="1" fontId="4" fillId="0" borderId="461" xfId="0" applyNumberFormat="1" applyFont="1" applyBorder="1" applyAlignment="1">
      <alignment horizontal="right" wrapText="1"/>
    </xf>
    <xf numFmtId="1" fontId="4" fillId="0" borderId="462" xfId="0" applyNumberFormat="1" applyFont="1" applyBorder="1" applyAlignment="1">
      <alignment horizontal="right" wrapText="1"/>
    </xf>
    <xf numFmtId="1" fontId="4" fillId="0" borderId="461" xfId="0" applyNumberFormat="1" applyFont="1" applyBorder="1"/>
    <xf numFmtId="1" fontId="4" fillId="0" borderId="463" xfId="0" applyNumberFormat="1" applyFont="1" applyBorder="1"/>
    <xf numFmtId="1" fontId="4" fillId="0" borderId="480" xfId="0" applyNumberFormat="1" applyFont="1" applyBorder="1"/>
    <xf numFmtId="1" fontId="4" fillId="0" borderId="467" xfId="0" applyNumberFormat="1" applyFont="1" applyBorder="1" applyAlignment="1">
      <alignment vertical="center" wrapText="1"/>
    </xf>
    <xf numFmtId="1" fontId="4" fillId="2" borderId="464" xfId="0" applyNumberFormat="1" applyFont="1" applyFill="1" applyBorder="1"/>
    <xf numFmtId="1" fontId="4" fillId="0" borderId="460" xfId="0" applyNumberFormat="1" applyFont="1" applyBorder="1"/>
    <xf numFmtId="1" fontId="4" fillId="0" borderId="462" xfId="0" applyNumberFormat="1" applyFont="1" applyBorder="1" applyAlignment="1">
      <alignment horizontal="center" vertical="center" wrapText="1"/>
    </xf>
    <xf numFmtId="1" fontId="4" fillId="0" borderId="479" xfId="0" applyNumberFormat="1" applyFont="1" applyBorder="1" applyAlignment="1">
      <alignment horizontal="right" wrapText="1"/>
    </xf>
    <xf numFmtId="1" fontId="4" fillId="0" borderId="464" xfId="0" applyNumberFormat="1" applyFont="1" applyBorder="1" applyAlignment="1">
      <alignment horizontal="right" wrapText="1"/>
    </xf>
    <xf numFmtId="1" fontId="4" fillId="6" borderId="477" xfId="0" applyNumberFormat="1" applyFont="1" applyFill="1" applyBorder="1" applyAlignment="1" applyProtection="1">
      <alignment horizontal="right"/>
      <protection locked="0"/>
    </xf>
    <xf numFmtId="1" fontId="4" fillId="0" borderId="464" xfId="0" applyNumberFormat="1" applyFont="1" applyBorder="1" applyAlignment="1">
      <alignment horizontal="center" vertical="center" wrapText="1"/>
    </xf>
    <xf numFmtId="1" fontId="4" fillId="6" borderId="464" xfId="0" applyNumberFormat="1" applyFont="1" applyFill="1" applyBorder="1" applyAlignment="1" applyProtection="1">
      <alignment horizontal="right" wrapText="1"/>
      <protection locked="0"/>
    </xf>
    <xf numFmtId="1" fontId="4" fillId="0" borderId="480" xfId="0" applyNumberFormat="1" applyFont="1" applyBorder="1" applyAlignment="1">
      <alignment horizontal="center" vertical="center" wrapText="1"/>
    </xf>
    <xf numFmtId="1" fontId="4" fillId="2" borderId="481" xfId="0" applyNumberFormat="1" applyFont="1" applyFill="1" applyBorder="1" applyAlignment="1">
      <alignment horizontal="center" vertical="center"/>
    </xf>
    <xf numFmtId="1" fontId="4" fillId="0" borderId="482" xfId="0" applyNumberFormat="1" applyFont="1" applyBorder="1" applyAlignment="1">
      <alignment horizontal="center" vertical="center" wrapText="1"/>
    </xf>
    <xf numFmtId="1" fontId="4" fillId="6" borderId="478" xfId="0" applyNumberFormat="1" applyFont="1" applyFill="1" applyBorder="1" applyAlignment="1" applyProtection="1">
      <alignment horizontal="right"/>
      <protection locked="0"/>
    </xf>
    <xf numFmtId="1" fontId="4" fillId="6" borderId="479" xfId="0" applyNumberFormat="1" applyFont="1" applyFill="1" applyBorder="1" applyAlignment="1" applyProtection="1">
      <alignment horizontal="right"/>
      <protection locked="0"/>
    </xf>
    <xf numFmtId="1" fontId="4" fillId="6" borderId="482" xfId="0" applyNumberFormat="1" applyFont="1" applyFill="1" applyBorder="1" applyAlignment="1" applyProtection="1">
      <alignment horizontal="right"/>
      <protection locked="0"/>
    </xf>
    <xf numFmtId="1" fontId="4" fillId="7" borderId="478" xfId="0" applyNumberFormat="1" applyFont="1" applyFill="1" applyBorder="1" applyAlignment="1">
      <alignment horizontal="right"/>
    </xf>
    <xf numFmtId="1" fontId="4" fillId="7" borderId="468" xfId="0" applyNumberFormat="1" applyFont="1" applyFill="1" applyBorder="1" applyAlignment="1">
      <alignment horizontal="right"/>
    </xf>
    <xf numFmtId="1" fontId="4" fillId="6" borderId="483" xfId="0" applyNumberFormat="1" applyFont="1" applyFill="1" applyBorder="1" applyAlignment="1" applyProtection="1">
      <alignment horizontal="right"/>
      <protection locked="0"/>
    </xf>
    <xf numFmtId="1" fontId="4" fillId="0" borderId="484" xfId="0" applyNumberFormat="1" applyFont="1" applyBorder="1" applyAlignment="1">
      <alignment horizontal="center" vertical="center" wrapText="1"/>
    </xf>
    <xf numFmtId="1" fontId="4" fillId="0" borderId="464" xfId="0" applyNumberFormat="1" applyFont="1" applyBorder="1" applyAlignment="1">
      <alignment horizontal="left" wrapText="1"/>
    </xf>
    <xf numFmtId="1" fontId="4" fillId="0" borderId="464" xfId="0" applyNumberFormat="1" applyFont="1" applyBorder="1"/>
    <xf numFmtId="1" fontId="4" fillId="7" borderId="485" xfId="0" applyNumberFormat="1" applyFont="1" applyFill="1" applyBorder="1"/>
    <xf numFmtId="1" fontId="4" fillId="6" borderId="486" xfId="0" applyNumberFormat="1" applyFont="1" applyFill="1" applyBorder="1" applyProtection="1">
      <protection locked="0"/>
    </xf>
    <xf numFmtId="1" fontId="4" fillId="0" borderId="464" xfId="0" applyNumberFormat="1" applyFont="1" applyBorder="1" applyAlignment="1">
      <alignment wrapText="1"/>
    </xf>
    <xf numFmtId="1" fontId="4" fillId="0" borderId="460" xfId="0" applyNumberFormat="1" applyFont="1" applyBorder="1" applyAlignment="1">
      <alignment horizontal="center"/>
    </xf>
    <xf numFmtId="1" fontId="4" fillId="6" borderId="460" xfId="0" applyNumberFormat="1" applyFont="1" applyFill="1" applyBorder="1" applyProtection="1">
      <protection locked="0"/>
    </xf>
    <xf numFmtId="1" fontId="4" fillId="7" borderId="477" xfId="0" applyNumberFormat="1" applyFont="1" applyFill="1" applyBorder="1"/>
    <xf numFmtId="1" fontId="4" fillId="7" borderId="469" xfId="0" applyNumberFormat="1" applyFont="1" applyFill="1" applyBorder="1"/>
    <xf numFmtId="1" fontId="4" fillId="6" borderId="461" xfId="0" applyNumberFormat="1" applyFont="1" applyFill="1" applyBorder="1" applyProtection="1">
      <protection locked="0"/>
    </xf>
    <xf numFmtId="1" fontId="4" fillId="6" borderId="487" xfId="0" applyNumberFormat="1" applyFont="1" applyFill="1" applyBorder="1" applyProtection="1">
      <protection locked="0"/>
    </xf>
    <xf numFmtId="1" fontId="4" fillId="2" borderId="461" xfId="0" applyNumberFormat="1" applyFont="1" applyFill="1" applyBorder="1" applyAlignment="1">
      <alignment horizontal="center" vertical="center" wrapText="1"/>
    </xf>
    <xf numFmtId="1" fontId="4" fillId="2" borderId="462" xfId="0" applyNumberFormat="1" applyFont="1" applyFill="1" applyBorder="1" applyAlignment="1" applyProtection="1">
      <alignment horizontal="center"/>
      <protection locked="0"/>
    </xf>
    <xf numFmtId="1" fontId="4" fillId="2" borderId="469" xfId="0" applyNumberFormat="1" applyFont="1" applyFill="1" applyBorder="1" applyAlignment="1">
      <alignment horizontal="right"/>
    </xf>
    <xf numFmtId="1" fontId="4" fillId="7" borderId="488" xfId="0" applyNumberFormat="1" applyFont="1" applyFill="1" applyBorder="1" applyAlignment="1">
      <alignment horizontal="right"/>
    </xf>
    <xf numFmtId="1" fontId="4" fillId="7" borderId="489" xfId="0" applyNumberFormat="1" applyFont="1" applyFill="1" applyBorder="1" applyAlignment="1">
      <alignment horizontal="right"/>
    </xf>
    <xf numFmtId="1" fontId="4" fillId="9" borderId="490" xfId="1" applyNumberFormat="1" applyFont="1" applyBorder="1" applyAlignment="1" applyProtection="1">
      <alignment horizontal="right"/>
      <protection locked="0"/>
    </xf>
    <xf numFmtId="1" fontId="4" fillId="9" borderId="491" xfId="1" applyNumberFormat="1" applyFont="1" applyBorder="1" applyAlignment="1" applyProtection="1">
      <alignment horizontal="right"/>
      <protection locked="0"/>
    </xf>
    <xf numFmtId="1" fontId="4" fillId="9" borderId="492" xfId="1" applyNumberFormat="1" applyFont="1" applyBorder="1" applyAlignment="1" applyProtection="1">
      <alignment horizontal="right"/>
      <protection locked="0"/>
    </xf>
    <xf numFmtId="1" fontId="4" fillId="9" borderId="493" xfId="1" applyNumberFormat="1" applyFont="1" applyBorder="1" applyAlignment="1" applyProtection="1">
      <alignment horizontal="right"/>
      <protection locked="0"/>
    </xf>
    <xf numFmtId="1" fontId="4" fillId="9" borderId="494" xfId="1" applyNumberFormat="1" applyFont="1" applyBorder="1" applyAlignment="1" applyProtection="1">
      <alignment horizontal="right"/>
      <protection locked="0"/>
    </xf>
    <xf numFmtId="1" fontId="4" fillId="9" borderId="495" xfId="1" applyNumberFormat="1" applyFont="1" applyBorder="1" applyAlignment="1" applyProtection="1">
      <alignment horizontal="right"/>
      <protection locked="0"/>
    </xf>
    <xf numFmtId="1" fontId="4" fillId="9" borderId="496" xfId="1" applyNumberFormat="1" applyFont="1" applyBorder="1" applyAlignment="1" applyProtection="1">
      <alignment horizontal="right"/>
      <protection locked="0"/>
    </xf>
    <xf numFmtId="1" fontId="4" fillId="9" borderId="497" xfId="1" applyNumberFormat="1" applyFont="1" applyBorder="1" applyAlignment="1" applyProtection="1">
      <alignment horizontal="right"/>
      <protection locked="0"/>
    </xf>
    <xf numFmtId="1" fontId="4" fillId="9" borderId="498" xfId="1" applyNumberFormat="1" applyFont="1" applyBorder="1" applyAlignment="1" applyProtection="1">
      <alignment horizontal="right"/>
      <protection locked="0"/>
    </xf>
    <xf numFmtId="1" fontId="4" fillId="9" borderId="499" xfId="1" applyNumberFormat="1" applyFont="1" applyBorder="1" applyAlignment="1" applyProtection="1">
      <alignment horizontal="right"/>
      <protection locked="0"/>
    </xf>
    <xf numFmtId="1" fontId="4" fillId="9" borderId="500" xfId="1" applyNumberFormat="1" applyFont="1" applyBorder="1" applyAlignment="1" applyProtection="1">
      <alignment horizontal="right"/>
      <protection locked="0"/>
    </xf>
    <xf numFmtId="1" fontId="4" fillId="9" borderId="501" xfId="1" applyNumberFormat="1" applyFont="1" applyBorder="1" applyAlignment="1" applyProtection="1">
      <alignment horizontal="right"/>
      <protection locked="0"/>
    </xf>
    <xf numFmtId="1" fontId="4" fillId="0" borderId="503" xfId="0" applyNumberFormat="1" applyFont="1" applyBorder="1" applyAlignment="1">
      <alignment horizontal="center" vertical="center"/>
    </xf>
    <xf numFmtId="1" fontId="4" fillId="0" borderId="504" xfId="0" applyNumberFormat="1" applyFont="1" applyBorder="1" applyAlignment="1">
      <alignment horizontal="center" vertical="center"/>
    </xf>
    <xf numFmtId="1" fontId="4" fillId="0" borderId="503" xfId="0" applyNumberFormat="1" applyFont="1" applyBorder="1" applyAlignment="1">
      <alignment horizontal="center" vertical="center" wrapText="1"/>
    </xf>
    <xf numFmtId="1" fontId="4" fillId="0" borderId="505" xfId="0" applyNumberFormat="1" applyFont="1" applyBorder="1" applyAlignment="1">
      <alignment horizontal="center" vertical="center" wrapText="1"/>
    </xf>
    <xf numFmtId="1" fontId="4" fillId="0" borderId="506" xfId="0" applyNumberFormat="1" applyFont="1" applyBorder="1" applyAlignment="1">
      <alignment horizontal="left" vertical="center" wrapText="1"/>
    </xf>
    <xf numFmtId="1" fontId="4" fillId="0" borderId="507" xfId="0" applyNumberFormat="1" applyFont="1" applyBorder="1" applyAlignment="1">
      <alignment horizontal="right" wrapText="1"/>
    </xf>
    <xf numFmtId="1" fontId="4" fillId="0" borderId="508" xfId="0" applyNumberFormat="1" applyFont="1" applyBorder="1" applyAlignment="1">
      <alignment horizontal="right"/>
    </xf>
    <xf numFmtId="1" fontId="4" fillId="6" borderId="507" xfId="0" applyNumberFormat="1" applyFont="1" applyFill="1" applyBorder="1" applyAlignment="1" applyProtection="1">
      <alignment horizontal="right"/>
      <protection locked="0"/>
    </xf>
    <xf numFmtId="1" fontId="4" fillId="6" borderId="508" xfId="0" applyNumberFormat="1" applyFont="1" applyFill="1" applyBorder="1" applyAlignment="1" applyProtection="1">
      <alignment horizontal="right"/>
      <protection locked="0"/>
    </xf>
    <xf numFmtId="1" fontId="4" fillId="6" borderId="509" xfId="0" applyNumberFormat="1" applyFont="1" applyFill="1" applyBorder="1" applyAlignment="1" applyProtection="1">
      <alignment horizontal="right"/>
      <protection locked="0"/>
    </xf>
    <xf numFmtId="1" fontId="4" fillId="6" borderId="510" xfId="0" applyNumberFormat="1" applyFont="1" applyFill="1" applyBorder="1" applyAlignment="1" applyProtection="1">
      <alignment horizontal="right"/>
      <protection locked="0"/>
    </xf>
    <xf numFmtId="1" fontId="4" fillId="0" borderId="506" xfId="0" applyNumberFormat="1" applyFont="1" applyBorder="1" applyAlignment="1">
      <alignment horizontal="right" vertical="center" wrapText="1"/>
    </xf>
    <xf numFmtId="1" fontId="4" fillId="6" borderId="506" xfId="0" applyNumberFormat="1" applyFont="1" applyFill="1" applyBorder="1" applyAlignment="1" applyProtection="1">
      <alignment horizontal="right"/>
      <protection locked="0"/>
    </xf>
    <xf numFmtId="1" fontId="4" fillId="6" borderId="511" xfId="0" applyNumberFormat="1" applyFont="1" applyFill="1" applyBorder="1" applyAlignment="1" applyProtection="1">
      <alignment horizontal="right"/>
      <protection locked="0"/>
    </xf>
    <xf numFmtId="1" fontId="4" fillId="8" borderId="502" xfId="0" applyNumberFormat="1" applyFont="1" applyFill="1" applyBorder="1" applyAlignment="1" applyProtection="1">
      <alignment horizontal="right"/>
    </xf>
    <xf numFmtId="1" fontId="4" fillId="0" borderId="502" xfId="0" applyNumberFormat="1" applyFont="1" applyBorder="1" applyAlignment="1">
      <alignment horizontal="center" vertical="center"/>
    </xf>
    <xf numFmtId="1" fontId="4" fillId="0" borderId="503" xfId="0" applyNumberFormat="1" applyFont="1" applyBorder="1" applyAlignment="1">
      <alignment horizontal="right"/>
    </xf>
    <xf numFmtId="1" fontId="4" fillId="0" borderId="504" xfId="0" applyNumberFormat="1" applyFont="1" applyBorder="1" applyAlignment="1">
      <alignment horizontal="right"/>
    </xf>
    <xf numFmtId="1" fontId="4" fillId="6" borderId="503" xfId="0" applyNumberFormat="1" applyFont="1" applyFill="1" applyBorder="1" applyAlignment="1" applyProtection="1">
      <alignment horizontal="right"/>
      <protection locked="0"/>
    </xf>
    <xf numFmtId="1" fontId="4" fillId="6" borderId="505" xfId="0" applyNumberFormat="1" applyFont="1" applyFill="1" applyBorder="1" applyAlignment="1" applyProtection="1">
      <alignment horizontal="right"/>
      <protection locked="0"/>
    </xf>
    <xf numFmtId="1" fontId="4" fillId="0" borderId="512" xfId="0" applyNumberFormat="1" applyFont="1" applyBorder="1" applyAlignment="1">
      <alignment horizontal="center" vertical="center" wrapText="1"/>
    </xf>
    <xf numFmtId="1" fontId="4" fillId="2" borderId="503" xfId="0" applyNumberFormat="1" applyFont="1" applyFill="1" applyBorder="1"/>
    <xf numFmtId="1" fontId="4" fillId="2" borderId="505" xfId="0" applyNumberFormat="1" applyFont="1" applyFill="1" applyBorder="1"/>
    <xf numFmtId="1" fontId="4" fillId="2" borderId="513" xfId="0" applyNumberFormat="1" applyFont="1" applyFill="1" applyBorder="1"/>
    <xf numFmtId="1" fontId="4" fillId="0" borderId="506" xfId="0" applyNumberFormat="1" applyFont="1" applyBorder="1" applyAlignment="1">
      <alignment horizontal="right"/>
    </xf>
    <xf numFmtId="1" fontId="4" fillId="0" borderId="506" xfId="0" applyNumberFormat="1" applyFont="1" applyBorder="1" applyAlignment="1">
      <alignment horizontal="left" vertical="center"/>
    </xf>
    <xf numFmtId="1" fontId="4" fillId="0" borderId="507" xfId="0" applyNumberFormat="1" applyFont="1" applyBorder="1" applyAlignment="1">
      <alignment horizontal="right"/>
    </xf>
    <xf numFmtId="1" fontId="4" fillId="0" borderId="511" xfId="0" applyNumberFormat="1" applyFont="1" applyBorder="1" applyAlignment="1">
      <alignment horizontal="right"/>
    </xf>
    <xf numFmtId="1" fontId="4" fillId="6" borderId="507" xfId="0" applyNumberFormat="1" applyFont="1" applyFill="1" applyBorder="1" applyProtection="1">
      <protection locked="0"/>
    </xf>
    <xf numFmtId="1" fontId="4" fillId="6" borderId="511" xfId="0" applyNumberFormat="1" applyFont="1" applyFill="1" applyBorder="1" applyProtection="1">
      <protection locked="0"/>
    </xf>
    <xf numFmtId="1" fontId="4" fillId="6" borderId="510" xfId="0" applyNumberFormat="1" applyFont="1" applyFill="1" applyBorder="1" applyProtection="1">
      <protection locked="0"/>
    </xf>
    <xf numFmtId="1" fontId="4" fillId="6" borderId="514" xfId="0" applyNumberFormat="1" applyFont="1" applyFill="1" applyBorder="1" applyProtection="1">
      <protection locked="0"/>
    </xf>
    <xf numFmtId="1" fontId="4" fillId="6" borderId="515" xfId="0" applyNumberFormat="1" applyFont="1" applyFill="1" applyBorder="1" applyProtection="1">
      <protection locked="0"/>
    </xf>
    <xf numFmtId="1" fontId="4" fillId="6" borderId="516" xfId="0" applyNumberFormat="1" applyFont="1" applyFill="1" applyBorder="1" applyProtection="1">
      <protection locked="0"/>
    </xf>
    <xf numFmtId="1" fontId="4" fillId="6" borderId="508" xfId="0" applyNumberFormat="1" applyFont="1" applyFill="1" applyBorder="1" applyProtection="1">
      <protection locked="0"/>
    </xf>
    <xf numFmtId="1" fontId="4" fillId="0" borderId="508" xfId="0" applyNumberFormat="1" applyFont="1" applyBorder="1" applyAlignment="1">
      <alignment horizontal="right" wrapText="1"/>
    </xf>
    <xf numFmtId="1" fontId="4" fillId="6" borderId="509" xfId="0" applyNumberFormat="1" applyFont="1" applyFill="1" applyBorder="1" applyProtection="1">
      <protection locked="0"/>
    </xf>
    <xf numFmtId="1" fontId="4" fillId="6" borderId="506" xfId="0" applyNumberFormat="1" applyFont="1" applyFill="1" applyBorder="1" applyProtection="1">
      <protection locked="0"/>
    </xf>
    <xf numFmtId="1" fontId="4" fillId="0" borderId="509" xfId="0" applyNumberFormat="1" applyFont="1" applyBorder="1" applyAlignment="1">
      <alignment horizontal="center" vertical="center" wrapText="1"/>
    </xf>
    <xf numFmtId="1" fontId="4" fillId="0" borderId="503" xfId="0" applyNumberFormat="1" applyFont="1" applyBorder="1" applyAlignment="1">
      <alignment horizontal="right" wrapText="1"/>
    </xf>
    <xf numFmtId="1" fontId="4" fillId="0" borderId="504" xfId="0" applyNumberFormat="1" applyFont="1" applyBorder="1" applyAlignment="1">
      <alignment horizontal="right" wrapText="1"/>
    </xf>
    <xf numFmtId="1" fontId="4" fillId="0" borderId="503" xfId="0" applyNumberFormat="1" applyFont="1" applyBorder="1"/>
    <xf numFmtId="1" fontId="4" fillId="0" borderId="505" xfId="0" applyNumberFormat="1" applyFont="1" applyBorder="1"/>
    <xf numFmtId="1" fontId="4" fillId="0" borderId="517" xfId="0" applyNumberFormat="1" applyFont="1" applyBorder="1"/>
    <xf numFmtId="1" fontId="4" fillId="0" borderId="502" xfId="0" applyNumberFormat="1" applyFont="1" applyBorder="1" applyAlignment="1">
      <alignment horizontal="center" vertical="center" wrapText="1"/>
    </xf>
    <xf numFmtId="1" fontId="4" fillId="0" borderId="509" xfId="0" applyNumberFormat="1" applyFont="1" applyBorder="1" applyAlignment="1">
      <alignment vertical="center" wrapText="1"/>
    </xf>
    <xf numFmtId="1" fontId="4" fillId="2" borderId="506" xfId="0" applyNumberFormat="1" applyFont="1" applyFill="1" applyBorder="1"/>
    <xf numFmtId="1" fontId="4" fillId="0" borderId="502" xfId="0" applyNumberFormat="1" applyFont="1" applyBorder="1"/>
    <xf numFmtId="1" fontId="4" fillId="0" borderId="504" xfId="0" applyNumberFormat="1" applyFont="1" applyBorder="1" applyAlignment="1">
      <alignment horizontal="center" vertical="center" wrapText="1"/>
    </xf>
    <xf numFmtId="1" fontId="4" fillId="0" borderId="516" xfId="0" applyNumberFormat="1" applyFont="1" applyBorder="1" applyAlignment="1">
      <alignment horizontal="right" wrapText="1"/>
    </xf>
    <xf numFmtId="1" fontId="4" fillId="0" borderId="506" xfId="0" applyNumberFormat="1" applyFont="1" applyBorder="1" applyAlignment="1">
      <alignment horizontal="right" wrapText="1"/>
    </xf>
    <xf numFmtId="1" fontId="4" fillId="6" borderId="514" xfId="0" applyNumberFormat="1" applyFont="1" applyFill="1" applyBorder="1" applyAlignment="1" applyProtection="1">
      <alignment horizontal="right"/>
      <protection locked="0"/>
    </xf>
    <xf numFmtId="1" fontId="4" fillId="0" borderId="506" xfId="0" applyNumberFormat="1" applyFont="1" applyBorder="1" applyAlignment="1">
      <alignment horizontal="center" vertical="center" wrapText="1"/>
    </xf>
    <xf numFmtId="1" fontId="4" fillId="6" borderId="506" xfId="0" applyNumberFormat="1" applyFont="1" applyFill="1" applyBorder="1" applyAlignment="1" applyProtection="1">
      <alignment horizontal="right" wrapText="1"/>
      <protection locked="0"/>
    </xf>
    <xf numFmtId="1" fontId="4" fillId="0" borderId="517" xfId="0" applyNumberFormat="1" applyFont="1" applyBorder="1" applyAlignment="1">
      <alignment horizontal="center" vertical="center" wrapText="1"/>
    </xf>
    <xf numFmtId="1" fontId="4" fillId="2" borderId="519" xfId="0" applyNumberFormat="1" applyFont="1" applyFill="1" applyBorder="1" applyAlignment="1">
      <alignment horizontal="center" vertical="center"/>
    </xf>
    <xf numFmtId="1" fontId="4" fillId="0" borderId="520" xfId="0" applyNumberFormat="1" applyFont="1" applyBorder="1" applyAlignment="1">
      <alignment horizontal="center" vertical="center" wrapText="1"/>
    </xf>
    <xf numFmtId="1" fontId="4" fillId="6" borderId="515" xfId="0" applyNumberFormat="1" applyFont="1" applyFill="1" applyBorder="1" applyAlignment="1" applyProtection="1">
      <alignment horizontal="right"/>
      <protection locked="0"/>
    </xf>
    <xf numFmtId="1" fontId="4" fillId="6" borderId="516" xfId="0" applyNumberFormat="1" applyFont="1" applyFill="1" applyBorder="1" applyAlignment="1" applyProtection="1">
      <alignment horizontal="right"/>
      <protection locked="0"/>
    </xf>
    <xf numFmtId="1" fontId="4" fillId="6" borderId="520" xfId="0" applyNumberFormat="1" applyFont="1" applyFill="1" applyBorder="1" applyAlignment="1" applyProtection="1">
      <alignment horizontal="right"/>
      <protection locked="0"/>
    </xf>
    <xf numFmtId="1" fontId="4" fillId="7" borderId="515" xfId="0" applyNumberFormat="1" applyFont="1" applyFill="1" applyBorder="1" applyAlignment="1">
      <alignment horizontal="right"/>
    </xf>
    <xf numFmtId="1" fontId="4" fillId="7" borderId="510" xfId="0" applyNumberFormat="1" applyFont="1" applyFill="1" applyBorder="1" applyAlignment="1">
      <alignment horizontal="right"/>
    </xf>
    <xf numFmtId="1" fontId="4" fillId="6" borderId="521" xfId="0" applyNumberFormat="1" applyFont="1" applyFill="1" applyBorder="1" applyAlignment="1" applyProtection="1">
      <alignment horizontal="right"/>
      <protection locked="0"/>
    </xf>
    <xf numFmtId="1" fontId="4" fillId="0" borderId="522" xfId="0" applyNumberFormat="1" applyFont="1" applyBorder="1" applyAlignment="1">
      <alignment horizontal="center" vertical="center" wrapText="1"/>
    </xf>
    <xf numFmtId="1" fontId="4" fillId="0" borderId="506" xfId="0" applyNumberFormat="1" applyFont="1" applyBorder="1" applyAlignment="1">
      <alignment horizontal="left" wrapText="1"/>
    </xf>
    <xf numFmtId="1" fontId="4" fillId="0" borderId="506" xfId="0" applyNumberFormat="1" applyFont="1" applyBorder="1"/>
    <xf numFmtId="1" fontId="4" fillId="7" borderId="523" xfId="0" applyNumberFormat="1" applyFont="1" applyFill="1" applyBorder="1"/>
    <xf numFmtId="1" fontId="4" fillId="6" borderId="524" xfId="0" applyNumberFormat="1" applyFont="1" applyFill="1" applyBorder="1" applyProtection="1">
      <protection locked="0"/>
    </xf>
    <xf numFmtId="1" fontId="4" fillId="0" borderId="506" xfId="0" applyNumberFormat="1" applyFont="1" applyBorder="1" applyAlignment="1">
      <alignment wrapText="1"/>
    </xf>
    <xf numFmtId="1" fontId="4" fillId="0" borderId="502" xfId="0" applyNumberFormat="1" applyFont="1" applyBorder="1" applyAlignment="1">
      <alignment horizontal="center"/>
    </xf>
    <xf numFmtId="1" fontId="4" fillId="6" borderId="502" xfId="0" applyNumberFormat="1" applyFont="1" applyFill="1" applyBorder="1" applyProtection="1">
      <protection locked="0"/>
    </xf>
    <xf numFmtId="1" fontId="4" fillId="7" borderId="514" xfId="0" applyNumberFormat="1" applyFont="1" applyFill="1" applyBorder="1"/>
    <xf numFmtId="1" fontId="4" fillId="7" borderId="511" xfId="0" applyNumberFormat="1" applyFont="1" applyFill="1" applyBorder="1"/>
    <xf numFmtId="1" fontId="4" fillId="6" borderId="503" xfId="0" applyNumberFormat="1" applyFont="1" applyFill="1" applyBorder="1" applyProtection="1">
      <protection locked="0"/>
    </xf>
    <xf numFmtId="1" fontId="4" fillId="6" borderId="525" xfId="0" applyNumberFormat="1" applyFont="1" applyFill="1" applyBorder="1" applyProtection="1">
      <protection locked="0"/>
    </xf>
    <xf numFmtId="1" fontId="4" fillId="2" borderId="503" xfId="0" applyNumberFormat="1" applyFont="1" applyFill="1" applyBorder="1" applyAlignment="1">
      <alignment horizontal="center" vertical="center" wrapText="1"/>
    </xf>
    <xf numFmtId="1" fontId="4" fillId="2" borderId="504" xfId="0" applyNumberFormat="1" applyFont="1" applyFill="1" applyBorder="1" applyAlignment="1" applyProtection="1">
      <alignment horizontal="center"/>
      <protection locked="0"/>
    </xf>
    <xf numFmtId="1" fontId="4" fillId="2" borderId="511" xfId="0" applyNumberFormat="1" applyFont="1" applyFill="1" applyBorder="1" applyAlignment="1">
      <alignment horizontal="right"/>
    </xf>
    <xf numFmtId="1" fontId="4" fillId="7" borderId="526" xfId="0" applyNumberFormat="1" applyFont="1" applyFill="1" applyBorder="1" applyAlignment="1">
      <alignment horizontal="right"/>
    </xf>
    <xf numFmtId="1" fontId="4" fillId="7" borderId="527" xfId="0" applyNumberFormat="1" applyFont="1" applyFill="1" applyBorder="1" applyAlignment="1">
      <alignment horizontal="right"/>
    </xf>
    <xf numFmtId="1" fontId="4" fillId="9" borderId="528" xfId="1" applyNumberFormat="1" applyFont="1" applyBorder="1" applyAlignment="1" applyProtection="1">
      <alignment horizontal="right"/>
      <protection locked="0"/>
    </xf>
    <xf numFmtId="1" fontId="4" fillId="9" borderId="529" xfId="1" applyNumberFormat="1" applyFont="1" applyBorder="1" applyAlignment="1" applyProtection="1">
      <alignment horizontal="right"/>
      <protection locked="0"/>
    </xf>
    <xf numFmtId="1" fontId="4" fillId="9" borderId="530" xfId="1" applyNumberFormat="1" applyFont="1" applyBorder="1" applyAlignment="1" applyProtection="1">
      <alignment horizontal="right"/>
      <protection locked="0"/>
    </xf>
    <xf numFmtId="1" fontId="4" fillId="9" borderId="531" xfId="1" applyNumberFormat="1" applyFont="1" applyBorder="1" applyAlignment="1" applyProtection="1">
      <alignment horizontal="right"/>
      <protection locked="0"/>
    </xf>
    <xf numFmtId="1" fontId="4" fillId="9" borderId="532" xfId="1" applyNumberFormat="1" applyFont="1" applyBorder="1" applyAlignment="1" applyProtection="1">
      <alignment horizontal="right"/>
      <protection locked="0"/>
    </xf>
    <xf numFmtId="1" fontId="4" fillId="9" borderId="533" xfId="1" applyNumberFormat="1" applyFont="1" applyBorder="1" applyAlignment="1" applyProtection="1">
      <alignment horizontal="right"/>
      <protection locked="0"/>
    </xf>
    <xf numFmtId="1" fontId="4" fillId="9" borderId="534" xfId="1" applyNumberFormat="1" applyFont="1" applyBorder="1" applyAlignment="1" applyProtection="1">
      <alignment horizontal="right"/>
      <protection locked="0"/>
    </xf>
    <xf numFmtId="1" fontId="4" fillId="9" borderId="535" xfId="1" applyNumberFormat="1" applyFont="1" applyBorder="1" applyAlignment="1" applyProtection="1">
      <alignment horizontal="right"/>
      <protection locked="0"/>
    </xf>
    <xf numFmtId="1" fontId="4" fillId="9" borderId="536" xfId="1" applyNumberFormat="1" applyFont="1" applyBorder="1" applyAlignment="1" applyProtection="1">
      <alignment horizontal="right"/>
      <protection locked="0"/>
    </xf>
    <xf numFmtId="1" fontId="4" fillId="9" borderId="537" xfId="1" applyNumberFormat="1" applyFont="1" applyBorder="1" applyAlignment="1" applyProtection="1">
      <alignment horizontal="right"/>
      <protection locked="0"/>
    </xf>
    <xf numFmtId="1" fontId="4" fillId="9" borderId="538" xfId="1" applyNumberFormat="1" applyFont="1" applyBorder="1" applyAlignment="1" applyProtection="1">
      <alignment horizontal="right"/>
      <protection locked="0"/>
    </xf>
    <xf numFmtId="1" fontId="4" fillId="9" borderId="539" xfId="1" applyNumberFormat="1" applyFont="1" applyBorder="1" applyAlignment="1" applyProtection="1">
      <alignment horizontal="right"/>
      <protection locked="0"/>
    </xf>
    <xf numFmtId="1" fontId="4" fillId="0" borderId="541" xfId="0" applyNumberFormat="1" applyFont="1" applyBorder="1" applyAlignment="1">
      <alignment horizontal="center" vertical="center"/>
    </xf>
    <xf numFmtId="1" fontId="4" fillId="0" borderId="542" xfId="0" applyNumberFormat="1" applyFont="1" applyBorder="1" applyAlignment="1">
      <alignment horizontal="center" vertical="center"/>
    </xf>
    <xf numFmtId="1" fontId="4" fillId="0" borderId="541" xfId="0" applyNumberFormat="1" applyFont="1" applyBorder="1" applyAlignment="1">
      <alignment horizontal="center" vertical="center" wrapText="1"/>
    </xf>
    <xf numFmtId="1" fontId="4" fillId="0" borderId="543" xfId="0" applyNumberFormat="1" applyFont="1" applyBorder="1" applyAlignment="1">
      <alignment horizontal="center" vertical="center" wrapText="1"/>
    </xf>
    <xf numFmtId="1" fontId="4" fillId="0" borderId="544" xfId="0" applyNumberFormat="1" applyFont="1" applyBorder="1" applyAlignment="1">
      <alignment horizontal="left" vertical="center" wrapText="1"/>
    </xf>
    <xf numFmtId="1" fontId="4" fillId="0" borderId="545" xfId="0" applyNumberFormat="1" applyFont="1" applyBorder="1" applyAlignment="1">
      <alignment horizontal="right" wrapText="1"/>
    </xf>
    <xf numFmtId="1" fontId="4" fillId="0" borderId="546" xfId="0" applyNumberFormat="1" applyFont="1" applyBorder="1" applyAlignment="1">
      <alignment horizontal="right"/>
    </xf>
    <xf numFmtId="1" fontId="4" fillId="6" borderId="545" xfId="0" applyNumberFormat="1" applyFont="1" applyFill="1" applyBorder="1" applyAlignment="1" applyProtection="1">
      <alignment horizontal="right"/>
      <protection locked="0"/>
    </xf>
    <xf numFmtId="1" fontId="4" fillId="6" borderId="546" xfId="0" applyNumberFormat="1" applyFont="1" applyFill="1" applyBorder="1" applyAlignment="1" applyProtection="1">
      <alignment horizontal="right"/>
      <protection locked="0"/>
    </xf>
    <xf numFmtId="1" fontId="4" fillId="6" borderId="547" xfId="0" applyNumberFormat="1" applyFont="1" applyFill="1" applyBorder="1" applyAlignment="1" applyProtection="1">
      <alignment horizontal="right"/>
      <protection locked="0"/>
    </xf>
    <xf numFmtId="1" fontId="4" fillId="6" borderId="548" xfId="0" applyNumberFormat="1" applyFont="1" applyFill="1" applyBorder="1" applyAlignment="1" applyProtection="1">
      <alignment horizontal="right"/>
      <protection locked="0"/>
    </xf>
    <xf numFmtId="1" fontId="4" fillId="0" borderId="544" xfId="0" applyNumberFormat="1" applyFont="1" applyBorder="1" applyAlignment="1">
      <alignment horizontal="right" vertical="center" wrapText="1"/>
    </xf>
    <xf numFmtId="1" fontId="4" fillId="6" borderId="544" xfId="0" applyNumberFormat="1" applyFont="1" applyFill="1" applyBorder="1" applyAlignment="1" applyProtection="1">
      <alignment horizontal="right"/>
      <protection locked="0"/>
    </xf>
    <xf numFmtId="1" fontId="4" fillId="6" borderId="549" xfId="0" applyNumberFormat="1" applyFont="1" applyFill="1" applyBorder="1" applyAlignment="1" applyProtection="1">
      <alignment horizontal="right"/>
      <protection locked="0"/>
    </xf>
    <xf numFmtId="1" fontId="4" fillId="8" borderId="540" xfId="0" applyNumberFormat="1" applyFont="1" applyFill="1" applyBorder="1" applyAlignment="1" applyProtection="1">
      <alignment horizontal="right"/>
    </xf>
    <xf numFmtId="1" fontId="4" fillId="0" borderId="540" xfId="0" applyNumberFormat="1" applyFont="1" applyBorder="1" applyAlignment="1">
      <alignment horizontal="center" vertical="center"/>
    </xf>
    <xf numFmtId="1" fontId="4" fillId="0" borderId="541" xfId="0" applyNumberFormat="1" applyFont="1" applyBorder="1" applyAlignment="1">
      <alignment horizontal="right"/>
    </xf>
    <xf numFmtId="1" fontId="4" fillId="0" borderId="542" xfId="0" applyNumberFormat="1" applyFont="1" applyBorder="1" applyAlignment="1">
      <alignment horizontal="right"/>
    </xf>
    <xf numFmtId="1" fontId="4" fillId="6" borderId="541" xfId="0" applyNumberFormat="1" applyFont="1" applyFill="1" applyBorder="1" applyAlignment="1" applyProtection="1">
      <alignment horizontal="right"/>
      <protection locked="0"/>
    </xf>
    <xf numFmtId="1" fontId="4" fillId="6" borderId="543" xfId="0" applyNumberFormat="1" applyFont="1" applyFill="1" applyBorder="1" applyAlignment="1" applyProtection="1">
      <alignment horizontal="right"/>
      <protection locked="0"/>
    </xf>
    <xf numFmtId="1" fontId="4" fillId="0" borderId="550" xfId="0" applyNumberFormat="1" applyFont="1" applyBorder="1" applyAlignment="1">
      <alignment horizontal="center" vertical="center" wrapText="1"/>
    </xf>
    <xf numFmtId="1" fontId="4" fillId="2" borderId="541" xfId="0" applyNumberFormat="1" applyFont="1" applyFill="1" applyBorder="1"/>
    <xf numFmtId="1" fontId="4" fillId="2" borderId="543" xfId="0" applyNumberFormat="1" applyFont="1" applyFill="1" applyBorder="1"/>
    <xf numFmtId="1" fontId="4" fillId="2" borderId="551" xfId="0" applyNumberFormat="1" applyFont="1" applyFill="1" applyBorder="1"/>
    <xf numFmtId="1" fontId="4" fillId="0" borderId="544" xfId="0" applyNumberFormat="1" applyFont="1" applyBorder="1" applyAlignment="1">
      <alignment horizontal="right"/>
    </xf>
    <xf numFmtId="1" fontId="4" fillId="0" borderId="553" xfId="0" applyNumberFormat="1" applyFont="1" applyBorder="1" applyAlignment="1">
      <alignment horizontal="center" vertical="center"/>
    </xf>
    <xf numFmtId="1" fontId="4" fillId="0" borderId="554" xfId="0" applyNumberFormat="1" applyFont="1" applyBorder="1" applyAlignment="1">
      <alignment horizontal="center" vertical="center"/>
    </xf>
    <xf numFmtId="1" fontId="4" fillId="0" borderId="553" xfId="0" applyNumberFormat="1" applyFont="1" applyBorder="1" applyAlignment="1">
      <alignment horizontal="center" vertical="center" wrapText="1"/>
    </xf>
    <xf numFmtId="1" fontId="4" fillId="0" borderId="555" xfId="0" applyNumberFormat="1" applyFont="1" applyBorder="1" applyAlignment="1">
      <alignment horizontal="center" vertical="center" wrapText="1"/>
    </xf>
    <xf numFmtId="1" fontId="4" fillId="0" borderId="556" xfId="0" applyNumberFormat="1" applyFont="1" applyBorder="1" applyAlignment="1">
      <alignment horizontal="left" vertical="center" wrapText="1"/>
    </xf>
    <xf numFmtId="1" fontId="4" fillId="0" borderId="557" xfId="0" applyNumberFormat="1" applyFont="1" applyBorder="1" applyAlignment="1">
      <alignment horizontal="right" wrapText="1"/>
    </xf>
    <xf numFmtId="1" fontId="4" fillId="0" borderId="558" xfId="0" applyNumberFormat="1" applyFont="1" applyBorder="1" applyAlignment="1">
      <alignment horizontal="right"/>
    </xf>
    <xf numFmtId="1" fontId="4" fillId="6" borderId="557" xfId="0" applyNumberFormat="1" applyFont="1" applyFill="1" applyBorder="1" applyAlignment="1" applyProtection="1">
      <alignment horizontal="right"/>
      <protection locked="0"/>
    </xf>
    <xf numFmtId="1" fontId="4" fillId="6" borderId="559" xfId="0" applyNumberFormat="1" applyFont="1" applyFill="1" applyBorder="1" applyAlignment="1" applyProtection="1">
      <alignment horizontal="right"/>
      <protection locked="0"/>
    </xf>
    <xf numFmtId="1" fontId="4" fillId="6" borderId="560" xfId="0" applyNumberFormat="1" applyFont="1" applyFill="1" applyBorder="1" applyAlignment="1" applyProtection="1">
      <alignment horizontal="right"/>
      <protection locked="0"/>
    </xf>
    <xf numFmtId="1" fontId="4" fillId="6" borderId="556" xfId="0" applyNumberFormat="1" applyFont="1" applyFill="1" applyBorder="1" applyAlignment="1" applyProtection="1">
      <alignment horizontal="right"/>
      <protection locked="0"/>
    </xf>
    <xf numFmtId="1" fontId="4" fillId="0" borderId="562" xfId="0" applyNumberFormat="1" applyFont="1" applyBorder="1" applyAlignment="1">
      <alignment horizontal="center" vertical="center" wrapText="1"/>
    </xf>
    <xf numFmtId="1" fontId="4" fillId="0" borderId="552" xfId="0" applyNumberFormat="1" applyFont="1" applyBorder="1" applyAlignment="1">
      <alignment horizontal="center" vertical="center" wrapText="1"/>
    </xf>
    <xf numFmtId="1" fontId="4" fillId="0" borderId="556" xfId="0" applyNumberFormat="1" applyFont="1" applyBorder="1" applyAlignment="1">
      <alignment horizontal="left" vertical="center"/>
    </xf>
    <xf numFmtId="1" fontId="4" fillId="0" borderId="557" xfId="0" applyNumberFormat="1" applyFont="1" applyBorder="1" applyAlignment="1">
      <alignment horizontal="right"/>
    </xf>
    <xf numFmtId="1" fontId="4" fillId="0" borderId="561" xfId="0" applyNumberFormat="1" applyFont="1" applyBorder="1" applyAlignment="1">
      <alignment horizontal="right"/>
    </xf>
    <xf numFmtId="1" fontId="4" fillId="6" borderId="557" xfId="0" applyNumberFormat="1" applyFont="1" applyFill="1" applyBorder="1" applyProtection="1">
      <protection locked="0"/>
    </xf>
    <xf numFmtId="1" fontId="4" fillId="6" borderId="561" xfId="0" applyNumberFormat="1" applyFont="1" applyFill="1" applyBorder="1" applyProtection="1">
      <protection locked="0"/>
    </xf>
    <xf numFmtId="1" fontId="4" fillId="6" borderId="560" xfId="0" applyNumberFormat="1" applyFont="1" applyFill="1" applyBorder="1" applyProtection="1">
      <protection locked="0"/>
    </xf>
    <xf numFmtId="1" fontId="4" fillId="6" borderId="564" xfId="0" applyNumberFormat="1" applyFont="1" applyFill="1" applyBorder="1" applyProtection="1">
      <protection locked="0"/>
    </xf>
    <xf numFmtId="1" fontId="4" fillId="6" borderId="565" xfId="0" applyNumberFormat="1" applyFont="1" applyFill="1" applyBorder="1" applyProtection="1">
      <protection locked="0"/>
    </xf>
    <xf numFmtId="1" fontId="4" fillId="6" borderId="566" xfId="0" applyNumberFormat="1" applyFont="1" applyFill="1" applyBorder="1" applyProtection="1">
      <protection locked="0"/>
    </xf>
    <xf numFmtId="1" fontId="4" fillId="6" borderId="558" xfId="0" applyNumberFormat="1" applyFont="1" applyFill="1" applyBorder="1" applyProtection="1">
      <protection locked="0"/>
    </xf>
    <xf numFmtId="1" fontId="4" fillId="0" borderId="558" xfId="0" applyNumberFormat="1" applyFont="1" applyBorder="1" applyAlignment="1">
      <alignment horizontal="right" wrapText="1"/>
    </xf>
    <xf numFmtId="1" fontId="4" fillId="6" borderId="559" xfId="0" applyNumberFormat="1" applyFont="1" applyFill="1" applyBorder="1" applyProtection="1">
      <protection locked="0"/>
    </xf>
    <xf numFmtId="1" fontId="4" fillId="6" borderId="556" xfId="0" applyNumberFormat="1" applyFont="1" applyFill="1" applyBorder="1" applyProtection="1">
      <protection locked="0"/>
    </xf>
    <xf numFmtId="1" fontId="4" fillId="0" borderId="559" xfId="0" applyNumberFormat="1" applyFont="1" applyBorder="1" applyAlignment="1">
      <alignment horizontal="center" vertical="center" wrapText="1"/>
    </xf>
    <xf numFmtId="1" fontId="4" fillId="0" borderId="553" xfId="0" applyNumberFormat="1" applyFont="1" applyBorder="1" applyAlignment="1">
      <alignment horizontal="right" wrapText="1"/>
    </xf>
    <xf numFmtId="1" fontId="4" fillId="0" borderId="554" xfId="0" applyNumberFormat="1" applyFont="1" applyBorder="1" applyAlignment="1">
      <alignment horizontal="right" wrapText="1"/>
    </xf>
    <xf numFmtId="1" fontId="4" fillId="0" borderId="553" xfId="0" applyNumberFormat="1" applyFont="1" applyBorder="1"/>
    <xf numFmtId="1" fontId="4" fillId="0" borderId="555" xfId="0" applyNumberFormat="1" applyFont="1" applyBorder="1"/>
    <xf numFmtId="1" fontId="4" fillId="0" borderId="567" xfId="0" applyNumberFormat="1" applyFont="1" applyBorder="1"/>
    <xf numFmtId="1" fontId="4" fillId="0" borderId="559" xfId="0" applyNumberFormat="1" applyFont="1" applyBorder="1" applyAlignment="1">
      <alignment vertical="center" wrapText="1"/>
    </xf>
    <xf numFmtId="1" fontId="4" fillId="2" borderId="556" xfId="0" applyNumberFormat="1" applyFont="1" applyFill="1" applyBorder="1"/>
    <xf numFmtId="1" fontId="4" fillId="0" borderId="552" xfId="0" applyNumberFormat="1" applyFont="1" applyBorder="1"/>
    <xf numFmtId="1" fontId="4" fillId="0" borderId="554" xfId="0" applyNumberFormat="1" applyFont="1" applyBorder="1" applyAlignment="1">
      <alignment horizontal="center" vertical="center" wrapText="1"/>
    </xf>
    <xf numFmtId="1" fontId="4" fillId="0" borderId="566" xfId="0" applyNumberFormat="1" applyFont="1" applyBorder="1" applyAlignment="1">
      <alignment horizontal="right" wrapText="1"/>
    </xf>
    <xf numFmtId="1" fontId="4" fillId="0" borderId="556" xfId="0" applyNumberFormat="1" applyFont="1" applyBorder="1" applyAlignment="1">
      <alignment horizontal="right" wrapText="1"/>
    </xf>
    <xf numFmtId="1" fontId="4" fillId="6" borderId="564" xfId="0" applyNumberFormat="1" applyFont="1" applyFill="1" applyBorder="1" applyAlignment="1" applyProtection="1">
      <alignment horizontal="right"/>
      <protection locked="0"/>
    </xf>
    <xf numFmtId="1" fontId="4" fillId="0" borderId="556" xfId="0" applyNumberFormat="1" applyFont="1" applyBorder="1" applyAlignment="1">
      <alignment horizontal="center" vertical="center" wrapText="1"/>
    </xf>
    <xf numFmtId="1" fontId="4" fillId="6" borderId="556" xfId="0" applyNumberFormat="1" applyFont="1" applyFill="1" applyBorder="1" applyAlignment="1" applyProtection="1">
      <alignment horizontal="right" wrapText="1"/>
      <protection locked="0"/>
    </xf>
    <xf numFmtId="1" fontId="4" fillId="0" borderId="567" xfId="0" applyNumberFormat="1" applyFont="1" applyBorder="1" applyAlignment="1">
      <alignment horizontal="center" vertical="center" wrapText="1"/>
    </xf>
    <xf numFmtId="1" fontId="4" fillId="2" borderId="568" xfId="0" applyNumberFormat="1" applyFont="1" applyFill="1" applyBorder="1" applyAlignment="1">
      <alignment horizontal="center" vertical="center"/>
    </xf>
    <xf numFmtId="1" fontId="4" fillId="0" borderId="569" xfId="0" applyNumberFormat="1" applyFont="1" applyBorder="1" applyAlignment="1">
      <alignment horizontal="center" vertical="center" wrapText="1"/>
    </xf>
    <xf numFmtId="1" fontId="4" fillId="6" borderId="565" xfId="0" applyNumberFormat="1" applyFont="1" applyFill="1" applyBorder="1" applyAlignment="1" applyProtection="1">
      <alignment horizontal="right"/>
      <protection locked="0"/>
    </xf>
    <xf numFmtId="1" fontId="4" fillId="6" borderId="566" xfId="0" applyNumberFormat="1" applyFont="1" applyFill="1" applyBorder="1" applyAlignment="1" applyProtection="1">
      <alignment horizontal="right"/>
      <protection locked="0"/>
    </xf>
    <xf numFmtId="1" fontId="4" fillId="6" borderId="569" xfId="0" applyNumberFormat="1" applyFont="1" applyFill="1" applyBorder="1" applyAlignment="1" applyProtection="1">
      <alignment horizontal="right"/>
      <protection locked="0"/>
    </xf>
    <xf numFmtId="1" fontId="4" fillId="7" borderId="565" xfId="0" applyNumberFormat="1" applyFont="1" applyFill="1" applyBorder="1" applyAlignment="1">
      <alignment horizontal="right"/>
    </xf>
    <xf numFmtId="1" fontId="4" fillId="7" borderId="560" xfId="0" applyNumberFormat="1" applyFont="1" applyFill="1" applyBorder="1" applyAlignment="1">
      <alignment horizontal="right"/>
    </xf>
    <xf numFmtId="1" fontId="4" fillId="6" borderId="570" xfId="0" applyNumberFormat="1" applyFont="1" applyFill="1" applyBorder="1" applyAlignment="1" applyProtection="1">
      <alignment horizontal="right"/>
      <protection locked="0"/>
    </xf>
    <xf numFmtId="1" fontId="4" fillId="0" borderId="571" xfId="0" applyNumberFormat="1" applyFont="1" applyBorder="1" applyAlignment="1">
      <alignment horizontal="center" vertical="center" wrapText="1"/>
    </xf>
    <xf numFmtId="1" fontId="4" fillId="0" borderId="556" xfId="0" applyNumberFormat="1" applyFont="1" applyBorder="1" applyAlignment="1">
      <alignment horizontal="left" wrapText="1"/>
    </xf>
    <xf numFmtId="1" fontId="4" fillId="0" borderId="556" xfId="0" applyNumberFormat="1" applyFont="1" applyBorder="1"/>
    <xf numFmtId="1" fontId="4" fillId="7" borderId="572" xfId="0" applyNumberFormat="1" applyFont="1" applyFill="1" applyBorder="1"/>
    <xf numFmtId="1" fontId="4" fillId="6" borderId="573" xfId="0" applyNumberFormat="1" applyFont="1" applyFill="1" applyBorder="1" applyProtection="1">
      <protection locked="0"/>
    </xf>
    <xf numFmtId="1" fontId="4" fillId="0" borderId="556" xfId="0" applyNumberFormat="1" applyFont="1" applyBorder="1" applyAlignment="1">
      <alignment wrapText="1"/>
    </xf>
    <xf numFmtId="1" fontId="4" fillId="0" borderId="552" xfId="0" applyNumberFormat="1" applyFont="1" applyBorder="1" applyAlignment="1">
      <alignment horizontal="center"/>
    </xf>
    <xf numFmtId="1" fontId="4" fillId="6" borderId="552" xfId="0" applyNumberFormat="1" applyFont="1" applyFill="1" applyBorder="1" applyProtection="1">
      <protection locked="0"/>
    </xf>
    <xf numFmtId="1" fontId="4" fillId="7" borderId="564" xfId="0" applyNumberFormat="1" applyFont="1" applyFill="1" applyBorder="1"/>
    <xf numFmtId="1" fontId="4" fillId="7" borderId="561" xfId="0" applyNumberFormat="1" applyFont="1" applyFill="1" applyBorder="1"/>
    <xf numFmtId="1" fontId="4" fillId="6" borderId="553" xfId="0" applyNumberFormat="1" applyFont="1" applyFill="1" applyBorder="1" applyProtection="1">
      <protection locked="0"/>
    </xf>
    <xf numFmtId="1" fontId="4" fillId="6" borderId="574" xfId="0" applyNumberFormat="1" applyFont="1" applyFill="1" applyBorder="1" applyProtection="1">
      <protection locked="0"/>
    </xf>
    <xf numFmtId="1" fontId="4" fillId="2" borderId="553" xfId="0" applyNumberFormat="1" applyFont="1" applyFill="1" applyBorder="1" applyAlignment="1">
      <alignment horizontal="center" vertical="center" wrapText="1"/>
    </xf>
    <xf numFmtId="1" fontId="4" fillId="2" borderId="554" xfId="0" applyNumberFormat="1" applyFont="1" applyFill="1" applyBorder="1" applyAlignment="1" applyProtection="1">
      <alignment horizontal="center"/>
      <protection locked="0"/>
    </xf>
    <xf numFmtId="1" fontId="4" fillId="2" borderId="561" xfId="0" applyNumberFormat="1" applyFont="1" applyFill="1" applyBorder="1" applyAlignment="1">
      <alignment horizontal="right"/>
    </xf>
    <xf numFmtId="1" fontId="4" fillId="7" borderId="575" xfId="0" applyNumberFormat="1" applyFont="1" applyFill="1" applyBorder="1" applyAlignment="1">
      <alignment horizontal="right"/>
    </xf>
    <xf numFmtId="1" fontId="4" fillId="7" borderId="576" xfId="0" applyNumberFormat="1" applyFont="1" applyFill="1" applyBorder="1" applyAlignment="1">
      <alignment horizontal="right"/>
    </xf>
    <xf numFmtId="1" fontId="4" fillId="9" borderId="577" xfId="1" applyNumberFormat="1" applyFont="1" applyBorder="1" applyAlignment="1" applyProtection="1">
      <alignment horizontal="right"/>
      <protection locked="0"/>
    </xf>
    <xf numFmtId="1" fontId="4" fillId="9" borderId="578" xfId="1" applyNumberFormat="1" applyFont="1" applyBorder="1" applyAlignment="1" applyProtection="1">
      <alignment horizontal="right"/>
      <protection locked="0"/>
    </xf>
    <xf numFmtId="1" fontId="4" fillId="9" borderId="579" xfId="1" applyNumberFormat="1" applyFont="1" applyBorder="1" applyAlignment="1" applyProtection="1">
      <alignment horizontal="right"/>
      <protection locked="0"/>
    </xf>
    <xf numFmtId="1" fontId="4" fillId="9" borderId="580" xfId="1" applyNumberFormat="1" applyFont="1" applyBorder="1" applyAlignment="1" applyProtection="1">
      <alignment horizontal="right"/>
      <protection locked="0"/>
    </xf>
    <xf numFmtId="1" fontId="4" fillId="9" borderId="581" xfId="1" applyNumberFormat="1" applyFont="1" applyBorder="1" applyAlignment="1" applyProtection="1">
      <alignment horizontal="right"/>
      <protection locked="0"/>
    </xf>
    <xf numFmtId="1" fontId="4" fillId="9" borderId="582" xfId="1" applyNumberFormat="1" applyFont="1" applyBorder="1" applyAlignment="1" applyProtection="1">
      <alignment horizontal="right"/>
      <protection locked="0"/>
    </xf>
    <xf numFmtId="1" fontId="4" fillId="9" borderId="583" xfId="1" applyNumberFormat="1" applyFont="1" applyBorder="1" applyAlignment="1" applyProtection="1">
      <alignment horizontal="right"/>
      <protection locked="0"/>
    </xf>
    <xf numFmtId="1" fontId="4" fillId="9" borderId="584" xfId="1" applyNumberFormat="1" applyFont="1" applyBorder="1" applyAlignment="1" applyProtection="1">
      <alignment horizontal="right"/>
      <protection locked="0"/>
    </xf>
    <xf numFmtId="1" fontId="4" fillId="9" borderId="585" xfId="1" applyNumberFormat="1" applyFont="1" applyBorder="1" applyAlignment="1" applyProtection="1">
      <alignment horizontal="right"/>
      <protection locked="0"/>
    </xf>
    <xf numFmtId="1" fontId="4" fillId="9" borderId="586" xfId="1" applyNumberFormat="1" applyFont="1" applyBorder="1" applyAlignment="1" applyProtection="1">
      <alignment horizontal="right"/>
      <protection locked="0"/>
    </xf>
    <xf numFmtId="1" fontId="4" fillId="9" borderId="587" xfId="1" applyNumberFormat="1" applyFont="1" applyBorder="1" applyAlignment="1" applyProtection="1">
      <alignment horizontal="right"/>
      <protection locked="0"/>
    </xf>
    <xf numFmtId="1" fontId="4" fillId="9" borderId="588" xfId="1" applyNumberFormat="1" applyFont="1" applyBorder="1" applyAlignment="1" applyProtection="1">
      <alignment horizontal="right"/>
      <protection locked="0"/>
    </xf>
    <xf numFmtId="1" fontId="4" fillId="0" borderId="590" xfId="0" applyNumberFormat="1" applyFont="1" applyBorder="1" applyAlignment="1">
      <alignment horizontal="center" vertical="center"/>
    </xf>
    <xf numFmtId="1" fontId="4" fillId="0" borderId="591" xfId="0" applyNumberFormat="1" applyFont="1" applyBorder="1" applyAlignment="1">
      <alignment horizontal="center" vertical="center"/>
    </xf>
    <xf numFmtId="1" fontId="4" fillId="0" borderId="590" xfId="0" applyNumberFormat="1" applyFont="1" applyBorder="1" applyAlignment="1">
      <alignment horizontal="center" vertical="center" wrapText="1"/>
    </xf>
    <xf numFmtId="1" fontId="4" fillId="0" borderId="592" xfId="0" applyNumberFormat="1" applyFont="1" applyBorder="1" applyAlignment="1">
      <alignment horizontal="center" vertical="center" wrapText="1"/>
    </xf>
    <xf numFmtId="1" fontId="4" fillId="0" borderId="593" xfId="0" applyNumberFormat="1" applyFont="1" applyBorder="1" applyAlignment="1">
      <alignment horizontal="left" vertical="center" wrapText="1"/>
    </xf>
    <xf numFmtId="1" fontId="4" fillId="0" borderId="594" xfId="0" applyNumberFormat="1" applyFont="1" applyBorder="1" applyAlignment="1">
      <alignment horizontal="right" wrapText="1"/>
    </xf>
    <xf numFmtId="1" fontId="4" fillId="0" borderId="595" xfId="0" applyNumberFormat="1" applyFont="1" applyBorder="1" applyAlignment="1">
      <alignment horizontal="right"/>
    </xf>
    <xf numFmtId="1" fontId="4" fillId="6" borderId="594" xfId="0" applyNumberFormat="1" applyFont="1" applyFill="1" applyBorder="1" applyAlignment="1" applyProtection="1">
      <alignment horizontal="right"/>
      <protection locked="0"/>
    </xf>
    <xf numFmtId="1" fontId="4" fillId="6" borderId="595" xfId="0" applyNumberFormat="1" applyFont="1" applyFill="1" applyBorder="1" applyAlignment="1" applyProtection="1">
      <alignment horizontal="right"/>
      <protection locked="0"/>
    </xf>
    <xf numFmtId="1" fontId="4" fillId="6" borderId="596" xfId="0" applyNumberFormat="1" applyFont="1" applyFill="1" applyBorder="1" applyAlignment="1" applyProtection="1">
      <alignment horizontal="right"/>
      <protection locked="0"/>
    </xf>
    <xf numFmtId="1" fontId="4" fillId="6" borderId="597" xfId="0" applyNumberFormat="1" applyFont="1" applyFill="1" applyBorder="1" applyAlignment="1" applyProtection="1">
      <alignment horizontal="right"/>
      <protection locked="0"/>
    </xf>
    <xf numFmtId="1" fontId="4" fillId="0" borderId="593" xfId="0" applyNumberFormat="1" applyFont="1" applyBorder="1" applyAlignment="1">
      <alignment horizontal="right" vertical="center" wrapText="1"/>
    </xf>
    <xf numFmtId="1" fontId="4" fillId="6" borderId="593" xfId="0" applyNumberFormat="1" applyFont="1" applyFill="1" applyBorder="1" applyAlignment="1" applyProtection="1">
      <alignment horizontal="right"/>
      <protection locked="0"/>
    </xf>
    <xf numFmtId="1" fontId="4" fillId="6" borderId="598" xfId="0" applyNumberFormat="1" applyFont="1" applyFill="1" applyBorder="1" applyAlignment="1" applyProtection="1">
      <alignment horizontal="right"/>
      <protection locked="0"/>
    </xf>
    <xf numFmtId="1" fontId="4" fillId="8" borderId="589" xfId="0" applyNumberFormat="1" applyFont="1" applyFill="1" applyBorder="1" applyAlignment="1" applyProtection="1">
      <alignment horizontal="right"/>
    </xf>
    <xf numFmtId="1" fontId="4" fillId="0" borderId="589" xfId="0" applyNumberFormat="1" applyFont="1" applyBorder="1" applyAlignment="1">
      <alignment horizontal="center" vertical="center"/>
    </xf>
    <xf numFmtId="1" fontId="4" fillId="0" borderId="590" xfId="0" applyNumberFormat="1" applyFont="1" applyBorder="1" applyAlignment="1">
      <alignment horizontal="right"/>
    </xf>
    <xf numFmtId="1" fontId="4" fillId="0" borderId="591" xfId="0" applyNumberFormat="1" applyFont="1" applyBorder="1" applyAlignment="1">
      <alignment horizontal="right"/>
    </xf>
    <xf numFmtId="1" fontId="4" fillId="6" borderId="590" xfId="0" applyNumberFormat="1" applyFont="1" applyFill="1" applyBorder="1" applyAlignment="1" applyProtection="1">
      <alignment horizontal="right"/>
      <protection locked="0"/>
    </xf>
    <xf numFmtId="1" fontId="4" fillId="6" borderId="592" xfId="0" applyNumberFormat="1" applyFont="1" applyFill="1" applyBorder="1" applyAlignment="1" applyProtection="1">
      <alignment horizontal="right"/>
      <protection locked="0"/>
    </xf>
    <xf numFmtId="1" fontId="4" fillId="0" borderId="599" xfId="0" applyNumberFormat="1" applyFont="1" applyBorder="1" applyAlignment="1">
      <alignment horizontal="center" vertical="center" wrapText="1"/>
    </xf>
    <xf numFmtId="1" fontId="4" fillId="2" borderId="590" xfId="0" applyNumberFormat="1" applyFont="1" applyFill="1" applyBorder="1"/>
    <xf numFmtId="1" fontId="4" fillId="2" borderId="592" xfId="0" applyNumberFormat="1" applyFont="1" applyFill="1" applyBorder="1"/>
    <xf numFmtId="1" fontId="4" fillId="2" borderId="600" xfId="0" applyNumberFormat="1" applyFont="1" applyFill="1" applyBorder="1"/>
    <xf numFmtId="1" fontId="4" fillId="0" borderId="593" xfId="0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115" xfId="0" applyNumberFormat="1" applyFont="1" applyBorder="1" applyAlignment="1">
      <alignment horizontal="center" vertical="center" wrapText="1"/>
    </xf>
    <xf numFmtId="1" fontId="4" fillId="0" borderId="126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 wrapText="1"/>
    </xf>
    <xf numFmtId="1" fontId="4" fillId="0" borderId="39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5" fillId="0" borderId="0" xfId="0" applyNumberFormat="1" applyFont="1"/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5" fillId="0" borderId="0" xfId="0" applyNumberFormat="1" applyFont="1"/>
    <xf numFmtId="1" fontId="4" fillId="0" borderId="7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4" fillId="0" borderId="68" xfId="0" applyNumberFormat="1" applyFont="1" applyBorder="1" applyAlignment="1">
      <alignment horizontal="center" wrapText="1"/>
    </xf>
    <xf numFmtId="1" fontId="4" fillId="0" borderId="78" xfId="0" applyNumberFormat="1" applyFont="1" applyBorder="1" applyAlignment="1">
      <alignment horizontal="left" vertical="center"/>
    </xf>
    <xf numFmtId="1" fontId="4" fillId="0" borderId="79" xfId="0" applyNumberFormat="1" applyFont="1" applyBorder="1" applyAlignment="1">
      <alignment horizontal="left" vertical="center"/>
    </xf>
    <xf numFmtId="1" fontId="4" fillId="0" borderId="55" xfId="0" applyNumberFormat="1" applyFont="1" applyBorder="1" applyAlignment="1">
      <alignment horizontal="left" vertical="center"/>
    </xf>
    <xf numFmtId="1" fontId="4" fillId="0" borderId="54" xfId="0" applyNumberFormat="1" applyFont="1" applyBorder="1" applyAlignment="1">
      <alignment horizontal="left" vertical="center"/>
    </xf>
    <xf numFmtId="1" fontId="4" fillId="0" borderId="29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56" xfId="0" applyNumberFormat="1" applyFont="1" applyBorder="1" applyAlignment="1">
      <alignment horizontal="left" vertical="center"/>
    </xf>
    <xf numFmtId="1" fontId="4" fillId="0" borderId="42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56" xfId="0" applyNumberFormat="1" applyFont="1" applyBorder="1" applyAlignment="1">
      <alignment horizontal="left" vertical="center" wrapText="1"/>
    </xf>
    <xf numFmtId="1" fontId="4" fillId="0" borderId="42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6" xfId="0" quotePrefix="1" applyNumberFormat="1" applyFont="1" applyBorder="1" applyAlignment="1">
      <alignment horizontal="center" vertical="center" wrapText="1"/>
    </xf>
    <xf numFmtId="1" fontId="4" fillId="0" borderId="57" xfId="0" applyNumberFormat="1" applyFont="1" applyBorder="1" applyAlignment="1">
      <alignment horizontal="left" vertical="center" wrapText="1"/>
    </xf>
    <xf numFmtId="1" fontId="4" fillId="0" borderId="24" xfId="0" applyNumberFormat="1" applyFont="1" applyBorder="1" applyAlignment="1">
      <alignment horizontal="left" vertical="center" wrapText="1"/>
    </xf>
    <xf numFmtId="1" fontId="4" fillId="0" borderId="55" xfId="0" applyNumberFormat="1" applyFont="1" applyBorder="1" applyAlignment="1">
      <alignment horizontal="left" vertical="center" wrapText="1"/>
    </xf>
    <xf numFmtId="1" fontId="4" fillId="0" borderId="54" xfId="0" applyNumberFormat="1" applyFont="1" applyBorder="1" applyAlignment="1">
      <alignment horizontal="left" vertical="center" wrapText="1"/>
    </xf>
    <xf numFmtId="1" fontId="4" fillId="0" borderId="99" xfId="0" applyNumberFormat="1" applyFont="1" applyBorder="1" applyAlignment="1">
      <alignment horizontal="center" vertical="center" wrapText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98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99" xfId="0" applyNumberFormat="1" applyFont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/>
    </xf>
    <xf numFmtId="1" fontId="4" fillId="2" borderId="100" xfId="0" applyNumberFormat="1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left" vertical="center" wrapText="1"/>
    </xf>
    <xf numFmtId="1" fontId="4" fillId="0" borderId="8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left" vertical="center"/>
    </xf>
    <xf numFmtId="1" fontId="4" fillId="0" borderId="11" xfId="0" applyNumberFormat="1" applyFont="1" applyBorder="1" applyAlignment="1">
      <alignment horizontal="left" vertical="center"/>
    </xf>
    <xf numFmtId="1" fontId="4" fillId="0" borderId="10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57" xfId="0" applyNumberFormat="1" applyFont="1" applyBorder="1" applyAlignment="1">
      <alignment horizontal="left"/>
    </xf>
    <xf numFmtId="1" fontId="4" fillId="0" borderId="24" xfId="0" applyNumberFormat="1" applyFont="1" applyBorder="1" applyAlignment="1">
      <alignment horizontal="left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30" xfId="0" applyNumberFormat="1" applyFont="1" applyBorder="1" applyAlignment="1">
      <alignment horizontal="center" vertical="center" wrapText="1"/>
    </xf>
    <xf numFmtId="1" fontId="4" fillId="0" borderId="39" xfId="0" applyNumberFormat="1" applyFont="1" applyBorder="1" applyAlignment="1">
      <alignment horizontal="center" vertical="center" wrapText="1"/>
    </xf>
    <xf numFmtId="1" fontId="4" fillId="0" borderId="57" xfId="0" applyNumberFormat="1" applyFont="1" applyBorder="1" applyAlignment="1">
      <alignment horizontal="left" vertical="center"/>
    </xf>
    <xf numFmtId="1" fontId="4" fillId="0" borderId="24" xfId="0" applyNumberFormat="1" applyFont="1" applyBorder="1" applyAlignment="1">
      <alignment horizontal="left" vertical="center"/>
    </xf>
    <xf numFmtId="1" fontId="4" fillId="0" borderId="67" xfId="0" applyNumberFormat="1" applyFont="1" applyBorder="1" applyAlignment="1">
      <alignment horizontal="center" vertical="center"/>
    </xf>
    <xf numFmtId="1" fontId="4" fillId="2" borderId="57" xfId="0" applyNumberFormat="1" applyFont="1" applyFill="1" applyBorder="1" applyAlignment="1">
      <alignment horizontal="left" vertical="center" wrapText="1"/>
    </xf>
    <xf numFmtId="1" fontId="4" fillId="2" borderId="24" xfId="0" applyNumberFormat="1" applyFont="1" applyFill="1" applyBorder="1" applyAlignment="1">
      <alignment horizontal="left" vertical="center" wrapText="1"/>
    </xf>
    <xf numFmtId="1" fontId="4" fillId="2" borderId="29" xfId="0" applyNumberFormat="1" applyFont="1" applyFill="1" applyBorder="1" applyAlignment="1">
      <alignment horizontal="left" vertical="center" wrapText="1"/>
    </xf>
    <xf numFmtId="1" fontId="4" fillId="2" borderId="16" xfId="0" applyNumberFormat="1" applyFont="1" applyFill="1" applyBorder="1" applyAlignment="1">
      <alignment horizontal="left" vertical="center" wrapText="1"/>
    </xf>
    <xf numFmtId="1" fontId="4" fillId="2" borderId="67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4" fillId="2" borderId="7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" fontId="4" fillId="0" borderId="67" xfId="0" applyNumberFormat="1" applyFont="1" applyBorder="1" applyAlignment="1">
      <alignment horizontal="center" vertical="center" wrapText="1"/>
    </xf>
    <xf numFmtId="1" fontId="4" fillId="2" borderId="59" xfId="0" applyNumberFormat="1" applyFont="1" applyFill="1" applyBorder="1" applyAlignment="1">
      <alignment horizontal="left" vertical="center" wrapText="1"/>
    </xf>
    <xf numFmtId="1" fontId="4" fillId="2" borderId="62" xfId="0" applyNumberFormat="1" applyFont="1" applyFill="1" applyBorder="1" applyAlignment="1">
      <alignment horizontal="left" vertical="center" wrapText="1"/>
    </xf>
    <xf numFmtId="1" fontId="4" fillId="2" borderId="56" xfId="0" applyNumberFormat="1" applyFont="1" applyFill="1" applyBorder="1" applyAlignment="1">
      <alignment horizontal="left" vertical="center" wrapText="1"/>
    </xf>
    <xf numFmtId="1" fontId="4" fillId="2" borderId="42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Alignment="1">
      <alignment horizontal="center" vertical="center"/>
    </xf>
    <xf numFmtId="1" fontId="4" fillId="2" borderId="119" xfId="0" applyNumberFormat="1" applyFont="1" applyFill="1" applyBorder="1" applyAlignment="1">
      <alignment horizontal="center" vertical="center"/>
    </xf>
    <xf numFmtId="1" fontId="4" fillId="0" borderId="119" xfId="0" applyNumberFormat="1" applyFont="1" applyBorder="1" applyAlignment="1">
      <alignment horizontal="center" vertical="center" wrapText="1"/>
    </xf>
    <xf numFmtId="1" fontId="4" fillId="0" borderId="119" xfId="0" applyNumberFormat="1" applyFont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100" xfId="0" applyNumberFormat="1" applyFont="1" applyFill="1" applyBorder="1" applyAlignment="1">
      <alignment horizontal="center" vertical="center"/>
    </xf>
    <xf numFmtId="1" fontId="4" fillId="0" borderId="115" xfId="0" applyNumberFormat="1" applyFont="1" applyBorder="1" applyAlignment="1">
      <alignment horizontal="center" vertical="center" wrapText="1"/>
    </xf>
    <xf numFmtId="1" fontId="4" fillId="0" borderId="126" xfId="0" applyNumberFormat="1" applyFont="1" applyBorder="1" applyAlignment="1">
      <alignment horizontal="center" vertical="center" wrapText="1"/>
    </xf>
    <xf numFmtId="1" fontId="4" fillId="0" borderId="120" xfId="0" applyNumberFormat="1" applyFont="1" applyBorder="1" applyAlignment="1">
      <alignment horizontal="center" vertical="center" wrapText="1"/>
    </xf>
    <xf numFmtId="1" fontId="4" fillId="0" borderId="122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wrapText="1"/>
    </xf>
    <xf numFmtId="1" fontId="4" fillId="0" borderId="119" xfId="0" quotePrefix="1" applyNumberFormat="1" applyFont="1" applyBorder="1" applyAlignment="1">
      <alignment horizontal="center" vertical="center" wrapText="1"/>
    </xf>
    <xf numFmtId="1" fontId="4" fillId="0" borderId="141" xfId="0" applyNumberFormat="1" applyFont="1" applyBorder="1" applyAlignment="1">
      <alignment horizontal="left" vertical="center" wrapText="1"/>
    </xf>
    <xf numFmtId="1" fontId="4" fillId="0" borderId="143" xfId="0" applyNumberFormat="1" applyFont="1" applyBorder="1" applyAlignment="1">
      <alignment horizontal="left" vertical="center" wrapText="1"/>
    </xf>
    <xf numFmtId="1" fontId="4" fillId="0" borderId="141" xfId="0" applyNumberFormat="1" applyFont="1" applyBorder="1" applyAlignment="1">
      <alignment horizontal="left"/>
    </xf>
    <xf numFmtId="1" fontId="4" fillId="0" borderId="143" xfId="0" applyNumberFormat="1" applyFont="1" applyBorder="1" applyAlignment="1">
      <alignment horizontal="left"/>
    </xf>
    <xf numFmtId="1" fontId="4" fillId="0" borderId="138" xfId="0" applyNumberFormat="1" applyFont="1" applyBorder="1" applyAlignment="1">
      <alignment horizontal="center" vertical="center" wrapText="1"/>
    </xf>
    <xf numFmtId="1" fontId="4" fillId="0" borderId="141" xfId="0" applyNumberFormat="1" applyFont="1" applyBorder="1" applyAlignment="1">
      <alignment horizontal="left" vertical="center"/>
    </xf>
    <xf numFmtId="1" fontId="4" fillId="0" borderId="143" xfId="0" applyNumberFormat="1" applyFont="1" applyBorder="1" applyAlignment="1">
      <alignment horizontal="left" vertical="center"/>
    </xf>
    <xf numFmtId="1" fontId="4" fillId="2" borderId="141" xfId="0" applyNumberFormat="1" applyFont="1" applyFill="1" applyBorder="1" applyAlignment="1">
      <alignment horizontal="left" vertical="center" wrapText="1"/>
    </xf>
    <xf numFmtId="1" fontId="4" fillId="2" borderId="143" xfId="0" applyNumberFormat="1" applyFont="1" applyFill="1" applyBorder="1" applyAlignment="1">
      <alignment horizontal="left" vertical="center" wrapText="1"/>
    </xf>
    <xf numFmtId="1" fontId="4" fillId="2" borderId="166" xfId="0" applyNumberFormat="1" applyFont="1" applyFill="1" applyBorder="1" applyAlignment="1">
      <alignment horizontal="center" vertical="center"/>
    </xf>
    <xf numFmtId="1" fontId="4" fillId="0" borderId="166" xfId="0" applyNumberFormat="1" applyFont="1" applyBorder="1" applyAlignment="1">
      <alignment horizontal="center" vertical="center" wrapText="1"/>
    </xf>
    <xf numFmtId="1" fontId="4" fillId="0" borderId="166" xfId="0" applyNumberFormat="1" applyFont="1" applyBorder="1" applyAlignment="1">
      <alignment horizontal="center" vertical="center"/>
    </xf>
    <xf numFmtId="1" fontId="4" fillId="0" borderId="167" xfId="0" applyNumberFormat="1" applyFont="1" applyBorder="1" applyAlignment="1">
      <alignment horizontal="center" vertical="center" wrapText="1"/>
    </xf>
    <xf numFmtId="1" fontId="4" fillId="0" borderId="169" xfId="0" applyNumberFormat="1" applyFont="1" applyBorder="1" applyAlignment="1">
      <alignment horizontal="center" vertical="center" wrapText="1"/>
    </xf>
    <xf numFmtId="1" fontId="4" fillId="0" borderId="166" xfId="0" quotePrefix="1" applyNumberFormat="1" applyFont="1" applyBorder="1" applyAlignment="1">
      <alignment horizontal="center" vertical="center" wrapText="1"/>
    </xf>
    <xf numFmtId="1" fontId="4" fillId="0" borderId="173" xfId="0" applyNumberFormat="1" applyFont="1" applyBorder="1" applyAlignment="1">
      <alignment horizontal="left" vertical="center" wrapText="1"/>
    </xf>
    <xf numFmtId="1" fontId="4" fillId="0" borderId="175" xfId="0" applyNumberFormat="1" applyFont="1" applyBorder="1" applyAlignment="1">
      <alignment horizontal="left" vertical="center" wrapText="1"/>
    </xf>
    <xf numFmtId="1" fontId="4" fillId="0" borderId="182" xfId="0" applyNumberFormat="1" applyFont="1" applyBorder="1" applyAlignment="1">
      <alignment horizontal="center" vertical="center" wrapText="1"/>
    </xf>
    <xf numFmtId="1" fontId="4" fillId="0" borderId="182" xfId="0" applyNumberFormat="1" applyFont="1" applyBorder="1" applyAlignment="1">
      <alignment horizontal="center" vertical="center"/>
    </xf>
    <xf numFmtId="1" fontId="4" fillId="0" borderId="173" xfId="0" applyNumberFormat="1" applyFont="1" applyBorder="1" applyAlignment="1">
      <alignment horizontal="left"/>
    </xf>
    <xf numFmtId="1" fontId="4" fillId="0" borderId="175" xfId="0" applyNumberFormat="1" applyFont="1" applyBorder="1" applyAlignment="1">
      <alignment horizontal="left"/>
    </xf>
    <xf numFmtId="1" fontId="4" fillId="0" borderId="170" xfId="0" applyNumberFormat="1" applyFont="1" applyBorder="1" applyAlignment="1">
      <alignment horizontal="center" vertical="center" wrapText="1"/>
    </xf>
    <xf numFmtId="1" fontId="4" fillId="0" borderId="173" xfId="0" applyNumberFormat="1" applyFont="1" applyBorder="1" applyAlignment="1">
      <alignment horizontal="left" vertical="center"/>
    </xf>
    <xf numFmtId="1" fontId="4" fillId="0" borderId="175" xfId="0" applyNumberFormat="1" applyFont="1" applyBorder="1" applyAlignment="1">
      <alignment horizontal="left" vertical="center"/>
    </xf>
    <xf numFmtId="1" fontId="4" fillId="2" borderId="173" xfId="0" applyNumberFormat="1" applyFont="1" applyFill="1" applyBorder="1" applyAlignment="1">
      <alignment horizontal="left" vertical="center" wrapText="1"/>
    </xf>
    <xf numFmtId="1" fontId="4" fillId="2" borderId="175" xfId="0" applyNumberFormat="1" applyFont="1" applyFill="1" applyBorder="1" applyAlignment="1">
      <alignment horizontal="left" vertical="center" wrapText="1"/>
    </xf>
    <xf numFmtId="1" fontId="4" fillId="2" borderId="166" xfId="0" applyNumberFormat="1" applyFont="1" applyFill="1" applyBorder="1" applyAlignment="1">
      <alignment horizontal="center" vertical="center" wrapText="1"/>
    </xf>
    <xf numFmtId="1" fontId="4" fillId="2" borderId="204" xfId="0" applyNumberFormat="1" applyFont="1" applyFill="1" applyBorder="1" applyAlignment="1">
      <alignment horizontal="center" vertical="center"/>
    </xf>
    <xf numFmtId="1" fontId="4" fillId="0" borderId="204" xfId="0" applyNumberFormat="1" applyFont="1" applyBorder="1" applyAlignment="1">
      <alignment horizontal="center" vertical="center" wrapText="1"/>
    </xf>
    <xf numFmtId="1" fontId="4" fillId="0" borderId="204" xfId="0" applyNumberFormat="1" applyFont="1" applyBorder="1" applyAlignment="1">
      <alignment horizontal="center" vertical="center"/>
    </xf>
    <xf numFmtId="1" fontId="4" fillId="0" borderId="205" xfId="0" applyNumberFormat="1" applyFont="1" applyBorder="1" applyAlignment="1">
      <alignment horizontal="center" vertical="center" wrapText="1"/>
    </xf>
    <xf numFmtId="1" fontId="4" fillId="0" borderId="207" xfId="0" applyNumberFormat="1" applyFont="1" applyBorder="1" applyAlignment="1">
      <alignment horizontal="center" vertical="center" wrapText="1"/>
    </xf>
    <xf numFmtId="1" fontId="4" fillId="0" borderId="204" xfId="0" quotePrefix="1" applyNumberFormat="1" applyFont="1" applyBorder="1" applyAlignment="1">
      <alignment horizontal="center" vertical="center" wrapText="1"/>
    </xf>
    <xf numFmtId="1" fontId="4" fillId="0" borderId="211" xfId="0" applyNumberFormat="1" applyFont="1" applyBorder="1" applyAlignment="1">
      <alignment horizontal="left" vertical="center" wrapText="1"/>
    </xf>
    <xf numFmtId="1" fontId="4" fillId="0" borderId="213" xfId="0" applyNumberFormat="1" applyFont="1" applyBorder="1" applyAlignment="1">
      <alignment horizontal="left" vertical="center" wrapText="1"/>
    </xf>
    <xf numFmtId="1" fontId="4" fillId="0" borderId="220" xfId="0" applyNumberFormat="1" applyFont="1" applyBorder="1" applyAlignment="1">
      <alignment horizontal="center" vertical="center" wrapText="1"/>
    </xf>
    <xf numFmtId="1" fontId="4" fillId="0" borderId="220" xfId="0" applyNumberFormat="1" applyFont="1" applyBorder="1" applyAlignment="1">
      <alignment horizontal="center" vertical="center"/>
    </xf>
    <xf numFmtId="1" fontId="4" fillId="0" borderId="211" xfId="0" applyNumberFormat="1" applyFont="1" applyBorder="1" applyAlignment="1">
      <alignment horizontal="left"/>
    </xf>
    <xf numFmtId="1" fontId="4" fillId="0" borderId="213" xfId="0" applyNumberFormat="1" applyFont="1" applyBorder="1" applyAlignment="1">
      <alignment horizontal="left"/>
    </xf>
    <xf numFmtId="1" fontId="4" fillId="0" borderId="208" xfId="0" applyNumberFormat="1" applyFont="1" applyBorder="1" applyAlignment="1">
      <alignment horizontal="center" vertical="center" wrapText="1"/>
    </xf>
    <xf numFmtId="1" fontId="4" fillId="0" borderId="211" xfId="0" applyNumberFormat="1" applyFont="1" applyBorder="1" applyAlignment="1">
      <alignment horizontal="left" vertical="center"/>
    </xf>
    <xf numFmtId="1" fontId="4" fillId="0" borderId="213" xfId="0" applyNumberFormat="1" applyFont="1" applyBorder="1" applyAlignment="1">
      <alignment horizontal="left" vertical="center"/>
    </xf>
    <xf numFmtId="1" fontId="4" fillId="2" borderId="211" xfId="0" applyNumberFormat="1" applyFont="1" applyFill="1" applyBorder="1" applyAlignment="1">
      <alignment horizontal="left" vertical="center" wrapText="1"/>
    </xf>
    <xf numFmtId="1" fontId="4" fillId="2" borderId="213" xfId="0" applyNumberFormat="1" applyFont="1" applyFill="1" applyBorder="1" applyAlignment="1">
      <alignment horizontal="left" vertical="center" wrapText="1"/>
    </xf>
    <xf numFmtId="1" fontId="4" fillId="2" borderId="204" xfId="0" applyNumberFormat="1" applyFont="1" applyFill="1" applyBorder="1" applyAlignment="1">
      <alignment horizontal="center" vertical="center" wrapText="1"/>
    </xf>
    <xf numFmtId="1" fontId="4" fillId="2" borderId="242" xfId="0" applyNumberFormat="1" applyFont="1" applyFill="1" applyBorder="1" applyAlignment="1">
      <alignment horizontal="center" vertical="center"/>
    </xf>
    <xf numFmtId="1" fontId="4" fillId="0" borderId="242" xfId="0" applyNumberFormat="1" applyFont="1" applyBorder="1" applyAlignment="1">
      <alignment horizontal="center" vertical="center" wrapText="1"/>
    </xf>
    <xf numFmtId="1" fontId="4" fillId="0" borderId="242" xfId="0" applyNumberFormat="1" applyFont="1" applyBorder="1" applyAlignment="1">
      <alignment horizontal="center" vertical="center"/>
    </xf>
    <xf numFmtId="1" fontId="4" fillId="0" borderId="243" xfId="0" applyNumberFormat="1" applyFont="1" applyBorder="1" applyAlignment="1">
      <alignment horizontal="center" vertical="center" wrapText="1"/>
    </xf>
    <xf numFmtId="1" fontId="4" fillId="0" borderId="245" xfId="0" applyNumberFormat="1" applyFont="1" applyBorder="1" applyAlignment="1">
      <alignment horizontal="center" vertical="center" wrapText="1"/>
    </xf>
    <xf numFmtId="1" fontId="4" fillId="0" borderId="242" xfId="0" quotePrefix="1" applyNumberFormat="1" applyFont="1" applyBorder="1" applyAlignment="1">
      <alignment horizontal="center" vertical="center" wrapText="1"/>
    </xf>
    <xf numFmtId="1" fontId="4" fillId="0" borderId="559" xfId="0" applyNumberFormat="1" applyFont="1" applyBorder="1" applyAlignment="1">
      <alignment horizontal="left" vertical="center" wrapText="1"/>
    </xf>
    <xf numFmtId="1" fontId="4" fillId="0" borderId="561" xfId="0" applyNumberFormat="1" applyFont="1" applyBorder="1" applyAlignment="1">
      <alignment horizontal="left" vertical="center" wrapText="1"/>
    </xf>
    <xf numFmtId="1" fontId="4" fillId="0" borderId="563" xfId="0" applyNumberFormat="1" applyFont="1" applyBorder="1" applyAlignment="1">
      <alignment horizontal="center" vertical="center" wrapText="1"/>
    </xf>
    <xf numFmtId="1" fontId="4" fillId="0" borderId="563" xfId="0" applyNumberFormat="1" applyFont="1" applyBorder="1" applyAlignment="1">
      <alignment horizontal="center" vertical="center"/>
    </xf>
    <xf numFmtId="1" fontId="4" fillId="0" borderId="559" xfId="0" applyNumberFormat="1" applyFont="1" applyBorder="1" applyAlignment="1">
      <alignment horizontal="left"/>
    </xf>
    <xf numFmtId="1" fontId="4" fillId="0" borderId="561" xfId="0" applyNumberFormat="1" applyFont="1" applyBorder="1" applyAlignment="1">
      <alignment horizontal="left"/>
    </xf>
    <xf numFmtId="1" fontId="4" fillId="0" borderId="556" xfId="0" applyNumberFormat="1" applyFont="1" applyBorder="1" applyAlignment="1">
      <alignment horizontal="center" vertical="center" wrapText="1"/>
    </xf>
    <xf numFmtId="1" fontId="4" fillId="0" borderId="559" xfId="0" applyNumberFormat="1" applyFont="1" applyBorder="1" applyAlignment="1">
      <alignment horizontal="left" vertical="center"/>
    </xf>
    <xf numFmtId="1" fontId="4" fillId="0" borderId="561" xfId="0" applyNumberFormat="1" applyFont="1" applyBorder="1" applyAlignment="1">
      <alignment horizontal="left" vertical="center"/>
    </xf>
    <xf numFmtId="1" fontId="4" fillId="0" borderId="552" xfId="0" applyNumberFormat="1" applyFont="1" applyBorder="1" applyAlignment="1">
      <alignment horizontal="center" vertical="center"/>
    </xf>
    <xf numFmtId="1" fontId="4" fillId="2" borderId="559" xfId="0" applyNumberFormat="1" applyFont="1" applyFill="1" applyBorder="1" applyAlignment="1">
      <alignment horizontal="left" vertical="center" wrapText="1"/>
    </xf>
    <xf numFmtId="1" fontId="4" fillId="2" borderId="561" xfId="0" applyNumberFormat="1" applyFont="1" applyFill="1" applyBorder="1" applyAlignment="1">
      <alignment horizontal="left" vertical="center" wrapText="1"/>
    </xf>
    <xf numFmtId="1" fontId="4" fillId="2" borderId="552" xfId="0" applyNumberFormat="1" applyFont="1" applyFill="1" applyBorder="1" applyAlignment="1">
      <alignment horizontal="center" vertical="center" wrapText="1"/>
    </xf>
    <xf numFmtId="1" fontId="4" fillId="0" borderId="552" xfId="0" applyNumberFormat="1" applyFont="1" applyBorder="1" applyAlignment="1">
      <alignment horizontal="center" vertical="center" wrapText="1"/>
    </xf>
    <xf numFmtId="1" fontId="4" fillId="2" borderId="589" xfId="0" applyNumberFormat="1" applyFont="1" applyFill="1" applyBorder="1" applyAlignment="1">
      <alignment horizontal="center" vertical="center"/>
    </xf>
    <xf numFmtId="1" fontId="4" fillId="0" borderId="589" xfId="0" applyNumberFormat="1" applyFont="1" applyBorder="1" applyAlignment="1">
      <alignment horizontal="center" vertical="center" wrapText="1"/>
    </xf>
    <xf numFmtId="1" fontId="4" fillId="0" borderId="589" xfId="0" applyNumberFormat="1" applyFont="1" applyBorder="1" applyAlignment="1">
      <alignment horizontal="center" vertical="center"/>
    </xf>
    <xf numFmtId="1" fontId="4" fillId="0" borderId="590" xfId="0" applyNumberFormat="1" applyFont="1" applyBorder="1" applyAlignment="1">
      <alignment horizontal="center" vertical="center" wrapText="1"/>
    </xf>
    <xf numFmtId="1" fontId="4" fillId="0" borderId="592" xfId="0" applyNumberFormat="1" applyFont="1" applyBorder="1" applyAlignment="1">
      <alignment horizontal="center" vertical="center" wrapText="1"/>
    </xf>
    <xf numFmtId="1" fontId="4" fillId="0" borderId="589" xfId="0" quotePrefix="1" applyNumberFormat="1" applyFont="1" applyBorder="1" applyAlignment="1">
      <alignment horizontal="center" vertical="center" wrapText="1"/>
    </xf>
    <xf numFmtId="1" fontId="5" fillId="0" borderId="7" xfId="0" applyNumberFormat="1" applyFont="1" applyBorder="1"/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 wrapText="1"/>
    </xf>
    <xf numFmtId="1" fontId="4" fillId="0" borderId="68" xfId="0" applyNumberFormat="1" applyFont="1" applyBorder="1" applyAlignment="1">
      <alignment horizontal="center" vertical="center" wrapText="1"/>
    </xf>
    <xf numFmtId="1" fontId="4" fillId="0" borderId="8" xfId="0" quotePrefix="1" applyNumberFormat="1" applyFont="1" applyBorder="1" applyAlignment="1">
      <alignment horizontal="center" vertical="center" wrapText="1"/>
    </xf>
    <xf numFmtId="1" fontId="4" fillId="0" borderId="472" xfId="0" applyNumberFormat="1" applyFont="1" applyBorder="1" applyAlignment="1">
      <alignment horizontal="center" vertical="center" wrapText="1"/>
    </xf>
    <xf numFmtId="1" fontId="4" fillId="0" borderId="106" xfId="0" applyNumberFormat="1" applyFont="1" applyBorder="1" applyAlignment="1">
      <alignment horizontal="center" vertical="center" wrapText="1"/>
    </xf>
    <xf numFmtId="1" fontId="4" fillId="0" borderId="473" xfId="0" applyNumberFormat="1" applyFont="1" applyBorder="1" applyAlignment="1">
      <alignment horizontal="center" vertical="center" wrapText="1"/>
    </xf>
    <xf numFmtId="1" fontId="4" fillId="0" borderId="105" xfId="0" applyNumberFormat="1" applyFont="1" applyBorder="1" applyAlignment="1">
      <alignment horizontal="center" vertical="center" wrapText="1"/>
    </xf>
    <xf numFmtId="1" fontId="4" fillId="2" borderId="55" xfId="0" applyNumberFormat="1" applyFont="1" applyFill="1" applyBorder="1" applyAlignment="1">
      <alignment horizontal="left" vertical="center" wrapText="1"/>
    </xf>
    <xf numFmtId="1" fontId="4" fillId="2" borderId="54" xfId="0" applyNumberFormat="1" applyFont="1" applyFill="1" applyBorder="1" applyAlignment="1">
      <alignment horizontal="left" vertical="center" wrapText="1"/>
    </xf>
    <xf numFmtId="1" fontId="4" fillId="2" borderId="29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1" fontId="4" fillId="0" borderId="475" xfId="0" applyNumberFormat="1" applyFont="1" applyBorder="1" applyAlignment="1">
      <alignment horizontal="center" vertical="center" wrapText="1"/>
    </xf>
    <xf numFmtId="1" fontId="4" fillId="0" borderId="476" xfId="0" applyNumberFormat="1" applyFont="1" applyBorder="1" applyAlignment="1">
      <alignment horizontal="center" vertical="center" wrapText="1"/>
    </xf>
    <xf numFmtId="1" fontId="4" fillId="0" borderId="474" xfId="0" applyNumberFormat="1" applyFont="1" applyBorder="1" applyAlignment="1">
      <alignment horizontal="center" vertical="center" wrapText="1"/>
    </xf>
    <xf numFmtId="1" fontId="4" fillId="0" borderId="509" xfId="0" applyNumberFormat="1" applyFont="1" applyBorder="1" applyAlignment="1">
      <alignment horizontal="left" vertical="center" wrapText="1"/>
    </xf>
    <xf numFmtId="1" fontId="4" fillId="0" borderId="511" xfId="0" applyNumberFormat="1" applyFont="1" applyBorder="1" applyAlignment="1">
      <alignment horizontal="left" vertical="center" wrapText="1"/>
    </xf>
    <xf numFmtId="1" fontId="4" fillId="0" borderId="518" xfId="0" applyNumberFormat="1" applyFont="1" applyBorder="1" applyAlignment="1">
      <alignment horizontal="center" vertical="center" wrapText="1"/>
    </xf>
    <xf numFmtId="1" fontId="4" fillId="0" borderId="518" xfId="0" applyNumberFormat="1" applyFont="1" applyBorder="1" applyAlignment="1">
      <alignment horizontal="center" vertical="center"/>
    </xf>
    <xf numFmtId="1" fontId="4" fillId="0" borderId="509" xfId="0" applyNumberFormat="1" applyFont="1" applyBorder="1" applyAlignment="1">
      <alignment horizontal="left"/>
    </xf>
    <xf numFmtId="1" fontId="4" fillId="0" borderId="511" xfId="0" applyNumberFormat="1" applyFont="1" applyBorder="1" applyAlignment="1">
      <alignment horizontal="left"/>
    </xf>
    <xf numFmtId="1" fontId="4" fillId="0" borderId="506" xfId="0" applyNumberFormat="1" applyFont="1" applyBorder="1" applyAlignment="1">
      <alignment horizontal="center" vertical="center" wrapText="1"/>
    </xf>
    <xf numFmtId="1" fontId="4" fillId="0" borderId="509" xfId="0" applyNumberFormat="1" applyFont="1" applyBorder="1" applyAlignment="1">
      <alignment horizontal="left" vertical="center"/>
    </xf>
    <xf numFmtId="1" fontId="4" fillId="0" borderId="511" xfId="0" applyNumberFormat="1" applyFont="1" applyBorder="1" applyAlignment="1">
      <alignment horizontal="left" vertical="center"/>
    </xf>
    <xf numFmtId="1" fontId="4" fillId="0" borderId="502" xfId="0" applyNumberFormat="1" applyFont="1" applyBorder="1" applyAlignment="1">
      <alignment horizontal="center" vertical="center"/>
    </xf>
    <xf numFmtId="1" fontId="4" fillId="2" borderId="509" xfId="0" applyNumberFormat="1" applyFont="1" applyFill="1" applyBorder="1" applyAlignment="1">
      <alignment horizontal="left" vertical="center" wrapText="1"/>
    </xf>
    <xf numFmtId="1" fontId="4" fillId="2" borderId="511" xfId="0" applyNumberFormat="1" applyFont="1" applyFill="1" applyBorder="1" applyAlignment="1">
      <alignment horizontal="left" vertical="center" wrapText="1"/>
    </xf>
    <xf numFmtId="1" fontId="4" fillId="2" borderId="502" xfId="0" applyNumberFormat="1" applyFont="1" applyFill="1" applyBorder="1" applyAlignment="1">
      <alignment horizontal="center" vertical="center" wrapText="1"/>
    </xf>
    <xf numFmtId="1" fontId="4" fillId="0" borderId="502" xfId="0" applyNumberFormat="1" applyFont="1" applyBorder="1" applyAlignment="1">
      <alignment horizontal="center" vertical="center" wrapText="1"/>
    </xf>
    <xf numFmtId="1" fontId="4" fillId="2" borderId="540" xfId="0" applyNumberFormat="1" applyFont="1" applyFill="1" applyBorder="1" applyAlignment="1">
      <alignment horizontal="center" vertical="center"/>
    </xf>
    <xf numFmtId="1" fontId="4" fillId="0" borderId="540" xfId="0" applyNumberFormat="1" applyFont="1" applyBorder="1" applyAlignment="1">
      <alignment horizontal="center" vertical="center" wrapText="1"/>
    </xf>
    <xf numFmtId="1" fontId="4" fillId="0" borderId="540" xfId="0" applyNumberFormat="1" applyFont="1" applyBorder="1" applyAlignment="1">
      <alignment horizontal="center" vertical="center"/>
    </xf>
    <xf numFmtId="1" fontId="4" fillId="0" borderId="541" xfId="0" applyNumberFormat="1" applyFont="1" applyBorder="1" applyAlignment="1">
      <alignment horizontal="center" vertical="center" wrapText="1"/>
    </xf>
    <xf numFmtId="1" fontId="4" fillId="0" borderId="543" xfId="0" applyNumberFormat="1" applyFont="1" applyBorder="1" applyAlignment="1">
      <alignment horizontal="center" vertical="center" wrapText="1"/>
    </xf>
    <xf numFmtId="1" fontId="4" fillId="0" borderId="540" xfId="0" quotePrefix="1" applyNumberFormat="1" applyFont="1" applyBorder="1" applyAlignment="1">
      <alignment horizontal="center" vertical="center" wrapText="1"/>
    </xf>
    <xf numFmtId="1" fontId="4" fillId="0" borderId="467" xfId="0" applyNumberFormat="1" applyFont="1" applyBorder="1" applyAlignment="1">
      <alignment horizontal="left" vertical="center" wrapText="1"/>
    </xf>
    <xf numFmtId="1" fontId="4" fillId="0" borderId="469" xfId="0" applyNumberFormat="1" applyFont="1" applyBorder="1" applyAlignment="1">
      <alignment horizontal="left" vertical="center" wrapText="1"/>
    </xf>
    <xf numFmtId="1" fontId="4" fillId="0" borderId="471" xfId="0" applyNumberFormat="1" applyFont="1" applyBorder="1" applyAlignment="1">
      <alignment horizontal="center" vertical="center" wrapText="1"/>
    </xf>
    <xf numFmtId="1" fontId="4" fillId="0" borderId="471" xfId="0" applyNumberFormat="1" applyFont="1" applyBorder="1" applyAlignment="1">
      <alignment horizontal="center" vertical="center"/>
    </xf>
    <xf numFmtId="1" fontId="4" fillId="0" borderId="467" xfId="0" applyNumberFormat="1" applyFont="1" applyBorder="1" applyAlignment="1">
      <alignment horizontal="left"/>
    </xf>
    <xf numFmtId="1" fontId="4" fillId="0" borderId="469" xfId="0" applyNumberFormat="1" applyFont="1" applyBorder="1" applyAlignment="1">
      <alignment horizontal="left"/>
    </xf>
    <xf numFmtId="1" fontId="4" fillId="0" borderId="464" xfId="0" applyNumberFormat="1" applyFont="1" applyBorder="1" applyAlignment="1">
      <alignment horizontal="center" vertical="center" wrapText="1"/>
    </xf>
    <xf numFmtId="1" fontId="4" fillId="0" borderId="467" xfId="0" applyNumberFormat="1" applyFont="1" applyBorder="1" applyAlignment="1">
      <alignment horizontal="left" vertical="center"/>
    </xf>
    <xf numFmtId="1" fontId="4" fillId="0" borderId="469" xfId="0" applyNumberFormat="1" applyFont="1" applyBorder="1" applyAlignment="1">
      <alignment horizontal="left" vertical="center"/>
    </xf>
    <xf numFmtId="1" fontId="4" fillId="0" borderId="460" xfId="0" applyNumberFormat="1" applyFont="1" applyBorder="1" applyAlignment="1">
      <alignment horizontal="center" vertical="center"/>
    </xf>
    <xf numFmtId="1" fontId="4" fillId="2" borderId="467" xfId="0" applyNumberFormat="1" applyFont="1" applyFill="1" applyBorder="1" applyAlignment="1">
      <alignment horizontal="left" vertical="center" wrapText="1"/>
    </xf>
    <xf numFmtId="1" fontId="4" fillId="2" borderId="469" xfId="0" applyNumberFormat="1" applyFont="1" applyFill="1" applyBorder="1" applyAlignment="1">
      <alignment horizontal="left" vertical="center" wrapText="1"/>
    </xf>
    <xf numFmtId="1" fontId="4" fillId="2" borderId="460" xfId="0" applyNumberFormat="1" applyFont="1" applyFill="1" applyBorder="1" applyAlignment="1">
      <alignment horizontal="center" vertical="center" wrapText="1"/>
    </xf>
    <xf numFmtId="1" fontId="4" fillId="0" borderId="460" xfId="0" applyNumberFormat="1" applyFont="1" applyBorder="1" applyAlignment="1">
      <alignment horizontal="center" vertical="center" wrapText="1"/>
    </xf>
    <xf numFmtId="1" fontId="4" fillId="2" borderId="502" xfId="0" applyNumberFormat="1" applyFont="1" applyFill="1" applyBorder="1" applyAlignment="1">
      <alignment horizontal="center" vertical="center"/>
    </xf>
    <xf numFmtId="1" fontId="4" fillId="0" borderId="503" xfId="0" applyNumberFormat="1" applyFont="1" applyBorder="1" applyAlignment="1">
      <alignment horizontal="center" vertical="center" wrapText="1"/>
    </xf>
    <xf numFmtId="1" fontId="4" fillId="0" borderId="505" xfId="0" applyNumberFormat="1" applyFont="1" applyBorder="1" applyAlignment="1">
      <alignment horizontal="center" vertical="center" wrapText="1"/>
    </xf>
    <xf numFmtId="1" fontId="4" fillId="0" borderId="502" xfId="0" quotePrefix="1" applyNumberFormat="1" applyFont="1" applyBorder="1" applyAlignment="1">
      <alignment horizontal="center" vertical="center" wrapText="1"/>
    </xf>
    <xf numFmtId="1" fontId="4" fillId="0" borderId="380" xfId="0" applyNumberFormat="1" applyFont="1" applyBorder="1" applyAlignment="1">
      <alignment horizontal="left" vertical="center" wrapText="1"/>
    </xf>
    <xf numFmtId="1" fontId="4" fillId="0" borderId="382" xfId="0" applyNumberFormat="1" applyFont="1" applyBorder="1" applyAlignment="1">
      <alignment horizontal="left" vertical="center" wrapText="1"/>
    </xf>
    <xf numFmtId="1" fontId="4" fillId="0" borderId="389" xfId="0" applyNumberFormat="1" applyFont="1" applyBorder="1" applyAlignment="1">
      <alignment horizontal="center" vertical="center" wrapText="1"/>
    </xf>
    <xf numFmtId="1" fontId="4" fillId="0" borderId="389" xfId="0" applyNumberFormat="1" applyFont="1" applyBorder="1" applyAlignment="1">
      <alignment horizontal="center" vertical="center"/>
    </xf>
    <xf numFmtId="1" fontId="4" fillId="0" borderId="380" xfId="0" applyNumberFormat="1" applyFont="1" applyBorder="1" applyAlignment="1">
      <alignment horizontal="left"/>
    </xf>
    <xf numFmtId="1" fontId="4" fillId="0" borderId="382" xfId="0" applyNumberFormat="1" applyFont="1" applyBorder="1" applyAlignment="1">
      <alignment horizontal="left"/>
    </xf>
    <xf numFmtId="1" fontId="4" fillId="0" borderId="377" xfId="0" applyNumberFormat="1" applyFont="1" applyBorder="1" applyAlignment="1">
      <alignment horizontal="center" vertical="center" wrapText="1"/>
    </xf>
    <xf numFmtId="1" fontId="4" fillId="0" borderId="380" xfId="0" applyNumberFormat="1" applyFont="1" applyBorder="1" applyAlignment="1">
      <alignment horizontal="left" vertical="center"/>
    </xf>
    <xf numFmtId="1" fontId="4" fillId="0" borderId="382" xfId="0" applyNumberFormat="1" applyFont="1" applyBorder="1" applyAlignment="1">
      <alignment horizontal="left" vertical="center"/>
    </xf>
    <xf numFmtId="1" fontId="4" fillId="0" borderId="373" xfId="0" applyNumberFormat="1" applyFont="1" applyBorder="1" applyAlignment="1">
      <alignment horizontal="center" vertical="center"/>
    </xf>
    <xf numFmtId="1" fontId="4" fillId="2" borderId="380" xfId="0" applyNumberFormat="1" applyFont="1" applyFill="1" applyBorder="1" applyAlignment="1">
      <alignment horizontal="left" vertical="center" wrapText="1"/>
    </xf>
    <xf numFmtId="1" fontId="4" fillId="2" borderId="382" xfId="0" applyNumberFormat="1" applyFont="1" applyFill="1" applyBorder="1" applyAlignment="1">
      <alignment horizontal="left" vertical="center" wrapText="1"/>
    </xf>
    <xf numFmtId="1" fontId="4" fillId="2" borderId="373" xfId="0" applyNumberFormat="1" applyFont="1" applyFill="1" applyBorder="1" applyAlignment="1">
      <alignment horizontal="center" vertical="center" wrapText="1"/>
    </xf>
    <xf numFmtId="1" fontId="4" fillId="0" borderId="373" xfId="0" applyNumberFormat="1" applyFont="1" applyBorder="1" applyAlignment="1">
      <alignment horizontal="center" vertical="center" wrapText="1"/>
    </xf>
    <xf numFmtId="1" fontId="4" fillId="2" borderId="411" xfId="0" applyNumberFormat="1" applyFont="1" applyFill="1" applyBorder="1" applyAlignment="1">
      <alignment horizontal="center" vertical="center"/>
    </xf>
    <xf numFmtId="1" fontId="4" fillId="0" borderId="411" xfId="0" applyNumberFormat="1" applyFont="1" applyBorder="1" applyAlignment="1">
      <alignment horizontal="center" vertical="center" wrapText="1"/>
    </xf>
    <xf numFmtId="1" fontId="4" fillId="0" borderId="411" xfId="0" applyNumberFormat="1" applyFont="1" applyBorder="1" applyAlignment="1">
      <alignment horizontal="center" vertical="center"/>
    </xf>
    <xf numFmtId="1" fontId="4" fillId="0" borderId="412" xfId="0" applyNumberFormat="1" applyFont="1" applyBorder="1" applyAlignment="1">
      <alignment horizontal="center" vertical="center" wrapText="1"/>
    </xf>
    <xf numFmtId="1" fontId="4" fillId="0" borderId="414" xfId="0" applyNumberFormat="1" applyFont="1" applyBorder="1" applyAlignment="1">
      <alignment horizontal="center" vertical="center" wrapText="1"/>
    </xf>
    <xf numFmtId="1" fontId="4" fillId="0" borderId="411" xfId="0" quotePrefix="1" applyNumberFormat="1" applyFont="1" applyBorder="1" applyAlignment="1">
      <alignment horizontal="center" vertical="center" wrapText="1"/>
    </xf>
    <xf numFmtId="1" fontId="4" fillId="0" borderId="342" xfId="0" applyNumberFormat="1" applyFont="1" applyBorder="1" applyAlignment="1">
      <alignment horizontal="left" vertical="center" wrapText="1"/>
    </xf>
    <xf numFmtId="1" fontId="4" fillId="0" borderId="344" xfId="0" applyNumberFormat="1" applyFont="1" applyBorder="1" applyAlignment="1">
      <alignment horizontal="left" vertical="center" wrapText="1"/>
    </xf>
    <xf numFmtId="1" fontId="4" fillId="0" borderId="351" xfId="0" applyNumberFormat="1" applyFont="1" applyBorder="1" applyAlignment="1">
      <alignment horizontal="center" vertical="center" wrapText="1"/>
    </xf>
    <xf numFmtId="1" fontId="4" fillId="0" borderId="351" xfId="0" applyNumberFormat="1" applyFont="1" applyBorder="1" applyAlignment="1">
      <alignment horizontal="center" vertical="center"/>
    </xf>
    <xf numFmtId="1" fontId="4" fillId="0" borderId="342" xfId="0" applyNumberFormat="1" applyFont="1" applyBorder="1" applyAlignment="1">
      <alignment horizontal="left"/>
    </xf>
    <xf numFmtId="1" fontId="4" fillId="0" borderId="344" xfId="0" applyNumberFormat="1" applyFont="1" applyBorder="1" applyAlignment="1">
      <alignment horizontal="left"/>
    </xf>
    <xf numFmtId="1" fontId="4" fillId="0" borderId="339" xfId="0" applyNumberFormat="1" applyFont="1" applyBorder="1" applyAlignment="1">
      <alignment horizontal="center" vertical="center" wrapText="1"/>
    </xf>
    <xf numFmtId="1" fontId="4" fillId="0" borderId="342" xfId="0" applyNumberFormat="1" applyFont="1" applyBorder="1" applyAlignment="1">
      <alignment horizontal="left" vertical="center"/>
    </xf>
    <xf numFmtId="1" fontId="4" fillId="0" borderId="344" xfId="0" applyNumberFormat="1" applyFont="1" applyBorder="1" applyAlignment="1">
      <alignment horizontal="left" vertical="center"/>
    </xf>
    <xf numFmtId="1" fontId="4" fillId="0" borderId="335" xfId="0" applyNumberFormat="1" applyFont="1" applyBorder="1" applyAlignment="1">
      <alignment horizontal="center" vertical="center"/>
    </xf>
    <xf numFmtId="1" fontId="4" fillId="2" borderId="342" xfId="0" applyNumberFormat="1" applyFont="1" applyFill="1" applyBorder="1" applyAlignment="1">
      <alignment horizontal="left" vertical="center" wrapText="1"/>
    </xf>
    <xf numFmtId="1" fontId="4" fillId="2" borderId="344" xfId="0" applyNumberFormat="1" applyFont="1" applyFill="1" applyBorder="1" applyAlignment="1">
      <alignment horizontal="left" vertical="center" wrapText="1"/>
    </xf>
    <xf numFmtId="1" fontId="4" fillId="2" borderId="335" xfId="0" applyNumberFormat="1" applyFont="1" applyFill="1" applyBorder="1" applyAlignment="1">
      <alignment horizontal="center" vertical="center" wrapText="1"/>
    </xf>
    <xf numFmtId="1" fontId="4" fillId="0" borderId="335" xfId="0" applyNumberFormat="1" applyFont="1" applyBorder="1" applyAlignment="1">
      <alignment horizontal="center" vertical="center" wrapText="1"/>
    </xf>
    <xf numFmtId="1" fontId="4" fillId="2" borderId="373" xfId="0" applyNumberFormat="1" applyFont="1" applyFill="1" applyBorder="1" applyAlignment="1">
      <alignment horizontal="center" vertical="center"/>
    </xf>
    <xf numFmtId="1" fontId="4" fillId="0" borderId="374" xfId="0" applyNumberFormat="1" applyFont="1" applyBorder="1" applyAlignment="1">
      <alignment horizontal="center" vertical="center" wrapText="1"/>
    </xf>
    <xf numFmtId="1" fontId="4" fillId="0" borderId="376" xfId="0" applyNumberFormat="1" applyFont="1" applyBorder="1" applyAlignment="1">
      <alignment horizontal="center" vertical="center" wrapText="1"/>
    </xf>
    <xf numFmtId="1" fontId="4" fillId="0" borderId="373" xfId="0" quotePrefix="1" applyNumberFormat="1" applyFont="1" applyBorder="1" applyAlignment="1">
      <alignment horizontal="center" vertical="center" wrapText="1"/>
    </xf>
    <xf numFmtId="1" fontId="4" fillId="0" borderId="297" xfId="0" applyNumberFormat="1" applyFont="1" applyBorder="1" applyAlignment="1">
      <alignment horizontal="left" vertical="center" wrapText="1"/>
    </xf>
    <xf numFmtId="1" fontId="4" fillId="0" borderId="298" xfId="0" applyNumberFormat="1" applyFont="1" applyBorder="1" applyAlignment="1">
      <alignment horizontal="left" vertical="center" wrapText="1"/>
    </xf>
    <xf numFmtId="1" fontId="4" fillId="0" borderId="303" xfId="0" applyNumberFormat="1" applyFont="1" applyBorder="1" applyAlignment="1">
      <alignment horizontal="center" vertical="center" wrapText="1"/>
    </xf>
    <xf numFmtId="1" fontId="4" fillId="0" borderId="303" xfId="0" applyNumberFormat="1" applyFont="1" applyBorder="1" applyAlignment="1">
      <alignment horizontal="center" vertical="center"/>
    </xf>
    <xf numFmtId="1" fontId="4" fillId="0" borderId="297" xfId="0" applyNumberFormat="1" applyFont="1" applyBorder="1" applyAlignment="1">
      <alignment horizontal="left"/>
    </xf>
    <xf numFmtId="1" fontId="4" fillId="0" borderId="298" xfId="0" applyNumberFormat="1" applyFont="1" applyBorder="1" applyAlignment="1">
      <alignment horizontal="left"/>
    </xf>
    <xf numFmtId="1" fontId="4" fillId="0" borderId="314" xfId="0" applyNumberFormat="1" applyFont="1" applyBorder="1" applyAlignment="1">
      <alignment horizontal="center" vertical="center" wrapText="1"/>
    </xf>
    <xf numFmtId="1" fontId="4" fillId="0" borderId="297" xfId="0" applyNumberFormat="1" applyFont="1" applyBorder="1" applyAlignment="1">
      <alignment horizontal="left" vertical="center"/>
    </xf>
    <xf numFmtId="1" fontId="4" fillId="0" borderId="298" xfId="0" applyNumberFormat="1" applyFont="1" applyBorder="1" applyAlignment="1">
      <alignment horizontal="left" vertical="center"/>
    </xf>
    <xf numFmtId="1" fontId="4" fillId="0" borderId="292" xfId="0" applyNumberFormat="1" applyFont="1" applyBorder="1" applyAlignment="1">
      <alignment horizontal="center" vertical="center"/>
    </xf>
    <xf numFmtId="1" fontId="4" fillId="2" borderId="297" xfId="0" applyNumberFormat="1" applyFont="1" applyFill="1" applyBorder="1" applyAlignment="1">
      <alignment horizontal="left" vertical="center" wrapText="1"/>
    </xf>
    <xf numFmtId="1" fontId="4" fillId="2" borderId="298" xfId="0" applyNumberFormat="1" applyFont="1" applyFill="1" applyBorder="1" applyAlignment="1">
      <alignment horizontal="left" vertical="center" wrapText="1"/>
    </xf>
    <xf numFmtId="1" fontId="4" fillId="2" borderId="292" xfId="0" applyNumberFormat="1" applyFont="1" applyFill="1" applyBorder="1" applyAlignment="1">
      <alignment horizontal="center" vertical="center" wrapText="1"/>
    </xf>
    <xf numFmtId="1" fontId="4" fillId="0" borderId="292" xfId="0" applyNumberFormat="1" applyFont="1" applyBorder="1" applyAlignment="1">
      <alignment horizontal="center" vertical="center" wrapText="1"/>
    </xf>
    <xf numFmtId="1" fontId="4" fillId="2" borderId="335" xfId="0" applyNumberFormat="1" applyFont="1" applyFill="1" applyBorder="1" applyAlignment="1">
      <alignment horizontal="center" vertical="center"/>
    </xf>
    <xf numFmtId="1" fontId="4" fillId="0" borderId="336" xfId="0" applyNumberFormat="1" applyFont="1" applyBorder="1" applyAlignment="1">
      <alignment horizontal="center" vertical="center" wrapText="1"/>
    </xf>
    <xf numFmtId="1" fontId="4" fillId="0" borderId="338" xfId="0" applyNumberFormat="1" applyFont="1" applyBorder="1" applyAlignment="1">
      <alignment horizontal="center" vertical="center" wrapText="1"/>
    </xf>
    <xf numFmtId="1" fontId="4" fillId="0" borderId="335" xfId="0" quotePrefix="1" applyNumberFormat="1" applyFont="1" applyBorder="1" applyAlignment="1">
      <alignment horizontal="center" vertical="center" wrapText="1"/>
    </xf>
    <xf numFmtId="1" fontId="4" fillId="0" borderId="593" xfId="0" applyNumberFormat="1" applyFont="1" applyBorder="1" applyAlignment="1">
      <alignment horizontal="left" vertical="center"/>
    </xf>
    <xf numFmtId="1" fontId="4" fillId="0" borderId="594" xfId="0" applyNumberFormat="1" applyFont="1" applyBorder="1" applyAlignment="1">
      <alignment horizontal="right"/>
    </xf>
    <xf numFmtId="1" fontId="4" fillId="0" borderId="598" xfId="0" applyNumberFormat="1" applyFont="1" applyBorder="1" applyAlignment="1">
      <alignment horizontal="right"/>
    </xf>
    <xf numFmtId="1" fontId="4" fillId="6" borderId="594" xfId="0" applyNumberFormat="1" applyFont="1" applyFill="1" applyBorder="1" applyProtection="1">
      <protection locked="0"/>
    </xf>
    <xf numFmtId="1" fontId="4" fillId="6" borderId="598" xfId="0" applyNumberFormat="1" applyFont="1" applyFill="1" applyBorder="1" applyProtection="1">
      <protection locked="0"/>
    </xf>
    <xf numFmtId="1" fontId="4" fillId="6" borderId="597" xfId="0" applyNumberFormat="1" applyFont="1" applyFill="1" applyBorder="1" applyProtection="1">
      <protection locked="0"/>
    </xf>
    <xf numFmtId="1" fontId="4" fillId="6" borderId="601" xfId="0" applyNumberFormat="1" applyFont="1" applyFill="1" applyBorder="1" applyProtection="1">
      <protection locked="0"/>
    </xf>
    <xf numFmtId="1" fontId="4" fillId="6" borderId="602" xfId="0" applyNumberFormat="1" applyFont="1" applyFill="1" applyBorder="1" applyProtection="1">
      <protection locked="0"/>
    </xf>
    <xf numFmtId="1" fontId="4" fillId="6" borderId="603" xfId="0" applyNumberFormat="1" applyFont="1" applyFill="1" applyBorder="1" applyProtection="1">
      <protection locked="0"/>
    </xf>
    <xf numFmtId="1" fontId="4" fillId="6" borderId="595" xfId="0" applyNumberFormat="1" applyFont="1" applyFill="1" applyBorder="1" applyProtection="1">
      <protection locked="0"/>
    </xf>
    <xf numFmtId="1" fontId="4" fillId="0" borderId="595" xfId="0" applyNumberFormat="1" applyFont="1" applyBorder="1" applyAlignment="1">
      <alignment horizontal="right" wrapText="1"/>
    </xf>
    <xf numFmtId="1" fontId="4" fillId="6" borderId="596" xfId="0" applyNumberFormat="1" applyFont="1" applyFill="1" applyBorder="1" applyProtection="1">
      <protection locked="0"/>
    </xf>
    <xf numFmtId="1" fontId="4" fillId="6" borderId="593" xfId="0" applyNumberFormat="1" applyFont="1" applyFill="1" applyBorder="1" applyProtection="1">
      <protection locked="0"/>
    </xf>
    <xf numFmtId="1" fontId="4" fillId="0" borderId="596" xfId="0" applyNumberFormat="1" applyFont="1" applyBorder="1" applyAlignment="1">
      <alignment horizontal="center" vertical="center" wrapText="1"/>
    </xf>
    <xf numFmtId="1" fontId="4" fillId="0" borderId="596" xfId="0" applyNumberFormat="1" applyFont="1" applyBorder="1" applyAlignment="1">
      <alignment vertical="center" wrapText="1"/>
    </xf>
    <xf numFmtId="1" fontId="4" fillId="2" borderId="593" xfId="0" applyNumberFormat="1" applyFont="1" applyFill="1" applyBorder="1"/>
    <xf numFmtId="1" fontId="4" fillId="0" borderId="603" xfId="0" applyNumberFormat="1" applyFont="1" applyBorder="1" applyAlignment="1">
      <alignment horizontal="right" wrapText="1"/>
    </xf>
    <xf numFmtId="1" fontId="4" fillId="0" borderId="593" xfId="0" applyNumberFormat="1" applyFont="1" applyBorder="1" applyAlignment="1">
      <alignment horizontal="right" wrapText="1"/>
    </xf>
    <xf numFmtId="1" fontId="4" fillId="6" borderId="601" xfId="0" applyNumberFormat="1" applyFont="1" applyFill="1" applyBorder="1" applyAlignment="1" applyProtection="1">
      <alignment horizontal="right"/>
      <protection locked="0"/>
    </xf>
    <xf numFmtId="1" fontId="4" fillId="0" borderId="593" xfId="0" applyNumberFormat="1" applyFont="1" applyBorder="1" applyAlignment="1">
      <alignment horizontal="center" vertical="center" wrapText="1"/>
    </xf>
    <xf numFmtId="1" fontId="4" fillId="6" borderId="593" xfId="0" applyNumberFormat="1" applyFont="1" applyFill="1" applyBorder="1" applyAlignment="1" applyProtection="1">
      <alignment horizontal="right" wrapText="1"/>
      <protection locked="0"/>
    </xf>
    <xf numFmtId="1" fontId="4" fillId="0" borderId="596" xfId="0" applyNumberFormat="1" applyFont="1" applyBorder="1" applyAlignment="1">
      <alignment horizontal="left" vertical="center" wrapText="1"/>
    </xf>
    <xf numFmtId="1" fontId="4" fillId="0" borderId="598" xfId="0" applyNumberFormat="1" applyFont="1" applyBorder="1" applyAlignment="1">
      <alignment horizontal="left" vertical="center" wrapText="1"/>
    </xf>
    <xf numFmtId="1" fontId="4" fillId="0" borderId="604" xfId="0" applyNumberFormat="1" applyFont="1" applyBorder="1" applyAlignment="1">
      <alignment horizontal="center" vertical="center"/>
    </xf>
    <xf numFmtId="1" fontId="4" fillId="0" borderId="605" xfId="0" applyNumberFormat="1" applyFont="1" applyBorder="1" applyAlignment="1">
      <alignment horizontal="center" vertical="center" wrapText="1"/>
    </xf>
    <xf numFmtId="1" fontId="4" fillId="6" borderId="602" xfId="0" applyNumberFormat="1" applyFont="1" applyFill="1" applyBorder="1" applyAlignment="1" applyProtection="1">
      <alignment horizontal="right"/>
      <protection locked="0"/>
    </xf>
    <xf numFmtId="1" fontId="4" fillId="6" borderId="603" xfId="0" applyNumberFormat="1" applyFont="1" applyFill="1" applyBorder="1" applyAlignment="1" applyProtection="1">
      <alignment horizontal="right"/>
      <protection locked="0"/>
    </xf>
    <xf numFmtId="1" fontId="4" fillId="6" borderId="605" xfId="0" applyNumberFormat="1" applyFont="1" applyFill="1" applyBorder="1" applyAlignment="1" applyProtection="1">
      <alignment horizontal="right"/>
      <protection locked="0"/>
    </xf>
    <xf numFmtId="1" fontId="4" fillId="7" borderId="602" xfId="0" applyNumberFormat="1" applyFont="1" applyFill="1" applyBorder="1" applyAlignment="1">
      <alignment horizontal="right"/>
    </xf>
    <xf numFmtId="1" fontId="4" fillId="7" borderId="597" xfId="0" applyNumberFormat="1" applyFont="1" applyFill="1" applyBorder="1" applyAlignment="1">
      <alignment horizontal="right"/>
    </xf>
    <xf numFmtId="1" fontId="4" fillId="6" borderId="606" xfId="0" applyNumberFormat="1" applyFont="1" applyFill="1" applyBorder="1" applyAlignment="1" applyProtection="1">
      <alignment horizontal="right"/>
      <protection locked="0"/>
    </xf>
    <xf numFmtId="1" fontId="4" fillId="0" borderId="604" xfId="0" applyNumberFormat="1" applyFont="1" applyBorder="1" applyAlignment="1">
      <alignment horizontal="center" vertical="center" wrapText="1"/>
    </xf>
    <xf numFmtId="1" fontId="4" fillId="0" borderId="593" xfId="0" applyNumberFormat="1" applyFont="1" applyBorder="1" applyAlignment="1">
      <alignment horizontal="left" wrapText="1"/>
    </xf>
    <xf numFmtId="1" fontId="4" fillId="0" borderId="593" xfId="0" applyNumberFormat="1" applyFont="1" applyBorder="1"/>
    <xf numFmtId="1" fontId="4" fillId="7" borderId="607" xfId="0" applyNumberFormat="1" applyFont="1" applyFill="1" applyBorder="1"/>
    <xf numFmtId="1" fontId="4" fillId="6" borderId="608" xfId="0" applyNumberFormat="1" applyFont="1" applyFill="1" applyBorder="1" applyProtection="1">
      <protection locked="0"/>
    </xf>
    <xf numFmtId="1" fontId="4" fillId="0" borderId="593" xfId="0" applyNumberFormat="1" applyFont="1" applyBorder="1" applyAlignment="1">
      <alignment wrapText="1"/>
    </xf>
    <xf numFmtId="1" fontId="4" fillId="0" borderId="596" xfId="0" applyNumberFormat="1" applyFont="1" applyBorder="1" applyAlignment="1">
      <alignment horizontal="left"/>
    </xf>
    <xf numFmtId="1" fontId="4" fillId="0" borderId="598" xfId="0" applyNumberFormat="1" applyFont="1" applyBorder="1" applyAlignment="1">
      <alignment horizontal="left"/>
    </xf>
    <xf numFmtId="1" fontId="4" fillId="7" borderId="601" xfId="0" applyNumberFormat="1" applyFont="1" applyFill="1" applyBorder="1"/>
    <xf numFmtId="1" fontId="4" fillId="7" borderId="598" xfId="0" applyNumberFormat="1" applyFont="1" applyFill="1" applyBorder="1"/>
    <xf numFmtId="1" fontId="4" fillId="0" borderId="593" xfId="0" applyNumberFormat="1" applyFont="1" applyBorder="1" applyAlignment="1">
      <alignment horizontal="center" vertical="center" wrapText="1"/>
    </xf>
    <xf numFmtId="1" fontId="4" fillId="0" borderId="596" xfId="0" applyNumberFormat="1" applyFont="1" applyBorder="1" applyAlignment="1">
      <alignment horizontal="left" vertical="center"/>
    </xf>
    <xf numFmtId="1" fontId="4" fillId="0" borderId="598" xfId="0" applyNumberFormat="1" applyFont="1" applyBorder="1" applyAlignment="1">
      <alignment horizontal="left" vertical="center"/>
    </xf>
    <xf numFmtId="1" fontId="4" fillId="6" borderId="609" xfId="0" applyNumberFormat="1" applyFont="1" applyFill="1" applyBorder="1" applyProtection="1">
      <protection locked="0"/>
    </xf>
    <xf numFmtId="1" fontId="4" fillId="2" borderId="254" xfId="0" applyNumberFormat="1" applyFont="1" applyFill="1" applyBorder="1" applyAlignment="1">
      <alignment horizontal="center" vertical="center" wrapText="1"/>
    </xf>
    <xf numFmtId="1" fontId="4" fillId="0" borderId="254" xfId="0" applyNumberFormat="1" applyFont="1" applyBorder="1" applyAlignment="1">
      <alignment horizontal="center" vertical="center" wrapText="1"/>
    </xf>
    <xf numFmtId="1" fontId="4" fillId="0" borderId="254" xfId="0" applyNumberFormat="1" applyFont="1" applyBorder="1" applyAlignment="1">
      <alignment horizontal="center" vertical="center"/>
    </xf>
    <xf numFmtId="1" fontId="4" fillId="2" borderId="596" xfId="0" applyNumberFormat="1" applyFont="1" applyFill="1" applyBorder="1" applyAlignment="1">
      <alignment horizontal="left" vertical="center" wrapText="1"/>
    </xf>
    <xf numFmtId="1" fontId="4" fillId="2" borderId="598" xfId="0" applyNumberFormat="1" applyFont="1" applyFill="1" applyBorder="1" applyAlignment="1">
      <alignment horizontal="left" vertical="center" wrapText="1"/>
    </xf>
    <xf numFmtId="1" fontId="4" fillId="2" borderId="598" xfId="0" applyNumberFormat="1" applyFont="1" applyFill="1" applyBorder="1" applyAlignment="1">
      <alignment horizontal="right"/>
    </xf>
    <xf numFmtId="1" fontId="4" fillId="7" borderId="610" xfId="0" applyNumberFormat="1" applyFont="1" applyFill="1" applyBorder="1" applyAlignment="1">
      <alignment horizontal="right"/>
    </xf>
    <xf numFmtId="1" fontId="4" fillId="7" borderId="611" xfId="0" applyNumberFormat="1" applyFont="1" applyFill="1" applyBorder="1" applyAlignment="1">
      <alignment horizontal="right"/>
    </xf>
    <xf numFmtId="1" fontId="4" fillId="9" borderId="612" xfId="1" applyNumberFormat="1" applyFont="1" applyBorder="1" applyAlignment="1" applyProtection="1">
      <alignment horizontal="right"/>
      <protection locked="0"/>
    </xf>
    <xf numFmtId="1" fontId="4" fillId="9" borderId="613" xfId="1" applyNumberFormat="1" applyFont="1" applyBorder="1" applyAlignment="1" applyProtection="1">
      <alignment horizontal="right"/>
      <protection locked="0"/>
    </xf>
    <xf numFmtId="1" fontId="4" fillId="9" borderId="614" xfId="1" applyNumberFormat="1" applyFont="1" applyBorder="1" applyAlignment="1" applyProtection="1">
      <alignment horizontal="right"/>
      <protection locked="0"/>
    </xf>
    <xf numFmtId="1" fontId="4" fillId="9" borderId="615" xfId="1" applyNumberFormat="1" applyFont="1" applyBorder="1" applyAlignment="1" applyProtection="1">
      <alignment horizontal="right"/>
      <protection locked="0"/>
    </xf>
    <xf numFmtId="1" fontId="4" fillId="9" borderId="616" xfId="1" applyNumberFormat="1" applyFont="1" applyBorder="1" applyAlignment="1" applyProtection="1">
      <alignment horizontal="right"/>
      <protection locked="0"/>
    </xf>
    <xf numFmtId="1" fontId="4" fillId="9" borderId="617" xfId="1" applyNumberFormat="1" applyFont="1" applyBorder="1" applyAlignment="1" applyProtection="1">
      <alignment horizontal="right"/>
      <protection locked="0"/>
    </xf>
    <xf numFmtId="1" fontId="4" fillId="9" borderId="618" xfId="1" applyNumberFormat="1" applyFont="1" applyBorder="1" applyAlignment="1" applyProtection="1">
      <alignment horizontal="right"/>
      <protection locked="0"/>
    </xf>
    <xf numFmtId="1" fontId="4" fillId="9" borderId="619" xfId="1" applyNumberFormat="1" applyFont="1" applyBorder="1" applyAlignment="1" applyProtection="1">
      <alignment horizontal="right"/>
      <protection locked="0"/>
    </xf>
    <xf numFmtId="1" fontId="4" fillId="9" borderId="620" xfId="1" applyNumberFormat="1" applyFont="1" applyBorder="1" applyAlignment="1" applyProtection="1">
      <alignment horizontal="right"/>
      <protection locked="0"/>
    </xf>
    <xf numFmtId="1" fontId="4" fillId="9" borderId="621" xfId="1" applyNumberFormat="1" applyFont="1" applyBorder="1" applyAlignment="1" applyProtection="1">
      <alignment horizontal="right"/>
      <protection locked="0"/>
    </xf>
    <xf numFmtId="1" fontId="4" fillId="9" borderId="622" xfId="1" applyNumberFormat="1" applyFont="1" applyBorder="1" applyAlignment="1" applyProtection="1">
      <alignment horizontal="right"/>
      <protection locked="0"/>
    </xf>
    <xf numFmtId="1" fontId="4" fillId="9" borderId="623" xfId="1" applyNumberFormat="1" applyFont="1" applyBorder="1" applyAlignment="1" applyProtection="1">
      <alignment horizontal="right"/>
      <protection locked="0"/>
    </xf>
    <xf numFmtId="1" fontId="4" fillId="0" borderId="624" xfId="0" applyNumberFormat="1" applyFont="1" applyBorder="1" applyAlignment="1">
      <alignment horizontal="center" vertical="center" wrapText="1"/>
    </xf>
    <xf numFmtId="1" fontId="4" fillId="0" borderId="624" xfId="0" applyNumberFormat="1" applyFont="1" applyBorder="1" applyAlignment="1">
      <alignment horizontal="center" vertical="center"/>
    </xf>
    <xf numFmtId="1" fontId="4" fillId="2" borderId="254" xfId="0" applyNumberFormat="1" applyFont="1" applyFill="1" applyBorder="1" applyAlignment="1">
      <alignment horizontal="center" vertical="center"/>
    </xf>
    <xf numFmtId="1" fontId="4" fillId="0" borderId="254" xfId="0" quotePrefix="1" applyNumberFormat="1" applyFont="1" applyBorder="1" applyAlignment="1">
      <alignment horizontal="center" vertical="center" wrapText="1"/>
    </xf>
    <xf numFmtId="1" fontId="4" fillId="6" borderId="463" xfId="0" applyNumberFormat="1" applyFont="1" applyFill="1" applyBorder="1" applyAlignment="1" applyProtection="1">
      <alignment horizontal="right"/>
      <protection locked="0"/>
    </xf>
    <xf numFmtId="1" fontId="4" fillId="0" borderId="255" xfId="0" applyNumberFormat="1" applyFont="1" applyBorder="1" applyAlignment="1">
      <alignment horizontal="center" vertical="center" wrapText="1"/>
    </xf>
    <xf numFmtId="1" fontId="4" fillId="0" borderId="463" xfId="0" applyNumberFormat="1" applyFont="1" applyBorder="1" applyAlignment="1">
      <alignment horizontal="center" vertical="center" wrapText="1"/>
    </xf>
    <xf numFmtId="1" fontId="4" fillId="2" borderId="463" xfId="0" applyNumberFormat="1" applyFont="1" applyFill="1" applyBorder="1"/>
  </cellXfs>
  <cellStyles count="2">
    <cellStyle name="Normal" xfId="0" builtinId="0"/>
    <cellStyle name="Notas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ULTIMA%20VERSION%20SA_20_V1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ENERO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FEBRERO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MARZO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ABRIL%202020\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MAYO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JUNIO%202020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JULIO%202020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AGOSTO%202020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SEPTIEMBRE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OCTUBRE\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NOVIEMBRE\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0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9"/>
  <sheetViews>
    <sheetView workbookViewId="0">
      <selection activeCell="A28" sqref="A28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3" width="13.5703125" style="2" customWidth="1"/>
    <col min="24" max="24" width="17.42578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 customWidth="1"/>
    <col min="35" max="35" width="14" style="2" customWidth="1"/>
    <col min="36" max="37" width="11.42578125" style="2" customWidth="1"/>
    <col min="38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05" width="11.42578125" style="2" hidden="1" customWidth="1"/>
    <col min="106" max="16384" width="11.42578125" style="2"/>
  </cols>
  <sheetData>
    <row r="1" spans="1:91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s="2" customFormat="1" x14ac:dyDescent="0.2">
      <c r="A2" s="1" t="str">
        <f>CONCATENATE("COMUNA: ",[1]NOMBRE!B2," - ","( ",[1]NOMBRE!C2,[1]NOMBRE!D2,[1]NOMBRE!E2,[1]NOMBRE!F2,[1]NOMBRE!G2," )")</f>
        <v>COMUNA:  - ( 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s="2" customForma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s="2" customFormat="1" x14ac:dyDescent="0.2">
      <c r="A4" s="1" t="str">
        <f>CONCATENATE("MES: ",[1]NOMBRE!B6," - ","( ",[1]NOMBRE!C6,[1]NOMBRE!D6," )")</f>
        <v>MES:  - ( 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s="2" customFormat="1" x14ac:dyDescent="0.2">
      <c r="A5" s="1" t="str">
        <f>CONCATENATE("AÑO: ",[1]NOMBRE!B7)</f>
        <v>AÑO: 2020</v>
      </c>
      <c r="AP5" s="5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s="2" customFormat="1" ht="15" x14ac:dyDescent="0.2">
      <c r="A6" s="1497" t="s">
        <v>1</v>
      </c>
      <c r="B6" s="1497"/>
      <c r="C6" s="1497"/>
      <c r="D6" s="1497"/>
      <c r="E6" s="1497"/>
      <c r="F6" s="1497"/>
      <c r="G6" s="1497"/>
      <c r="H6" s="1497"/>
      <c r="I6" s="1497"/>
      <c r="J6" s="1497"/>
      <c r="K6" s="1497"/>
      <c r="L6" s="1497"/>
      <c r="M6" s="1497"/>
      <c r="N6" s="1497"/>
      <c r="O6" s="1497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</row>
    <row r="7" spans="1:91" s="2" customFormat="1" ht="15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</row>
    <row r="8" spans="1:91" s="2" customForma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CA8" s="4"/>
      <c r="CB8" s="4"/>
      <c r="CC8" s="4"/>
      <c r="CD8" s="4"/>
      <c r="CE8" s="4"/>
      <c r="CF8" s="4"/>
      <c r="CG8" s="13"/>
      <c r="CH8" s="13"/>
      <c r="CI8" s="13"/>
      <c r="CJ8" s="13"/>
      <c r="CK8" s="13"/>
      <c r="CL8" s="13"/>
      <c r="CM8" s="13"/>
    </row>
    <row r="9" spans="1:91" s="2" customFormat="1" x14ac:dyDescent="0.2">
      <c r="A9" s="1498" t="s">
        <v>4</v>
      </c>
      <c r="B9" s="1501" t="s">
        <v>5</v>
      </c>
      <c r="C9" s="1502"/>
      <c r="D9" s="1503"/>
      <c r="E9" s="1507" t="s">
        <v>6</v>
      </c>
      <c r="F9" s="1508"/>
      <c r="G9" s="1508"/>
      <c r="H9" s="1508"/>
      <c r="I9" s="1508"/>
      <c r="J9" s="1508"/>
      <c r="K9" s="1508"/>
      <c r="L9" s="1508"/>
      <c r="M9" s="1508"/>
      <c r="N9" s="1508"/>
      <c r="O9" s="1508"/>
      <c r="P9" s="1508"/>
      <c r="Q9" s="1508"/>
      <c r="R9" s="1508"/>
      <c r="S9" s="1508"/>
      <c r="T9" s="1508"/>
      <c r="U9" s="1508"/>
      <c r="V9" s="1508"/>
      <c r="W9" s="1508"/>
      <c r="X9" s="1508"/>
      <c r="Y9" s="1508"/>
      <c r="Z9" s="1508"/>
      <c r="AA9" s="1508"/>
      <c r="AB9" s="1508"/>
      <c r="AC9" s="1508"/>
      <c r="AD9" s="1508"/>
      <c r="AE9" s="1508"/>
      <c r="AF9" s="1508"/>
      <c r="AG9" s="1508"/>
      <c r="AH9" s="1508"/>
      <c r="AI9" s="1508"/>
      <c r="AJ9" s="1508"/>
      <c r="AK9" s="1508"/>
      <c r="AL9" s="1509"/>
      <c r="AM9" s="1510" t="s">
        <v>7</v>
      </c>
      <c r="AN9" s="1507" t="s">
        <v>8</v>
      </c>
      <c r="AO9" s="1508"/>
      <c r="AP9" s="1508"/>
      <c r="AQ9" s="1509"/>
      <c r="AR9" s="1510" t="s">
        <v>9</v>
      </c>
      <c r="AS9" s="1510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X9" s="3"/>
      <c r="BY9" s="3"/>
      <c r="BZ9" s="3"/>
      <c r="CA9" s="4"/>
      <c r="CB9" s="4"/>
      <c r="CC9" s="4"/>
      <c r="CD9" s="4"/>
      <c r="CE9" s="4"/>
      <c r="CF9" s="4"/>
      <c r="CG9" s="13"/>
      <c r="CH9" s="13"/>
      <c r="CI9" s="13"/>
      <c r="CJ9" s="13"/>
      <c r="CK9" s="13"/>
      <c r="CL9" s="13"/>
      <c r="CM9" s="13"/>
    </row>
    <row r="10" spans="1:91" s="2" customFormat="1" x14ac:dyDescent="0.2">
      <c r="A10" s="1499"/>
      <c r="B10" s="1504"/>
      <c r="C10" s="1505"/>
      <c r="D10" s="1506"/>
      <c r="E10" s="1507" t="s">
        <v>11</v>
      </c>
      <c r="F10" s="1509"/>
      <c r="G10" s="1507" t="s">
        <v>12</v>
      </c>
      <c r="H10" s="1509"/>
      <c r="I10" s="1507" t="s">
        <v>13</v>
      </c>
      <c r="J10" s="1509"/>
      <c r="K10" s="1507" t="s">
        <v>14</v>
      </c>
      <c r="L10" s="1509"/>
      <c r="M10" s="1507" t="s">
        <v>15</v>
      </c>
      <c r="N10" s="1509"/>
      <c r="O10" s="1513" t="s">
        <v>16</v>
      </c>
      <c r="P10" s="1514"/>
      <c r="Q10" s="1513" t="s">
        <v>17</v>
      </c>
      <c r="R10" s="1514"/>
      <c r="S10" s="1513" t="s">
        <v>18</v>
      </c>
      <c r="T10" s="1514"/>
      <c r="U10" s="1513" t="s">
        <v>19</v>
      </c>
      <c r="V10" s="1514"/>
      <c r="W10" s="1513" t="s">
        <v>20</v>
      </c>
      <c r="X10" s="1514"/>
      <c r="Y10" s="1513" t="s">
        <v>21</v>
      </c>
      <c r="Z10" s="1514"/>
      <c r="AA10" s="1513" t="s">
        <v>22</v>
      </c>
      <c r="AB10" s="1514"/>
      <c r="AC10" s="1513" t="s">
        <v>23</v>
      </c>
      <c r="AD10" s="1514"/>
      <c r="AE10" s="1513" t="s">
        <v>24</v>
      </c>
      <c r="AF10" s="1514"/>
      <c r="AG10" s="1520" t="s">
        <v>25</v>
      </c>
      <c r="AH10" s="1520"/>
      <c r="AI10" s="1513" t="s">
        <v>26</v>
      </c>
      <c r="AJ10" s="1514"/>
      <c r="AK10" s="1520" t="s">
        <v>27</v>
      </c>
      <c r="AL10" s="1514"/>
      <c r="AM10" s="1511"/>
      <c r="AN10" s="1521" t="s">
        <v>28</v>
      </c>
      <c r="AO10" s="1515" t="s">
        <v>29</v>
      </c>
      <c r="AP10" s="1515" t="s">
        <v>30</v>
      </c>
      <c r="AQ10" s="1517" t="s">
        <v>31</v>
      </c>
      <c r="AR10" s="1511"/>
      <c r="AS10" s="1511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X10" s="3"/>
      <c r="BY10" s="3"/>
      <c r="BZ10" s="3"/>
      <c r="CA10" s="4"/>
      <c r="CB10" s="4"/>
      <c r="CC10" s="4"/>
      <c r="CD10" s="4"/>
      <c r="CE10" s="4"/>
      <c r="CF10" s="4"/>
      <c r="CG10" s="13"/>
      <c r="CH10" s="13"/>
      <c r="CI10" s="13"/>
      <c r="CJ10" s="13"/>
      <c r="CK10" s="13"/>
      <c r="CL10" s="13"/>
      <c r="CM10" s="13"/>
    </row>
    <row r="11" spans="1:91" s="2" customFormat="1" x14ac:dyDescent="0.2">
      <c r="A11" s="1500"/>
      <c r="B11" s="14" t="s">
        <v>32</v>
      </c>
      <c r="C11" s="15" t="s">
        <v>33</v>
      </c>
      <c r="D11" s="16" t="s">
        <v>34</v>
      </c>
      <c r="E11" s="17" t="s">
        <v>33</v>
      </c>
      <c r="F11" s="18" t="s">
        <v>34</v>
      </c>
      <c r="G11" s="17" t="s">
        <v>33</v>
      </c>
      <c r="H11" s="18" t="s">
        <v>34</v>
      </c>
      <c r="I11" s="17" t="s">
        <v>33</v>
      </c>
      <c r="J11" s="18" t="s">
        <v>34</v>
      </c>
      <c r="K11" s="17" t="s">
        <v>33</v>
      </c>
      <c r="L11" s="18" t="s">
        <v>34</v>
      </c>
      <c r="M11" s="17" t="s">
        <v>33</v>
      </c>
      <c r="N11" s="18" t="s">
        <v>34</v>
      </c>
      <c r="O11" s="17" t="s">
        <v>33</v>
      </c>
      <c r="P11" s="18" t="s">
        <v>34</v>
      </c>
      <c r="Q11" s="17" t="s">
        <v>33</v>
      </c>
      <c r="R11" s="18" t="s">
        <v>34</v>
      </c>
      <c r="S11" s="17" t="s">
        <v>33</v>
      </c>
      <c r="T11" s="18" t="s">
        <v>34</v>
      </c>
      <c r="U11" s="17" t="s">
        <v>33</v>
      </c>
      <c r="V11" s="18" t="s">
        <v>34</v>
      </c>
      <c r="W11" s="17" t="s">
        <v>33</v>
      </c>
      <c r="X11" s="18" t="s">
        <v>34</v>
      </c>
      <c r="Y11" s="17" t="s">
        <v>33</v>
      </c>
      <c r="Z11" s="18" t="s">
        <v>34</v>
      </c>
      <c r="AA11" s="17" t="s">
        <v>33</v>
      </c>
      <c r="AB11" s="18" t="s">
        <v>34</v>
      </c>
      <c r="AC11" s="17" t="s">
        <v>33</v>
      </c>
      <c r="AD11" s="18" t="s">
        <v>34</v>
      </c>
      <c r="AE11" s="17" t="s">
        <v>33</v>
      </c>
      <c r="AF11" s="18" t="s">
        <v>34</v>
      </c>
      <c r="AG11" s="19" t="s">
        <v>33</v>
      </c>
      <c r="AH11" s="20" t="s">
        <v>34</v>
      </c>
      <c r="AI11" s="17" t="s">
        <v>33</v>
      </c>
      <c r="AJ11" s="18" t="s">
        <v>34</v>
      </c>
      <c r="AK11" s="19" t="s">
        <v>33</v>
      </c>
      <c r="AL11" s="18" t="s">
        <v>34</v>
      </c>
      <c r="AM11" s="1512"/>
      <c r="AN11" s="1522"/>
      <c r="AO11" s="1516"/>
      <c r="AP11" s="1516"/>
      <c r="AQ11" s="1518"/>
      <c r="AR11" s="1512"/>
      <c r="AS11" s="15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X11" s="3"/>
      <c r="BY11" s="3"/>
      <c r="BZ11" s="3"/>
      <c r="CA11" s="4"/>
      <c r="CB11" s="4"/>
      <c r="CC11" s="4"/>
      <c r="CD11" s="4"/>
      <c r="CE11" s="4"/>
      <c r="CF11" s="4"/>
      <c r="CG11" s="13"/>
      <c r="CH11" s="13"/>
      <c r="CI11" s="13"/>
      <c r="CJ11" s="13"/>
      <c r="CK11" s="13"/>
      <c r="CL11" s="13"/>
      <c r="CM11" s="13"/>
    </row>
    <row r="12" spans="1:91" s="2" customFormat="1" x14ac:dyDescent="0.2">
      <c r="A12" s="21" t="s">
        <v>35</v>
      </c>
      <c r="B12" s="22">
        <f>SUM(C12+D12)</f>
        <v>39903</v>
      </c>
      <c r="C12" s="23">
        <f t="shared" ref="C12:D14" si="0">SUM(E12+G12+I12+K12+M12+O12+Q12+S12+U12+W12+Y12+AA12+AC12+AE12+AG12+AI12+AK12)</f>
        <v>20619</v>
      </c>
      <c r="D12" s="24">
        <f t="shared" si="0"/>
        <v>19284</v>
      </c>
      <c r="E12" s="25">
        <f>SUM(ENERO:DICIEMBRE!E12)</f>
        <v>2184</v>
      </c>
      <c r="F12" s="25">
        <f>SUM(ENERO:DICIEMBRE!F12)</f>
        <v>1859</v>
      </c>
      <c r="G12" s="25">
        <f>SUM(ENERO:DICIEMBRE!G12)</f>
        <v>1092</v>
      </c>
      <c r="H12" s="25">
        <f>SUM(ENERO:DICIEMBRE!H12)</f>
        <v>999</v>
      </c>
      <c r="I12" s="25">
        <f>SUM(ENERO:DICIEMBRE!I12)</f>
        <v>850</v>
      </c>
      <c r="J12" s="25">
        <f>SUM(ENERO:DICIEMBRE!J12)</f>
        <v>803</v>
      </c>
      <c r="K12" s="25">
        <f>SUM(ENERO:DICIEMBRE!K12)</f>
        <v>843</v>
      </c>
      <c r="L12" s="25">
        <f>SUM(ENERO:DICIEMBRE!L12)</f>
        <v>943</v>
      </c>
      <c r="M12" s="25">
        <f>SUM(ENERO:DICIEMBRE!M12)</f>
        <v>1266</v>
      </c>
      <c r="N12" s="25">
        <f>SUM(ENERO:DICIEMBRE!N12)</f>
        <v>1191</v>
      </c>
      <c r="O12" s="25">
        <f>SUM(ENERO:DICIEMBRE!O12)</f>
        <v>1365</v>
      </c>
      <c r="P12" s="25">
        <f>SUM(ENERO:DICIEMBRE!P12)</f>
        <v>1278</v>
      </c>
      <c r="Q12" s="25">
        <f>SUM(ENERO:DICIEMBRE!Q12)</f>
        <v>1460</v>
      </c>
      <c r="R12" s="25">
        <f>SUM(ENERO:DICIEMBRE!R12)</f>
        <v>1258</v>
      </c>
      <c r="S12" s="25">
        <f>SUM(ENERO:DICIEMBRE!S12)</f>
        <v>1225</v>
      </c>
      <c r="T12" s="25">
        <f>SUM(ENERO:DICIEMBRE!T12)</f>
        <v>1193</v>
      </c>
      <c r="U12" s="25">
        <f>SUM(ENERO:DICIEMBRE!U12)</f>
        <v>1086</v>
      </c>
      <c r="V12" s="25">
        <f>SUM(ENERO:DICIEMBRE!V12)</f>
        <v>1142</v>
      </c>
      <c r="W12" s="25">
        <f>SUM(ENERO:DICIEMBRE!W12)</f>
        <v>1132</v>
      </c>
      <c r="X12" s="25">
        <f>SUM(ENERO:DICIEMBRE!X12)</f>
        <v>1111</v>
      </c>
      <c r="Y12" s="25">
        <f>SUM(ENERO:DICIEMBRE!Y12)</f>
        <v>1189</v>
      </c>
      <c r="Z12" s="25">
        <f>SUM(ENERO:DICIEMBRE!Z12)</f>
        <v>1170</v>
      </c>
      <c r="AA12" s="25">
        <f>SUM(ENERO:DICIEMBRE!AA12)</f>
        <v>1422</v>
      </c>
      <c r="AB12" s="25">
        <f>SUM(ENERO:DICIEMBRE!AB12)</f>
        <v>1191</v>
      </c>
      <c r="AC12" s="25">
        <f>SUM(ENERO:DICIEMBRE!AC12)</f>
        <v>1155</v>
      </c>
      <c r="AD12" s="25">
        <f>SUM(ENERO:DICIEMBRE!AD12)</f>
        <v>1066</v>
      </c>
      <c r="AE12" s="25">
        <f>SUM(ENERO:DICIEMBRE!AE12)</f>
        <v>1148</v>
      </c>
      <c r="AF12" s="25">
        <f>SUM(ENERO:DICIEMBRE!AF12)</f>
        <v>944</v>
      </c>
      <c r="AG12" s="25">
        <f>SUM(ENERO:DICIEMBRE!AG12)</f>
        <v>1102</v>
      </c>
      <c r="AH12" s="25">
        <f>SUM(ENERO:DICIEMBRE!AH12)</f>
        <v>914</v>
      </c>
      <c r="AI12" s="25">
        <f>SUM(ENERO:DICIEMBRE!AI12)</f>
        <v>861</v>
      </c>
      <c r="AJ12" s="25">
        <f>SUM(ENERO:DICIEMBRE!AJ12)</f>
        <v>800</v>
      </c>
      <c r="AK12" s="25">
        <f>SUM(ENERO:DICIEMBRE!AK12)</f>
        <v>1239</v>
      </c>
      <c r="AL12" s="25">
        <f>SUM(ENERO:DICIEMBRE!AL12)</f>
        <v>1422</v>
      </c>
      <c r="AM12" s="25">
        <f>SUM(ENERO:DICIEMBRE!AM12)</f>
        <v>37773</v>
      </c>
      <c r="AN12" s="25">
        <f>SUM(ENERO:DICIEMBRE!AN12)</f>
        <v>803</v>
      </c>
      <c r="AO12" s="25">
        <f>SUM(ENERO:DICIEMBRE!AO12)</f>
        <v>4</v>
      </c>
      <c r="AP12" s="25">
        <f>SUM(ENERO:DICIEMBRE!AP12)</f>
        <v>2169</v>
      </c>
      <c r="AQ12" s="25">
        <f>SUM(ENERO:DICIEMBRE!AQ12)</f>
        <v>4171</v>
      </c>
      <c r="AR12" s="25">
        <f>SUM(ENERO:DICIEMBRE!AR12)</f>
        <v>2048</v>
      </c>
      <c r="AS12" s="25">
        <f>SUM(ENERO:DICIEMBRE!AS12)</f>
        <v>45805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BX12" s="3"/>
      <c r="BY12" s="3"/>
      <c r="BZ12" s="3"/>
      <c r="CA12" s="4"/>
      <c r="CB12" s="4"/>
      <c r="CC12" s="4"/>
      <c r="CD12" s="4"/>
      <c r="CE12" s="4"/>
      <c r="CF12" s="4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s="2" customFormat="1" x14ac:dyDescent="0.2">
      <c r="A13" s="30" t="s">
        <v>36</v>
      </c>
      <c r="B13" s="31">
        <f>SUM(C13+D13)</f>
        <v>3248</v>
      </c>
      <c r="C13" s="32">
        <f t="shared" si="0"/>
        <v>1</v>
      </c>
      <c r="D13" s="33">
        <f t="shared" si="0"/>
        <v>3247</v>
      </c>
      <c r="E13" s="25">
        <f>SUM(ENERO:DICIEMBRE!E13)</f>
        <v>0</v>
      </c>
      <c r="F13" s="25">
        <f>SUM(ENERO:DICIEMBRE!F13)</f>
        <v>0</v>
      </c>
      <c r="G13" s="25">
        <f>SUM(ENERO:DICIEMBRE!G13)</f>
        <v>0</v>
      </c>
      <c r="H13" s="25">
        <f>SUM(ENERO:DICIEMBRE!H13)</f>
        <v>0</v>
      </c>
      <c r="I13" s="25">
        <f>SUM(ENERO:DICIEMBRE!I13)</f>
        <v>0</v>
      </c>
      <c r="J13" s="25">
        <f>SUM(ENERO:DICIEMBRE!J13)</f>
        <v>18</v>
      </c>
      <c r="K13" s="25">
        <f>SUM(ENERO:DICIEMBRE!K13)</f>
        <v>0</v>
      </c>
      <c r="L13" s="25">
        <f>SUM(ENERO:DICIEMBRE!L13)</f>
        <v>285</v>
      </c>
      <c r="M13" s="25">
        <f>SUM(ENERO:DICIEMBRE!M13)</f>
        <v>0</v>
      </c>
      <c r="N13" s="25">
        <f>SUM(ENERO:DICIEMBRE!N13)</f>
        <v>704</v>
      </c>
      <c r="O13" s="25">
        <f>SUM(ENERO:DICIEMBRE!O13)</f>
        <v>1</v>
      </c>
      <c r="P13" s="25">
        <f>SUM(ENERO:DICIEMBRE!P13)</f>
        <v>765</v>
      </c>
      <c r="Q13" s="25">
        <f>SUM(ENERO:DICIEMBRE!Q13)</f>
        <v>0</v>
      </c>
      <c r="R13" s="25">
        <f>SUM(ENERO:DICIEMBRE!R13)</f>
        <v>576</v>
      </c>
      <c r="S13" s="25">
        <f>SUM(ENERO:DICIEMBRE!S13)</f>
        <v>0</v>
      </c>
      <c r="T13" s="25">
        <f>SUM(ENERO:DICIEMBRE!T13)</f>
        <v>419</v>
      </c>
      <c r="U13" s="25">
        <f>SUM(ENERO:DICIEMBRE!U13)</f>
        <v>0</v>
      </c>
      <c r="V13" s="25">
        <f>SUM(ENERO:DICIEMBRE!V13)</f>
        <v>227</v>
      </c>
      <c r="W13" s="25">
        <f>SUM(ENERO:DICIEMBRE!W13)</f>
        <v>0</v>
      </c>
      <c r="X13" s="25">
        <f>SUM(ENERO:DICIEMBRE!X13)</f>
        <v>116</v>
      </c>
      <c r="Y13" s="25">
        <f>SUM(ENERO:DICIEMBRE!Y13)</f>
        <v>0</v>
      </c>
      <c r="Z13" s="25">
        <f>SUM(ENERO:DICIEMBRE!Z13)</f>
        <v>67</v>
      </c>
      <c r="AA13" s="25">
        <f>SUM(ENERO:DICIEMBRE!AA13)</f>
        <v>0</v>
      </c>
      <c r="AB13" s="25">
        <f>SUM(ENERO:DICIEMBRE!AB13)</f>
        <v>24</v>
      </c>
      <c r="AC13" s="25">
        <f>SUM(ENERO:DICIEMBRE!AC13)</f>
        <v>0</v>
      </c>
      <c r="AD13" s="25">
        <f>SUM(ENERO:DICIEMBRE!AD13)</f>
        <v>6</v>
      </c>
      <c r="AE13" s="25">
        <f>SUM(ENERO:DICIEMBRE!AE13)</f>
        <v>0</v>
      </c>
      <c r="AF13" s="25">
        <f>SUM(ENERO:DICIEMBRE!AF13)</f>
        <v>17</v>
      </c>
      <c r="AG13" s="25">
        <f>SUM(ENERO:DICIEMBRE!AG13)</f>
        <v>0</v>
      </c>
      <c r="AH13" s="25">
        <f>SUM(ENERO:DICIEMBRE!AH13)</f>
        <v>8</v>
      </c>
      <c r="AI13" s="25">
        <f>SUM(ENERO:DICIEMBRE!AI13)</f>
        <v>0</v>
      </c>
      <c r="AJ13" s="25">
        <f>SUM(ENERO:DICIEMBRE!AJ13)</f>
        <v>7</v>
      </c>
      <c r="AK13" s="25">
        <f>SUM(ENERO:DICIEMBRE!AK13)</f>
        <v>0</v>
      </c>
      <c r="AL13" s="25">
        <f>SUM(ENERO:DICIEMBRE!AL13)</f>
        <v>8</v>
      </c>
      <c r="AM13" s="25">
        <f>SUM(ENERO:DICIEMBRE!AM13)</f>
        <v>3140</v>
      </c>
      <c r="AN13" s="25">
        <f>SUM(ENERO:DICIEMBRE!AN13)</f>
        <v>78</v>
      </c>
      <c r="AO13" s="25">
        <f>SUM(ENERO:DICIEMBRE!AO13)</f>
        <v>0</v>
      </c>
      <c r="AP13" s="25">
        <f>SUM(ENERO:DICIEMBRE!AP13)</f>
        <v>43</v>
      </c>
      <c r="AQ13" s="25">
        <f>SUM(ENERO:DICIEMBRE!AQ13)</f>
        <v>252</v>
      </c>
      <c r="AR13" s="25">
        <f>SUM(ENERO:DICIEMBRE!AR13)</f>
        <v>65</v>
      </c>
      <c r="AS13" s="25">
        <f>SUM(ENERO:DICIEMBRE!AS13)</f>
        <v>5704</v>
      </c>
      <c r="AT13" s="28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BX13" s="3"/>
      <c r="BY13" s="3"/>
      <c r="BZ13" s="3"/>
      <c r="CA13" s="4"/>
      <c r="CB13" s="4"/>
      <c r="CC13" s="4"/>
      <c r="CD13" s="4"/>
      <c r="CE13" s="4"/>
      <c r="CF13" s="4"/>
      <c r="CG13" s="13">
        <v>0</v>
      </c>
      <c r="CH13" s="13">
        <v>0</v>
      </c>
      <c r="CI13" s="13">
        <v>0</v>
      </c>
      <c r="CJ13" s="13">
        <v>0</v>
      </c>
      <c r="CK13" s="13"/>
      <c r="CL13" s="13"/>
      <c r="CM13" s="13"/>
    </row>
    <row r="14" spans="1:91" s="2" customFormat="1" x14ac:dyDescent="0.2">
      <c r="A14" s="42" t="s">
        <v>37</v>
      </c>
      <c r="B14" s="43">
        <f>SUM(C14+D14)</f>
        <v>2184</v>
      </c>
      <c r="C14" s="44">
        <f t="shared" si="0"/>
        <v>2</v>
      </c>
      <c r="D14" s="45">
        <f t="shared" si="0"/>
        <v>2182</v>
      </c>
      <c r="E14" s="25">
        <f>SUM(ENERO:DICIEMBRE!E14)</f>
        <v>0</v>
      </c>
      <c r="F14" s="25">
        <f>SUM(ENERO:DICIEMBRE!F14)</f>
        <v>1</v>
      </c>
      <c r="G14" s="25">
        <f>SUM(ENERO:DICIEMBRE!G14)</f>
        <v>0</v>
      </c>
      <c r="H14" s="25">
        <f>SUM(ENERO:DICIEMBRE!H14)</f>
        <v>0</v>
      </c>
      <c r="I14" s="25">
        <f>SUM(ENERO:DICIEMBRE!I14)</f>
        <v>0</v>
      </c>
      <c r="J14" s="25">
        <f>SUM(ENERO:DICIEMBRE!J14)</f>
        <v>10</v>
      </c>
      <c r="K14" s="25">
        <f>SUM(ENERO:DICIEMBRE!K14)</f>
        <v>0</v>
      </c>
      <c r="L14" s="25">
        <f>SUM(ENERO:DICIEMBRE!L14)</f>
        <v>186</v>
      </c>
      <c r="M14" s="25">
        <f>SUM(ENERO:DICIEMBRE!M14)</f>
        <v>0</v>
      </c>
      <c r="N14" s="25">
        <f>SUM(ENERO:DICIEMBRE!N14)</f>
        <v>471</v>
      </c>
      <c r="O14" s="25">
        <f>SUM(ENERO:DICIEMBRE!O14)</f>
        <v>0</v>
      </c>
      <c r="P14" s="25">
        <f>SUM(ENERO:DICIEMBRE!P14)</f>
        <v>498</v>
      </c>
      <c r="Q14" s="25">
        <f>SUM(ENERO:DICIEMBRE!Q14)</f>
        <v>0</v>
      </c>
      <c r="R14" s="25">
        <f>SUM(ENERO:DICIEMBRE!R14)</f>
        <v>434</v>
      </c>
      <c r="S14" s="25">
        <f>SUM(ENERO:DICIEMBRE!S14)</f>
        <v>0</v>
      </c>
      <c r="T14" s="25">
        <f>SUM(ENERO:DICIEMBRE!T14)</f>
        <v>309</v>
      </c>
      <c r="U14" s="25">
        <f>SUM(ENERO:DICIEMBRE!U14)</f>
        <v>0</v>
      </c>
      <c r="V14" s="25">
        <f>SUM(ENERO:DICIEMBRE!V14)</f>
        <v>139</v>
      </c>
      <c r="W14" s="25">
        <f>SUM(ENERO:DICIEMBRE!W14)</f>
        <v>0</v>
      </c>
      <c r="X14" s="25">
        <f>SUM(ENERO:DICIEMBRE!X14)</f>
        <v>47</v>
      </c>
      <c r="Y14" s="25">
        <f>SUM(ENERO:DICIEMBRE!Y14)</f>
        <v>0</v>
      </c>
      <c r="Z14" s="25">
        <f>SUM(ENERO:DICIEMBRE!Z14)</f>
        <v>23</v>
      </c>
      <c r="AA14" s="25">
        <f>SUM(ENERO:DICIEMBRE!AA14)</f>
        <v>0</v>
      </c>
      <c r="AB14" s="25">
        <f>SUM(ENERO:DICIEMBRE!AB14)</f>
        <v>17</v>
      </c>
      <c r="AC14" s="25">
        <f>SUM(ENERO:DICIEMBRE!AC14)</f>
        <v>0</v>
      </c>
      <c r="AD14" s="25">
        <f>SUM(ENERO:DICIEMBRE!AD14)</f>
        <v>14</v>
      </c>
      <c r="AE14" s="25">
        <f>SUM(ENERO:DICIEMBRE!AE14)</f>
        <v>0</v>
      </c>
      <c r="AF14" s="25">
        <f>SUM(ENERO:DICIEMBRE!AF14)</f>
        <v>13</v>
      </c>
      <c r="AG14" s="25">
        <f>SUM(ENERO:DICIEMBRE!AG14)</f>
        <v>0</v>
      </c>
      <c r="AH14" s="25">
        <f>SUM(ENERO:DICIEMBRE!AH14)</f>
        <v>12</v>
      </c>
      <c r="AI14" s="25">
        <f>SUM(ENERO:DICIEMBRE!AI14)</f>
        <v>0</v>
      </c>
      <c r="AJ14" s="25">
        <f>SUM(ENERO:DICIEMBRE!AJ14)</f>
        <v>3</v>
      </c>
      <c r="AK14" s="25">
        <f>SUM(ENERO:DICIEMBRE!AK14)</f>
        <v>2</v>
      </c>
      <c r="AL14" s="25">
        <f>SUM(ENERO:DICIEMBRE!AL14)</f>
        <v>5</v>
      </c>
      <c r="AM14" s="25">
        <f>SUM(ENERO:DICIEMBRE!AM14)</f>
        <v>2140</v>
      </c>
      <c r="AN14" s="52"/>
      <c r="AO14" s="53"/>
      <c r="AP14" s="53"/>
      <c r="AQ14" s="54"/>
      <c r="AR14" s="54"/>
      <c r="AS14" s="54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BX14" s="3"/>
      <c r="BY14" s="3"/>
      <c r="BZ14" s="3"/>
      <c r="CA14" s="4"/>
      <c r="CB14" s="4"/>
      <c r="CC14" s="4"/>
      <c r="CD14" s="4"/>
      <c r="CE14" s="4"/>
      <c r="CF14" s="4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s="2" customFormat="1" x14ac:dyDescent="0.2">
      <c r="A15" s="1519" t="s">
        <v>38</v>
      </c>
      <c r="B15" s="1519"/>
      <c r="C15" s="1519"/>
      <c r="D15" s="1519"/>
      <c r="E15" s="1519"/>
      <c r="F15" s="1519"/>
      <c r="G15" s="1519"/>
      <c r="H15" s="1519"/>
      <c r="I15" s="1519"/>
      <c r="J15" s="1519"/>
      <c r="K15" s="1519"/>
      <c r="L15" s="1519"/>
      <c r="M15" s="1519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CA15" s="4"/>
      <c r="CB15" s="4"/>
      <c r="CC15" s="4"/>
      <c r="CD15" s="4"/>
      <c r="CE15" s="4"/>
      <c r="CF15" s="4"/>
      <c r="CG15" s="13"/>
      <c r="CH15" s="13"/>
      <c r="CI15" s="13"/>
      <c r="CJ15" s="13"/>
      <c r="CK15" s="13"/>
      <c r="CL15" s="13"/>
      <c r="CM15" s="13"/>
    </row>
    <row r="16" spans="1:91" s="2" customFormat="1" x14ac:dyDescent="0.2">
      <c r="A16" s="1498" t="s">
        <v>39</v>
      </c>
      <c r="B16" s="1501" t="s">
        <v>5</v>
      </c>
      <c r="C16" s="1502"/>
      <c r="D16" s="1503"/>
      <c r="E16" s="1507" t="s">
        <v>6</v>
      </c>
      <c r="F16" s="1508"/>
      <c r="G16" s="1508"/>
      <c r="H16" s="1508"/>
      <c r="I16" s="1508"/>
      <c r="J16" s="1508"/>
      <c r="K16" s="1508"/>
      <c r="L16" s="1508"/>
      <c r="M16" s="1508"/>
      <c r="N16" s="1508"/>
      <c r="O16" s="1508"/>
      <c r="P16" s="1508"/>
      <c r="Q16" s="1508"/>
      <c r="R16" s="1508"/>
      <c r="S16" s="1508"/>
      <c r="T16" s="1508"/>
      <c r="U16" s="1508"/>
      <c r="V16" s="1508"/>
      <c r="W16" s="1508"/>
      <c r="X16" s="1508"/>
      <c r="Y16" s="1508"/>
      <c r="Z16" s="1508"/>
      <c r="AA16" s="1508"/>
      <c r="AB16" s="1508"/>
      <c r="AC16" s="1508"/>
      <c r="AD16" s="1508"/>
      <c r="AE16" s="1508"/>
      <c r="AF16" s="1508"/>
      <c r="AG16" s="1508"/>
      <c r="AH16" s="1508"/>
      <c r="AI16" s="1508"/>
      <c r="AJ16" s="1508"/>
      <c r="AK16" s="1508"/>
      <c r="AL16" s="1509"/>
      <c r="AM16" s="1510" t="s">
        <v>7</v>
      </c>
      <c r="AN16" s="1510" t="s">
        <v>10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3"/>
      <c r="BY16" s="3"/>
      <c r="BZ16" s="3"/>
      <c r="CA16" s="4"/>
      <c r="CB16" s="4"/>
      <c r="CC16" s="4"/>
      <c r="CD16" s="4"/>
      <c r="CE16" s="4"/>
      <c r="CF16" s="4"/>
      <c r="CG16" s="13"/>
      <c r="CH16" s="13"/>
      <c r="CI16" s="13"/>
      <c r="CJ16" s="13"/>
      <c r="CK16" s="13"/>
      <c r="CL16" s="13"/>
      <c r="CM16" s="13"/>
    </row>
    <row r="17" spans="1:91" s="2" customFormat="1" x14ac:dyDescent="0.2">
      <c r="A17" s="1499"/>
      <c r="B17" s="1504"/>
      <c r="C17" s="1505"/>
      <c r="D17" s="1506"/>
      <c r="E17" s="1507" t="s">
        <v>11</v>
      </c>
      <c r="F17" s="1509"/>
      <c r="G17" s="1507" t="s">
        <v>12</v>
      </c>
      <c r="H17" s="1509"/>
      <c r="I17" s="1507" t="s">
        <v>13</v>
      </c>
      <c r="J17" s="1509"/>
      <c r="K17" s="1507" t="s">
        <v>14</v>
      </c>
      <c r="L17" s="1509"/>
      <c r="M17" s="1507" t="s">
        <v>15</v>
      </c>
      <c r="N17" s="1509"/>
      <c r="O17" s="1513" t="s">
        <v>16</v>
      </c>
      <c r="P17" s="1514"/>
      <c r="Q17" s="1513" t="s">
        <v>17</v>
      </c>
      <c r="R17" s="1514"/>
      <c r="S17" s="1513" t="s">
        <v>18</v>
      </c>
      <c r="T17" s="1514"/>
      <c r="U17" s="1513" t="s">
        <v>19</v>
      </c>
      <c r="V17" s="1514"/>
      <c r="W17" s="1513" t="s">
        <v>20</v>
      </c>
      <c r="X17" s="1514"/>
      <c r="Y17" s="1513" t="s">
        <v>21</v>
      </c>
      <c r="Z17" s="1514"/>
      <c r="AA17" s="1513" t="s">
        <v>22</v>
      </c>
      <c r="AB17" s="1514"/>
      <c r="AC17" s="1513" t="s">
        <v>23</v>
      </c>
      <c r="AD17" s="1514"/>
      <c r="AE17" s="1513" t="s">
        <v>24</v>
      </c>
      <c r="AF17" s="1514"/>
      <c r="AG17" s="1513" t="s">
        <v>25</v>
      </c>
      <c r="AH17" s="1514"/>
      <c r="AI17" s="1513" t="s">
        <v>26</v>
      </c>
      <c r="AJ17" s="1514"/>
      <c r="AK17" s="1513" t="s">
        <v>27</v>
      </c>
      <c r="AL17" s="1514"/>
      <c r="AM17" s="1511"/>
      <c r="AN17" s="1511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X17" s="3"/>
      <c r="BY17" s="3"/>
      <c r="BZ17" s="3"/>
      <c r="CA17" s="4"/>
      <c r="CB17" s="4"/>
      <c r="CC17" s="4"/>
      <c r="CD17" s="4"/>
      <c r="CE17" s="4"/>
      <c r="CF17" s="4"/>
      <c r="CG17" s="13"/>
      <c r="CH17" s="13"/>
      <c r="CI17" s="13"/>
      <c r="CJ17" s="13"/>
      <c r="CK17" s="13"/>
      <c r="CL17" s="13"/>
      <c r="CM17" s="13"/>
    </row>
    <row r="18" spans="1:91" s="2" customFormat="1" x14ac:dyDescent="0.2">
      <c r="A18" s="1500"/>
      <c r="B18" s="58" t="s">
        <v>32</v>
      </c>
      <c r="C18" s="59" t="s">
        <v>40</v>
      </c>
      <c r="D18" s="60" t="s">
        <v>34</v>
      </c>
      <c r="E18" s="61" t="s">
        <v>40</v>
      </c>
      <c r="F18" s="60" t="s">
        <v>34</v>
      </c>
      <c r="G18" s="61" t="s">
        <v>40</v>
      </c>
      <c r="H18" s="60" t="s">
        <v>34</v>
      </c>
      <c r="I18" s="61" t="s">
        <v>40</v>
      </c>
      <c r="J18" s="60" t="s">
        <v>34</v>
      </c>
      <c r="K18" s="61" t="s">
        <v>40</v>
      </c>
      <c r="L18" s="60" t="s">
        <v>34</v>
      </c>
      <c r="M18" s="61" t="s">
        <v>40</v>
      </c>
      <c r="N18" s="60" t="s">
        <v>34</v>
      </c>
      <c r="O18" s="61" t="s">
        <v>40</v>
      </c>
      <c r="P18" s="60" t="s">
        <v>34</v>
      </c>
      <c r="Q18" s="61" t="s">
        <v>40</v>
      </c>
      <c r="R18" s="60" t="s">
        <v>34</v>
      </c>
      <c r="S18" s="61" t="s">
        <v>40</v>
      </c>
      <c r="T18" s="60" t="s">
        <v>34</v>
      </c>
      <c r="U18" s="61" t="s">
        <v>40</v>
      </c>
      <c r="V18" s="60" t="s">
        <v>34</v>
      </c>
      <c r="W18" s="61" t="s">
        <v>40</v>
      </c>
      <c r="X18" s="60" t="s">
        <v>34</v>
      </c>
      <c r="Y18" s="61" t="s">
        <v>40</v>
      </c>
      <c r="Z18" s="60" t="s">
        <v>34</v>
      </c>
      <c r="AA18" s="61" t="s">
        <v>40</v>
      </c>
      <c r="AB18" s="60" t="s">
        <v>34</v>
      </c>
      <c r="AC18" s="61" t="s">
        <v>40</v>
      </c>
      <c r="AD18" s="60" t="s">
        <v>34</v>
      </c>
      <c r="AE18" s="61" t="s">
        <v>40</v>
      </c>
      <c r="AF18" s="60" t="s">
        <v>34</v>
      </c>
      <c r="AG18" s="61" t="s">
        <v>40</v>
      </c>
      <c r="AH18" s="60" t="s">
        <v>34</v>
      </c>
      <c r="AI18" s="61" t="s">
        <v>40</v>
      </c>
      <c r="AJ18" s="60" t="s">
        <v>34</v>
      </c>
      <c r="AK18" s="61" t="s">
        <v>40</v>
      </c>
      <c r="AL18" s="60" t="s">
        <v>34</v>
      </c>
      <c r="AM18" s="1512"/>
      <c r="AN18" s="15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X18" s="3"/>
      <c r="BY18" s="3"/>
      <c r="BZ18" s="3"/>
      <c r="CA18" s="4"/>
      <c r="CB18" s="4"/>
      <c r="CC18" s="4"/>
      <c r="CD18" s="4"/>
      <c r="CE18" s="4"/>
      <c r="CF18" s="4"/>
      <c r="CG18" s="13"/>
      <c r="CH18" s="13"/>
      <c r="CI18" s="13"/>
      <c r="CJ18" s="13"/>
      <c r="CK18" s="13"/>
      <c r="CL18" s="13"/>
      <c r="CM18" s="13"/>
    </row>
    <row r="19" spans="1:91" s="2" customFormat="1" x14ac:dyDescent="0.2">
      <c r="A19" s="62" t="s">
        <v>41</v>
      </c>
      <c r="B19" s="63">
        <f>SUM(C19+D19)</f>
        <v>0</v>
      </c>
      <c r="C19" s="64">
        <f t="shared" ref="C19:D22" si="1">SUM(E19+G19+I19+K19+M19+O19+Q19+S19+U19+W19+Y19+AA19+AC19+AE19+AG19+AI19+AK19)</f>
        <v>0</v>
      </c>
      <c r="D19" s="65">
        <f t="shared" si="1"/>
        <v>0</v>
      </c>
      <c r="E19" s="66"/>
      <c r="F19" s="67"/>
      <c r="G19" s="66"/>
      <c r="H19" s="67"/>
      <c r="I19" s="66"/>
      <c r="J19" s="68"/>
      <c r="K19" s="66"/>
      <c r="L19" s="68"/>
      <c r="M19" s="66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69"/>
      <c r="AH19" s="68"/>
      <c r="AI19" s="69"/>
      <c r="AJ19" s="68"/>
      <c r="AK19" s="69"/>
      <c r="AL19" s="68"/>
      <c r="AM19" s="70"/>
      <c r="AN19" s="70"/>
      <c r="AO19" s="28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X19" s="3"/>
      <c r="BY19" s="3"/>
      <c r="BZ19" s="3"/>
      <c r="CA19" s="4"/>
      <c r="CB19" s="4"/>
      <c r="CC19" s="4"/>
      <c r="CD19" s="4"/>
      <c r="CE19" s="4"/>
      <c r="CF19" s="4"/>
      <c r="CG19" s="13">
        <v>0</v>
      </c>
      <c r="CH19" s="13">
        <v>0</v>
      </c>
      <c r="CI19" s="13"/>
      <c r="CJ19" s="13"/>
      <c r="CK19" s="13"/>
      <c r="CL19" s="13"/>
      <c r="CM19" s="13"/>
    </row>
    <row r="20" spans="1:91" s="2" customFormat="1" x14ac:dyDescent="0.2">
      <c r="A20" s="71" t="s">
        <v>42</v>
      </c>
      <c r="B20" s="63">
        <f>SUM(C20+D20)</f>
        <v>0</v>
      </c>
      <c r="C20" s="64">
        <f t="shared" si="1"/>
        <v>0</v>
      </c>
      <c r="D20" s="72">
        <f t="shared" si="1"/>
        <v>0</v>
      </c>
      <c r="E20" s="34"/>
      <c r="F20" s="73"/>
      <c r="G20" s="34"/>
      <c r="H20" s="73"/>
      <c r="I20" s="34"/>
      <c r="J20" s="35"/>
      <c r="K20" s="34"/>
      <c r="L20" s="35"/>
      <c r="M20" s="34"/>
      <c r="N20" s="35"/>
      <c r="O20" s="74"/>
      <c r="P20" s="35"/>
      <c r="Q20" s="74"/>
      <c r="R20" s="35"/>
      <c r="S20" s="74"/>
      <c r="T20" s="35"/>
      <c r="U20" s="74"/>
      <c r="V20" s="35"/>
      <c r="W20" s="74"/>
      <c r="X20" s="35"/>
      <c r="Y20" s="74"/>
      <c r="Z20" s="35"/>
      <c r="AA20" s="74"/>
      <c r="AB20" s="35"/>
      <c r="AC20" s="74"/>
      <c r="AD20" s="35"/>
      <c r="AE20" s="74"/>
      <c r="AF20" s="35"/>
      <c r="AG20" s="74"/>
      <c r="AH20" s="35"/>
      <c r="AI20" s="74"/>
      <c r="AJ20" s="35"/>
      <c r="AK20" s="74"/>
      <c r="AL20" s="35"/>
      <c r="AM20" s="75"/>
      <c r="AN20" s="75"/>
      <c r="AO20" s="28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X20" s="3"/>
      <c r="BY20" s="3"/>
      <c r="BZ20" s="3"/>
      <c r="CA20" s="4"/>
      <c r="CB20" s="4"/>
      <c r="CC20" s="4"/>
      <c r="CD20" s="4"/>
      <c r="CE20" s="4"/>
      <c r="CF20" s="4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s="2" customFormat="1" x14ac:dyDescent="0.2">
      <c r="A21" s="71" t="s">
        <v>43</v>
      </c>
      <c r="B21" s="63">
        <f>SUM(C21+D21)</f>
        <v>0</v>
      </c>
      <c r="C21" s="64">
        <f t="shared" si="1"/>
        <v>0</v>
      </c>
      <c r="D21" s="72">
        <f t="shared" si="1"/>
        <v>0</v>
      </c>
      <c r="E21" s="34"/>
      <c r="F21" s="73"/>
      <c r="G21" s="34"/>
      <c r="H21" s="73"/>
      <c r="I21" s="34"/>
      <c r="J21" s="35"/>
      <c r="K21" s="34"/>
      <c r="L21" s="35"/>
      <c r="M21" s="34"/>
      <c r="N21" s="35"/>
      <c r="O21" s="74"/>
      <c r="P21" s="35"/>
      <c r="Q21" s="74"/>
      <c r="R21" s="35"/>
      <c r="S21" s="74"/>
      <c r="T21" s="35"/>
      <c r="U21" s="74"/>
      <c r="V21" s="35"/>
      <c r="W21" s="74"/>
      <c r="X21" s="35"/>
      <c r="Y21" s="74"/>
      <c r="Z21" s="35"/>
      <c r="AA21" s="74"/>
      <c r="AB21" s="35"/>
      <c r="AC21" s="74"/>
      <c r="AD21" s="35"/>
      <c r="AE21" s="74"/>
      <c r="AF21" s="35"/>
      <c r="AG21" s="74"/>
      <c r="AH21" s="35"/>
      <c r="AI21" s="74"/>
      <c r="AJ21" s="35"/>
      <c r="AK21" s="74"/>
      <c r="AL21" s="35"/>
      <c r="AM21" s="75"/>
      <c r="AN21" s="75"/>
      <c r="AO21" s="28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X21" s="3"/>
      <c r="BY21" s="3"/>
      <c r="BZ21" s="3"/>
      <c r="CA21" s="4"/>
      <c r="CB21" s="4"/>
      <c r="CC21" s="4"/>
      <c r="CD21" s="4"/>
      <c r="CE21" s="4"/>
      <c r="CF21" s="4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s="2" customFormat="1" x14ac:dyDescent="0.2">
      <c r="A22" s="76" t="s">
        <v>44</v>
      </c>
      <c r="B22" s="77">
        <f>SUM(C22+D22)</f>
        <v>0</v>
      </c>
      <c r="C22" s="78">
        <f t="shared" si="1"/>
        <v>0</v>
      </c>
      <c r="D22" s="45">
        <f t="shared" si="1"/>
        <v>0</v>
      </c>
      <c r="E22" s="46"/>
      <c r="F22" s="47"/>
      <c r="G22" s="46"/>
      <c r="H22" s="47"/>
      <c r="I22" s="46"/>
      <c r="J22" s="48"/>
      <c r="K22" s="46"/>
      <c r="L22" s="48"/>
      <c r="M22" s="46"/>
      <c r="N22" s="48"/>
      <c r="O22" s="79"/>
      <c r="P22" s="48"/>
      <c r="Q22" s="79"/>
      <c r="R22" s="48"/>
      <c r="S22" s="79"/>
      <c r="T22" s="48"/>
      <c r="U22" s="79"/>
      <c r="V22" s="48"/>
      <c r="W22" s="79"/>
      <c r="X22" s="48"/>
      <c r="Y22" s="79"/>
      <c r="Z22" s="48"/>
      <c r="AA22" s="79"/>
      <c r="AB22" s="48"/>
      <c r="AC22" s="79"/>
      <c r="AD22" s="48"/>
      <c r="AE22" s="79"/>
      <c r="AF22" s="48"/>
      <c r="AG22" s="79"/>
      <c r="AH22" s="48"/>
      <c r="AI22" s="79"/>
      <c r="AJ22" s="48"/>
      <c r="AK22" s="79"/>
      <c r="AL22" s="48"/>
      <c r="AM22" s="80"/>
      <c r="AN22" s="80"/>
      <c r="AO22" s="28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X22" s="3"/>
      <c r="BY22" s="3"/>
      <c r="BZ22" s="3"/>
      <c r="CA22" s="4"/>
      <c r="CB22" s="4"/>
      <c r="CC22" s="4"/>
      <c r="CD22" s="4"/>
      <c r="CE22" s="4"/>
      <c r="CF22" s="4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s="2" customFormat="1" x14ac:dyDescent="0.2">
      <c r="A23" s="81" t="s">
        <v>45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2"/>
      <c r="M23" s="11"/>
      <c r="N23" s="11"/>
      <c r="O23" s="8"/>
      <c r="P23" s="8"/>
      <c r="Q23" s="8"/>
      <c r="R23" s="8"/>
      <c r="S23" s="8"/>
      <c r="T23" s="8"/>
      <c r="U23" s="8"/>
      <c r="V23" s="8"/>
      <c r="W23" s="8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5"/>
      <c r="AN23" s="57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A23" s="4"/>
      <c r="CB23" s="4"/>
      <c r="CC23" s="4"/>
      <c r="CD23" s="4"/>
      <c r="CE23" s="4"/>
      <c r="CF23" s="4"/>
      <c r="CG23" s="13"/>
      <c r="CH23" s="13"/>
      <c r="CI23" s="13"/>
      <c r="CJ23" s="13"/>
      <c r="CK23" s="13"/>
      <c r="CL23" s="13"/>
      <c r="CM23" s="13"/>
    </row>
    <row r="24" spans="1:91" s="2" customFormat="1" x14ac:dyDescent="0.2">
      <c r="A24" s="1523" t="s">
        <v>39</v>
      </c>
      <c r="B24" s="1501" t="s">
        <v>5</v>
      </c>
      <c r="C24" s="1502"/>
      <c r="D24" s="1503"/>
      <c r="E24" s="1507" t="s">
        <v>6</v>
      </c>
      <c r="F24" s="1508"/>
      <c r="G24" s="1508"/>
      <c r="H24" s="1508"/>
      <c r="I24" s="1508"/>
      <c r="J24" s="1508"/>
      <c r="K24" s="1508"/>
      <c r="L24" s="1508"/>
      <c r="M24" s="1508"/>
      <c r="N24" s="1508"/>
      <c r="O24" s="1508"/>
      <c r="P24" s="1508"/>
      <c r="Q24" s="1508"/>
      <c r="R24" s="1508"/>
      <c r="S24" s="1508"/>
      <c r="T24" s="1508"/>
      <c r="U24" s="1508"/>
      <c r="V24" s="1508"/>
      <c r="W24" s="1508"/>
      <c r="X24" s="1508"/>
      <c r="Y24" s="1508"/>
      <c r="Z24" s="1508"/>
      <c r="AA24" s="1508"/>
      <c r="AB24" s="1508"/>
      <c r="AC24" s="1508"/>
      <c r="AD24" s="1508"/>
      <c r="AE24" s="1508"/>
      <c r="AF24" s="1508"/>
      <c r="AG24" s="1508"/>
      <c r="AH24" s="1508"/>
      <c r="AI24" s="1508"/>
      <c r="AJ24" s="1508"/>
      <c r="AK24" s="1508"/>
      <c r="AL24" s="1509"/>
      <c r="AM24" s="1510" t="s">
        <v>7</v>
      </c>
      <c r="AN24" s="1510" t="s">
        <v>10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3"/>
      <c r="BY24" s="3"/>
      <c r="BZ24" s="3"/>
      <c r="CA24" s="4"/>
      <c r="CB24" s="4"/>
      <c r="CC24" s="4"/>
      <c r="CD24" s="4"/>
      <c r="CE24" s="4"/>
      <c r="CF24" s="4"/>
      <c r="CG24" s="13"/>
      <c r="CH24" s="13"/>
      <c r="CI24" s="13"/>
      <c r="CJ24" s="13"/>
      <c r="CK24" s="13"/>
      <c r="CL24" s="13"/>
      <c r="CM24" s="13"/>
    </row>
    <row r="25" spans="1:91" s="2" customFormat="1" x14ac:dyDescent="0.2">
      <c r="A25" s="1524"/>
      <c r="B25" s="1504"/>
      <c r="C25" s="1505"/>
      <c r="D25" s="1506"/>
      <c r="E25" s="1507" t="s">
        <v>11</v>
      </c>
      <c r="F25" s="1509"/>
      <c r="G25" s="1507" t="s">
        <v>12</v>
      </c>
      <c r="H25" s="1509"/>
      <c r="I25" s="1507" t="s">
        <v>13</v>
      </c>
      <c r="J25" s="1509"/>
      <c r="K25" s="1507" t="s">
        <v>14</v>
      </c>
      <c r="L25" s="1509"/>
      <c r="M25" s="1507" t="s">
        <v>15</v>
      </c>
      <c r="N25" s="1509"/>
      <c r="O25" s="1513" t="s">
        <v>16</v>
      </c>
      <c r="P25" s="1514"/>
      <c r="Q25" s="1513" t="s">
        <v>17</v>
      </c>
      <c r="R25" s="1514"/>
      <c r="S25" s="1513" t="s">
        <v>18</v>
      </c>
      <c r="T25" s="1514"/>
      <c r="U25" s="1513" t="s">
        <v>19</v>
      </c>
      <c r="V25" s="1514"/>
      <c r="W25" s="1513" t="s">
        <v>20</v>
      </c>
      <c r="X25" s="1514"/>
      <c r="Y25" s="1513" t="s">
        <v>21</v>
      </c>
      <c r="Z25" s="1514"/>
      <c r="AA25" s="1513" t="s">
        <v>22</v>
      </c>
      <c r="AB25" s="1514"/>
      <c r="AC25" s="1513" t="s">
        <v>23</v>
      </c>
      <c r="AD25" s="1514"/>
      <c r="AE25" s="1513" t="s">
        <v>24</v>
      </c>
      <c r="AF25" s="1514"/>
      <c r="AG25" s="1513" t="s">
        <v>25</v>
      </c>
      <c r="AH25" s="1514"/>
      <c r="AI25" s="1513" t="s">
        <v>26</v>
      </c>
      <c r="AJ25" s="1514"/>
      <c r="AK25" s="1513" t="s">
        <v>27</v>
      </c>
      <c r="AL25" s="1514"/>
      <c r="AM25" s="1511"/>
      <c r="AN25" s="1511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X25" s="3"/>
      <c r="BY25" s="3"/>
      <c r="BZ25" s="3"/>
      <c r="CA25" s="4"/>
      <c r="CB25" s="4"/>
      <c r="CC25" s="4"/>
      <c r="CD25" s="4"/>
      <c r="CE25" s="4"/>
      <c r="CF25" s="4"/>
      <c r="CG25" s="13"/>
      <c r="CH25" s="13"/>
      <c r="CI25" s="13"/>
      <c r="CJ25" s="13"/>
      <c r="CK25" s="13"/>
      <c r="CL25" s="13"/>
      <c r="CM25" s="13"/>
    </row>
    <row r="26" spans="1:91" s="2" customFormat="1" x14ac:dyDescent="0.2">
      <c r="A26" s="1525"/>
      <c r="B26" s="58" t="s">
        <v>32</v>
      </c>
      <c r="C26" s="15" t="s">
        <v>40</v>
      </c>
      <c r="D26" s="16" t="s">
        <v>34</v>
      </c>
      <c r="E26" s="83" t="s">
        <v>40</v>
      </c>
      <c r="F26" s="18" t="s">
        <v>34</v>
      </c>
      <c r="G26" s="83" t="s">
        <v>40</v>
      </c>
      <c r="H26" s="18" t="s">
        <v>34</v>
      </c>
      <c r="I26" s="83" t="s">
        <v>40</v>
      </c>
      <c r="J26" s="18" t="s">
        <v>34</v>
      </c>
      <c r="K26" s="83" t="s">
        <v>40</v>
      </c>
      <c r="L26" s="18" t="s">
        <v>34</v>
      </c>
      <c r="M26" s="83" t="s">
        <v>40</v>
      </c>
      <c r="N26" s="18" t="s">
        <v>34</v>
      </c>
      <c r="O26" s="83" t="s">
        <v>40</v>
      </c>
      <c r="P26" s="18" t="s">
        <v>34</v>
      </c>
      <c r="Q26" s="83" t="s">
        <v>40</v>
      </c>
      <c r="R26" s="18" t="s">
        <v>34</v>
      </c>
      <c r="S26" s="83" t="s">
        <v>40</v>
      </c>
      <c r="T26" s="18" t="s">
        <v>34</v>
      </c>
      <c r="U26" s="83" t="s">
        <v>40</v>
      </c>
      <c r="V26" s="18" t="s">
        <v>34</v>
      </c>
      <c r="W26" s="83" t="s">
        <v>40</v>
      </c>
      <c r="X26" s="18" t="s">
        <v>34</v>
      </c>
      <c r="Y26" s="83" t="s">
        <v>40</v>
      </c>
      <c r="Z26" s="18" t="s">
        <v>34</v>
      </c>
      <c r="AA26" s="83" t="s">
        <v>40</v>
      </c>
      <c r="AB26" s="18" t="s">
        <v>34</v>
      </c>
      <c r="AC26" s="83" t="s">
        <v>40</v>
      </c>
      <c r="AD26" s="18" t="s">
        <v>34</v>
      </c>
      <c r="AE26" s="83" t="s">
        <v>40</v>
      </c>
      <c r="AF26" s="18" t="s">
        <v>34</v>
      </c>
      <c r="AG26" s="83" t="s">
        <v>40</v>
      </c>
      <c r="AH26" s="18" t="s">
        <v>34</v>
      </c>
      <c r="AI26" s="83" t="s">
        <v>40</v>
      </c>
      <c r="AJ26" s="18" t="s">
        <v>34</v>
      </c>
      <c r="AK26" s="83" t="s">
        <v>40</v>
      </c>
      <c r="AL26" s="18" t="s">
        <v>34</v>
      </c>
      <c r="AM26" s="1512"/>
      <c r="AN26" s="15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X26" s="3"/>
      <c r="BY26" s="3"/>
      <c r="BZ26" s="3"/>
      <c r="CA26" s="4"/>
      <c r="CB26" s="4"/>
      <c r="CC26" s="4"/>
      <c r="CD26" s="4"/>
      <c r="CE26" s="4"/>
      <c r="CF26" s="4"/>
      <c r="CG26" s="13"/>
      <c r="CH26" s="13"/>
      <c r="CI26" s="13"/>
      <c r="CJ26" s="13"/>
      <c r="CK26" s="13"/>
      <c r="CL26" s="13"/>
      <c r="CM26" s="13"/>
    </row>
    <row r="27" spans="1:91" s="2" customFormat="1" x14ac:dyDescent="0.2">
      <c r="A27" s="84" t="s">
        <v>41</v>
      </c>
      <c r="B27" s="85">
        <f t="shared" ref="B27:B32" si="2">SUM(C27+D27)</f>
        <v>0</v>
      </c>
      <c r="C27" s="86">
        <f t="shared" ref="C27:D32" si="3">SUM(E27+G27+I27+K27+M27+O27+Q27+S27+U27+W27+Y27+AA27+AC27+AE27+AG27+AI27+AK27)</f>
        <v>0</v>
      </c>
      <c r="D27" s="24">
        <f t="shared" si="3"/>
        <v>0</v>
      </c>
      <c r="E27" s="25"/>
      <c r="F27" s="26"/>
      <c r="G27" s="25"/>
      <c r="H27" s="26"/>
      <c r="I27" s="25"/>
      <c r="J27" s="27"/>
      <c r="K27" s="25"/>
      <c r="L27" s="27"/>
      <c r="M27" s="25"/>
      <c r="N27" s="27"/>
      <c r="O27" s="87"/>
      <c r="P27" s="27"/>
      <c r="Q27" s="87"/>
      <c r="R27" s="27"/>
      <c r="S27" s="87"/>
      <c r="T27" s="27"/>
      <c r="U27" s="87"/>
      <c r="V27" s="27"/>
      <c r="W27" s="87"/>
      <c r="X27" s="27"/>
      <c r="Y27" s="87"/>
      <c r="Z27" s="27"/>
      <c r="AA27" s="87"/>
      <c r="AB27" s="27"/>
      <c r="AC27" s="87"/>
      <c r="AD27" s="27"/>
      <c r="AE27" s="87"/>
      <c r="AF27" s="27"/>
      <c r="AG27" s="87"/>
      <c r="AH27" s="27"/>
      <c r="AI27" s="87"/>
      <c r="AJ27" s="27"/>
      <c r="AK27" s="87"/>
      <c r="AL27" s="27"/>
      <c r="AM27" s="88"/>
      <c r="AN27" s="88"/>
      <c r="AO27" s="28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X27" s="3"/>
      <c r="BY27" s="3"/>
      <c r="BZ27" s="3"/>
      <c r="CA27" s="4"/>
      <c r="CB27" s="4"/>
      <c r="CC27" s="4"/>
      <c r="CD27" s="4"/>
      <c r="CE27" s="4"/>
      <c r="CF27" s="4"/>
      <c r="CG27" s="13">
        <v>0</v>
      </c>
      <c r="CH27" s="13">
        <v>0</v>
      </c>
      <c r="CI27" s="13"/>
      <c r="CJ27" s="13"/>
      <c r="CK27" s="13"/>
      <c r="CL27" s="13"/>
      <c r="CM27" s="13"/>
    </row>
    <row r="28" spans="1:91" s="2" customFormat="1" x14ac:dyDescent="0.2">
      <c r="A28" s="30" t="s">
        <v>42</v>
      </c>
      <c r="B28" s="63">
        <f t="shared" si="2"/>
        <v>0</v>
      </c>
      <c r="C28" s="64">
        <f t="shared" si="3"/>
        <v>0</v>
      </c>
      <c r="D28" s="72">
        <f t="shared" si="3"/>
        <v>0</v>
      </c>
      <c r="E28" s="34"/>
      <c r="F28" s="73"/>
      <c r="G28" s="34"/>
      <c r="H28" s="73"/>
      <c r="I28" s="34"/>
      <c r="J28" s="35"/>
      <c r="K28" s="34"/>
      <c r="L28" s="35"/>
      <c r="M28" s="34"/>
      <c r="N28" s="35"/>
      <c r="O28" s="74"/>
      <c r="P28" s="35"/>
      <c r="Q28" s="74"/>
      <c r="R28" s="35"/>
      <c r="S28" s="74"/>
      <c r="T28" s="35"/>
      <c r="U28" s="74"/>
      <c r="V28" s="35"/>
      <c r="W28" s="74"/>
      <c r="X28" s="35"/>
      <c r="Y28" s="74"/>
      <c r="Z28" s="35"/>
      <c r="AA28" s="74"/>
      <c r="AB28" s="35"/>
      <c r="AC28" s="74"/>
      <c r="AD28" s="35"/>
      <c r="AE28" s="74"/>
      <c r="AF28" s="35"/>
      <c r="AG28" s="74"/>
      <c r="AH28" s="35"/>
      <c r="AI28" s="74"/>
      <c r="AJ28" s="35"/>
      <c r="AK28" s="74"/>
      <c r="AL28" s="35"/>
      <c r="AM28" s="75"/>
      <c r="AN28" s="75"/>
      <c r="AO28" s="28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X28" s="3"/>
      <c r="BY28" s="3"/>
      <c r="BZ28" s="3"/>
      <c r="CA28" s="4"/>
      <c r="CB28" s="4"/>
      <c r="CC28" s="4"/>
      <c r="CD28" s="4"/>
      <c r="CE28" s="4"/>
      <c r="CF28" s="4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s="2" customFormat="1" x14ac:dyDescent="0.2">
      <c r="A29" s="30" t="s">
        <v>43</v>
      </c>
      <c r="B29" s="63">
        <f t="shared" si="2"/>
        <v>0</v>
      </c>
      <c r="C29" s="64">
        <f t="shared" si="3"/>
        <v>0</v>
      </c>
      <c r="D29" s="72">
        <f t="shared" si="3"/>
        <v>0</v>
      </c>
      <c r="E29" s="34"/>
      <c r="F29" s="73"/>
      <c r="G29" s="34"/>
      <c r="H29" s="73"/>
      <c r="I29" s="34"/>
      <c r="J29" s="35"/>
      <c r="K29" s="34"/>
      <c r="L29" s="35"/>
      <c r="M29" s="34"/>
      <c r="N29" s="35"/>
      <c r="O29" s="74"/>
      <c r="P29" s="35"/>
      <c r="Q29" s="74"/>
      <c r="R29" s="35"/>
      <c r="S29" s="74"/>
      <c r="T29" s="35"/>
      <c r="U29" s="74"/>
      <c r="V29" s="35"/>
      <c r="W29" s="74"/>
      <c r="X29" s="35"/>
      <c r="Y29" s="74"/>
      <c r="Z29" s="35"/>
      <c r="AA29" s="74"/>
      <c r="AB29" s="35"/>
      <c r="AC29" s="74"/>
      <c r="AD29" s="35"/>
      <c r="AE29" s="74"/>
      <c r="AF29" s="35"/>
      <c r="AG29" s="74"/>
      <c r="AH29" s="35"/>
      <c r="AI29" s="74"/>
      <c r="AJ29" s="35"/>
      <c r="AK29" s="74"/>
      <c r="AL29" s="35"/>
      <c r="AM29" s="75"/>
      <c r="AN29" s="75"/>
      <c r="AO29" s="28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X29" s="3"/>
      <c r="BY29" s="3"/>
      <c r="BZ29" s="3"/>
      <c r="CA29" s="4"/>
      <c r="CB29" s="4"/>
      <c r="CC29" s="4"/>
      <c r="CD29" s="4"/>
      <c r="CE29" s="4"/>
      <c r="CF29" s="4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s="2" customFormat="1" x14ac:dyDescent="0.2">
      <c r="A30" s="30" t="s">
        <v>46</v>
      </c>
      <c r="B30" s="63">
        <f t="shared" si="2"/>
        <v>0</v>
      </c>
      <c r="C30" s="64">
        <f t="shared" si="3"/>
        <v>0</v>
      </c>
      <c r="D30" s="72">
        <f t="shared" si="3"/>
        <v>0</v>
      </c>
      <c r="E30" s="34"/>
      <c r="F30" s="73"/>
      <c r="G30" s="34"/>
      <c r="H30" s="73"/>
      <c r="I30" s="34"/>
      <c r="J30" s="35"/>
      <c r="K30" s="34"/>
      <c r="L30" s="35"/>
      <c r="M30" s="34"/>
      <c r="N30" s="35"/>
      <c r="O30" s="74"/>
      <c r="P30" s="35"/>
      <c r="Q30" s="74"/>
      <c r="R30" s="35"/>
      <c r="S30" s="74"/>
      <c r="T30" s="35"/>
      <c r="U30" s="74"/>
      <c r="V30" s="35"/>
      <c r="W30" s="74"/>
      <c r="X30" s="35"/>
      <c r="Y30" s="74"/>
      <c r="Z30" s="35"/>
      <c r="AA30" s="74"/>
      <c r="AB30" s="35"/>
      <c r="AC30" s="74"/>
      <c r="AD30" s="35"/>
      <c r="AE30" s="74"/>
      <c r="AF30" s="35"/>
      <c r="AG30" s="74"/>
      <c r="AH30" s="35"/>
      <c r="AI30" s="74"/>
      <c r="AJ30" s="35"/>
      <c r="AK30" s="74"/>
      <c r="AL30" s="35"/>
      <c r="AM30" s="75"/>
      <c r="AN30" s="75"/>
      <c r="AO30" s="28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X30" s="3"/>
      <c r="BY30" s="3"/>
      <c r="BZ30" s="3"/>
      <c r="CA30" s="4"/>
      <c r="CB30" s="4"/>
      <c r="CC30" s="4"/>
      <c r="CD30" s="4"/>
      <c r="CE30" s="4"/>
      <c r="CF30" s="4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s="2" customFormat="1" x14ac:dyDescent="0.2">
      <c r="A31" s="30" t="s">
        <v>47</v>
      </c>
      <c r="B31" s="63">
        <f t="shared" si="2"/>
        <v>0</v>
      </c>
      <c r="C31" s="64">
        <f t="shared" si="3"/>
        <v>0</v>
      </c>
      <c r="D31" s="72">
        <f t="shared" si="3"/>
        <v>0</v>
      </c>
      <c r="E31" s="34"/>
      <c r="F31" s="73"/>
      <c r="G31" s="34"/>
      <c r="H31" s="73"/>
      <c r="I31" s="34"/>
      <c r="J31" s="35"/>
      <c r="K31" s="34"/>
      <c r="L31" s="35"/>
      <c r="M31" s="34"/>
      <c r="N31" s="35"/>
      <c r="O31" s="74"/>
      <c r="P31" s="35"/>
      <c r="Q31" s="74"/>
      <c r="R31" s="35"/>
      <c r="S31" s="74"/>
      <c r="T31" s="35"/>
      <c r="U31" s="74"/>
      <c r="V31" s="35"/>
      <c r="W31" s="74"/>
      <c r="X31" s="35"/>
      <c r="Y31" s="74"/>
      <c r="Z31" s="35"/>
      <c r="AA31" s="74"/>
      <c r="AB31" s="35"/>
      <c r="AC31" s="74"/>
      <c r="AD31" s="35"/>
      <c r="AE31" s="74"/>
      <c r="AF31" s="35"/>
      <c r="AG31" s="74"/>
      <c r="AH31" s="35"/>
      <c r="AI31" s="74"/>
      <c r="AJ31" s="35"/>
      <c r="AK31" s="74"/>
      <c r="AL31" s="35"/>
      <c r="AM31" s="75"/>
      <c r="AN31" s="75"/>
      <c r="AO31" s="28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X31" s="3"/>
      <c r="BY31" s="3"/>
      <c r="BZ31" s="3"/>
      <c r="CA31" s="4"/>
      <c r="CB31" s="4"/>
      <c r="CC31" s="4"/>
      <c r="CD31" s="4"/>
      <c r="CE31" s="4"/>
      <c r="CF31" s="4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s="2" customFormat="1" x14ac:dyDescent="0.2">
      <c r="A32" s="89" t="s">
        <v>48</v>
      </c>
      <c r="B32" s="77">
        <f t="shared" si="2"/>
        <v>0</v>
      </c>
      <c r="C32" s="78">
        <f t="shared" si="3"/>
        <v>0</v>
      </c>
      <c r="D32" s="45">
        <f t="shared" si="3"/>
        <v>0</v>
      </c>
      <c r="E32" s="46"/>
      <c r="F32" s="47"/>
      <c r="G32" s="46"/>
      <c r="H32" s="47"/>
      <c r="I32" s="46"/>
      <c r="J32" s="48"/>
      <c r="K32" s="46"/>
      <c r="L32" s="48"/>
      <c r="M32" s="46"/>
      <c r="N32" s="48"/>
      <c r="O32" s="79"/>
      <c r="P32" s="48"/>
      <c r="Q32" s="79"/>
      <c r="R32" s="48"/>
      <c r="S32" s="79"/>
      <c r="T32" s="48"/>
      <c r="U32" s="79"/>
      <c r="V32" s="48"/>
      <c r="W32" s="79"/>
      <c r="X32" s="48"/>
      <c r="Y32" s="79"/>
      <c r="Z32" s="48"/>
      <c r="AA32" s="79"/>
      <c r="AB32" s="48"/>
      <c r="AC32" s="79"/>
      <c r="AD32" s="48"/>
      <c r="AE32" s="79"/>
      <c r="AF32" s="48"/>
      <c r="AG32" s="79"/>
      <c r="AH32" s="48"/>
      <c r="AI32" s="79"/>
      <c r="AJ32" s="48"/>
      <c r="AK32" s="79"/>
      <c r="AL32" s="48"/>
      <c r="AM32" s="80"/>
      <c r="AN32" s="80"/>
      <c r="AO32" s="28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X32" s="3"/>
      <c r="BY32" s="3"/>
      <c r="BZ32" s="3"/>
      <c r="CA32" s="4"/>
      <c r="CB32" s="4"/>
      <c r="CC32" s="4"/>
      <c r="CD32" s="4"/>
      <c r="CE32" s="4"/>
      <c r="CF32" s="4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s="2" customFormat="1" x14ac:dyDescent="0.2">
      <c r="A33" s="81" t="s">
        <v>49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2"/>
      <c r="M33" s="11"/>
      <c r="N33" s="11"/>
      <c r="O33" s="8"/>
      <c r="P33" s="8"/>
      <c r="Q33" s="8"/>
      <c r="R33" s="8"/>
      <c r="S33" s="8"/>
      <c r="T33" s="8"/>
      <c r="U33" s="8"/>
      <c r="V33" s="8"/>
      <c r="W33" s="8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5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A33" s="4"/>
      <c r="CB33" s="4"/>
      <c r="CC33" s="4"/>
      <c r="CD33" s="4"/>
      <c r="CE33" s="4"/>
      <c r="CF33" s="4"/>
      <c r="CG33" s="13"/>
      <c r="CH33" s="13"/>
      <c r="CI33" s="13"/>
      <c r="CJ33" s="13"/>
      <c r="CK33" s="13"/>
      <c r="CL33" s="13"/>
      <c r="CM33" s="13"/>
    </row>
    <row r="34" spans="1:91" s="2" customFormat="1" x14ac:dyDescent="0.2">
      <c r="A34" s="1523" t="s">
        <v>39</v>
      </c>
      <c r="B34" s="1501" t="s">
        <v>5</v>
      </c>
      <c r="C34" s="1502"/>
      <c r="D34" s="1503"/>
      <c r="E34" s="1507" t="s">
        <v>6</v>
      </c>
      <c r="F34" s="1508"/>
      <c r="G34" s="1508"/>
      <c r="H34" s="1508"/>
      <c r="I34" s="1508"/>
      <c r="J34" s="1508"/>
      <c r="K34" s="1508"/>
      <c r="L34" s="1508"/>
      <c r="M34" s="1508"/>
      <c r="N34" s="1508"/>
      <c r="O34" s="1508"/>
      <c r="P34" s="1508"/>
      <c r="Q34" s="1508"/>
      <c r="R34" s="1508"/>
      <c r="S34" s="1508"/>
      <c r="T34" s="1508"/>
      <c r="U34" s="1508"/>
      <c r="V34" s="1508"/>
      <c r="W34" s="1508"/>
      <c r="X34" s="1508"/>
      <c r="Y34" s="1508"/>
      <c r="Z34" s="1508"/>
      <c r="AA34" s="1508"/>
      <c r="AB34" s="1508"/>
      <c r="AC34" s="1508"/>
      <c r="AD34" s="1508"/>
      <c r="AE34" s="1508"/>
      <c r="AF34" s="1508"/>
      <c r="AG34" s="1508"/>
      <c r="AH34" s="1508"/>
      <c r="AI34" s="1508"/>
      <c r="AJ34" s="1508"/>
      <c r="AK34" s="1508"/>
      <c r="AL34" s="1509"/>
      <c r="AM34" s="1510" t="s">
        <v>7</v>
      </c>
      <c r="AN34" s="1510" t="s">
        <v>10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3"/>
      <c r="BY34" s="3"/>
      <c r="BZ34" s="3"/>
      <c r="CA34" s="4"/>
      <c r="CB34" s="4"/>
      <c r="CC34" s="4"/>
      <c r="CD34" s="4"/>
      <c r="CE34" s="4"/>
      <c r="CF34" s="4"/>
      <c r="CG34" s="13"/>
      <c r="CH34" s="13"/>
      <c r="CI34" s="13"/>
      <c r="CJ34" s="13"/>
      <c r="CK34" s="13"/>
      <c r="CL34" s="13"/>
      <c r="CM34" s="13"/>
    </row>
    <row r="35" spans="1:91" s="2" customFormat="1" x14ac:dyDescent="0.2">
      <c r="A35" s="1524"/>
      <c r="B35" s="1504"/>
      <c r="C35" s="1505"/>
      <c r="D35" s="1506"/>
      <c r="E35" s="1507" t="s">
        <v>11</v>
      </c>
      <c r="F35" s="1509"/>
      <c r="G35" s="1507" t="s">
        <v>12</v>
      </c>
      <c r="H35" s="1509"/>
      <c r="I35" s="1507" t="s">
        <v>13</v>
      </c>
      <c r="J35" s="1509"/>
      <c r="K35" s="1507" t="s">
        <v>14</v>
      </c>
      <c r="L35" s="1509"/>
      <c r="M35" s="1507" t="s">
        <v>15</v>
      </c>
      <c r="N35" s="1509"/>
      <c r="O35" s="1513" t="s">
        <v>16</v>
      </c>
      <c r="P35" s="1514"/>
      <c r="Q35" s="1513" t="s">
        <v>17</v>
      </c>
      <c r="R35" s="1514"/>
      <c r="S35" s="1513" t="s">
        <v>18</v>
      </c>
      <c r="T35" s="1514"/>
      <c r="U35" s="1513" t="s">
        <v>19</v>
      </c>
      <c r="V35" s="1514"/>
      <c r="W35" s="1513" t="s">
        <v>20</v>
      </c>
      <c r="X35" s="1514"/>
      <c r="Y35" s="1513" t="s">
        <v>21</v>
      </c>
      <c r="Z35" s="1514"/>
      <c r="AA35" s="1513" t="s">
        <v>22</v>
      </c>
      <c r="AB35" s="1514"/>
      <c r="AC35" s="1513" t="s">
        <v>23</v>
      </c>
      <c r="AD35" s="1514"/>
      <c r="AE35" s="1513" t="s">
        <v>24</v>
      </c>
      <c r="AF35" s="1514"/>
      <c r="AG35" s="1513" t="s">
        <v>25</v>
      </c>
      <c r="AH35" s="1514"/>
      <c r="AI35" s="1513" t="s">
        <v>26</v>
      </c>
      <c r="AJ35" s="1514"/>
      <c r="AK35" s="1513" t="s">
        <v>27</v>
      </c>
      <c r="AL35" s="1514"/>
      <c r="AM35" s="1511"/>
      <c r="AN35" s="1511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X35" s="3"/>
      <c r="BY35" s="3"/>
      <c r="BZ35" s="3"/>
      <c r="CA35" s="4"/>
      <c r="CB35" s="4"/>
      <c r="CC35" s="4"/>
      <c r="CD35" s="4"/>
      <c r="CE35" s="4"/>
      <c r="CF35" s="4"/>
      <c r="CG35" s="13"/>
      <c r="CH35" s="13"/>
      <c r="CI35" s="13"/>
      <c r="CJ35" s="13"/>
      <c r="CK35" s="13"/>
      <c r="CL35" s="13"/>
      <c r="CM35" s="13"/>
    </row>
    <row r="36" spans="1:91" s="2" customFormat="1" x14ac:dyDescent="0.2">
      <c r="A36" s="1525"/>
      <c r="B36" s="58" t="s">
        <v>32</v>
      </c>
      <c r="C36" s="15" t="s">
        <v>40</v>
      </c>
      <c r="D36" s="16" t="s">
        <v>34</v>
      </c>
      <c r="E36" s="90" t="s">
        <v>40</v>
      </c>
      <c r="F36" s="60" t="s">
        <v>34</v>
      </c>
      <c r="G36" s="90" t="s">
        <v>40</v>
      </c>
      <c r="H36" s="60" t="s">
        <v>34</v>
      </c>
      <c r="I36" s="90" t="s">
        <v>40</v>
      </c>
      <c r="J36" s="60" t="s">
        <v>34</v>
      </c>
      <c r="K36" s="90" t="s">
        <v>40</v>
      </c>
      <c r="L36" s="60" t="s">
        <v>34</v>
      </c>
      <c r="M36" s="90" t="s">
        <v>40</v>
      </c>
      <c r="N36" s="60" t="s">
        <v>34</v>
      </c>
      <c r="O36" s="90" t="s">
        <v>40</v>
      </c>
      <c r="P36" s="60" t="s">
        <v>34</v>
      </c>
      <c r="Q36" s="90" t="s">
        <v>40</v>
      </c>
      <c r="R36" s="60" t="s">
        <v>34</v>
      </c>
      <c r="S36" s="90" t="s">
        <v>40</v>
      </c>
      <c r="T36" s="60" t="s">
        <v>34</v>
      </c>
      <c r="U36" s="90" t="s">
        <v>40</v>
      </c>
      <c r="V36" s="60" t="s">
        <v>34</v>
      </c>
      <c r="W36" s="90" t="s">
        <v>40</v>
      </c>
      <c r="X36" s="60" t="s">
        <v>34</v>
      </c>
      <c r="Y36" s="90" t="s">
        <v>40</v>
      </c>
      <c r="Z36" s="60" t="s">
        <v>34</v>
      </c>
      <c r="AA36" s="90" t="s">
        <v>40</v>
      </c>
      <c r="AB36" s="60" t="s">
        <v>34</v>
      </c>
      <c r="AC36" s="90" t="s">
        <v>40</v>
      </c>
      <c r="AD36" s="60" t="s">
        <v>34</v>
      </c>
      <c r="AE36" s="90" t="s">
        <v>40</v>
      </c>
      <c r="AF36" s="60" t="s">
        <v>34</v>
      </c>
      <c r="AG36" s="90" t="s">
        <v>40</v>
      </c>
      <c r="AH36" s="60" t="s">
        <v>34</v>
      </c>
      <c r="AI36" s="90" t="s">
        <v>40</v>
      </c>
      <c r="AJ36" s="60" t="s">
        <v>34</v>
      </c>
      <c r="AK36" s="90" t="s">
        <v>40</v>
      </c>
      <c r="AL36" s="60" t="s">
        <v>34</v>
      </c>
      <c r="AM36" s="1512"/>
      <c r="AN36" s="1512"/>
      <c r="AO36" s="91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X36" s="3"/>
      <c r="BY36" s="3"/>
      <c r="BZ36" s="3"/>
      <c r="CA36" s="4"/>
      <c r="CB36" s="4"/>
      <c r="CC36" s="4"/>
      <c r="CD36" s="4"/>
      <c r="CE36" s="4"/>
      <c r="CF36" s="4"/>
      <c r="CG36" s="13"/>
      <c r="CH36" s="13"/>
      <c r="CI36" s="13"/>
      <c r="CJ36" s="13"/>
      <c r="CK36" s="13"/>
      <c r="CL36" s="13"/>
      <c r="CM36" s="13"/>
    </row>
    <row r="37" spans="1:91" s="2" customFormat="1" x14ac:dyDescent="0.2">
      <c r="A37" s="84" t="s">
        <v>41</v>
      </c>
      <c r="B37" s="85">
        <f t="shared" ref="B37:B42" si="4">SUM(C37+D37)</f>
        <v>0</v>
      </c>
      <c r="C37" s="86">
        <f t="shared" ref="C37:D42" si="5">SUM(E37+G37+I37+K37+M37+O37+Q37+S37+U37+W37+Y37+AA37+AC37+AE37+AG37+AI37+AK37)</f>
        <v>0</v>
      </c>
      <c r="D37" s="24">
        <f t="shared" si="5"/>
        <v>0</v>
      </c>
      <c r="E37" s="66"/>
      <c r="F37" s="67"/>
      <c r="G37" s="66"/>
      <c r="H37" s="67"/>
      <c r="I37" s="66"/>
      <c r="J37" s="68"/>
      <c r="K37" s="66"/>
      <c r="L37" s="68"/>
      <c r="M37" s="66"/>
      <c r="N37" s="68"/>
      <c r="O37" s="69"/>
      <c r="P37" s="68"/>
      <c r="Q37" s="69"/>
      <c r="R37" s="68"/>
      <c r="S37" s="69"/>
      <c r="T37" s="68"/>
      <c r="U37" s="69"/>
      <c r="V37" s="68"/>
      <c r="W37" s="69"/>
      <c r="X37" s="68"/>
      <c r="Y37" s="69"/>
      <c r="Z37" s="68"/>
      <c r="AA37" s="69"/>
      <c r="AB37" s="68"/>
      <c r="AC37" s="69"/>
      <c r="AD37" s="68"/>
      <c r="AE37" s="69"/>
      <c r="AF37" s="68"/>
      <c r="AG37" s="69"/>
      <c r="AH37" s="68"/>
      <c r="AI37" s="69"/>
      <c r="AJ37" s="68"/>
      <c r="AK37" s="69"/>
      <c r="AL37" s="68"/>
      <c r="AM37" s="75"/>
      <c r="AN37" s="88"/>
      <c r="AO37" s="28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X37" s="3"/>
      <c r="BY37" s="3"/>
      <c r="BZ37" s="3"/>
      <c r="CA37" s="4"/>
      <c r="CB37" s="4"/>
      <c r="CC37" s="4"/>
      <c r="CD37" s="4"/>
      <c r="CE37" s="4"/>
      <c r="CF37" s="4"/>
      <c r="CG37" s="13">
        <v>0</v>
      </c>
      <c r="CH37" s="13">
        <v>0</v>
      </c>
      <c r="CI37" s="13"/>
      <c r="CJ37" s="13"/>
      <c r="CK37" s="13"/>
      <c r="CL37" s="13"/>
      <c r="CM37" s="13"/>
    </row>
    <row r="38" spans="1:91" s="2" customFormat="1" x14ac:dyDescent="0.2">
      <c r="A38" s="30" t="s">
        <v>42</v>
      </c>
      <c r="B38" s="63">
        <f t="shared" si="4"/>
        <v>0</v>
      </c>
      <c r="C38" s="64">
        <f t="shared" si="5"/>
        <v>0</v>
      </c>
      <c r="D38" s="72">
        <f t="shared" si="5"/>
        <v>0</v>
      </c>
      <c r="E38" s="34"/>
      <c r="F38" s="73"/>
      <c r="G38" s="34"/>
      <c r="H38" s="73"/>
      <c r="I38" s="34"/>
      <c r="J38" s="35"/>
      <c r="K38" s="34"/>
      <c r="L38" s="35"/>
      <c r="M38" s="34"/>
      <c r="N38" s="35"/>
      <c r="O38" s="74"/>
      <c r="P38" s="35"/>
      <c r="Q38" s="74"/>
      <c r="R38" s="35"/>
      <c r="S38" s="74"/>
      <c r="T38" s="35"/>
      <c r="U38" s="74"/>
      <c r="V38" s="35"/>
      <c r="W38" s="74"/>
      <c r="X38" s="35"/>
      <c r="Y38" s="74"/>
      <c r="Z38" s="35"/>
      <c r="AA38" s="74"/>
      <c r="AB38" s="35"/>
      <c r="AC38" s="74"/>
      <c r="AD38" s="35"/>
      <c r="AE38" s="74"/>
      <c r="AF38" s="35"/>
      <c r="AG38" s="74"/>
      <c r="AH38" s="35"/>
      <c r="AI38" s="74"/>
      <c r="AJ38" s="35"/>
      <c r="AK38" s="74"/>
      <c r="AL38" s="35"/>
      <c r="AM38" s="75"/>
      <c r="AN38" s="75"/>
      <c r="AO38" s="28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X38" s="3"/>
      <c r="BY38" s="3"/>
      <c r="BZ38" s="3"/>
      <c r="CA38" s="4"/>
      <c r="CB38" s="4"/>
      <c r="CC38" s="4"/>
      <c r="CD38" s="4"/>
      <c r="CE38" s="4"/>
      <c r="CF38" s="4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s="2" customFormat="1" x14ac:dyDescent="0.2">
      <c r="A39" s="30" t="s">
        <v>43</v>
      </c>
      <c r="B39" s="63">
        <f t="shared" si="4"/>
        <v>0</v>
      </c>
      <c r="C39" s="64">
        <f t="shared" si="5"/>
        <v>0</v>
      </c>
      <c r="D39" s="72">
        <f t="shared" si="5"/>
        <v>0</v>
      </c>
      <c r="E39" s="34"/>
      <c r="F39" s="73"/>
      <c r="G39" s="34"/>
      <c r="H39" s="73"/>
      <c r="I39" s="34"/>
      <c r="J39" s="35"/>
      <c r="K39" s="34"/>
      <c r="L39" s="35"/>
      <c r="M39" s="34"/>
      <c r="N39" s="35"/>
      <c r="O39" s="74"/>
      <c r="P39" s="35"/>
      <c r="Q39" s="74"/>
      <c r="R39" s="35"/>
      <c r="S39" s="74"/>
      <c r="T39" s="35"/>
      <c r="U39" s="74"/>
      <c r="V39" s="35"/>
      <c r="W39" s="74"/>
      <c r="X39" s="35"/>
      <c r="Y39" s="74"/>
      <c r="Z39" s="35"/>
      <c r="AA39" s="74"/>
      <c r="AB39" s="35"/>
      <c r="AC39" s="74"/>
      <c r="AD39" s="35"/>
      <c r="AE39" s="74"/>
      <c r="AF39" s="35"/>
      <c r="AG39" s="74"/>
      <c r="AH39" s="35"/>
      <c r="AI39" s="74"/>
      <c r="AJ39" s="35"/>
      <c r="AK39" s="74"/>
      <c r="AL39" s="35"/>
      <c r="AM39" s="75"/>
      <c r="AN39" s="75"/>
      <c r="AO39" s="28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X39" s="3"/>
      <c r="BY39" s="3"/>
      <c r="BZ39" s="3"/>
      <c r="CA39" s="4"/>
      <c r="CB39" s="4"/>
      <c r="CC39" s="4"/>
      <c r="CD39" s="4"/>
      <c r="CE39" s="4"/>
      <c r="CF39" s="4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s="2" customFormat="1" x14ac:dyDescent="0.2">
      <c r="A40" s="30" t="s">
        <v>46</v>
      </c>
      <c r="B40" s="63">
        <f t="shared" si="4"/>
        <v>0</v>
      </c>
      <c r="C40" s="64">
        <f t="shared" si="5"/>
        <v>0</v>
      </c>
      <c r="D40" s="72">
        <f t="shared" si="5"/>
        <v>0</v>
      </c>
      <c r="E40" s="34"/>
      <c r="F40" s="73"/>
      <c r="G40" s="34"/>
      <c r="H40" s="73"/>
      <c r="I40" s="34"/>
      <c r="J40" s="35"/>
      <c r="K40" s="34"/>
      <c r="L40" s="35"/>
      <c r="M40" s="34"/>
      <c r="N40" s="35"/>
      <c r="O40" s="74"/>
      <c r="P40" s="35"/>
      <c r="Q40" s="74"/>
      <c r="R40" s="35"/>
      <c r="S40" s="74"/>
      <c r="T40" s="35"/>
      <c r="U40" s="74"/>
      <c r="V40" s="35"/>
      <c r="W40" s="74"/>
      <c r="X40" s="35"/>
      <c r="Y40" s="74"/>
      <c r="Z40" s="35"/>
      <c r="AA40" s="74"/>
      <c r="AB40" s="35"/>
      <c r="AC40" s="74"/>
      <c r="AD40" s="35"/>
      <c r="AE40" s="74"/>
      <c r="AF40" s="35"/>
      <c r="AG40" s="74"/>
      <c r="AH40" s="35"/>
      <c r="AI40" s="74"/>
      <c r="AJ40" s="35"/>
      <c r="AK40" s="74"/>
      <c r="AL40" s="35"/>
      <c r="AM40" s="75"/>
      <c r="AN40" s="75"/>
      <c r="AO40" s="28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X40" s="3"/>
      <c r="BY40" s="3"/>
      <c r="BZ40" s="3"/>
      <c r="CA40" s="4"/>
      <c r="CB40" s="4"/>
      <c r="CC40" s="4"/>
      <c r="CD40" s="4"/>
      <c r="CE40" s="4"/>
      <c r="CF40" s="4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s="2" customFormat="1" x14ac:dyDescent="0.2">
      <c r="A41" s="30" t="s">
        <v>47</v>
      </c>
      <c r="B41" s="63">
        <f t="shared" si="4"/>
        <v>0</v>
      </c>
      <c r="C41" s="64">
        <f t="shared" si="5"/>
        <v>0</v>
      </c>
      <c r="D41" s="72">
        <f t="shared" si="5"/>
        <v>0</v>
      </c>
      <c r="E41" s="34"/>
      <c r="F41" s="73"/>
      <c r="G41" s="34"/>
      <c r="H41" s="73"/>
      <c r="I41" s="34"/>
      <c r="J41" s="35"/>
      <c r="K41" s="34"/>
      <c r="L41" s="35"/>
      <c r="M41" s="34"/>
      <c r="N41" s="35"/>
      <c r="O41" s="74"/>
      <c r="P41" s="35"/>
      <c r="Q41" s="74"/>
      <c r="R41" s="35"/>
      <c r="S41" s="74"/>
      <c r="T41" s="35"/>
      <c r="U41" s="74"/>
      <c r="V41" s="35"/>
      <c r="W41" s="74"/>
      <c r="X41" s="35"/>
      <c r="Y41" s="74"/>
      <c r="Z41" s="35"/>
      <c r="AA41" s="74"/>
      <c r="AB41" s="35"/>
      <c r="AC41" s="74"/>
      <c r="AD41" s="35"/>
      <c r="AE41" s="74"/>
      <c r="AF41" s="35"/>
      <c r="AG41" s="74"/>
      <c r="AH41" s="35"/>
      <c r="AI41" s="74"/>
      <c r="AJ41" s="35"/>
      <c r="AK41" s="74"/>
      <c r="AL41" s="35"/>
      <c r="AM41" s="75"/>
      <c r="AN41" s="75"/>
      <c r="AO41" s="28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X41" s="3"/>
      <c r="BY41" s="3"/>
      <c r="BZ41" s="3"/>
      <c r="CA41" s="4"/>
      <c r="CB41" s="4"/>
      <c r="CC41" s="4"/>
      <c r="CD41" s="4"/>
      <c r="CE41" s="4"/>
      <c r="CF41" s="4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s="2" customFormat="1" x14ac:dyDescent="0.2">
      <c r="A42" s="89" t="s">
        <v>48</v>
      </c>
      <c r="B42" s="77">
        <f t="shared" si="4"/>
        <v>0</v>
      </c>
      <c r="C42" s="78">
        <f t="shared" si="5"/>
        <v>0</v>
      </c>
      <c r="D42" s="45">
        <f t="shared" si="5"/>
        <v>0</v>
      </c>
      <c r="E42" s="46"/>
      <c r="F42" s="47"/>
      <c r="G42" s="46"/>
      <c r="H42" s="47"/>
      <c r="I42" s="46"/>
      <c r="J42" s="48"/>
      <c r="K42" s="46"/>
      <c r="L42" s="48"/>
      <c r="M42" s="46"/>
      <c r="N42" s="48"/>
      <c r="O42" s="79"/>
      <c r="P42" s="48"/>
      <c r="Q42" s="79"/>
      <c r="R42" s="48"/>
      <c r="S42" s="79"/>
      <c r="T42" s="48"/>
      <c r="U42" s="79"/>
      <c r="V42" s="48"/>
      <c r="W42" s="79"/>
      <c r="X42" s="48"/>
      <c r="Y42" s="79"/>
      <c r="Z42" s="48"/>
      <c r="AA42" s="79"/>
      <c r="AB42" s="48"/>
      <c r="AC42" s="79"/>
      <c r="AD42" s="48"/>
      <c r="AE42" s="79"/>
      <c r="AF42" s="48"/>
      <c r="AG42" s="79"/>
      <c r="AH42" s="48"/>
      <c r="AI42" s="79"/>
      <c r="AJ42" s="48"/>
      <c r="AK42" s="79"/>
      <c r="AL42" s="48"/>
      <c r="AM42" s="80"/>
      <c r="AN42" s="80"/>
      <c r="AO42" s="28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X42" s="3"/>
      <c r="BY42" s="3"/>
      <c r="BZ42" s="3"/>
      <c r="CA42" s="4"/>
      <c r="CB42" s="4"/>
      <c r="CC42" s="4"/>
      <c r="CD42" s="4"/>
      <c r="CE42" s="4"/>
      <c r="CF42" s="4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s="2" customFormat="1" x14ac:dyDescent="0.2">
      <c r="A43" s="81" t="s">
        <v>50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2"/>
      <c r="M43" s="11"/>
      <c r="N43" s="11"/>
      <c r="O43" s="8"/>
      <c r="P43" s="8"/>
      <c r="Q43" s="8"/>
      <c r="R43" s="8"/>
      <c r="S43" s="8"/>
      <c r="T43" s="8"/>
      <c r="U43" s="8"/>
      <c r="V43" s="8"/>
      <c r="W43" s="8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5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A43" s="4"/>
      <c r="CB43" s="4"/>
      <c r="CC43" s="4"/>
      <c r="CD43" s="4"/>
      <c r="CE43" s="4"/>
      <c r="CF43" s="4"/>
      <c r="CG43" s="13"/>
      <c r="CH43" s="13"/>
      <c r="CI43" s="13"/>
      <c r="CJ43" s="13"/>
      <c r="CK43" s="13"/>
      <c r="CL43" s="13"/>
      <c r="CM43" s="13"/>
    </row>
    <row r="44" spans="1:91" s="2" customFormat="1" x14ac:dyDescent="0.2">
      <c r="A44" s="1523" t="s">
        <v>39</v>
      </c>
      <c r="B44" s="1501" t="s">
        <v>5</v>
      </c>
      <c r="C44" s="1502"/>
      <c r="D44" s="1503"/>
      <c r="E44" s="1507" t="s">
        <v>6</v>
      </c>
      <c r="F44" s="1508"/>
      <c r="G44" s="1508"/>
      <c r="H44" s="1508"/>
      <c r="I44" s="1508"/>
      <c r="J44" s="1508"/>
      <c r="K44" s="1508"/>
      <c r="L44" s="1508"/>
      <c r="M44" s="1508"/>
      <c r="N44" s="1508"/>
      <c r="O44" s="1508"/>
      <c r="P44" s="1508"/>
      <c r="Q44" s="1508"/>
      <c r="R44" s="1508"/>
      <c r="S44" s="1508"/>
      <c r="T44" s="1508"/>
      <c r="U44" s="1508"/>
      <c r="V44" s="1508"/>
      <c r="W44" s="1508"/>
      <c r="X44" s="1508"/>
      <c r="Y44" s="1508"/>
      <c r="Z44" s="1508"/>
      <c r="AA44" s="1508"/>
      <c r="AB44" s="1508"/>
      <c r="AC44" s="1508"/>
      <c r="AD44" s="1508"/>
      <c r="AE44" s="1508"/>
      <c r="AF44" s="1508"/>
      <c r="AG44" s="1508"/>
      <c r="AH44" s="1508"/>
      <c r="AI44" s="1508"/>
      <c r="AJ44" s="1508"/>
      <c r="AK44" s="1508"/>
      <c r="AL44" s="1509"/>
      <c r="AM44" s="1510" t="s">
        <v>7</v>
      </c>
      <c r="AN44" s="1510" t="s">
        <v>10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3"/>
      <c r="BY44" s="3"/>
      <c r="BZ44" s="3"/>
      <c r="CA44" s="4"/>
      <c r="CB44" s="4"/>
      <c r="CC44" s="4"/>
      <c r="CD44" s="4"/>
      <c r="CE44" s="4"/>
      <c r="CF44" s="4"/>
      <c r="CG44" s="13"/>
      <c r="CH44" s="13"/>
      <c r="CI44" s="13"/>
      <c r="CJ44" s="13"/>
      <c r="CK44" s="13"/>
      <c r="CL44" s="13"/>
      <c r="CM44" s="13"/>
    </row>
    <row r="45" spans="1:91" s="2" customFormat="1" x14ac:dyDescent="0.2">
      <c r="A45" s="1524"/>
      <c r="B45" s="1504"/>
      <c r="C45" s="1505"/>
      <c r="D45" s="1506"/>
      <c r="E45" s="1507" t="s">
        <v>11</v>
      </c>
      <c r="F45" s="1509"/>
      <c r="G45" s="1507" t="s">
        <v>12</v>
      </c>
      <c r="H45" s="1509"/>
      <c r="I45" s="1507" t="s">
        <v>13</v>
      </c>
      <c r="J45" s="1509"/>
      <c r="K45" s="1507" t="s">
        <v>14</v>
      </c>
      <c r="L45" s="1509"/>
      <c r="M45" s="1507" t="s">
        <v>15</v>
      </c>
      <c r="N45" s="1509"/>
      <c r="O45" s="1513" t="s">
        <v>16</v>
      </c>
      <c r="P45" s="1514"/>
      <c r="Q45" s="1513" t="s">
        <v>17</v>
      </c>
      <c r="R45" s="1514"/>
      <c r="S45" s="1513" t="s">
        <v>18</v>
      </c>
      <c r="T45" s="1514"/>
      <c r="U45" s="1513" t="s">
        <v>19</v>
      </c>
      <c r="V45" s="1514"/>
      <c r="W45" s="1513" t="s">
        <v>20</v>
      </c>
      <c r="X45" s="1514"/>
      <c r="Y45" s="1513" t="s">
        <v>21</v>
      </c>
      <c r="Z45" s="1514"/>
      <c r="AA45" s="1513" t="s">
        <v>22</v>
      </c>
      <c r="AB45" s="1514"/>
      <c r="AC45" s="1513" t="s">
        <v>23</v>
      </c>
      <c r="AD45" s="1514"/>
      <c r="AE45" s="1513" t="s">
        <v>24</v>
      </c>
      <c r="AF45" s="1514"/>
      <c r="AG45" s="1513" t="s">
        <v>25</v>
      </c>
      <c r="AH45" s="1514"/>
      <c r="AI45" s="1513" t="s">
        <v>26</v>
      </c>
      <c r="AJ45" s="1514"/>
      <c r="AK45" s="1513" t="s">
        <v>27</v>
      </c>
      <c r="AL45" s="1514"/>
      <c r="AM45" s="1511"/>
      <c r="AN45" s="1511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X45" s="3"/>
      <c r="BY45" s="3"/>
      <c r="BZ45" s="3"/>
      <c r="CA45" s="4"/>
      <c r="CB45" s="4"/>
      <c r="CC45" s="4"/>
      <c r="CD45" s="4"/>
      <c r="CE45" s="4"/>
      <c r="CF45" s="4"/>
      <c r="CG45" s="13"/>
      <c r="CH45" s="13"/>
      <c r="CI45" s="13"/>
      <c r="CJ45" s="13"/>
      <c r="CK45" s="13"/>
      <c r="CL45" s="13"/>
      <c r="CM45" s="13"/>
    </row>
    <row r="46" spans="1:91" s="2" customFormat="1" x14ac:dyDescent="0.2">
      <c r="A46" s="1525"/>
      <c r="B46" s="58" t="s">
        <v>32</v>
      </c>
      <c r="C46" s="15" t="s">
        <v>40</v>
      </c>
      <c r="D46" s="16" t="s">
        <v>34</v>
      </c>
      <c r="E46" s="83" t="s">
        <v>40</v>
      </c>
      <c r="F46" s="18" t="s">
        <v>34</v>
      </c>
      <c r="G46" s="83" t="s">
        <v>40</v>
      </c>
      <c r="H46" s="18" t="s">
        <v>34</v>
      </c>
      <c r="I46" s="83" t="s">
        <v>40</v>
      </c>
      <c r="J46" s="18" t="s">
        <v>34</v>
      </c>
      <c r="K46" s="83" t="s">
        <v>40</v>
      </c>
      <c r="L46" s="18" t="s">
        <v>34</v>
      </c>
      <c r="M46" s="83" t="s">
        <v>40</v>
      </c>
      <c r="N46" s="18" t="s">
        <v>34</v>
      </c>
      <c r="O46" s="83" t="s">
        <v>40</v>
      </c>
      <c r="P46" s="18" t="s">
        <v>34</v>
      </c>
      <c r="Q46" s="83" t="s">
        <v>40</v>
      </c>
      <c r="R46" s="18" t="s">
        <v>34</v>
      </c>
      <c r="S46" s="83" t="s">
        <v>40</v>
      </c>
      <c r="T46" s="18" t="s">
        <v>34</v>
      </c>
      <c r="U46" s="83" t="s">
        <v>40</v>
      </c>
      <c r="V46" s="18" t="s">
        <v>34</v>
      </c>
      <c r="W46" s="83" t="s">
        <v>40</v>
      </c>
      <c r="X46" s="18" t="s">
        <v>34</v>
      </c>
      <c r="Y46" s="83" t="s">
        <v>40</v>
      </c>
      <c r="Z46" s="18" t="s">
        <v>34</v>
      </c>
      <c r="AA46" s="83" t="s">
        <v>40</v>
      </c>
      <c r="AB46" s="18" t="s">
        <v>34</v>
      </c>
      <c r="AC46" s="83" t="s">
        <v>40</v>
      </c>
      <c r="AD46" s="18" t="s">
        <v>34</v>
      </c>
      <c r="AE46" s="83" t="s">
        <v>40</v>
      </c>
      <c r="AF46" s="18" t="s">
        <v>34</v>
      </c>
      <c r="AG46" s="83" t="s">
        <v>40</v>
      </c>
      <c r="AH46" s="18" t="s">
        <v>34</v>
      </c>
      <c r="AI46" s="83" t="s">
        <v>40</v>
      </c>
      <c r="AJ46" s="18" t="s">
        <v>34</v>
      </c>
      <c r="AK46" s="83" t="s">
        <v>40</v>
      </c>
      <c r="AL46" s="18" t="s">
        <v>34</v>
      </c>
      <c r="AM46" s="1512"/>
      <c r="AN46" s="15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X46" s="3"/>
      <c r="BY46" s="3"/>
      <c r="BZ46" s="3"/>
      <c r="CA46" s="4"/>
      <c r="CB46" s="4"/>
      <c r="CC46" s="4"/>
      <c r="CD46" s="4"/>
      <c r="CE46" s="4"/>
      <c r="CF46" s="4"/>
      <c r="CG46" s="13"/>
      <c r="CH46" s="13"/>
      <c r="CI46" s="13"/>
      <c r="CJ46" s="13"/>
      <c r="CK46" s="13"/>
      <c r="CL46" s="13"/>
      <c r="CM46" s="13"/>
    </row>
    <row r="47" spans="1:91" s="2" customFormat="1" x14ac:dyDescent="0.2">
      <c r="A47" s="84" t="s">
        <v>41</v>
      </c>
      <c r="B47" s="85">
        <f t="shared" ref="B47:B52" si="6">SUM(C47+D47)</f>
        <v>0</v>
      </c>
      <c r="C47" s="86">
        <f t="shared" ref="C47:D52" si="7">SUM(E47+G47+I47+K47+M47+O47+Q47+S47+U47+W47+Y47+AA47+AC47+AE47+AG47+AI47+AK47)</f>
        <v>0</v>
      </c>
      <c r="D47" s="24">
        <f t="shared" si="7"/>
        <v>0</v>
      </c>
      <c r="E47" s="25"/>
      <c r="F47" s="26"/>
      <c r="G47" s="25"/>
      <c r="H47" s="26"/>
      <c r="I47" s="25"/>
      <c r="J47" s="27"/>
      <c r="K47" s="25"/>
      <c r="L47" s="27"/>
      <c r="M47" s="25"/>
      <c r="N47" s="27"/>
      <c r="O47" s="87"/>
      <c r="P47" s="27"/>
      <c r="Q47" s="87"/>
      <c r="R47" s="27"/>
      <c r="S47" s="87"/>
      <c r="T47" s="27"/>
      <c r="U47" s="87"/>
      <c r="V47" s="27"/>
      <c r="W47" s="87"/>
      <c r="X47" s="27"/>
      <c r="Y47" s="87"/>
      <c r="Z47" s="27"/>
      <c r="AA47" s="87"/>
      <c r="AB47" s="27"/>
      <c r="AC47" s="87"/>
      <c r="AD47" s="27"/>
      <c r="AE47" s="87"/>
      <c r="AF47" s="27"/>
      <c r="AG47" s="87"/>
      <c r="AH47" s="27"/>
      <c r="AI47" s="87"/>
      <c r="AJ47" s="27"/>
      <c r="AK47" s="87"/>
      <c r="AL47" s="27"/>
      <c r="AM47" s="88"/>
      <c r="AN47" s="88"/>
      <c r="AO47" s="28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X47" s="3"/>
      <c r="BY47" s="3"/>
      <c r="BZ47" s="3"/>
      <c r="CA47" s="4"/>
      <c r="CB47" s="4"/>
      <c r="CC47" s="4"/>
      <c r="CD47" s="4"/>
      <c r="CE47" s="4"/>
      <c r="CF47" s="4"/>
      <c r="CG47" s="13">
        <v>0</v>
      </c>
      <c r="CH47" s="13">
        <v>0</v>
      </c>
      <c r="CI47" s="13"/>
      <c r="CJ47" s="13"/>
      <c r="CK47" s="13"/>
      <c r="CL47" s="13"/>
      <c r="CM47" s="13"/>
    </row>
    <row r="48" spans="1:91" s="2" customFormat="1" x14ac:dyDescent="0.2">
      <c r="A48" s="30" t="s">
        <v>42</v>
      </c>
      <c r="B48" s="63">
        <f t="shared" si="6"/>
        <v>0</v>
      </c>
      <c r="C48" s="64">
        <f t="shared" si="7"/>
        <v>0</v>
      </c>
      <c r="D48" s="72">
        <f t="shared" si="7"/>
        <v>0</v>
      </c>
      <c r="E48" s="34"/>
      <c r="F48" s="73"/>
      <c r="G48" s="34"/>
      <c r="H48" s="73"/>
      <c r="I48" s="34"/>
      <c r="J48" s="35"/>
      <c r="K48" s="34"/>
      <c r="L48" s="35"/>
      <c r="M48" s="34"/>
      <c r="N48" s="35"/>
      <c r="O48" s="74"/>
      <c r="P48" s="35"/>
      <c r="Q48" s="74"/>
      <c r="R48" s="35"/>
      <c r="S48" s="74"/>
      <c r="T48" s="35"/>
      <c r="U48" s="74"/>
      <c r="V48" s="35"/>
      <c r="W48" s="74"/>
      <c r="X48" s="35"/>
      <c r="Y48" s="74"/>
      <c r="Z48" s="35"/>
      <c r="AA48" s="74"/>
      <c r="AB48" s="35"/>
      <c r="AC48" s="74"/>
      <c r="AD48" s="35"/>
      <c r="AE48" s="74"/>
      <c r="AF48" s="35"/>
      <c r="AG48" s="74"/>
      <c r="AH48" s="35"/>
      <c r="AI48" s="74"/>
      <c r="AJ48" s="35"/>
      <c r="AK48" s="74"/>
      <c r="AL48" s="35"/>
      <c r="AM48" s="75"/>
      <c r="AN48" s="75"/>
      <c r="AO48" s="28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X48" s="3"/>
      <c r="BY48" s="3"/>
      <c r="BZ48" s="3"/>
      <c r="CA48" s="4"/>
      <c r="CB48" s="4"/>
      <c r="CC48" s="4"/>
      <c r="CD48" s="4"/>
      <c r="CE48" s="4"/>
      <c r="CF48" s="4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x14ac:dyDescent="0.2">
      <c r="A49" s="30" t="s">
        <v>43</v>
      </c>
      <c r="B49" s="63">
        <f t="shared" si="6"/>
        <v>0</v>
      </c>
      <c r="C49" s="64">
        <f t="shared" si="7"/>
        <v>0</v>
      </c>
      <c r="D49" s="72">
        <f t="shared" si="7"/>
        <v>0</v>
      </c>
      <c r="E49" s="34"/>
      <c r="F49" s="73"/>
      <c r="G49" s="34"/>
      <c r="H49" s="73"/>
      <c r="I49" s="34"/>
      <c r="J49" s="35"/>
      <c r="K49" s="34"/>
      <c r="L49" s="35"/>
      <c r="M49" s="34"/>
      <c r="N49" s="35"/>
      <c r="O49" s="74"/>
      <c r="P49" s="35"/>
      <c r="Q49" s="74"/>
      <c r="R49" s="35"/>
      <c r="S49" s="74"/>
      <c r="T49" s="35"/>
      <c r="U49" s="74"/>
      <c r="V49" s="35"/>
      <c r="W49" s="74"/>
      <c r="X49" s="35"/>
      <c r="Y49" s="74"/>
      <c r="Z49" s="35"/>
      <c r="AA49" s="74"/>
      <c r="AB49" s="35"/>
      <c r="AC49" s="74"/>
      <c r="AD49" s="35"/>
      <c r="AE49" s="74"/>
      <c r="AF49" s="35"/>
      <c r="AG49" s="74"/>
      <c r="AH49" s="35"/>
      <c r="AI49" s="74"/>
      <c r="AJ49" s="35"/>
      <c r="AK49" s="74"/>
      <c r="AL49" s="35"/>
      <c r="AM49" s="75"/>
      <c r="AN49" s="75"/>
      <c r="AO49" s="28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x14ac:dyDescent="0.2">
      <c r="A50" s="30" t="s">
        <v>46</v>
      </c>
      <c r="B50" s="63">
        <f t="shared" si="6"/>
        <v>0</v>
      </c>
      <c r="C50" s="64">
        <f t="shared" si="7"/>
        <v>0</v>
      </c>
      <c r="D50" s="72">
        <f t="shared" si="7"/>
        <v>0</v>
      </c>
      <c r="E50" s="34"/>
      <c r="F50" s="73"/>
      <c r="G50" s="34"/>
      <c r="H50" s="73"/>
      <c r="I50" s="34"/>
      <c r="J50" s="35"/>
      <c r="K50" s="34"/>
      <c r="L50" s="35"/>
      <c r="M50" s="34"/>
      <c r="N50" s="35"/>
      <c r="O50" s="74"/>
      <c r="P50" s="35"/>
      <c r="Q50" s="74"/>
      <c r="R50" s="35"/>
      <c r="S50" s="74"/>
      <c r="T50" s="35"/>
      <c r="U50" s="74"/>
      <c r="V50" s="35"/>
      <c r="W50" s="74"/>
      <c r="X50" s="35"/>
      <c r="Y50" s="74"/>
      <c r="Z50" s="35"/>
      <c r="AA50" s="74"/>
      <c r="AB50" s="35"/>
      <c r="AC50" s="74"/>
      <c r="AD50" s="35"/>
      <c r="AE50" s="74"/>
      <c r="AF50" s="35"/>
      <c r="AG50" s="74"/>
      <c r="AH50" s="35"/>
      <c r="AI50" s="74"/>
      <c r="AJ50" s="35"/>
      <c r="AK50" s="74"/>
      <c r="AL50" s="35"/>
      <c r="AM50" s="75"/>
      <c r="AN50" s="75"/>
      <c r="AO50" s="28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x14ac:dyDescent="0.2">
      <c r="A51" s="30" t="s">
        <v>47</v>
      </c>
      <c r="B51" s="63">
        <f t="shared" si="6"/>
        <v>0</v>
      </c>
      <c r="C51" s="64">
        <f t="shared" si="7"/>
        <v>0</v>
      </c>
      <c r="D51" s="72">
        <f t="shared" si="7"/>
        <v>0</v>
      </c>
      <c r="E51" s="34"/>
      <c r="F51" s="73"/>
      <c r="G51" s="34"/>
      <c r="H51" s="73"/>
      <c r="I51" s="34"/>
      <c r="J51" s="35"/>
      <c r="K51" s="34"/>
      <c r="L51" s="35"/>
      <c r="M51" s="34"/>
      <c r="N51" s="35"/>
      <c r="O51" s="74"/>
      <c r="P51" s="35"/>
      <c r="Q51" s="74"/>
      <c r="R51" s="35"/>
      <c r="S51" s="74"/>
      <c r="T51" s="35"/>
      <c r="U51" s="74"/>
      <c r="V51" s="35"/>
      <c r="W51" s="74"/>
      <c r="X51" s="35"/>
      <c r="Y51" s="74"/>
      <c r="Z51" s="35"/>
      <c r="AA51" s="74"/>
      <c r="AB51" s="35"/>
      <c r="AC51" s="74"/>
      <c r="AD51" s="35"/>
      <c r="AE51" s="74"/>
      <c r="AF51" s="35"/>
      <c r="AG51" s="74"/>
      <c r="AH51" s="35"/>
      <c r="AI51" s="74"/>
      <c r="AJ51" s="35"/>
      <c r="AK51" s="74"/>
      <c r="AL51" s="35"/>
      <c r="AM51" s="75"/>
      <c r="AN51" s="75"/>
      <c r="AO51" s="28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x14ac:dyDescent="0.2">
      <c r="A52" s="89" t="s">
        <v>48</v>
      </c>
      <c r="B52" s="77">
        <f t="shared" si="6"/>
        <v>0</v>
      </c>
      <c r="C52" s="78">
        <f t="shared" si="7"/>
        <v>0</v>
      </c>
      <c r="D52" s="45">
        <f t="shared" si="7"/>
        <v>0</v>
      </c>
      <c r="E52" s="46"/>
      <c r="F52" s="47"/>
      <c r="G52" s="46"/>
      <c r="H52" s="47"/>
      <c r="I52" s="46"/>
      <c r="J52" s="48"/>
      <c r="K52" s="46"/>
      <c r="L52" s="48"/>
      <c r="M52" s="46"/>
      <c r="N52" s="48"/>
      <c r="O52" s="79"/>
      <c r="P52" s="48"/>
      <c r="Q52" s="79"/>
      <c r="R52" s="48"/>
      <c r="S52" s="79"/>
      <c r="T52" s="48"/>
      <c r="U52" s="79"/>
      <c r="V52" s="48"/>
      <c r="W52" s="79"/>
      <c r="X52" s="48"/>
      <c r="Y52" s="79"/>
      <c r="Z52" s="48"/>
      <c r="AA52" s="79"/>
      <c r="AB52" s="48"/>
      <c r="AC52" s="79"/>
      <c r="AD52" s="48"/>
      <c r="AE52" s="79"/>
      <c r="AF52" s="48"/>
      <c r="AG52" s="79"/>
      <c r="AH52" s="48"/>
      <c r="AI52" s="79"/>
      <c r="AJ52" s="48"/>
      <c r="AK52" s="79"/>
      <c r="AL52" s="48"/>
      <c r="AM52" s="80"/>
      <c r="AN52" s="80"/>
      <c r="AO52" s="28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s="94" customFormat="1" x14ac:dyDescent="0.2">
      <c r="A53" s="92" t="s">
        <v>51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  <c r="O53" s="93"/>
      <c r="P53" s="56"/>
      <c r="Q53" s="56"/>
      <c r="R53" s="56"/>
      <c r="S53" s="56"/>
      <c r="T53" s="56"/>
      <c r="U53" s="56"/>
      <c r="V53" s="56"/>
      <c r="W53" s="56"/>
      <c r="X53" s="56"/>
      <c r="Y53" s="56"/>
      <c r="AN53" s="8"/>
      <c r="AO53" s="8"/>
      <c r="AP53" s="8"/>
      <c r="AQ53" s="8"/>
      <c r="AR53" s="57"/>
      <c r="AS53" s="57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95"/>
      <c r="CB53" s="95"/>
      <c r="CC53" s="95"/>
      <c r="CD53" s="95"/>
      <c r="CE53" s="95"/>
      <c r="CF53" s="95"/>
      <c r="CG53" s="96"/>
      <c r="CH53" s="96"/>
      <c r="CI53" s="96"/>
      <c r="CJ53" s="96"/>
      <c r="CK53" s="96"/>
      <c r="CL53" s="96"/>
      <c r="CM53" s="96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</row>
    <row r="54" spans="1:104" x14ac:dyDescent="0.2">
      <c r="A54" s="1502" t="s">
        <v>52</v>
      </c>
      <c r="B54" s="1531" t="s">
        <v>53</v>
      </c>
      <c r="C54" s="1532"/>
      <c r="D54" s="1533"/>
      <c r="E54" s="1537" t="s">
        <v>6</v>
      </c>
      <c r="F54" s="1538"/>
      <c r="G54" s="1538"/>
      <c r="H54" s="1538"/>
      <c r="I54" s="1538"/>
      <c r="J54" s="1538"/>
      <c r="K54" s="1538"/>
      <c r="L54" s="1538"/>
      <c r="M54" s="1538"/>
      <c r="N54" s="1538"/>
      <c r="O54" s="1538"/>
      <c r="P54" s="1538"/>
      <c r="Q54" s="1538"/>
      <c r="R54" s="1538"/>
      <c r="S54" s="1538"/>
      <c r="T54" s="1538"/>
      <c r="U54" s="1538"/>
      <c r="V54" s="1538"/>
      <c r="W54" s="1538"/>
      <c r="X54" s="1538"/>
      <c r="Y54" s="1538"/>
      <c r="Z54" s="1538"/>
      <c r="AA54" s="1538"/>
      <c r="AB54" s="1538"/>
      <c r="AC54" s="1538"/>
      <c r="AD54" s="1538"/>
      <c r="AE54" s="1538"/>
      <c r="AF54" s="1538"/>
      <c r="AG54" s="1538"/>
      <c r="AH54" s="1538"/>
      <c r="AI54" s="1538"/>
      <c r="AJ54" s="1538"/>
      <c r="AK54" s="1538"/>
      <c r="AL54" s="1539"/>
      <c r="AM54" s="1526" t="s">
        <v>54</v>
      </c>
      <c r="AN54" s="1527"/>
      <c r="AO54" s="7"/>
      <c r="AP54" s="7"/>
      <c r="AQ54" s="7"/>
      <c r="AR54" s="97"/>
      <c r="AS54" s="97"/>
      <c r="AT54" s="7"/>
      <c r="BX54" s="2"/>
      <c r="BY54" s="2"/>
      <c r="CG54" s="13"/>
      <c r="CH54" s="13"/>
      <c r="CI54" s="13"/>
      <c r="CJ54" s="13"/>
      <c r="CK54" s="13"/>
      <c r="CL54" s="13"/>
      <c r="CM54" s="13"/>
    </row>
    <row r="55" spans="1:104" x14ac:dyDescent="0.2">
      <c r="A55" s="1530"/>
      <c r="B55" s="1534"/>
      <c r="C55" s="1535"/>
      <c r="D55" s="1536"/>
      <c r="E55" s="1507" t="s">
        <v>11</v>
      </c>
      <c r="F55" s="1509"/>
      <c r="G55" s="1507" t="s">
        <v>12</v>
      </c>
      <c r="H55" s="1509"/>
      <c r="I55" s="1507" t="s">
        <v>13</v>
      </c>
      <c r="J55" s="1509"/>
      <c r="K55" s="1507" t="s">
        <v>14</v>
      </c>
      <c r="L55" s="1509"/>
      <c r="M55" s="1507" t="s">
        <v>15</v>
      </c>
      <c r="N55" s="1509"/>
      <c r="O55" s="1513" t="s">
        <v>16</v>
      </c>
      <c r="P55" s="1514"/>
      <c r="Q55" s="1513" t="s">
        <v>17</v>
      </c>
      <c r="R55" s="1514"/>
      <c r="S55" s="1513" t="s">
        <v>18</v>
      </c>
      <c r="T55" s="1514"/>
      <c r="U55" s="1513" t="s">
        <v>19</v>
      </c>
      <c r="V55" s="1520"/>
      <c r="W55" s="1513" t="s">
        <v>20</v>
      </c>
      <c r="X55" s="1514"/>
      <c r="Y55" s="1513" t="s">
        <v>21</v>
      </c>
      <c r="Z55" s="1514"/>
      <c r="AA55" s="1513" t="s">
        <v>22</v>
      </c>
      <c r="AB55" s="1514"/>
      <c r="AC55" s="1513" t="s">
        <v>23</v>
      </c>
      <c r="AD55" s="1514"/>
      <c r="AE55" s="1513" t="s">
        <v>24</v>
      </c>
      <c r="AF55" s="1514"/>
      <c r="AG55" s="1513" t="s">
        <v>25</v>
      </c>
      <c r="AH55" s="1514"/>
      <c r="AI55" s="1513" t="s">
        <v>26</v>
      </c>
      <c r="AJ55" s="1514"/>
      <c r="AK55" s="1513" t="s">
        <v>27</v>
      </c>
      <c r="AL55" s="1514"/>
      <c r="AM55" s="1528"/>
      <c r="AN55" s="1529"/>
      <c r="AO55" s="97"/>
      <c r="AP55" s="97"/>
      <c r="AQ55" s="97"/>
      <c r="AR55" s="97"/>
      <c r="AS55" s="97"/>
      <c r="AT55" s="97"/>
      <c r="AU55" s="12"/>
      <c r="AV55" s="12"/>
      <c r="AW55" s="12"/>
      <c r="AX55" s="12"/>
      <c r="AY55" s="12"/>
      <c r="AZ55" s="12"/>
      <c r="BA55" s="12"/>
      <c r="BB55" s="12"/>
      <c r="BC55" s="12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21" x14ac:dyDescent="0.2">
      <c r="A56" s="1505"/>
      <c r="B56" s="17" t="s">
        <v>32</v>
      </c>
      <c r="C56" s="98" t="s">
        <v>33</v>
      </c>
      <c r="D56" s="60" t="s">
        <v>34</v>
      </c>
      <c r="E56" s="61" t="s">
        <v>33</v>
      </c>
      <c r="F56" s="60" t="s">
        <v>34</v>
      </c>
      <c r="G56" s="61" t="s">
        <v>33</v>
      </c>
      <c r="H56" s="60" t="s">
        <v>34</v>
      </c>
      <c r="I56" s="61" t="s">
        <v>33</v>
      </c>
      <c r="J56" s="60" t="s">
        <v>34</v>
      </c>
      <c r="K56" s="61" t="s">
        <v>33</v>
      </c>
      <c r="L56" s="60" t="s">
        <v>34</v>
      </c>
      <c r="M56" s="61" t="s">
        <v>33</v>
      </c>
      <c r="N56" s="60" t="s">
        <v>34</v>
      </c>
      <c r="O56" s="61" t="s">
        <v>33</v>
      </c>
      <c r="P56" s="60" t="s">
        <v>34</v>
      </c>
      <c r="Q56" s="61" t="s">
        <v>33</v>
      </c>
      <c r="R56" s="60" t="s">
        <v>34</v>
      </c>
      <c r="S56" s="61" t="s">
        <v>33</v>
      </c>
      <c r="T56" s="60" t="s">
        <v>34</v>
      </c>
      <c r="U56" s="61" t="s">
        <v>33</v>
      </c>
      <c r="V56" s="99" t="s">
        <v>34</v>
      </c>
      <c r="W56" s="61" t="s">
        <v>33</v>
      </c>
      <c r="X56" s="60" t="s">
        <v>34</v>
      </c>
      <c r="Y56" s="61" t="s">
        <v>33</v>
      </c>
      <c r="Z56" s="60" t="s">
        <v>34</v>
      </c>
      <c r="AA56" s="61" t="s">
        <v>33</v>
      </c>
      <c r="AB56" s="60" t="s">
        <v>34</v>
      </c>
      <c r="AC56" s="61" t="s">
        <v>33</v>
      </c>
      <c r="AD56" s="60" t="s">
        <v>34</v>
      </c>
      <c r="AE56" s="61" t="s">
        <v>33</v>
      </c>
      <c r="AF56" s="60" t="s">
        <v>34</v>
      </c>
      <c r="AG56" s="61" t="s">
        <v>33</v>
      </c>
      <c r="AH56" s="60" t="s">
        <v>34</v>
      </c>
      <c r="AI56" s="61" t="s">
        <v>33</v>
      </c>
      <c r="AJ56" s="60" t="s">
        <v>34</v>
      </c>
      <c r="AK56" s="61" t="s">
        <v>33</v>
      </c>
      <c r="AL56" s="60" t="s">
        <v>34</v>
      </c>
      <c r="AM56" s="100" t="s">
        <v>55</v>
      </c>
      <c r="AN56" s="60" t="s">
        <v>56</v>
      </c>
      <c r="AO56" s="97"/>
      <c r="AP56" s="97"/>
      <c r="AQ56" s="97"/>
      <c r="AR56" s="97"/>
      <c r="AS56" s="97"/>
      <c r="AT56" s="97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x14ac:dyDescent="0.2">
      <c r="A57" s="101" t="s">
        <v>57</v>
      </c>
      <c r="B57" s="85">
        <f t="shared" ref="B57:B62" si="8">SUM(C57+D57)</f>
        <v>381</v>
      </c>
      <c r="C57" s="86">
        <f t="shared" ref="C57:D62" si="9">SUM(E57+G57+I57+K57+M57+O57+Q57+S57+U57+W57+Y57+AA57+AC57+AE57+AG57+AI57+AK57)</f>
        <v>235</v>
      </c>
      <c r="D57" s="24">
        <f t="shared" si="9"/>
        <v>146</v>
      </c>
      <c r="E57" s="25">
        <f>SUM(ENERO:DICIEMBRE!E57)</f>
        <v>5</v>
      </c>
      <c r="F57" s="25">
        <f>SUM(ENERO:DICIEMBRE!F57)</f>
        <v>5</v>
      </c>
      <c r="G57" s="25">
        <f>SUM(ENERO:DICIEMBRE!G57)</f>
        <v>3</v>
      </c>
      <c r="H57" s="25">
        <f>SUM(ENERO:DICIEMBRE!H57)</f>
        <v>4</v>
      </c>
      <c r="I57" s="25">
        <f>SUM(ENERO:DICIEMBRE!I57)</f>
        <v>5</v>
      </c>
      <c r="J57" s="25">
        <f>SUM(ENERO:DICIEMBRE!J57)</f>
        <v>3</v>
      </c>
      <c r="K57" s="25">
        <f>SUM(ENERO:DICIEMBRE!K57)</f>
        <v>4</v>
      </c>
      <c r="L57" s="25">
        <f>SUM(ENERO:DICIEMBRE!L57)</f>
        <v>6</v>
      </c>
      <c r="M57" s="25">
        <f>SUM(ENERO:DICIEMBRE!M57)</f>
        <v>12</v>
      </c>
      <c r="N57" s="25">
        <f>SUM(ENERO:DICIEMBRE!N57)</f>
        <v>1</v>
      </c>
      <c r="O57" s="25">
        <f>SUM(ENERO:DICIEMBRE!O57)</f>
        <v>17</v>
      </c>
      <c r="P57" s="25">
        <f>SUM(ENERO:DICIEMBRE!P57)</f>
        <v>3</v>
      </c>
      <c r="Q57" s="25">
        <f>SUM(ENERO:DICIEMBRE!Q57)</f>
        <v>10</v>
      </c>
      <c r="R57" s="25">
        <f>SUM(ENERO:DICIEMBRE!R57)</f>
        <v>3</v>
      </c>
      <c r="S57" s="25">
        <f>SUM(ENERO:DICIEMBRE!S57)</f>
        <v>7</v>
      </c>
      <c r="T57" s="25">
        <f>SUM(ENERO:DICIEMBRE!T57)</f>
        <v>4</v>
      </c>
      <c r="U57" s="25">
        <f>SUM(ENERO:DICIEMBRE!U57)</f>
        <v>8</v>
      </c>
      <c r="V57" s="25">
        <f>SUM(ENERO:DICIEMBRE!V57)</f>
        <v>7</v>
      </c>
      <c r="W57" s="25">
        <f>SUM(ENERO:DICIEMBRE!W57)</f>
        <v>7</v>
      </c>
      <c r="X57" s="25">
        <f>SUM(ENERO:DICIEMBRE!X57)</f>
        <v>8</v>
      </c>
      <c r="Y57" s="25">
        <f>SUM(ENERO:DICIEMBRE!Y57)</f>
        <v>16</v>
      </c>
      <c r="Z57" s="25">
        <f>SUM(ENERO:DICIEMBRE!Z57)</f>
        <v>8</v>
      </c>
      <c r="AA57" s="25">
        <f>SUM(ENERO:DICIEMBRE!AA57)</f>
        <v>20</v>
      </c>
      <c r="AB57" s="25">
        <f>SUM(ENERO:DICIEMBRE!AB57)</f>
        <v>15</v>
      </c>
      <c r="AC57" s="25">
        <f>SUM(ENERO:DICIEMBRE!AC57)</f>
        <v>23</v>
      </c>
      <c r="AD57" s="25">
        <f>SUM(ENERO:DICIEMBRE!AD57)</f>
        <v>15</v>
      </c>
      <c r="AE57" s="25">
        <f>SUM(ENERO:DICIEMBRE!AE57)</f>
        <v>23</v>
      </c>
      <c r="AF57" s="25">
        <f>SUM(ENERO:DICIEMBRE!AF57)</f>
        <v>9</v>
      </c>
      <c r="AG57" s="25">
        <f>SUM(ENERO:DICIEMBRE!AG57)</f>
        <v>23</v>
      </c>
      <c r="AH57" s="25">
        <f>SUM(ENERO:DICIEMBRE!AH57)</f>
        <v>16</v>
      </c>
      <c r="AI57" s="25">
        <f>SUM(ENERO:DICIEMBRE!AI57)</f>
        <v>21</v>
      </c>
      <c r="AJ57" s="25">
        <f>SUM(ENERO:DICIEMBRE!AJ57)</f>
        <v>17</v>
      </c>
      <c r="AK57" s="25">
        <f>SUM(ENERO:DICIEMBRE!AK57)</f>
        <v>31</v>
      </c>
      <c r="AL57" s="25">
        <f>SUM(ENERO:DICIEMBRE!AL57)</f>
        <v>22</v>
      </c>
      <c r="AM57" s="25">
        <f>SUM(ENERO:DICIEMBRE!AM57)</f>
        <v>0</v>
      </c>
      <c r="AN57" s="25">
        <f>SUM(ENERO:DICIEMBRE!AN57)</f>
        <v>381</v>
      </c>
      <c r="AO57" s="102" t="str">
        <f>CA57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2"/>
      <c r="BB57" s="12"/>
      <c r="BC57" s="12"/>
      <c r="BX57" s="2"/>
      <c r="BY57" s="2"/>
      <c r="CA57" s="103" t="str">
        <f>IF(CG57=1,"* La suma de las Herramientas de Categorización debe ser igual al total. ","")</f>
        <v/>
      </c>
      <c r="CG57" s="104">
        <f>IF(B57&lt;&gt;(AM57+AN57),1,0)</f>
        <v>0</v>
      </c>
      <c r="CH57" s="13"/>
      <c r="CI57" s="13"/>
      <c r="CJ57" s="13"/>
      <c r="CK57" s="13"/>
      <c r="CL57" s="13"/>
      <c r="CM57" s="13"/>
    </row>
    <row r="58" spans="1:104" x14ac:dyDescent="0.2">
      <c r="A58" s="105" t="s">
        <v>58</v>
      </c>
      <c r="B58" s="63">
        <f t="shared" si="8"/>
        <v>5256</v>
      </c>
      <c r="C58" s="64">
        <f t="shared" si="9"/>
        <v>2858</v>
      </c>
      <c r="D58" s="72">
        <f t="shared" si="9"/>
        <v>2398</v>
      </c>
      <c r="E58" s="25">
        <f>SUM(ENERO:DICIEMBRE!E58)</f>
        <v>193</v>
      </c>
      <c r="F58" s="25">
        <f>SUM(ENERO:DICIEMBRE!F58)</f>
        <v>176</v>
      </c>
      <c r="G58" s="25">
        <f>SUM(ENERO:DICIEMBRE!G58)</f>
        <v>65</v>
      </c>
      <c r="H58" s="25">
        <f>SUM(ENERO:DICIEMBRE!H58)</f>
        <v>98</v>
      </c>
      <c r="I58" s="25">
        <f>SUM(ENERO:DICIEMBRE!I58)</f>
        <v>69</v>
      </c>
      <c r="J58" s="25">
        <f>SUM(ENERO:DICIEMBRE!J58)</f>
        <v>71</v>
      </c>
      <c r="K58" s="25">
        <f>SUM(ENERO:DICIEMBRE!K58)</f>
        <v>82</v>
      </c>
      <c r="L58" s="25">
        <f>SUM(ENERO:DICIEMBRE!L58)</f>
        <v>129</v>
      </c>
      <c r="M58" s="25">
        <f>SUM(ENERO:DICIEMBRE!M58)</f>
        <v>173</v>
      </c>
      <c r="N58" s="25">
        <f>SUM(ENERO:DICIEMBRE!N58)</f>
        <v>115</v>
      </c>
      <c r="O58" s="25">
        <f>SUM(ENERO:DICIEMBRE!O58)</f>
        <v>157</v>
      </c>
      <c r="P58" s="25">
        <f>SUM(ENERO:DICIEMBRE!P58)</f>
        <v>110</v>
      </c>
      <c r="Q58" s="25">
        <f>SUM(ENERO:DICIEMBRE!Q58)</f>
        <v>191</v>
      </c>
      <c r="R58" s="25">
        <f>SUM(ENERO:DICIEMBRE!R58)</f>
        <v>131</v>
      </c>
      <c r="S58" s="25">
        <f>SUM(ENERO:DICIEMBRE!S58)</f>
        <v>161</v>
      </c>
      <c r="T58" s="25">
        <f>SUM(ENERO:DICIEMBRE!T58)</f>
        <v>102</v>
      </c>
      <c r="U58" s="25">
        <f>SUM(ENERO:DICIEMBRE!U58)</f>
        <v>143</v>
      </c>
      <c r="V58" s="25">
        <f>SUM(ENERO:DICIEMBRE!V58)</f>
        <v>102</v>
      </c>
      <c r="W58" s="25">
        <f>SUM(ENERO:DICIEMBRE!W58)</f>
        <v>147</v>
      </c>
      <c r="X58" s="25">
        <f>SUM(ENERO:DICIEMBRE!X58)</f>
        <v>106</v>
      </c>
      <c r="Y58" s="25">
        <f>SUM(ENERO:DICIEMBRE!Y58)</f>
        <v>186</v>
      </c>
      <c r="Z58" s="25">
        <f>SUM(ENERO:DICIEMBRE!Z58)</f>
        <v>124</v>
      </c>
      <c r="AA58" s="25">
        <f>SUM(ENERO:DICIEMBRE!AA58)</f>
        <v>207</v>
      </c>
      <c r="AB58" s="25">
        <f>SUM(ENERO:DICIEMBRE!AB58)</f>
        <v>152</v>
      </c>
      <c r="AC58" s="25">
        <f>SUM(ENERO:DICIEMBRE!AC58)</f>
        <v>184</v>
      </c>
      <c r="AD58" s="25">
        <f>SUM(ENERO:DICIEMBRE!AD58)</f>
        <v>159</v>
      </c>
      <c r="AE58" s="25">
        <f>SUM(ENERO:DICIEMBRE!AE58)</f>
        <v>202</v>
      </c>
      <c r="AF58" s="25">
        <f>SUM(ENERO:DICIEMBRE!AF58)</f>
        <v>130</v>
      </c>
      <c r="AG58" s="25">
        <f>SUM(ENERO:DICIEMBRE!AG58)</f>
        <v>217</v>
      </c>
      <c r="AH58" s="25">
        <f>SUM(ENERO:DICIEMBRE!AH58)</f>
        <v>172</v>
      </c>
      <c r="AI58" s="25">
        <f>SUM(ENERO:DICIEMBRE!AI58)</f>
        <v>195</v>
      </c>
      <c r="AJ58" s="25">
        <f>SUM(ENERO:DICIEMBRE!AJ58)</f>
        <v>174</v>
      </c>
      <c r="AK58" s="25">
        <f>SUM(ENERO:DICIEMBRE!AK58)</f>
        <v>286</v>
      </c>
      <c r="AL58" s="25">
        <f>SUM(ENERO:DICIEMBRE!AL58)</f>
        <v>347</v>
      </c>
      <c r="AM58" s="25">
        <f>SUM(ENERO:DICIEMBRE!AM58)</f>
        <v>0</v>
      </c>
      <c r="AN58" s="25">
        <f>SUM(ENERO:DICIEMBRE!AN58)</f>
        <v>5256</v>
      </c>
      <c r="AO58" s="102" t="str">
        <f t="shared" ref="AO58:AO61" si="10"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3" t="str">
        <f t="shared" ref="CA58:CA61" si="11">IF(CG58=1,"* La suma de las Herramientas de Categorización debe ser igual al total. ","")</f>
        <v/>
      </c>
      <c r="CG58" s="104">
        <f t="shared" ref="CG58:CG61" si="12">IF(B58&lt;&gt;(AM58+AN58),1,0)</f>
        <v>0</v>
      </c>
      <c r="CH58" s="13"/>
      <c r="CI58" s="13"/>
      <c r="CJ58" s="13"/>
      <c r="CK58" s="13"/>
      <c r="CL58" s="13"/>
      <c r="CM58" s="13"/>
    </row>
    <row r="59" spans="1:104" x14ac:dyDescent="0.2">
      <c r="A59" s="105" t="s">
        <v>59</v>
      </c>
      <c r="B59" s="63">
        <f t="shared" si="8"/>
        <v>24852</v>
      </c>
      <c r="C59" s="64">
        <f t="shared" si="9"/>
        <v>12806</v>
      </c>
      <c r="D59" s="72">
        <f t="shared" si="9"/>
        <v>12046</v>
      </c>
      <c r="E59" s="25">
        <f>SUM(ENERO:DICIEMBRE!E59)</f>
        <v>1460</v>
      </c>
      <c r="F59" s="25">
        <f>SUM(ENERO:DICIEMBRE!F59)</f>
        <v>1260</v>
      </c>
      <c r="G59" s="25">
        <f>SUM(ENERO:DICIEMBRE!G59)</f>
        <v>706</v>
      </c>
      <c r="H59" s="25">
        <f>SUM(ENERO:DICIEMBRE!H59)</f>
        <v>566</v>
      </c>
      <c r="I59" s="25">
        <f>SUM(ENERO:DICIEMBRE!I59)</f>
        <v>516</v>
      </c>
      <c r="J59" s="25">
        <f>SUM(ENERO:DICIEMBRE!J59)</f>
        <v>485</v>
      </c>
      <c r="K59" s="25">
        <f>SUM(ENERO:DICIEMBRE!K59)</f>
        <v>533</v>
      </c>
      <c r="L59" s="25">
        <f>SUM(ENERO:DICIEMBRE!L59)</f>
        <v>534</v>
      </c>
      <c r="M59" s="25">
        <f>SUM(ENERO:DICIEMBRE!M59)</f>
        <v>692</v>
      </c>
      <c r="N59" s="25">
        <f>SUM(ENERO:DICIEMBRE!N59)</f>
        <v>677</v>
      </c>
      <c r="O59" s="25">
        <f>SUM(ENERO:DICIEMBRE!O59)</f>
        <v>705</v>
      </c>
      <c r="P59" s="25">
        <f>SUM(ENERO:DICIEMBRE!P59)</f>
        <v>689</v>
      </c>
      <c r="Q59" s="25">
        <f>SUM(ENERO:DICIEMBRE!Q59)</f>
        <v>803</v>
      </c>
      <c r="R59" s="25">
        <f>SUM(ENERO:DICIEMBRE!R59)</f>
        <v>698</v>
      </c>
      <c r="S59" s="25">
        <f>SUM(ENERO:DICIEMBRE!S59)</f>
        <v>730</v>
      </c>
      <c r="T59" s="25">
        <f>SUM(ENERO:DICIEMBRE!T59)</f>
        <v>678</v>
      </c>
      <c r="U59" s="25">
        <f>SUM(ENERO:DICIEMBRE!U59)</f>
        <v>629</v>
      </c>
      <c r="V59" s="25">
        <f>SUM(ENERO:DICIEMBRE!V59)</f>
        <v>684</v>
      </c>
      <c r="W59" s="25">
        <f>SUM(ENERO:DICIEMBRE!W59)</f>
        <v>658</v>
      </c>
      <c r="X59" s="25">
        <f>SUM(ENERO:DICIEMBRE!X59)</f>
        <v>692</v>
      </c>
      <c r="Y59" s="25">
        <f>SUM(ENERO:DICIEMBRE!Y59)</f>
        <v>717</v>
      </c>
      <c r="Z59" s="25">
        <f>SUM(ENERO:DICIEMBRE!Z59)</f>
        <v>730</v>
      </c>
      <c r="AA59" s="25">
        <f>SUM(ENERO:DICIEMBRE!AA59)</f>
        <v>930</v>
      </c>
      <c r="AB59" s="25">
        <f>SUM(ENERO:DICIEMBRE!AB59)</f>
        <v>785</v>
      </c>
      <c r="AC59" s="25">
        <f>SUM(ENERO:DICIEMBRE!AC59)</f>
        <v>742</v>
      </c>
      <c r="AD59" s="25">
        <f>SUM(ENERO:DICIEMBRE!AD59)</f>
        <v>725</v>
      </c>
      <c r="AE59" s="25">
        <f>SUM(ENERO:DICIEMBRE!AE59)</f>
        <v>777</v>
      </c>
      <c r="AF59" s="25">
        <f>SUM(ENERO:DICIEMBRE!AF59)</f>
        <v>676</v>
      </c>
      <c r="AG59" s="25">
        <f>SUM(ENERO:DICIEMBRE!AG59)</f>
        <v>754</v>
      </c>
      <c r="AH59" s="25">
        <f>SUM(ENERO:DICIEMBRE!AH59)</f>
        <v>630</v>
      </c>
      <c r="AI59" s="25">
        <f>SUM(ENERO:DICIEMBRE!AI59)</f>
        <v>591</v>
      </c>
      <c r="AJ59" s="25">
        <f>SUM(ENERO:DICIEMBRE!AJ59)</f>
        <v>539</v>
      </c>
      <c r="AK59" s="25">
        <f>SUM(ENERO:DICIEMBRE!AK59)</f>
        <v>863</v>
      </c>
      <c r="AL59" s="25">
        <f>SUM(ENERO:DICIEMBRE!AL59)</f>
        <v>998</v>
      </c>
      <c r="AM59" s="25">
        <f>SUM(ENERO:DICIEMBRE!AM59)</f>
        <v>0</v>
      </c>
      <c r="AN59" s="25">
        <f>SUM(ENERO:DICIEMBRE!AN59)</f>
        <v>24852</v>
      </c>
      <c r="AO59" s="102" t="str">
        <f t="shared" si="10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3" t="str">
        <f t="shared" si="11"/>
        <v/>
      </c>
      <c r="CG59" s="104">
        <f t="shared" si="12"/>
        <v>0</v>
      </c>
      <c r="CH59" s="13"/>
      <c r="CI59" s="13"/>
      <c r="CJ59" s="13"/>
      <c r="CK59" s="13"/>
      <c r="CL59" s="13"/>
      <c r="CM59" s="13"/>
    </row>
    <row r="60" spans="1:104" x14ac:dyDescent="0.2">
      <c r="A60" s="105" t="s">
        <v>60</v>
      </c>
      <c r="B60" s="63">
        <f t="shared" si="8"/>
        <v>8910</v>
      </c>
      <c r="C60" s="64">
        <f t="shared" si="9"/>
        <v>4505</v>
      </c>
      <c r="D60" s="72">
        <f t="shared" si="9"/>
        <v>4405</v>
      </c>
      <c r="E60" s="25">
        <f>SUM(ENERO:DICIEMBRE!E60)</f>
        <v>518</v>
      </c>
      <c r="F60" s="25">
        <f>SUM(ENERO:DICIEMBRE!F60)</f>
        <v>405</v>
      </c>
      <c r="G60" s="25">
        <f>SUM(ENERO:DICIEMBRE!G60)</f>
        <v>308</v>
      </c>
      <c r="H60" s="25">
        <f>SUM(ENERO:DICIEMBRE!H60)</f>
        <v>320</v>
      </c>
      <c r="I60" s="25">
        <f>SUM(ENERO:DICIEMBRE!I60)</f>
        <v>246</v>
      </c>
      <c r="J60" s="25">
        <f>SUM(ENERO:DICIEMBRE!J60)</f>
        <v>230</v>
      </c>
      <c r="K60" s="25">
        <f>SUM(ENERO:DICIEMBRE!K60)</f>
        <v>206</v>
      </c>
      <c r="L60" s="25">
        <f>SUM(ENERO:DICIEMBRE!L60)</f>
        <v>241</v>
      </c>
      <c r="M60" s="25">
        <f>SUM(ENERO:DICIEMBRE!M60)</f>
        <v>369</v>
      </c>
      <c r="N60" s="25">
        <f>SUM(ENERO:DICIEMBRE!N60)</f>
        <v>370</v>
      </c>
      <c r="O60" s="25">
        <f>SUM(ENERO:DICIEMBRE!O60)</f>
        <v>460</v>
      </c>
      <c r="P60" s="25">
        <f>SUM(ENERO:DICIEMBRE!P60)</f>
        <v>447</v>
      </c>
      <c r="Q60" s="25">
        <f>SUM(ENERO:DICIEMBRE!Q60)</f>
        <v>435</v>
      </c>
      <c r="R60" s="25">
        <f>SUM(ENERO:DICIEMBRE!R60)</f>
        <v>391</v>
      </c>
      <c r="S60" s="25">
        <f>SUM(ENERO:DICIEMBRE!S60)</f>
        <v>309</v>
      </c>
      <c r="T60" s="25">
        <f>SUM(ENERO:DICIEMBRE!T60)</f>
        <v>381</v>
      </c>
      <c r="U60" s="25">
        <f>SUM(ENERO:DICIEMBRE!U60)</f>
        <v>293</v>
      </c>
      <c r="V60" s="25">
        <f>SUM(ENERO:DICIEMBRE!V60)</f>
        <v>331</v>
      </c>
      <c r="W60" s="25">
        <f>SUM(ENERO:DICIEMBRE!W60)</f>
        <v>301</v>
      </c>
      <c r="X60" s="25">
        <f>SUM(ENERO:DICIEMBRE!X60)</f>
        <v>284</v>
      </c>
      <c r="Y60" s="25">
        <f>SUM(ENERO:DICIEMBRE!Y60)</f>
        <v>261</v>
      </c>
      <c r="Z60" s="25">
        <f>SUM(ENERO:DICIEMBRE!Z60)</f>
        <v>290</v>
      </c>
      <c r="AA60" s="25">
        <f>SUM(ENERO:DICIEMBRE!AA60)</f>
        <v>245</v>
      </c>
      <c r="AB60" s="25">
        <f>SUM(ENERO:DICIEMBRE!AB60)</f>
        <v>221</v>
      </c>
      <c r="AC60" s="25">
        <f>SUM(ENERO:DICIEMBRE!AC60)</f>
        <v>201</v>
      </c>
      <c r="AD60" s="25">
        <f>SUM(ENERO:DICIEMBRE!AD60)</f>
        <v>160</v>
      </c>
      <c r="AE60" s="25">
        <f>SUM(ENERO:DICIEMBRE!AE60)</f>
        <v>141</v>
      </c>
      <c r="AF60" s="25">
        <f>SUM(ENERO:DICIEMBRE!AF60)</f>
        <v>120</v>
      </c>
      <c r="AG60" s="25">
        <f>SUM(ENERO:DICIEMBRE!AG60)</f>
        <v>102</v>
      </c>
      <c r="AH60" s="25">
        <f>SUM(ENERO:DICIEMBRE!AH60)</f>
        <v>93</v>
      </c>
      <c r="AI60" s="25">
        <f>SUM(ENERO:DICIEMBRE!AI60)</f>
        <v>52</v>
      </c>
      <c r="AJ60" s="25">
        <f>SUM(ENERO:DICIEMBRE!AJ60)</f>
        <v>68</v>
      </c>
      <c r="AK60" s="25">
        <f>SUM(ENERO:DICIEMBRE!AK60)</f>
        <v>58</v>
      </c>
      <c r="AL60" s="25">
        <f>SUM(ENERO:DICIEMBRE!AL60)</f>
        <v>53</v>
      </c>
      <c r="AM60" s="25">
        <f>SUM(ENERO:DICIEMBRE!AM60)</f>
        <v>0</v>
      </c>
      <c r="AN60" s="25">
        <f>SUM(ENERO:DICIEMBRE!AN60)</f>
        <v>8910</v>
      </c>
      <c r="AO60" s="102" t="str">
        <f t="shared" si="10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3" t="str">
        <f t="shared" si="11"/>
        <v/>
      </c>
      <c r="CG60" s="104">
        <f t="shared" si="12"/>
        <v>0</v>
      </c>
      <c r="CH60" s="13"/>
      <c r="CI60" s="13"/>
      <c r="CJ60" s="13"/>
      <c r="CK60" s="13"/>
      <c r="CL60" s="13"/>
      <c r="CM60" s="13"/>
    </row>
    <row r="61" spans="1:104" x14ac:dyDescent="0.2">
      <c r="A61" s="106" t="s">
        <v>61</v>
      </c>
      <c r="B61" s="107">
        <f t="shared" si="8"/>
        <v>503</v>
      </c>
      <c r="C61" s="108">
        <f t="shared" si="9"/>
        <v>214</v>
      </c>
      <c r="D61" s="109">
        <f t="shared" si="9"/>
        <v>289</v>
      </c>
      <c r="E61" s="25">
        <f>SUM(ENERO:DICIEMBRE!E61)</f>
        <v>8</v>
      </c>
      <c r="F61" s="25">
        <f>SUM(ENERO:DICIEMBRE!F61)</f>
        <v>13</v>
      </c>
      <c r="G61" s="25">
        <f>SUM(ENERO:DICIEMBRE!G61)</f>
        <v>10</v>
      </c>
      <c r="H61" s="25">
        <f>SUM(ENERO:DICIEMBRE!H61)</f>
        <v>11</v>
      </c>
      <c r="I61" s="25">
        <f>SUM(ENERO:DICIEMBRE!I61)</f>
        <v>14</v>
      </c>
      <c r="J61" s="25">
        <f>SUM(ENERO:DICIEMBRE!J61)</f>
        <v>14</v>
      </c>
      <c r="K61" s="25">
        <f>SUM(ENERO:DICIEMBRE!K61)</f>
        <v>18</v>
      </c>
      <c r="L61" s="25">
        <f>SUM(ENERO:DICIEMBRE!L61)</f>
        <v>33</v>
      </c>
      <c r="M61" s="25">
        <f>SUM(ENERO:DICIEMBRE!M61)</f>
        <v>20</v>
      </c>
      <c r="N61" s="25">
        <f>SUM(ENERO:DICIEMBRE!N61)</f>
        <v>28</v>
      </c>
      <c r="O61" s="25">
        <f>SUM(ENERO:DICIEMBRE!O61)</f>
        <v>26</v>
      </c>
      <c r="P61" s="25">
        <f>SUM(ENERO:DICIEMBRE!P61)</f>
        <v>29</v>
      </c>
      <c r="Q61" s="25">
        <f>SUM(ENERO:DICIEMBRE!Q61)</f>
        <v>21</v>
      </c>
      <c r="R61" s="25">
        <f>SUM(ENERO:DICIEMBRE!R61)</f>
        <v>35</v>
      </c>
      <c r="S61" s="25">
        <f>SUM(ENERO:DICIEMBRE!S61)</f>
        <v>18</v>
      </c>
      <c r="T61" s="25">
        <f>SUM(ENERO:DICIEMBRE!T61)</f>
        <v>28</v>
      </c>
      <c r="U61" s="25">
        <f>SUM(ENERO:DICIEMBRE!U61)</f>
        <v>13</v>
      </c>
      <c r="V61" s="25">
        <f>SUM(ENERO:DICIEMBRE!V61)</f>
        <v>18</v>
      </c>
      <c r="W61" s="25">
        <f>SUM(ENERO:DICIEMBRE!W61)</f>
        <v>19</v>
      </c>
      <c r="X61" s="25">
        <f>SUM(ENERO:DICIEMBRE!X61)</f>
        <v>21</v>
      </c>
      <c r="Y61" s="25">
        <f>SUM(ENERO:DICIEMBRE!Y61)</f>
        <v>9</v>
      </c>
      <c r="Z61" s="25">
        <f>SUM(ENERO:DICIEMBRE!Z61)</f>
        <v>18</v>
      </c>
      <c r="AA61" s="25">
        <f>SUM(ENERO:DICIEMBRE!AA61)</f>
        <v>20</v>
      </c>
      <c r="AB61" s="25">
        <f>SUM(ENERO:DICIEMBRE!AB61)</f>
        <v>18</v>
      </c>
      <c r="AC61" s="25">
        <f>SUM(ENERO:DICIEMBRE!AC61)</f>
        <v>5</v>
      </c>
      <c r="AD61" s="25">
        <f>SUM(ENERO:DICIEMBRE!AD61)</f>
        <v>7</v>
      </c>
      <c r="AE61" s="25">
        <f>SUM(ENERO:DICIEMBRE!AE61)</f>
        <v>5</v>
      </c>
      <c r="AF61" s="25">
        <f>SUM(ENERO:DICIEMBRE!AF61)</f>
        <v>9</v>
      </c>
      <c r="AG61" s="25">
        <f>SUM(ENERO:DICIEMBRE!AG61)</f>
        <v>5</v>
      </c>
      <c r="AH61" s="25">
        <f>SUM(ENERO:DICIEMBRE!AH61)</f>
        <v>3</v>
      </c>
      <c r="AI61" s="25">
        <f>SUM(ENERO:DICIEMBRE!AI61)</f>
        <v>2</v>
      </c>
      <c r="AJ61" s="25">
        <f>SUM(ENERO:DICIEMBRE!AJ61)</f>
        <v>2</v>
      </c>
      <c r="AK61" s="25">
        <f>SUM(ENERO:DICIEMBRE!AK61)</f>
        <v>1</v>
      </c>
      <c r="AL61" s="25">
        <f>SUM(ENERO:DICIEMBRE!AL61)</f>
        <v>2</v>
      </c>
      <c r="AM61" s="25">
        <f>SUM(ENERO:DICIEMBRE!AM61)</f>
        <v>0</v>
      </c>
      <c r="AN61" s="25">
        <f>SUM(ENERO:DICIEMBRE!AN61)</f>
        <v>503</v>
      </c>
      <c r="AO61" s="102" t="str">
        <f t="shared" si="10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3" t="str">
        <f t="shared" si="11"/>
        <v/>
      </c>
      <c r="CG61" s="104">
        <f t="shared" si="12"/>
        <v>0</v>
      </c>
      <c r="CH61" s="13"/>
      <c r="CI61" s="13"/>
      <c r="CJ61" s="13"/>
      <c r="CK61" s="13"/>
      <c r="CL61" s="13"/>
      <c r="CM61" s="13"/>
    </row>
    <row r="62" spans="1:104" x14ac:dyDescent="0.2">
      <c r="A62" s="115" t="s">
        <v>62</v>
      </c>
      <c r="B62" s="77">
        <f t="shared" si="8"/>
        <v>1</v>
      </c>
      <c r="C62" s="78">
        <f t="shared" si="9"/>
        <v>0</v>
      </c>
      <c r="D62" s="45">
        <f t="shared" si="9"/>
        <v>1</v>
      </c>
      <c r="E62" s="25">
        <f>SUM(ENERO:DICIEMBRE!E62)</f>
        <v>0</v>
      </c>
      <c r="F62" s="25">
        <f>SUM(ENERO:DICIEMBRE!F62)</f>
        <v>0</v>
      </c>
      <c r="G62" s="25">
        <f>SUM(ENERO:DICIEMBRE!G62)</f>
        <v>0</v>
      </c>
      <c r="H62" s="25">
        <f>SUM(ENERO:DICIEMBRE!H62)</f>
        <v>0</v>
      </c>
      <c r="I62" s="25">
        <f>SUM(ENERO:DICIEMBRE!I62)</f>
        <v>0</v>
      </c>
      <c r="J62" s="25">
        <f>SUM(ENERO:DICIEMBRE!J62)</f>
        <v>0</v>
      </c>
      <c r="K62" s="25">
        <f>SUM(ENERO:DICIEMBRE!K62)</f>
        <v>0</v>
      </c>
      <c r="L62" s="25">
        <f>SUM(ENERO:DICIEMBRE!L62)</f>
        <v>0</v>
      </c>
      <c r="M62" s="25">
        <f>SUM(ENERO:DICIEMBRE!M62)</f>
        <v>0</v>
      </c>
      <c r="N62" s="25">
        <f>SUM(ENERO:DICIEMBRE!N62)</f>
        <v>0</v>
      </c>
      <c r="O62" s="25">
        <f>SUM(ENERO:DICIEMBRE!O62)</f>
        <v>0</v>
      </c>
      <c r="P62" s="25">
        <f>SUM(ENERO:DICIEMBRE!P62)</f>
        <v>0</v>
      </c>
      <c r="Q62" s="25">
        <f>SUM(ENERO:DICIEMBRE!Q62)</f>
        <v>0</v>
      </c>
      <c r="R62" s="25">
        <f>SUM(ENERO:DICIEMBRE!R62)</f>
        <v>0</v>
      </c>
      <c r="S62" s="25">
        <f>SUM(ENERO:DICIEMBRE!S62)</f>
        <v>0</v>
      </c>
      <c r="T62" s="25">
        <f>SUM(ENERO:DICIEMBRE!T62)</f>
        <v>0</v>
      </c>
      <c r="U62" s="25">
        <f>SUM(ENERO:DICIEMBRE!U62)</f>
        <v>0</v>
      </c>
      <c r="V62" s="25">
        <f>SUM(ENERO:DICIEMBRE!V62)</f>
        <v>0</v>
      </c>
      <c r="W62" s="25">
        <f>SUM(ENERO:DICIEMBRE!W62)</f>
        <v>0</v>
      </c>
      <c r="X62" s="25">
        <f>SUM(ENERO:DICIEMBRE!X62)</f>
        <v>0</v>
      </c>
      <c r="Y62" s="25">
        <f>SUM(ENERO:DICIEMBRE!Y62)</f>
        <v>0</v>
      </c>
      <c r="Z62" s="25">
        <f>SUM(ENERO:DICIEMBRE!Z62)</f>
        <v>0</v>
      </c>
      <c r="AA62" s="25">
        <f>SUM(ENERO:DICIEMBRE!AA62)</f>
        <v>0</v>
      </c>
      <c r="AB62" s="25">
        <f>SUM(ENERO:DICIEMBRE!AB62)</f>
        <v>0</v>
      </c>
      <c r="AC62" s="25">
        <f>SUM(ENERO:DICIEMBRE!AC62)</f>
        <v>0</v>
      </c>
      <c r="AD62" s="25">
        <f>SUM(ENERO:DICIEMBRE!AD62)</f>
        <v>0</v>
      </c>
      <c r="AE62" s="25">
        <f>SUM(ENERO:DICIEMBRE!AE62)</f>
        <v>0</v>
      </c>
      <c r="AF62" s="25">
        <f>SUM(ENERO:DICIEMBRE!AF62)</f>
        <v>0</v>
      </c>
      <c r="AG62" s="25">
        <f>SUM(ENERO:DICIEMBRE!AG62)</f>
        <v>0</v>
      </c>
      <c r="AH62" s="25">
        <f>SUM(ENERO:DICIEMBRE!AH62)</f>
        <v>0</v>
      </c>
      <c r="AI62" s="25">
        <f>SUM(ENERO:DICIEMBRE!AI62)</f>
        <v>0</v>
      </c>
      <c r="AJ62" s="25">
        <f>SUM(ENERO:DICIEMBRE!AJ62)</f>
        <v>0</v>
      </c>
      <c r="AK62" s="25">
        <f>SUM(ENERO:DICIEMBRE!AK62)</f>
        <v>0</v>
      </c>
      <c r="AL62" s="25">
        <f>SUM(ENERO:DICIEMBRE!AL62)</f>
        <v>1</v>
      </c>
      <c r="AM62" s="53"/>
      <c r="AN62" s="53"/>
      <c r="AO62" s="28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G62" s="13">
        <v>0</v>
      </c>
      <c r="CH62" s="13"/>
      <c r="CI62" s="13"/>
      <c r="CJ62" s="13"/>
      <c r="CK62" s="13"/>
      <c r="CL62" s="13"/>
      <c r="CM62" s="13"/>
    </row>
    <row r="63" spans="1:104" x14ac:dyDescent="0.2">
      <c r="A63" s="90" t="s">
        <v>53</v>
      </c>
      <c r="B63" s="116">
        <f t="shared" ref="B63:AL63" si="13">SUM(B57:B62)</f>
        <v>39903</v>
      </c>
      <c r="C63" s="117">
        <f t="shared" si="13"/>
        <v>20618</v>
      </c>
      <c r="D63" s="118">
        <f t="shared" si="13"/>
        <v>19285</v>
      </c>
      <c r="E63" s="119">
        <f t="shared" si="13"/>
        <v>2184</v>
      </c>
      <c r="F63" s="120">
        <f t="shared" si="13"/>
        <v>1859</v>
      </c>
      <c r="G63" s="119">
        <f t="shared" si="13"/>
        <v>1092</v>
      </c>
      <c r="H63" s="121">
        <f t="shared" si="13"/>
        <v>999</v>
      </c>
      <c r="I63" s="119">
        <f t="shared" si="13"/>
        <v>850</v>
      </c>
      <c r="J63" s="121">
        <f t="shared" si="13"/>
        <v>803</v>
      </c>
      <c r="K63" s="119">
        <f t="shared" si="13"/>
        <v>843</v>
      </c>
      <c r="L63" s="121">
        <f t="shared" si="13"/>
        <v>943</v>
      </c>
      <c r="M63" s="119">
        <f t="shared" si="13"/>
        <v>1266</v>
      </c>
      <c r="N63" s="121">
        <f t="shared" si="13"/>
        <v>1191</v>
      </c>
      <c r="O63" s="119">
        <f t="shared" si="13"/>
        <v>1365</v>
      </c>
      <c r="P63" s="121">
        <f t="shared" si="13"/>
        <v>1278</v>
      </c>
      <c r="Q63" s="119">
        <f t="shared" si="13"/>
        <v>1460</v>
      </c>
      <c r="R63" s="121">
        <f t="shared" si="13"/>
        <v>1258</v>
      </c>
      <c r="S63" s="119">
        <f t="shared" si="13"/>
        <v>1225</v>
      </c>
      <c r="T63" s="121">
        <f t="shared" si="13"/>
        <v>1193</v>
      </c>
      <c r="U63" s="122">
        <f t="shared" si="13"/>
        <v>1086</v>
      </c>
      <c r="V63" s="123">
        <f t="shared" si="13"/>
        <v>1142</v>
      </c>
      <c r="W63" s="119">
        <f t="shared" si="13"/>
        <v>1132</v>
      </c>
      <c r="X63" s="121">
        <f t="shared" si="13"/>
        <v>1111</v>
      </c>
      <c r="Y63" s="119">
        <f t="shared" si="13"/>
        <v>1189</v>
      </c>
      <c r="Z63" s="121">
        <f t="shared" si="13"/>
        <v>1170</v>
      </c>
      <c r="AA63" s="119">
        <f t="shared" si="13"/>
        <v>1422</v>
      </c>
      <c r="AB63" s="121">
        <f t="shared" si="13"/>
        <v>1191</v>
      </c>
      <c r="AC63" s="119">
        <f t="shared" si="13"/>
        <v>1155</v>
      </c>
      <c r="AD63" s="121">
        <f t="shared" si="13"/>
        <v>1066</v>
      </c>
      <c r="AE63" s="119">
        <f t="shared" si="13"/>
        <v>1148</v>
      </c>
      <c r="AF63" s="121">
        <f t="shared" si="13"/>
        <v>944</v>
      </c>
      <c r="AG63" s="119">
        <f t="shared" si="13"/>
        <v>1101</v>
      </c>
      <c r="AH63" s="121">
        <f t="shared" si="13"/>
        <v>914</v>
      </c>
      <c r="AI63" s="119">
        <f t="shared" si="13"/>
        <v>861</v>
      </c>
      <c r="AJ63" s="121">
        <f t="shared" si="13"/>
        <v>800</v>
      </c>
      <c r="AK63" s="124">
        <f t="shared" si="13"/>
        <v>1239</v>
      </c>
      <c r="AL63" s="121">
        <f t="shared" si="13"/>
        <v>1423</v>
      </c>
      <c r="AM63" s="124">
        <f>SUM(AM57:AM61)</f>
        <v>0</v>
      </c>
      <c r="AN63" s="121">
        <f>SUM(AN57:AN61)</f>
        <v>39902</v>
      </c>
      <c r="AO63" s="125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7"/>
      <c r="BE63" s="7"/>
      <c r="BX63" s="2"/>
      <c r="BY63" s="2"/>
      <c r="CG63" s="13"/>
      <c r="CH63" s="13"/>
      <c r="CI63" s="13"/>
      <c r="CJ63" s="13"/>
      <c r="CK63" s="13"/>
      <c r="CL63" s="13"/>
      <c r="CM63" s="13"/>
    </row>
    <row r="64" spans="1:104" x14ac:dyDescent="0.2">
      <c r="A64" s="92" t="s">
        <v>63</v>
      </c>
      <c r="B64" s="126"/>
      <c r="C64" s="126"/>
      <c r="D64" s="126"/>
      <c r="E64" s="126"/>
      <c r="F64" s="126"/>
      <c r="G64" s="126"/>
      <c r="H64" s="126"/>
      <c r="I64" s="82"/>
      <c r="J64" s="82"/>
      <c r="K64" s="82"/>
      <c r="L64" s="82"/>
      <c r="M64" s="82"/>
      <c r="N64" s="82"/>
      <c r="O64" s="82"/>
      <c r="P64" s="8"/>
      <c r="Q64" s="8"/>
      <c r="R64" s="8"/>
      <c r="S64" s="8"/>
      <c r="T64" s="8"/>
      <c r="U64" s="8"/>
      <c r="V64" s="8"/>
      <c r="W64" s="8"/>
      <c r="X64" s="8"/>
      <c r="Y64" s="8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X64" s="2"/>
      <c r="BY64" s="2"/>
      <c r="BZ64" s="2"/>
      <c r="CG64" s="13"/>
      <c r="CH64" s="13"/>
      <c r="CI64" s="13"/>
      <c r="CJ64" s="13"/>
      <c r="CK64" s="13"/>
      <c r="CL64" s="13"/>
      <c r="CM64" s="13"/>
    </row>
    <row r="65" spans="1:91" s="2" customFormat="1" ht="21" x14ac:dyDescent="0.2">
      <c r="A65" s="83" t="s">
        <v>64</v>
      </c>
      <c r="B65" s="127" t="s">
        <v>5</v>
      </c>
      <c r="C65" s="127" t="s">
        <v>65</v>
      </c>
      <c r="D65" s="127" t="s">
        <v>66</v>
      </c>
      <c r="E65" s="127" t="s">
        <v>67</v>
      </c>
      <c r="F65" s="1"/>
      <c r="G65" s="8"/>
      <c r="H65" s="8"/>
      <c r="I65" s="8"/>
      <c r="J65" s="8"/>
      <c r="K65" s="8"/>
      <c r="L65" s="8"/>
      <c r="M65" s="8"/>
      <c r="N65" s="128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3"/>
      <c r="BY65" s="3"/>
      <c r="BZ65" s="3"/>
      <c r="CA65" s="4"/>
      <c r="CB65" s="4"/>
      <c r="CC65" s="4"/>
      <c r="CD65" s="4"/>
      <c r="CE65" s="4"/>
      <c r="CF65" s="4"/>
      <c r="CG65" s="13"/>
      <c r="CH65" s="13"/>
      <c r="CI65" s="13"/>
      <c r="CJ65" s="13"/>
      <c r="CK65" s="13"/>
      <c r="CL65" s="13"/>
      <c r="CM65" s="13"/>
    </row>
    <row r="66" spans="1:91" s="2" customFormat="1" x14ac:dyDescent="0.2">
      <c r="A66" s="129" t="s">
        <v>69</v>
      </c>
      <c r="B66" s="130">
        <f t="shared" ref="B66:B84" si="14">SUM(C66:E66)</f>
        <v>0</v>
      </c>
      <c r="C66" s="25">
        <f>SUM(ENERO:DICIEMBRE!C66)</f>
        <v>0</v>
      </c>
      <c r="D66" s="25">
        <f>SUM(ENERO:DICIEMBRE!D66)</f>
        <v>0</v>
      </c>
      <c r="E66" s="25">
        <f>SUM(ENERO:DICIEMBRE!E66)</f>
        <v>0</v>
      </c>
      <c r="F66" s="13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X66" s="3"/>
      <c r="BY66" s="3"/>
      <c r="BZ66" s="3"/>
      <c r="CA66" s="4"/>
      <c r="CB66" s="4"/>
      <c r="CC66" s="4"/>
      <c r="CD66" s="4"/>
      <c r="CE66" s="4"/>
      <c r="CF66" s="4"/>
      <c r="CG66" s="13"/>
      <c r="CH66" s="13"/>
      <c r="CI66" s="13"/>
      <c r="CJ66" s="13"/>
      <c r="CK66" s="13"/>
      <c r="CL66" s="13"/>
      <c r="CM66" s="13"/>
    </row>
    <row r="67" spans="1:91" s="2" customFormat="1" x14ac:dyDescent="0.2">
      <c r="A67" s="132" t="s">
        <v>70</v>
      </c>
      <c r="B67" s="133">
        <f t="shared" si="14"/>
        <v>0</v>
      </c>
      <c r="C67" s="25">
        <f>SUM(ENERO:DICIEMBRE!C67)</f>
        <v>0</v>
      </c>
      <c r="D67" s="25">
        <f>SUM(ENERO:DICIEMBRE!D67)</f>
        <v>0</v>
      </c>
      <c r="E67" s="25">
        <f>SUM(ENERO:DICIEMBRE!E67)</f>
        <v>0</v>
      </c>
      <c r="F67" s="131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X67" s="3"/>
      <c r="BY67" s="3"/>
      <c r="BZ67" s="3"/>
      <c r="CA67" s="4"/>
      <c r="CB67" s="4"/>
      <c r="CC67" s="4"/>
      <c r="CD67" s="4"/>
      <c r="CE67" s="4"/>
      <c r="CF67" s="4"/>
      <c r="CG67" s="13"/>
      <c r="CH67" s="13"/>
      <c r="CI67" s="13"/>
      <c r="CJ67" s="13"/>
      <c r="CK67" s="13"/>
      <c r="CL67" s="13"/>
      <c r="CM67" s="13"/>
    </row>
    <row r="68" spans="1:91" s="2" customFormat="1" x14ac:dyDescent="0.2">
      <c r="A68" s="132" t="s">
        <v>71</v>
      </c>
      <c r="B68" s="133">
        <f t="shared" si="14"/>
        <v>0</v>
      </c>
      <c r="C68" s="25">
        <f>SUM(ENERO:DICIEMBRE!C68)</f>
        <v>0</v>
      </c>
      <c r="D68" s="25">
        <f>SUM(ENERO:DICIEMBRE!D68)</f>
        <v>0</v>
      </c>
      <c r="E68" s="25">
        <f>SUM(ENERO:DICIEMBRE!E68)</f>
        <v>0</v>
      </c>
      <c r="F68" s="131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X68" s="3"/>
      <c r="BY68" s="3"/>
      <c r="BZ68" s="3"/>
      <c r="CA68" s="4"/>
      <c r="CB68" s="4"/>
      <c r="CC68" s="4"/>
      <c r="CD68" s="4"/>
      <c r="CE68" s="4"/>
      <c r="CF68" s="4"/>
      <c r="CG68" s="13"/>
      <c r="CH68" s="13"/>
      <c r="CI68" s="13"/>
      <c r="CJ68" s="13"/>
      <c r="CK68" s="13"/>
      <c r="CL68" s="13"/>
      <c r="CM68" s="13"/>
    </row>
    <row r="69" spans="1:91" s="2" customFormat="1" x14ac:dyDescent="0.2">
      <c r="A69" s="132" t="s">
        <v>72</v>
      </c>
      <c r="B69" s="133">
        <f t="shared" si="14"/>
        <v>2049</v>
      </c>
      <c r="C69" s="25">
        <f>SUM(ENERO:DICIEMBRE!C69)</f>
        <v>2049</v>
      </c>
      <c r="D69" s="25">
        <f>SUM(ENERO:DICIEMBRE!D69)</f>
        <v>0</v>
      </c>
      <c r="E69" s="25">
        <f>SUM(ENERO:DICIEMBRE!E69)</f>
        <v>0</v>
      </c>
      <c r="F69" s="131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X69" s="3"/>
      <c r="BY69" s="3"/>
      <c r="BZ69" s="3"/>
      <c r="CA69" s="4"/>
      <c r="CB69" s="4"/>
      <c r="CC69" s="4"/>
      <c r="CD69" s="4"/>
      <c r="CE69" s="4"/>
      <c r="CF69" s="4"/>
      <c r="CG69" s="13"/>
      <c r="CH69" s="13"/>
      <c r="CI69" s="13"/>
      <c r="CJ69" s="13"/>
      <c r="CK69" s="13"/>
      <c r="CL69" s="13"/>
      <c r="CM69" s="13"/>
    </row>
    <row r="70" spans="1:91" s="2" customFormat="1" x14ac:dyDescent="0.2">
      <c r="A70" s="132" t="s">
        <v>73</v>
      </c>
      <c r="B70" s="133">
        <f t="shared" si="14"/>
        <v>0</v>
      </c>
      <c r="C70" s="25">
        <f>SUM(ENERO:DICIEMBRE!C70)</f>
        <v>0</v>
      </c>
      <c r="D70" s="25">
        <f>SUM(ENERO:DICIEMBRE!D70)</f>
        <v>0</v>
      </c>
      <c r="E70" s="25">
        <f>SUM(ENERO:DICIEMBRE!E70)</f>
        <v>0</v>
      </c>
      <c r="F70" s="13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X70" s="3"/>
      <c r="BY70" s="3"/>
      <c r="BZ70" s="3"/>
      <c r="CA70" s="4"/>
      <c r="CB70" s="4"/>
      <c r="CC70" s="4"/>
      <c r="CD70" s="4"/>
      <c r="CE70" s="4"/>
      <c r="CF70" s="4"/>
      <c r="CG70" s="13"/>
      <c r="CH70" s="13"/>
      <c r="CI70" s="13"/>
      <c r="CJ70" s="13"/>
      <c r="CK70" s="13"/>
      <c r="CL70" s="13"/>
      <c r="CM70" s="13"/>
    </row>
    <row r="71" spans="1:91" s="2" customFormat="1" x14ac:dyDescent="0.2">
      <c r="A71" s="132" t="s">
        <v>74</v>
      </c>
      <c r="B71" s="133">
        <f t="shared" si="14"/>
        <v>0</v>
      </c>
      <c r="C71" s="25">
        <f>SUM(ENERO:DICIEMBRE!C71)</f>
        <v>0</v>
      </c>
      <c r="D71" s="25">
        <f>SUM(ENERO:DICIEMBRE!D71)</f>
        <v>0</v>
      </c>
      <c r="E71" s="25">
        <f>SUM(ENERO:DICIEMBRE!E71)</f>
        <v>0</v>
      </c>
      <c r="F71" s="1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X71" s="3"/>
      <c r="BY71" s="3"/>
      <c r="BZ71" s="3"/>
      <c r="CA71" s="4"/>
      <c r="CB71" s="4"/>
      <c r="CC71" s="4"/>
      <c r="CD71" s="4"/>
      <c r="CE71" s="4"/>
      <c r="CF71" s="4"/>
      <c r="CG71" s="13"/>
      <c r="CH71" s="13"/>
      <c r="CI71" s="13"/>
      <c r="CJ71" s="13"/>
      <c r="CK71" s="13"/>
      <c r="CL71" s="13"/>
      <c r="CM71" s="13"/>
    </row>
    <row r="72" spans="1:91" s="2" customFormat="1" x14ac:dyDescent="0.2">
      <c r="A72" s="132" t="s">
        <v>75</v>
      </c>
      <c r="B72" s="133">
        <f t="shared" si="14"/>
        <v>2228</v>
      </c>
      <c r="C72" s="25">
        <f>SUM(ENERO:DICIEMBRE!C72)</f>
        <v>2228</v>
      </c>
      <c r="D72" s="25">
        <f>SUM(ENERO:DICIEMBRE!D72)</f>
        <v>0</v>
      </c>
      <c r="E72" s="25">
        <f>SUM(ENERO:DICIEMBRE!E72)</f>
        <v>0</v>
      </c>
      <c r="F72" s="131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X72" s="3"/>
      <c r="BY72" s="3"/>
      <c r="BZ72" s="3"/>
      <c r="CA72" s="4"/>
      <c r="CB72" s="4"/>
      <c r="CC72" s="4"/>
      <c r="CD72" s="4"/>
      <c r="CE72" s="4"/>
      <c r="CF72" s="4"/>
      <c r="CG72" s="13"/>
      <c r="CH72" s="13"/>
      <c r="CI72" s="13"/>
      <c r="CJ72" s="13"/>
      <c r="CK72" s="13"/>
      <c r="CL72" s="13"/>
      <c r="CM72" s="13"/>
    </row>
    <row r="73" spans="1:91" s="2" customFormat="1" x14ac:dyDescent="0.2">
      <c r="A73" s="132" t="s">
        <v>76</v>
      </c>
      <c r="B73" s="133">
        <f t="shared" si="14"/>
        <v>0</v>
      </c>
      <c r="C73" s="25">
        <f>SUM(ENERO:DICIEMBRE!C73)</f>
        <v>0</v>
      </c>
      <c r="D73" s="25">
        <f>SUM(ENERO:DICIEMBRE!D73)</f>
        <v>0</v>
      </c>
      <c r="E73" s="25">
        <f>SUM(ENERO:DICIEMBRE!E73)</f>
        <v>0</v>
      </c>
      <c r="F73" s="131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X73" s="3"/>
      <c r="BY73" s="3"/>
      <c r="BZ73" s="3"/>
      <c r="CA73" s="4"/>
      <c r="CB73" s="4"/>
      <c r="CC73" s="4"/>
      <c r="CD73" s="4"/>
      <c r="CE73" s="4"/>
      <c r="CF73" s="4"/>
      <c r="CG73" s="13"/>
      <c r="CH73" s="13"/>
      <c r="CI73" s="13"/>
      <c r="CJ73" s="13"/>
      <c r="CK73" s="13"/>
      <c r="CL73" s="13"/>
      <c r="CM73" s="13"/>
    </row>
    <row r="74" spans="1:91" s="2" customFormat="1" x14ac:dyDescent="0.2">
      <c r="A74" s="132" t="s">
        <v>77</v>
      </c>
      <c r="B74" s="133">
        <f t="shared" si="14"/>
        <v>0</v>
      </c>
      <c r="C74" s="25">
        <f>SUM(ENERO:DICIEMBRE!C74)</f>
        <v>0</v>
      </c>
      <c r="D74" s="25">
        <f>SUM(ENERO:DICIEMBRE!D74)</f>
        <v>0</v>
      </c>
      <c r="E74" s="25">
        <f>SUM(ENERO:DICIEMBRE!E74)</f>
        <v>0</v>
      </c>
      <c r="F74" s="131"/>
      <c r="G74" s="134"/>
      <c r="H74" s="134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BX74" s="3"/>
      <c r="BY74" s="3"/>
      <c r="BZ74" s="3"/>
      <c r="CA74" s="4"/>
      <c r="CB74" s="4"/>
      <c r="CC74" s="4"/>
      <c r="CD74" s="4"/>
      <c r="CE74" s="4"/>
      <c r="CF74" s="4"/>
      <c r="CG74" s="13"/>
      <c r="CH74" s="13"/>
      <c r="CI74" s="13"/>
      <c r="CJ74" s="13"/>
      <c r="CK74" s="13"/>
      <c r="CL74" s="13"/>
      <c r="CM74" s="13"/>
    </row>
    <row r="75" spans="1:91" s="2" customFormat="1" x14ac:dyDescent="0.2">
      <c r="A75" s="132" t="s">
        <v>78</v>
      </c>
      <c r="B75" s="133">
        <f t="shared" si="14"/>
        <v>0</v>
      </c>
      <c r="C75" s="25">
        <f>SUM(ENERO:DICIEMBRE!C75)</f>
        <v>0</v>
      </c>
      <c r="D75" s="25">
        <f>SUM(ENERO:DICIEMBRE!D75)</f>
        <v>0</v>
      </c>
      <c r="E75" s="25">
        <f>SUM(ENERO:DICIEMBRE!E75)</f>
        <v>0</v>
      </c>
      <c r="F75" s="131"/>
      <c r="G75" s="134"/>
      <c r="H75" s="134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BX75" s="3"/>
      <c r="BY75" s="3"/>
      <c r="BZ75" s="3"/>
      <c r="CA75" s="4"/>
      <c r="CB75" s="4"/>
      <c r="CC75" s="4"/>
      <c r="CD75" s="4"/>
      <c r="CE75" s="4"/>
      <c r="CF75" s="4"/>
      <c r="CG75" s="13"/>
      <c r="CH75" s="13"/>
      <c r="CI75" s="13"/>
      <c r="CJ75" s="13"/>
      <c r="CK75" s="13"/>
      <c r="CL75" s="13"/>
      <c r="CM75" s="13"/>
    </row>
    <row r="76" spans="1:91" s="2" customFormat="1" x14ac:dyDescent="0.2">
      <c r="A76" s="132" t="s">
        <v>79</v>
      </c>
      <c r="B76" s="133">
        <f t="shared" si="14"/>
        <v>0</v>
      </c>
      <c r="C76" s="25">
        <f>SUM(ENERO:DICIEMBRE!C76)</f>
        <v>0</v>
      </c>
      <c r="D76" s="25">
        <f>SUM(ENERO:DICIEMBRE!D76)</f>
        <v>0</v>
      </c>
      <c r="E76" s="25">
        <f>SUM(ENERO:DICIEMBRE!E76)</f>
        <v>0</v>
      </c>
      <c r="F76" s="131"/>
      <c r="G76" s="134"/>
      <c r="H76" s="134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BX76" s="3"/>
      <c r="BY76" s="3"/>
      <c r="BZ76" s="3"/>
      <c r="CA76" s="4"/>
      <c r="CB76" s="4"/>
      <c r="CC76" s="4"/>
      <c r="CD76" s="4"/>
      <c r="CE76" s="4"/>
      <c r="CF76" s="4"/>
      <c r="CG76" s="13"/>
      <c r="CH76" s="13"/>
      <c r="CI76" s="13"/>
      <c r="CJ76" s="13"/>
      <c r="CK76" s="13"/>
      <c r="CL76" s="13"/>
      <c r="CM76" s="13"/>
    </row>
    <row r="77" spans="1:91" s="2" customFormat="1" x14ac:dyDescent="0.2">
      <c r="A77" s="135" t="s">
        <v>80</v>
      </c>
      <c r="B77" s="133">
        <f t="shared" si="14"/>
        <v>0</v>
      </c>
      <c r="C77" s="25">
        <f>SUM(ENERO:DICIEMBRE!C77)</f>
        <v>0</v>
      </c>
      <c r="D77" s="25">
        <f>SUM(ENERO:DICIEMBRE!D77)</f>
        <v>0</v>
      </c>
      <c r="E77" s="25">
        <f>SUM(ENERO:DICIEMBRE!E77)</f>
        <v>0</v>
      </c>
      <c r="F77" s="131"/>
      <c r="G77" s="134"/>
      <c r="H77" s="134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BX77" s="3"/>
      <c r="BY77" s="3"/>
      <c r="BZ77" s="3"/>
      <c r="CA77" s="4"/>
      <c r="CB77" s="4"/>
      <c r="CC77" s="4"/>
      <c r="CD77" s="4"/>
      <c r="CE77" s="4"/>
      <c r="CF77" s="4"/>
      <c r="CG77" s="13"/>
      <c r="CH77" s="13"/>
      <c r="CI77" s="13"/>
      <c r="CJ77" s="13"/>
      <c r="CK77" s="13"/>
      <c r="CL77" s="13"/>
      <c r="CM77" s="13"/>
    </row>
    <row r="78" spans="1:91" s="2" customFormat="1" x14ac:dyDescent="0.2">
      <c r="A78" s="132" t="s">
        <v>81</v>
      </c>
      <c r="B78" s="133">
        <f t="shared" si="14"/>
        <v>2886</v>
      </c>
      <c r="C78" s="25">
        <f>SUM(ENERO:DICIEMBRE!C78)</f>
        <v>2886</v>
      </c>
      <c r="D78" s="25">
        <f>SUM(ENERO:DICIEMBRE!D78)</f>
        <v>0</v>
      </c>
      <c r="E78" s="25">
        <f>SUM(ENERO:DICIEMBRE!E78)</f>
        <v>0</v>
      </c>
      <c r="F78" s="131"/>
      <c r="G78" s="134"/>
      <c r="H78" s="134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BX78" s="3"/>
      <c r="BY78" s="3"/>
      <c r="BZ78" s="3"/>
      <c r="CA78" s="4"/>
      <c r="CB78" s="4"/>
      <c r="CC78" s="4"/>
      <c r="CD78" s="4"/>
      <c r="CE78" s="4"/>
      <c r="CF78" s="4"/>
      <c r="CG78" s="13"/>
      <c r="CH78" s="13"/>
      <c r="CI78" s="13"/>
      <c r="CJ78" s="13"/>
      <c r="CK78" s="13"/>
      <c r="CL78" s="13"/>
      <c r="CM78" s="13"/>
    </row>
    <row r="79" spans="1:91" s="2" customFormat="1" x14ac:dyDescent="0.2">
      <c r="A79" s="132" t="s">
        <v>82</v>
      </c>
      <c r="B79" s="133">
        <f t="shared" si="14"/>
        <v>0</v>
      </c>
      <c r="C79" s="25">
        <f>SUM(ENERO:DICIEMBRE!C79)</f>
        <v>0</v>
      </c>
      <c r="D79" s="25">
        <f>SUM(ENERO:DICIEMBRE!D79)</f>
        <v>0</v>
      </c>
      <c r="E79" s="25">
        <f>SUM(ENERO:DICIEMBRE!E79)</f>
        <v>0</v>
      </c>
      <c r="F79" s="131"/>
      <c r="G79" s="134"/>
      <c r="H79" s="134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BX79" s="3"/>
      <c r="BY79" s="3"/>
      <c r="BZ79" s="3"/>
      <c r="CA79" s="4"/>
      <c r="CB79" s="4"/>
      <c r="CC79" s="4"/>
      <c r="CD79" s="4"/>
      <c r="CE79" s="4"/>
      <c r="CF79" s="4"/>
      <c r="CG79" s="13"/>
      <c r="CH79" s="13"/>
      <c r="CI79" s="13"/>
      <c r="CJ79" s="13"/>
      <c r="CK79" s="13"/>
      <c r="CL79" s="13"/>
      <c r="CM79" s="13"/>
    </row>
    <row r="80" spans="1:91" s="2" customFormat="1" x14ac:dyDescent="0.2">
      <c r="A80" s="132" t="s">
        <v>83</v>
      </c>
      <c r="B80" s="133">
        <f t="shared" si="14"/>
        <v>2729</v>
      </c>
      <c r="C80" s="25">
        <f>SUM(ENERO:DICIEMBRE!C80)</f>
        <v>2729</v>
      </c>
      <c r="D80" s="25">
        <f>SUM(ENERO:DICIEMBRE!D80)</f>
        <v>0</v>
      </c>
      <c r="E80" s="25">
        <f>SUM(ENERO:DICIEMBRE!E80)</f>
        <v>0</v>
      </c>
      <c r="F80" s="131"/>
      <c r="G80" s="134"/>
      <c r="H80" s="134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BX80" s="3"/>
      <c r="BY80" s="3"/>
      <c r="BZ80" s="3"/>
      <c r="CA80" s="4"/>
      <c r="CB80" s="4"/>
      <c r="CC80" s="4"/>
      <c r="CD80" s="4"/>
      <c r="CE80" s="4"/>
      <c r="CF80" s="4"/>
      <c r="CG80" s="13"/>
      <c r="CH80" s="13"/>
      <c r="CI80" s="13"/>
      <c r="CJ80" s="13"/>
      <c r="CK80" s="13"/>
      <c r="CL80" s="13"/>
      <c r="CM80" s="13"/>
    </row>
    <row r="81" spans="1:91" s="2" customFormat="1" x14ac:dyDescent="0.2">
      <c r="A81" s="132" t="s">
        <v>84</v>
      </c>
      <c r="B81" s="133">
        <f t="shared" si="14"/>
        <v>0</v>
      </c>
      <c r="C81" s="25">
        <f>SUM(ENERO:DICIEMBRE!C81)</f>
        <v>0</v>
      </c>
      <c r="D81" s="25">
        <f>SUM(ENERO:DICIEMBRE!D81)</f>
        <v>0</v>
      </c>
      <c r="E81" s="25">
        <f>SUM(ENERO:DICIEMBRE!E81)</f>
        <v>0</v>
      </c>
      <c r="F81" s="131"/>
      <c r="G81" s="134"/>
      <c r="H81" s="134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BX81" s="3"/>
      <c r="BY81" s="3"/>
      <c r="BZ81" s="3"/>
      <c r="CA81" s="4"/>
      <c r="CB81" s="4"/>
      <c r="CC81" s="4"/>
      <c r="CD81" s="4"/>
      <c r="CE81" s="4"/>
      <c r="CF81" s="4"/>
      <c r="CG81" s="13"/>
      <c r="CH81" s="13"/>
      <c r="CI81" s="13"/>
      <c r="CJ81" s="13"/>
      <c r="CK81" s="13"/>
      <c r="CL81" s="13"/>
      <c r="CM81" s="13"/>
    </row>
    <row r="82" spans="1:91" s="2" customFormat="1" x14ac:dyDescent="0.2">
      <c r="A82" s="132" t="s">
        <v>85</v>
      </c>
      <c r="B82" s="133">
        <f t="shared" si="14"/>
        <v>0</v>
      </c>
      <c r="C82" s="25">
        <f>SUM(ENERO:DICIEMBRE!C82)</f>
        <v>0</v>
      </c>
      <c r="D82" s="25">
        <f>SUM(ENERO:DICIEMBRE!D82)</f>
        <v>0</v>
      </c>
      <c r="E82" s="25">
        <f>SUM(ENERO:DICIEMBRE!E82)</f>
        <v>0</v>
      </c>
      <c r="F82" s="131"/>
      <c r="G82" s="134"/>
      <c r="H82" s="134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BX82" s="3"/>
      <c r="BY82" s="3"/>
      <c r="BZ82" s="3"/>
      <c r="CA82" s="4"/>
      <c r="CB82" s="4"/>
      <c r="CC82" s="4"/>
      <c r="CD82" s="4"/>
      <c r="CE82" s="4"/>
      <c r="CF82" s="4"/>
      <c r="CG82" s="13"/>
      <c r="CH82" s="13"/>
      <c r="CI82" s="13"/>
      <c r="CJ82" s="13"/>
      <c r="CK82" s="13"/>
      <c r="CL82" s="13"/>
      <c r="CM82" s="13"/>
    </row>
    <row r="83" spans="1:91" s="2" customFormat="1" x14ac:dyDescent="0.2">
      <c r="A83" s="132" t="s">
        <v>86</v>
      </c>
      <c r="B83" s="133">
        <f t="shared" si="14"/>
        <v>0</v>
      </c>
      <c r="C83" s="25">
        <f>SUM(ENERO:DICIEMBRE!C83)</f>
        <v>0</v>
      </c>
      <c r="D83" s="25">
        <f>SUM(ENERO:DICIEMBRE!D83)</f>
        <v>0</v>
      </c>
      <c r="E83" s="25">
        <f>SUM(ENERO:DICIEMBRE!E83)</f>
        <v>0</v>
      </c>
      <c r="F83" s="131"/>
      <c r="G83" s="134"/>
      <c r="H83" s="134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BX83" s="3"/>
      <c r="BY83" s="3"/>
      <c r="BZ83" s="3"/>
      <c r="CA83" s="4"/>
      <c r="CB83" s="4"/>
      <c r="CC83" s="4"/>
      <c r="CD83" s="4"/>
      <c r="CE83" s="4"/>
      <c r="CF83" s="4"/>
      <c r="CG83" s="13"/>
      <c r="CH83" s="13"/>
      <c r="CI83" s="13"/>
      <c r="CJ83" s="13"/>
      <c r="CK83" s="13"/>
      <c r="CL83" s="13"/>
      <c r="CM83" s="13"/>
    </row>
    <row r="84" spans="1:91" s="2" customFormat="1" x14ac:dyDescent="0.2">
      <c r="A84" s="132" t="s">
        <v>87</v>
      </c>
      <c r="B84" s="136">
        <f t="shared" si="14"/>
        <v>0</v>
      </c>
      <c r="C84" s="25">
        <f>SUM(ENERO:DICIEMBRE!C84)</f>
        <v>0</v>
      </c>
      <c r="D84" s="25">
        <f>SUM(ENERO:DICIEMBRE!D84)</f>
        <v>0</v>
      </c>
      <c r="E84" s="25">
        <f>SUM(ENERO:DICIEMBRE!E84)</f>
        <v>0</v>
      </c>
      <c r="F84" s="131"/>
      <c r="G84" s="134"/>
      <c r="H84" s="134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BX84" s="3"/>
      <c r="BY84" s="3"/>
      <c r="BZ84" s="3"/>
      <c r="CA84" s="4"/>
      <c r="CB84" s="4"/>
      <c r="CC84" s="4"/>
      <c r="CD84" s="4"/>
      <c r="CE84" s="4"/>
      <c r="CF84" s="4"/>
      <c r="CG84" s="13"/>
      <c r="CH84" s="13"/>
      <c r="CI84" s="13"/>
      <c r="CJ84" s="13"/>
      <c r="CK84" s="13"/>
      <c r="CL84" s="13"/>
      <c r="CM84" s="13"/>
    </row>
    <row r="85" spans="1:91" s="2" customFormat="1" x14ac:dyDescent="0.2">
      <c r="A85" s="90" t="s">
        <v>53</v>
      </c>
      <c r="B85" s="138">
        <f>SUM(B66:B84)</f>
        <v>9892</v>
      </c>
      <c r="C85" s="138">
        <f>SUM(C66:C84)</f>
        <v>9892</v>
      </c>
      <c r="D85" s="138">
        <f>SUM(D66:D84)</f>
        <v>0</v>
      </c>
      <c r="E85" s="138">
        <f>SUM(E66:E84)</f>
        <v>0</v>
      </c>
      <c r="F85" s="131"/>
      <c r="G85" s="134"/>
      <c r="H85" s="134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56"/>
      <c r="W85" s="7"/>
      <c r="X85" s="8"/>
      <c r="Y85" s="8"/>
      <c r="BX85" s="3"/>
      <c r="BY85" s="3"/>
      <c r="BZ85" s="3"/>
      <c r="CA85" s="4"/>
      <c r="CB85" s="4"/>
      <c r="CC85" s="4"/>
      <c r="CD85" s="4"/>
      <c r="CE85" s="4"/>
      <c r="CF85" s="4"/>
      <c r="CG85" s="13"/>
      <c r="CH85" s="13"/>
      <c r="CI85" s="13"/>
      <c r="CJ85" s="13"/>
      <c r="CK85" s="13"/>
      <c r="CL85" s="13"/>
      <c r="CM85" s="13"/>
    </row>
    <row r="86" spans="1:91" s="2" customFormat="1" x14ac:dyDescent="0.2">
      <c r="A86" s="82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CA86" s="4"/>
      <c r="CB86" s="4"/>
      <c r="CC86" s="4"/>
      <c r="CD86" s="4"/>
      <c r="CE86" s="4"/>
      <c r="CF86" s="4"/>
      <c r="CG86" s="13"/>
      <c r="CH86" s="13"/>
      <c r="CI86" s="13"/>
      <c r="CJ86" s="13"/>
      <c r="CK86" s="13"/>
      <c r="CL86" s="13"/>
      <c r="CM86" s="13"/>
    </row>
    <row r="87" spans="1:91" s="2" customFormat="1" x14ac:dyDescent="0.2">
      <c r="A87" s="1501" t="s">
        <v>89</v>
      </c>
      <c r="B87" s="1503"/>
      <c r="C87" s="1501" t="s">
        <v>5</v>
      </c>
      <c r="D87" s="1502"/>
      <c r="E87" s="1503"/>
      <c r="F87" s="1507" t="s">
        <v>6</v>
      </c>
      <c r="G87" s="1508"/>
      <c r="H87" s="1508"/>
      <c r="I87" s="1508"/>
      <c r="J87" s="1508"/>
      <c r="K87" s="1508"/>
      <c r="L87" s="1508"/>
      <c r="M87" s="1508"/>
      <c r="N87" s="1508"/>
      <c r="O87" s="1508"/>
      <c r="P87" s="1508"/>
      <c r="Q87" s="1508"/>
      <c r="R87" s="1508"/>
      <c r="S87" s="1508"/>
      <c r="T87" s="1508"/>
      <c r="U87" s="1508"/>
      <c r="V87" s="1508"/>
      <c r="W87" s="1508"/>
      <c r="X87" s="1508"/>
      <c r="Y87" s="1508"/>
      <c r="Z87" s="1508"/>
      <c r="AA87" s="1508"/>
      <c r="AB87" s="1508"/>
      <c r="AC87" s="1508"/>
      <c r="AD87" s="1508"/>
      <c r="AE87" s="1508"/>
      <c r="AF87" s="1508"/>
      <c r="AG87" s="1508"/>
      <c r="AH87" s="1508"/>
      <c r="AI87" s="1508"/>
      <c r="AJ87" s="1508"/>
      <c r="AK87" s="1508"/>
      <c r="AL87" s="1508"/>
      <c r="AM87" s="1509"/>
      <c r="AN87" s="1510" t="s">
        <v>7</v>
      </c>
      <c r="AO87" s="1510" t="s">
        <v>90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X87" s="3"/>
      <c r="BY87" s="3"/>
      <c r="BZ87" s="3"/>
      <c r="CA87" s="4"/>
      <c r="CB87" s="4"/>
      <c r="CC87" s="4"/>
      <c r="CD87" s="4"/>
      <c r="CE87" s="4"/>
      <c r="CF87" s="4"/>
      <c r="CG87" s="13"/>
      <c r="CH87" s="13"/>
      <c r="CI87" s="13"/>
      <c r="CJ87" s="13"/>
      <c r="CK87" s="13"/>
      <c r="CL87" s="13"/>
      <c r="CM87" s="13"/>
    </row>
    <row r="88" spans="1:91" s="2" customFormat="1" x14ac:dyDescent="0.2">
      <c r="A88" s="1545"/>
      <c r="B88" s="1546"/>
      <c r="C88" s="1504"/>
      <c r="D88" s="1505"/>
      <c r="E88" s="1506"/>
      <c r="F88" s="1507" t="s">
        <v>11</v>
      </c>
      <c r="G88" s="1509"/>
      <c r="H88" s="1508" t="s">
        <v>12</v>
      </c>
      <c r="I88" s="1508"/>
      <c r="J88" s="1507" t="s">
        <v>13</v>
      </c>
      <c r="K88" s="1509"/>
      <c r="L88" s="1508" t="s">
        <v>14</v>
      </c>
      <c r="M88" s="1508"/>
      <c r="N88" s="1507" t="s">
        <v>15</v>
      </c>
      <c r="O88" s="1509"/>
      <c r="P88" s="1508" t="s">
        <v>16</v>
      </c>
      <c r="Q88" s="1508"/>
      <c r="R88" s="1507" t="s">
        <v>17</v>
      </c>
      <c r="S88" s="1509"/>
      <c r="T88" s="1508" t="s">
        <v>18</v>
      </c>
      <c r="U88" s="1508"/>
      <c r="V88" s="1507" t="s">
        <v>19</v>
      </c>
      <c r="W88" s="1509"/>
      <c r="X88" s="1508" t="s">
        <v>20</v>
      </c>
      <c r="Y88" s="1509"/>
      <c r="Z88" s="1507" t="s">
        <v>21</v>
      </c>
      <c r="AA88" s="1508"/>
      <c r="AB88" s="1507" t="s">
        <v>22</v>
      </c>
      <c r="AC88" s="1509"/>
      <c r="AD88" s="1508" t="s">
        <v>23</v>
      </c>
      <c r="AE88" s="1508"/>
      <c r="AF88" s="1507" t="s">
        <v>24</v>
      </c>
      <c r="AG88" s="1509"/>
      <c r="AH88" s="1508" t="s">
        <v>25</v>
      </c>
      <c r="AI88" s="1508"/>
      <c r="AJ88" s="1507" t="s">
        <v>26</v>
      </c>
      <c r="AK88" s="1509"/>
      <c r="AL88" s="1508" t="s">
        <v>27</v>
      </c>
      <c r="AM88" s="1509"/>
      <c r="AN88" s="1511"/>
      <c r="AO88" s="1511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X88" s="3"/>
      <c r="BY88" s="3"/>
      <c r="BZ88" s="3"/>
      <c r="CA88" s="4"/>
      <c r="CB88" s="4"/>
      <c r="CC88" s="4"/>
      <c r="CD88" s="4"/>
      <c r="CE88" s="4"/>
      <c r="CF88" s="4"/>
      <c r="CG88" s="13"/>
      <c r="CH88" s="13"/>
      <c r="CI88" s="13"/>
      <c r="CJ88" s="13"/>
      <c r="CK88" s="13"/>
      <c r="CL88" s="13"/>
      <c r="CM88" s="13"/>
    </row>
    <row r="89" spans="1:91" s="2" customFormat="1" x14ac:dyDescent="0.2">
      <c r="A89" s="1504"/>
      <c r="B89" s="1505"/>
      <c r="C89" s="61" t="s">
        <v>32</v>
      </c>
      <c r="D89" s="140" t="s">
        <v>40</v>
      </c>
      <c r="E89" s="60" t="s">
        <v>34</v>
      </c>
      <c r="F89" s="90" t="s">
        <v>40</v>
      </c>
      <c r="G89" s="60" t="s">
        <v>34</v>
      </c>
      <c r="H89" s="99" t="s">
        <v>40</v>
      </c>
      <c r="I89" s="99" t="s">
        <v>34</v>
      </c>
      <c r="J89" s="90" t="s">
        <v>40</v>
      </c>
      <c r="K89" s="60" t="s">
        <v>34</v>
      </c>
      <c r="L89" s="99" t="s">
        <v>40</v>
      </c>
      <c r="M89" s="99" t="s">
        <v>34</v>
      </c>
      <c r="N89" s="90" t="s">
        <v>40</v>
      </c>
      <c r="O89" s="60" t="s">
        <v>34</v>
      </c>
      <c r="P89" s="99" t="s">
        <v>40</v>
      </c>
      <c r="Q89" s="99" t="s">
        <v>34</v>
      </c>
      <c r="R89" s="90" t="s">
        <v>40</v>
      </c>
      <c r="S89" s="60" t="s">
        <v>34</v>
      </c>
      <c r="T89" s="99" t="s">
        <v>40</v>
      </c>
      <c r="U89" s="99" t="s">
        <v>34</v>
      </c>
      <c r="V89" s="90" t="s">
        <v>40</v>
      </c>
      <c r="W89" s="60" t="s">
        <v>34</v>
      </c>
      <c r="X89" s="99" t="s">
        <v>40</v>
      </c>
      <c r="Y89" s="60" t="s">
        <v>34</v>
      </c>
      <c r="Z89" s="90" t="s">
        <v>40</v>
      </c>
      <c r="AA89" s="99" t="s">
        <v>34</v>
      </c>
      <c r="AB89" s="90" t="s">
        <v>40</v>
      </c>
      <c r="AC89" s="60" t="s">
        <v>34</v>
      </c>
      <c r="AD89" s="99" t="s">
        <v>40</v>
      </c>
      <c r="AE89" s="99" t="s">
        <v>34</v>
      </c>
      <c r="AF89" s="90" t="s">
        <v>40</v>
      </c>
      <c r="AG89" s="60" t="s">
        <v>34</v>
      </c>
      <c r="AH89" s="99" t="s">
        <v>40</v>
      </c>
      <c r="AI89" s="99" t="s">
        <v>34</v>
      </c>
      <c r="AJ89" s="90" t="s">
        <v>40</v>
      </c>
      <c r="AK89" s="60" t="s">
        <v>34</v>
      </c>
      <c r="AL89" s="99" t="s">
        <v>40</v>
      </c>
      <c r="AM89" s="60" t="s">
        <v>34</v>
      </c>
      <c r="AN89" s="1512"/>
      <c r="AO89" s="15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X89" s="3"/>
      <c r="BY89" s="3"/>
      <c r="BZ89" s="3"/>
      <c r="CA89" s="4"/>
      <c r="CB89" s="4"/>
      <c r="CC89" s="4"/>
      <c r="CD89" s="4"/>
      <c r="CE89" s="4"/>
      <c r="CF89" s="4"/>
      <c r="CG89" s="13"/>
      <c r="CH89" s="13"/>
      <c r="CI89" s="13"/>
      <c r="CJ89" s="13"/>
      <c r="CK89" s="13"/>
      <c r="CL89" s="13"/>
      <c r="CM89" s="13"/>
    </row>
    <row r="90" spans="1:91" s="2" customFormat="1" x14ac:dyDescent="0.2">
      <c r="A90" s="1507" t="s">
        <v>91</v>
      </c>
      <c r="B90" s="1509"/>
      <c r="C90" s="85">
        <f t="shared" ref="C90:AN90" si="15">SUM(C91:C97)</f>
        <v>8283</v>
      </c>
      <c r="D90" s="24">
        <f>SUM(D91:D97)</f>
        <v>3320</v>
      </c>
      <c r="E90" s="24">
        <f>SUM(E91:E97)</f>
        <v>4963</v>
      </c>
      <c r="F90" s="116">
        <f t="shared" si="15"/>
        <v>146</v>
      </c>
      <c r="G90" s="141">
        <f t="shared" si="15"/>
        <v>139</v>
      </c>
      <c r="H90" s="116">
        <f t="shared" si="15"/>
        <v>95</v>
      </c>
      <c r="I90" s="141">
        <f t="shared" si="15"/>
        <v>92</v>
      </c>
      <c r="J90" s="116">
        <f t="shared" si="15"/>
        <v>135</v>
      </c>
      <c r="K90" s="141">
        <f t="shared" si="15"/>
        <v>105</v>
      </c>
      <c r="L90" s="116">
        <f t="shared" si="15"/>
        <v>111</v>
      </c>
      <c r="M90" s="141">
        <f t="shared" si="15"/>
        <v>269</v>
      </c>
      <c r="N90" s="116">
        <f t="shared" si="15"/>
        <v>96</v>
      </c>
      <c r="O90" s="141">
        <f t="shared" si="15"/>
        <v>532</v>
      </c>
      <c r="P90" s="116">
        <f t="shared" si="15"/>
        <v>110</v>
      </c>
      <c r="Q90" s="141">
        <f t="shared" si="15"/>
        <v>574</v>
      </c>
      <c r="R90" s="116">
        <f t="shared" si="15"/>
        <v>130</v>
      </c>
      <c r="S90" s="141">
        <f t="shared" si="15"/>
        <v>558</v>
      </c>
      <c r="T90" s="116">
        <f t="shared" si="15"/>
        <v>151</v>
      </c>
      <c r="U90" s="141">
        <f t="shared" si="15"/>
        <v>422</v>
      </c>
      <c r="V90" s="116">
        <f t="shared" si="15"/>
        <v>126</v>
      </c>
      <c r="W90" s="141">
        <f t="shared" si="15"/>
        <v>275</v>
      </c>
      <c r="X90" s="116">
        <f t="shared" si="15"/>
        <v>143</v>
      </c>
      <c r="Y90" s="141">
        <f t="shared" si="15"/>
        <v>178</v>
      </c>
      <c r="Z90" s="116">
        <f t="shared" si="15"/>
        <v>206</v>
      </c>
      <c r="AA90" s="141">
        <f t="shared" si="15"/>
        <v>180</v>
      </c>
      <c r="AB90" s="116">
        <f t="shared" si="15"/>
        <v>281</v>
      </c>
      <c r="AC90" s="141">
        <f t="shared" si="15"/>
        <v>197</v>
      </c>
      <c r="AD90" s="116">
        <f t="shared" si="15"/>
        <v>241</v>
      </c>
      <c r="AE90" s="141">
        <f t="shared" si="15"/>
        <v>241</v>
      </c>
      <c r="AF90" s="116">
        <f t="shared" si="15"/>
        <v>301</v>
      </c>
      <c r="AG90" s="141">
        <f t="shared" si="15"/>
        <v>225</v>
      </c>
      <c r="AH90" s="116">
        <f t="shared" si="15"/>
        <v>312</v>
      </c>
      <c r="AI90" s="141">
        <f t="shared" si="15"/>
        <v>251</v>
      </c>
      <c r="AJ90" s="116">
        <f t="shared" si="15"/>
        <v>314</v>
      </c>
      <c r="AK90" s="141">
        <f t="shared" si="15"/>
        <v>236</v>
      </c>
      <c r="AL90" s="116">
        <f t="shared" si="15"/>
        <v>422</v>
      </c>
      <c r="AM90" s="141">
        <f t="shared" si="15"/>
        <v>489</v>
      </c>
      <c r="AN90" s="142">
        <f t="shared" si="15"/>
        <v>7879</v>
      </c>
      <c r="AO90" s="142">
        <f>SUM(AO91:AO93)</f>
        <v>0</v>
      </c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X90" s="3"/>
      <c r="BY90" s="3"/>
      <c r="BZ90" s="3"/>
      <c r="CA90" s="4"/>
      <c r="CB90" s="4"/>
      <c r="CC90" s="4"/>
      <c r="CD90" s="4"/>
      <c r="CE90" s="4"/>
      <c r="CF90" s="4"/>
      <c r="CG90" s="13">
        <v>0</v>
      </c>
      <c r="CH90" s="13">
        <v>0</v>
      </c>
      <c r="CI90" s="13"/>
      <c r="CJ90" s="13"/>
      <c r="CK90" s="13"/>
      <c r="CL90" s="13"/>
      <c r="CM90" s="13"/>
    </row>
    <row r="91" spans="1:91" s="2" customFormat="1" x14ac:dyDescent="0.2">
      <c r="A91" s="1510" t="s">
        <v>92</v>
      </c>
      <c r="B91" s="143" t="s">
        <v>93</v>
      </c>
      <c r="C91" s="85">
        <f t="shared" ref="C91:C97" si="16">SUM(D91+E91)</f>
        <v>6621</v>
      </c>
      <c r="D91" s="24">
        <f>SUM(F91+H91+J91+L91+N91+P91+R91+T91+V91+X91+Z91+AB91+AD91+AF91+AH91+AJ91+AL91)</f>
        <v>2454</v>
      </c>
      <c r="E91" s="24">
        <f>SUM(G91+I91+K91+M91+O91+Q91+S91+U91+W91+Y91+AA91+AC91+AE91+AG91+AI91+AK91+AM91)</f>
        <v>4167</v>
      </c>
      <c r="F91" s="25">
        <f>SUM(ENERO:DICIEMBRE!F91)</f>
        <v>135</v>
      </c>
      <c r="G91" s="25">
        <f>SUM(ENERO:DICIEMBRE!G91)</f>
        <v>129</v>
      </c>
      <c r="H91" s="25">
        <f>SUM(ENERO:DICIEMBRE!H91)</f>
        <v>91</v>
      </c>
      <c r="I91" s="25">
        <f>SUM(ENERO:DICIEMBRE!I91)</f>
        <v>91</v>
      </c>
      <c r="J91" s="25">
        <f>SUM(ENERO:DICIEMBRE!J91)</f>
        <v>133</v>
      </c>
      <c r="K91" s="25">
        <f>SUM(ENERO:DICIEMBRE!K91)</f>
        <v>101</v>
      </c>
      <c r="L91" s="25">
        <f>SUM(ENERO:DICIEMBRE!L91)</f>
        <v>89</v>
      </c>
      <c r="M91" s="25">
        <f>SUM(ENERO:DICIEMBRE!M91)</f>
        <v>220</v>
      </c>
      <c r="N91" s="25">
        <f>SUM(ENERO:DICIEMBRE!N91)</f>
        <v>67</v>
      </c>
      <c r="O91" s="25">
        <f>SUM(ENERO:DICIEMBRE!O91)</f>
        <v>489</v>
      </c>
      <c r="P91" s="25">
        <f>SUM(ENERO:DICIEMBRE!P91)</f>
        <v>83</v>
      </c>
      <c r="Q91" s="25">
        <f>SUM(ENERO:DICIEMBRE!Q91)</f>
        <v>550</v>
      </c>
      <c r="R91" s="25">
        <f>SUM(ENERO:DICIEMBRE!R91)</f>
        <v>95</v>
      </c>
      <c r="S91" s="25">
        <f>SUM(ENERO:DICIEMBRE!S91)</f>
        <v>516</v>
      </c>
      <c r="T91" s="25">
        <f>SUM(ENERO:DICIEMBRE!T91)</f>
        <v>108</v>
      </c>
      <c r="U91" s="25">
        <f>SUM(ENERO:DICIEMBRE!U91)</f>
        <v>387</v>
      </c>
      <c r="V91" s="25">
        <f>SUM(ENERO:DICIEMBRE!V91)</f>
        <v>91</v>
      </c>
      <c r="W91" s="25">
        <f>SUM(ENERO:DICIEMBRE!W91)</f>
        <v>236</v>
      </c>
      <c r="X91" s="25">
        <f>SUM(ENERO:DICIEMBRE!X91)</f>
        <v>98</v>
      </c>
      <c r="Y91" s="25">
        <f>SUM(ENERO:DICIEMBRE!Y91)</f>
        <v>141</v>
      </c>
      <c r="Z91" s="25">
        <f>SUM(ENERO:DICIEMBRE!Z91)</f>
        <v>147</v>
      </c>
      <c r="AA91" s="25">
        <f>SUM(ENERO:DICIEMBRE!AA91)</f>
        <v>140</v>
      </c>
      <c r="AB91" s="25">
        <f>SUM(ENERO:DICIEMBRE!AB91)</f>
        <v>202</v>
      </c>
      <c r="AC91" s="25">
        <f>SUM(ENERO:DICIEMBRE!AC91)</f>
        <v>150</v>
      </c>
      <c r="AD91" s="25">
        <f>SUM(ENERO:DICIEMBRE!AD91)</f>
        <v>172</v>
      </c>
      <c r="AE91" s="25">
        <f>SUM(ENERO:DICIEMBRE!AE91)</f>
        <v>182</v>
      </c>
      <c r="AF91" s="25">
        <f>SUM(ENERO:DICIEMBRE!AF91)</f>
        <v>213</v>
      </c>
      <c r="AG91" s="25">
        <f>SUM(ENERO:DICIEMBRE!AG91)</f>
        <v>153</v>
      </c>
      <c r="AH91" s="25">
        <f>SUM(ENERO:DICIEMBRE!AH91)</f>
        <v>218</v>
      </c>
      <c r="AI91" s="25">
        <f>SUM(ENERO:DICIEMBRE!AI91)</f>
        <v>173</v>
      </c>
      <c r="AJ91" s="25">
        <f>SUM(ENERO:DICIEMBRE!AJ91)</f>
        <v>202</v>
      </c>
      <c r="AK91" s="25">
        <f>SUM(ENERO:DICIEMBRE!AK91)</f>
        <v>167</v>
      </c>
      <c r="AL91" s="25">
        <f>SUM(ENERO:DICIEMBRE!AL91)</f>
        <v>310</v>
      </c>
      <c r="AM91" s="25">
        <f>SUM(ENERO:DICIEMBRE!AM91)</f>
        <v>342</v>
      </c>
      <c r="AN91" s="25">
        <f>SUM(ENERO:DICIEMBRE!AN91)</f>
        <v>6322</v>
      </c>
      <c r="AO91" s="25">
        <f>SUM(ENERO:DICIEMBRE!AO91)</f>
        <v>0</v>
      </c>
      <c r="AP91" s="28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12"/>
      <c r="BB91" s="12"/>
      <c r="BX91" s="3"/>
      <c r="BY91" s="3"/>
      <c r="BZ91" s="3"/>
      <c r="CA91" s="4"/>
      <c r="CB91" s="4"/>
      <c r="CC91" s="4"/>
      <c r="CD91" s="4"/>
      <c r="CE91" s="4"/>
      <c r="CF91" s="4"/>
      <c r="CG91" s="13">
        <v>0</v>
      </c>
      <c r="CH91" s="13">
        <v>0</v>
      </c>
      <c r="CI91" s="13">
        <v>0</v>
      </c>
      <c r="CJ91" s="13">
        <v>0</v>
      </c>
      <c r="CK91" s="13"/>
      <c r="CL91" s="13"/>
      <c r="CM91" s="13"/>
    </row>
    <row r="92" spans="1:91" s="2" customFormat="1" x14ac:dyDescent="0.2">
      <c r="A92" s="1511"/>
      <c r="B92" s="144" t="s">
        <v>94</v>
      </c>
      <c r="C92" s="107">
        <f t="shared" si="16"/>
        <v>442</v>
      </c>
      <c r="D92" s="32">
        <f t="shared" ref="D92:E97" si="17">SUM(F92+H92+J92+L92+N92+P92+R92+T92+V92+X92+Z92+AB92+AD92+AF92+AH92+AJ92+AL92)</f>
        <v>247</v>
      </c>
      <c r="E92" s="32">
        <f t="shared" si="17"/>
        <v>195</v>
      </c>
      <c r="F92" s="25">
        <f>SUM(ENERO:DICIEMBRE!F92)</f>
        <v>0</v>
      </c>
      <c r="G92" s="25">
        <f>SUM(ENERO:DICIEMBRE!G92)</f>
        <v>0</v>
      </c>
      <c r="H92" s="25">
        <f>SUM(ENERO:DICIEMBRE!H92)</f>
        <v>0</v>
      </c>
      <c r="I92" s="25">
        <f>SUM(ENERO:DICIEMBRE!I92)</f>
        <v>0</v>
      </c>
      <c r="J92" s="25">
        <f>SUM(ENERO:DICIEMBRE!J92)</f>
        <v>0</v>
      </c>
      <c r="K92" s="25">
        <f>SUM(ENERO:DICIEMBRE!K92)</f>
        <v>0</v>
      </c>
      <c r="L92" s="25">
        <f>SUM(ENERO:DICIEMBRE!L92)</f>
        <v>4</v>
      </c>
      <c r="M92" s="25">
        <f>SUM(ENERO:DICIEMBRE!M92)</f>
        <v>6</v>
      </c>
      <c r="N92" s="25">
        <f>SUM(ENERO:DICIEMBRE!N92)</f>
        <v>6</v>
      </c>
      <c r="O92" s="25">
        <f>SUM(ENERO:DICIEMBRE!O92)</f>
        <v>10</v>
      </c>
      <c r="P92" s="25">
        <f>SUM(ENERO:DICIEMBRE!P92)</f>
        <v>9</v>
      </c>
      <c r="Q92" s="25">
        <f>SUM(ENERO:DICIEMBRE!Q92)</f>
        <v>4</v>
      </c>
      <c r="R92" s="25">
        <f>SUM(ENERO:DICIEMBRE!R92)</f>
        <v>9</v>
      </c>
      <c r="S92" s="25">
        <f>SUM(ENERO:DICIEMBRE!S92)</f>
        <v>11</v>
      </c>
      <c r="T92" s="25">
        <f>SUM(ENERO:DICIEMBRE!T92)</f>
        <v>8</v>
      </c>
      <c r="U92" s="25">
        <f>SUM(ENERO:DICIEMBRE!U92)</f>
        <v>10</v>
      </c>
      <c r="V92" s="25">
        <f>SUM(ENERO:DICIEMBRE!V92)</f>
        <v>7</v>
      </c>
      <c r="W92" s="25">
        <f>SUM(ENERO:DICIEMBRE!W92)</f>
        <v>12</v>
      </c>
      <c r="X92" s="25">
        <f>SUM(ENERO:DICIEMBRE!X92)</f>
        <v>15</v>
      </c>
      <c r="Y92" s="25">
        <f>SUM(ENERO:DICIEMBRE!Y92)</f>
        <v>9</v>
      </c>
      <c r="Z92" s="25">
        <f>SUM(ENERO:DICIEMBRE!Z92)</f>
        <v>13</v>
      </c>
      <c r="AA92" s="25">
        <f>SUM(ENERO:DICIEMBRE!AA92)</f>
        <v>6</v>
      </c>
      <c r="AB92" s="25">
        <f>SUM(ENERO:DICIEMBRE!AB92)</f>
        <v>25</v>
      </c>
      <c r="AC92" s="25">
        <f>SUM(ENERO:DICIEMBRE!AC92)</f>
        <v>11</v>
      </c>
      <c r="AD92" s="25">
        <f>SUM(ENERO:DICIEMBRE!AD92)</f>
        <v>17</v>
      </c>
      <c r="AE92" s="25">
        <f>SUM(ENERO:DICIEMBRE!AE92)</f>
        <v>18</v>
      </c>
      <c r="AF92" s="25">
        <f>SUM(ENERO:DICIEMBRE!AF92)</f>
        <v>26</v>
      </c>
      <c r="AG92" s="25">
        <f>SUM(ENERO:DICIEMBRE!AG92)</f>
        <v>20</v>
      </c>
      <c r="AH92" s="25">
        <f>SUM(ENERO:DICIEMBRE!AH92)</f>
        <v>31</v>
      </c>
      <c r="AI92" s="25">
        <f>SUM(ENERO:DICIEMBRE!AI92)</f>
        <v>23</v>
      </c>
      <c r="AJ92" s="25">
        <f>SUM(ENERO:DICIEMBRE!AJ92)</f>
        <v>30</v>
      </c>
      <c r="AK92" s="25">
        <f>SUM(ENERO:DICIEMBRE!AK92)</f>
        <v>20</v>
      </c>
      <c r="AL92" s="25">
        <f>SUM(ENERO:DICIEMBRE!AL92)</f>
        <v>47</v>
      </c>
      <c r="AM92" s="25">
        <f>SUM(ENERO:DICIEMBRE!AM92)</f>
        <v>35</v>
      </c>
      <c r="AN92" s="25">
        <f>SUM(ENERO:DICIEMBRE!AN92)</f>
        <v>422</v>
      </c>
      <c r="AO92" s="25">
        <f>SUM(ENERO:DICIEMBRE!AO92)</f>
        <v>0</v>
      </c>
      <c r="AP92" s="28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BX92" s="3"/>
      <c r="BY92" s="3"/>
      <c r="BZ92" s="3"/>
      <c r="CA92" s="4"/>
      <c r="CB92" s="4"/>
      <c r="CC92" s="4"/>
      <c r="CD92" s="4"/>
      <c r="CE92" s="4"/>
      <c r="CF92" s="4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s="2" customFormat="1" ht="15" thickBot="1" x14ac:dyDescent="0.25">
      <c r="A93" s="1540"/>
      <c r="B93" s="153" t="s">
        <v>95</v>
      </c>
      <c r="C93" s="154">
        <f t="shared" si="16"/>
        <v>109</v>
      </c>
      <c r="D93" s="155">
        <f t="shared" si="17"/>
        <v>63</v>
      </c>
      <c r="E93" s="155">
        <f t="shared" si="17"/>
        <v>46</v>
      </c>
      <c r="F93" s="25">
        <f>SUM(ENERO:DICIEMBRE!F93)</f>
        <v>0</v>
      </c>
      <c r="G93" s="25">
        <f>SUM(ENERO:DICIEMBRE!G93)</f>
        <v>0</v>
      </c>
      <c r="H93" s="25">
        <f>SUM(ENERO:DICIEMBRE!H93)</f>
        <v>0</v>
      </c>
      <c r="I93" s="25">
        <f>SUM(ENERO:DICIEMBRE!I93)</f>
        <v>0</v>
      </c>
      <c r="J93" s="25">
        <f>SUM(ENERO:DICIEMBRE!J93)</f>
        <v>0</v>
      </c>
      <c r="K93" s="25">
        <f>SUM(ENERO:DICIEMBRE!K93)</f>
        <v>0</v>
      </c>
      <c r="L93" s="25">
        <f>SUM(ENERO:DICIEMBRE!L93)</f>
        <v>0</v>
      </c>
      <c r="M93" s="25">
        <f>SUM(ENERO:DICIEMBRE!M93)</f>
        <v>2</v>
      </c>
      <c r="N93" s="25">
        <f>SUM(ENERO:DICIEMBRE!N93)</f>
        <v>1</v>
      </c>
      <c r="O93" s="25">
        <f>SUM(ENERO:DICIEMBRE!O93)</f>
        <v>2</v>
      </c>
      <c r="P93" s="25">
        <f>SUM(ENERO:DICIEMBRE!P93)</f>
        <v>0</v>
      </c>
      <c r="Q93" s="25">
        <f>SUM(ENERO:DICIEMBRE!Q93)</f>
        <v>2</v>
      </c>
      <c r="R93" s="25">
        <f>SUM(ENERO:DICIEMBRE!R93)</f>
        <v>1</v>
      </c>
      <c r="S93" s="25">
        <f>SUM(ENERO:DICIEMBRE!S93)</f>
        <v>1</v>
      </c>
      <c r="T93" s="25">
        <f>SUM(ENERO:DICIEMBRE!T93)</f>
        <v>3</v>
      </c>
      <c r="U93" s="25">
        <f>SUM(ENERO:DICIEMBRE!U93)</f>
        <v>2</v>
      </c>
      <c r="V93" s="25">
        <f>SUM(ENERO:DICIEMBRE!V93)</f>
        <v>3</v>
      </c>
      <c r="W93" s="25">
        <f>SUM(ENERO:DICIEMBRE!W93)</f>
        <v>0</v>
      </c>
      <c r="X93" s="25">
        <f>SUM(ENERO:DICIEMBRE!X93)</f>
        <v>3</v>
      </c>
      <c r="Y93" s="25">
        <f>SUM(ENERO:DICIEMBRE!Y93)</f>
        <v>2</v>
      </c>
      <c r="Z93" s="25">
        <f>SUM(ENERO:DICIEMBRE!Z93)</f>
        <v>3</v>
      </c>
      <c r="AA93" s="25">
        <f>SUM(ENERO:DICIEMBRE!AA93)</f>
        <v>1</v>
      </c>
      <c r="AB93" s="25">
        <f>SUM(ENERO:DICIEMBRE!AB93)</f>
        <v>8</v>
      </c>
      <c r="AC93" s="25">
        <f>SUM(ENERO:DICIEMBRE!AC93)</f>
        <v>4</v>
      </c>
      <c r="AD93" s="25">
        <f>SUM(ENERO:DICIEMBRE!AD93)</f>
        <v>6</v>
      </c>
      <c r="AE93" s="25">
        <f>SUM(ENERO:DICIEMBRE!AE93)</f>
        <v>2</v>
      </c>
      <c r="AF93" s="25">
        <f>SUM(ENERO:DICIEMBRE!AF93)</f>
        <v>3</v>
      </c>
      <c r="AG93" s="25">
        <f>SUM(ENERO:DICIEMBRE!AG93)</f>
        <v>8</v>
      </c>
      <c r="AH93" s="25">
        <f>SUM(ENERO:DICIEMBRE!AH93)</f>
        <v>9</v>
      </c>
      <c r="AI93" s="25">
        <f>SUM(ENERO:DICIEMBRE!AI93)</f>
        <v>3</v>
      </c>
      <c r="AJ93" s="25">
        <f>SUM(ENERO:DICIEMBRE!AJ93)</f>
        <v>13</v>
      </c>
      <c r="AK93" s="25">
        <f>SUM(ENERO:DICIEMBRE!AK93)</f>
        <v>6</v>
      </c>
      <c r="AL93" s="25">
        <f>SUM(ENERO:DICIEMBRE!AL93)</f>
        <v>10</v>
      </c>
      <c r="AM93" s="25">
        <f>SUM(ENERO:DICIEMBRE!AM93)</f>
        <v>11</v>
      </c>
      <c r="AN93" s="25">
        <f>SUM(ENERO:DICIEMBRE!AN93)</f>
        <v>98</v>
      </c>
      <c r="AO93" s="25">
        <f>SUM(ENERO:DICIEMBRE!AO93)</f>
        <v>0</v>
      </c>
      <c r="AP93" s="28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BX93" s="3"/>
      <c r="BY93" s="3"/>
      <c r="BZ93" s="3"/>
      <c r="CA93" s="4"/>
      <c r="CB93" s="4"/>
      <c r="CC93" s="4"/>
      <c r="CD93" s="4"/>
      <c r="CE93" s="4"/>
      <c r="CF93" s="4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s="2" customFormat="1" ht="15" thickTop="1" x14ac:dyDescent="0.2">
      <c r="A94" s="1541" t="s">
        <v>96</v>
      </c>
      <c r="B94" s="1542"/>
      <c r="C94" s="164">
        <f t="shared" si="16"/>
        <v>156</v>
      </c>
      <c r="D94" s="64">
        <f t="shared" si="17"/>
        <v>60</v>
      </c>
      <c r="E94" s="165">
        <f>SUM(G94+I94+K94+M94+O94+Q94+S94+U94+W94+Y94+AA94+AC94+AE94+AG94+AI94+AK94+AM94)</f>
        <v>96</v>
      </c>
      <c r="F94" s="25">
        <f>SUM(ENERO:DICIEMBRE!F94)</f>
        <v>5</v>
      </c>
      <c r="G94" s="25">
        <f>SUM(ENERO:DICIEMBRE!G94)</f>
        <v>7</v>
      </c>
      <c r="H94" s="25">
        <f>SUM(ENERO:DICIEMBRE!H94)</f>
        <v>0</v>
      </c>
      <c r="I94" s="25">
        <f>SUM(ENERO:DICIEMBRE!I94)</f>
        <v>1</v>
      </c>
      <c r="J94" s="25">
        <f>SUM(ENERO:DICIEMBRE!J94)</f>
        <v>1</v>
      </c>
      <c r="K94" s="25">
        <f>SUM(ENERO:DICIEMBRE!K94)</f>
        <v>1</v>
      </c>
      <c r="L94" s="25">
        <f>SUM(ENERO:DICIEMBRE!L94)</f>
        <v>3</v>
      </c>
      <c r="M94" s="25">
        <f>SUM(ENERO:DICIEMBRE!M94)</f>
        <v>16</v>
      </c>
      <c r="N94" s="25">
        <f>SUM(ENERO:DICIEMBRE!N94)</f>
        <v>4</v>
      </c>
      <c r="O94" s="25">
        <f>SUM(ENERO:DICIEMBRE!O94)</f>
        <v>9</v>
      </c>
      <c r="P94" s="25">
        <f>SUM(ENERO:DICIEMBRE!P94)</f>
        <v>4</v>
      </c>
      <c r="Q94" s="25">
        <f>SUM(ENERO:DICIEMBRE!Q94)</f>
        <v>5</v>
      </c>
      <c r="R94" s="25">
        <f>SUM(ENERO:DICIEMBRE!R94)</f>
        <v>3</v>
      </c>
      <c r="S94" s="25">
        <f>SUM(ENERO:DICIEMBRE!S94)</f>
        <v>11</v>
      </c>
      <c r="T94" s="25">
        <f>SUM(ENERO:DICIEMBRE!T94)</f>
        <v>4</v>
      </c>
      <c r="U94" s="25">
        <f>SUM(ENERO:DICIEMBRE!U94)</f>
        <v>5</v>
      </c>
      <c r="V94" s="25">
        <f>SUM(ENERO:DICIEMBRE!V94)</f>
        <v>4</v>
      </c>
      <c r="W94" s="25">
        <f>SUM(ENERO:DICIEMBRE!W94)</f>
        <v>5</v>
      </c>
      <c r="X94" s="25">
        <f>SUM(ENERO:DICIEMBRE!X94)</f>
        <v>0</v>
      </c>
      <c r="Y94" s="25">
        <f>SUM(ENERO:DICIEMBRE!Y94)</f>
        <v>6</v>
      </c>
      <c r="Z94" s="25">
        <f>SUM(ENERO:DICIEMBRE!Z94)</f>
        <v>3</v>
      </c>
      <c r="AA94" s="25">
        <f>SUM(ENERO:DICIEMBRE!AA94)</f>
        <v>0</v>
      </c>
      <c r="AB94" s="25">
        <f>SUM(ENERO:DICIEMBRE!AB94)</f>
        <v>6</v>
      </c>
      <c r="AC94" s="25">
        <f>SUM(ENERO:DICIEMBRE!AC94)</f>
        <v>0</v>
      </c>
      <c r="AD94" s="25">
        <f>SUM(ENERO:DICIEMBRE!AD94)</f>
        <v>6</v>
      </c>
      <c r="AE94" s="25">
        <f>SUM(ENERO:DICIEMBRE!AE94)</f>
        <v>3</v>
      </c>
      <c r="AF94" s="25">
        <f>SUM(ENERO:DICIEMBRE!AF94)</f>
        <v>6</v>
      </c>
      <c r="AG94" s="25">
        <f>SUM(ENERO:DICIEMBRE!AG94)</f>
        <v>2</v>
      </c>
      <c r="AH94" s="25">
        <f>SUM(ENERO:DICIEMBRE!AH94)</f>
        <v>3</v>
      </c>
      <c r="AI94" s="25">
        <f>SUM(ENERO:DICIEMBRE!AI94)</f>
        <v>7</v>
      </c>
      <c r="AJ94" s="25">
        <f>SUM(ENERO:DICIEMBRE!AJ94)</f>
        <v>2</v>
      </c>
      <c r="AK94" s="25">
        <f>SUM(ENERO:DICIEMBRE!AK94)</f>
        <v>5</v>
      </c>
      <c r="AL94" s="25">
        <f>SUM(ENERO:DICIEMBRE!AL94)</f>
        <v>6</v>
      </c>
      <c r="AM94" s="25">
        <f>SUM(ENERO:DICIEMBRE!AM94)</f>
        <v>13</v>
      </c>
      <c r="AN94" s="25">
        <f>SUM(ENERO:DICIEMBRE!AN94)</f>
        <v>136</v>
      </c>
      <c r="AO94" s="174"/>
      <c r="AP94" s="28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BX94" s="3"/>
      <c r="BY94" s="3"/>
      <c r="BZ94" s="3"/>
      <c r="CA94" s="4"/>
      <c r="CB94" s="4"/>
      <c r="CC94" s="4"/>
      <c r="CD94" s="4"/>
      <c r="CE94" s="4"/>
      <c r="CF94" s="4"/>
      <c r="CG94" s="13">
        <v>0</v>
      </c>
      <c r="CH94" s="13">
        <v>0</v>
      </c>
      <c r="CI94" s="13"/>
      <c r="CJ94" s="13"/>
      <c r="CK94" s="13"/>
      <c r="CL94" s="13"/>
      <c r="CM94" s="13"/>
    </row>
    <row r="95" spans="1:91" s="2" customFormat="1" x14ac:dyDescent="0.2">
      <c r="A95" s="1543" t="s">
        <v>97</v>
      </c>
      <c r="B95" s="1544"/>
      <c r="C95" s="31">
        <f t="shared" si="16"/>
        <v>239</v>
      </c>
      <c r="D95" s="64">
        <f t="shared" si="17"/>
        <v>124</v>
      </c>
      <c r="E95" s="175">
        <f>SUM(G95+I95+K95+M95+O95+Q95+S95+U95+W95+Y95+AA95+AC95+AE95+AG95+AI95+AK95+AM95)</f>
        <v>115</v>
      </c>
      <c r="F95" s="25">
        <f>SUM(ENERO:DICIEMBRE!F95)</f>
        <v>1</v>
      </c>
      <c r="G95" s="25">
        <f>SUM(ENERO:DICIEMBRE!G95)</f>
        <v>1</v>
      </c>
      <c r="H95" s="25">
        <f>SUM(ENERO:DICIEMBRE!H95)</f>
        <v>1</v>
      </c>
      <c r="I95" s="25">
        <f>SUM(ENERO:DICIEMBRE!I95)</f>
        <v>0</v>
      </c>
      <c r="J95" s="25">
        <f>SUM(ENERO:DICIEMBRE!J95)</f>
        <v>0</v>
      </c>
      <c r="K95" s="25">
        <f>SUM(ENERO:DICIEMBRE!K95)</f>
        <v>3</v>
      </c>
      <c r="L95" s="25">
        <f>SUM(ENERO:DICIEMBRE!L95)</f>
        <v>7</v>
      </c>
      <c r="M95" s="25">
        <f>SUM(ENERO:DICIEMBRE!M95)</f>
        <v>5</v>
      </c>
      <c r="N95" s="25">
        <f>SUM(ENERO:DICIEMBRE!N95)</f>
        <v>4</v>
      </c>
      <c r="O95" s="25">
        <f>SUM(ENERO:DICIEMBRE!O95)</f>
        <v>2</v>
      </c>
      <c r="P95" s="25">
        <f>SUM(ENERO:DICIEMBRE!P95)</f>
        <v>5</v>
      </c>
      <c r="Q95" s="25">
        <f>SUM(ENERO:DICIEMBRE!Q95)</f>
        <v>4</v>
      </c>
      <c r="R95" s="25">
        <f>SUM(ENERO:DICIEMBRE!R95)</f>
        <v>6</v>
      </c>
      <c r="S95" s="25">
        <f>SUM(ENERO:DICIEMBRE!S95)</f>
        <v>9</v>
      </c>
      <c r="T95" s="25">
        <f>SUM(ENERO:DICIEMBRE!T95)</f>
        <v>6</v>
      </c>
      <c r="U95" s="25">
        <f>SUM(ENERO:DICIEMBRE!U95)</f>
        <v>4</v>
      </c>
      <c r="V95" s="25">
        <f>SUM(ENERO:DICIEMBRE!V95)</f>
        <v>7</v>
      </c>
      <c r="W95" s="25">
        <f>SUM(ENERO:DICIEMBRE!W95)</f>
        <v>5</v>
      </c>
      <c r="X95" s="25">
        <f>SUM(ENERO:DICIEMBRE!X95)</f>
        <v>8</v>
      </c>
      <c r="Y95" s="25">
        <f>SUM(ENERO:DICIEMBRE!Y95)</f>
        <v>4</v>
      </c>
      <c r="Z95" s="25">
        <f>SUM(ENERO:DICIEMBRE!Z95)</f>
        <v>16</v>
      </c>
      <c r="AA95" s="25">
        <f>SUM(ENERO:DICIEMBRE!AA95)</f>
        <v>12</v>
      </c>
      <c r="AB95" s="25">
        <f>SUM(ENERO:DICIEMBRE!AB95)</f>
        <v>8</v>
      </c>
      <c r="AC95" s="25">
        <f>SUM(ENERO:DICIEMBRE!AC95)</f>
        <v>5</v>
      </c>
      <c r="AD95" s="25">
        <f>SUM(ENERO:DICIEMBRE!AD95)</f>
        <v>8</v>
      </c>
      <c r="AE95" s="25">
        <f>SUM(ENERO:DICIEMBRE!AE95)</f>
        <v>11</v>
      </c>
      <c r="AF95" s="25">
        <f>SUM(ENERO:DICIEMBRE!AF95)</f>
        <v>10</v>
      </c>
      <c r="AG95" s="25">
        <f>SUM(ENERO:DICIEMBRE!AG95)</f>
        <v>14</v>
      </c>
      <c r="AH95" s="25">
        <f>SUM(ENERO:DICIEMBRE!AH95)</f>
        <v>16</v>
      </c>
      <c r="AI95" s="25">
        <f>SUM(ENERO:DICIEMBRE!AI95)</f>
        <v>11</v>
      </c>
      <c r="AJ95" s="25">
        <f>SUM(ENERO:DICIEMBRE!AJ95)</f>
        <v>14</v>
      </c>
      <c r="AK95" s="25">
        <f>SUM(ENERO:DICIEMBRE!AK95)</f>
        <v>13</v>
      </c>
      <c r="AL95" s="25">
        <f>SUM(ENERO:DICIEMBRE!AL95)</f>
        <v>7</v>
      </c>
      <c r="AM95" s="25">
        <f>SUM(ENERO:DICIEMBRE!AM95)</f>
        <v>12</v>
      </c>
      <c r="AN95" s="25">
        <f>SUM(ENERO:DICIEMBRE!AN95)</f>
        <v>219</v>
      </c>
      <c r="AO95" s="184"/>
      <c r="AP95" s="28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BX95" s="3"/>
      <c r="BY95" s="3"/>
      <c r="BZ95" s="3"/>
      <c r="CA95" s="4" t="str">
        <f>IF(C95=0,"",IF(AN95="",IF(C95="","","* No olvide digitar la columna Beneficiarios. "),""))</f>
        <v/>
      </c>
      <c r="CB95" s="4" t="str">
        <f>IF(C95&lt;AN95,"* El número de Beneficiarios NO DEBE ser mayor que el total. ","")</f>
        <v/>
      </c>
      <c r="CC95" s="4"/>
      <c r="CD95" s="4"/>
      <c r="CE95" s="4"/>
      <c r="CF95" s="4"/>
      <c r="CG95" s="13">
        <f>IF(C95&lt;AN95,1,0)</f>
        <v>0</v>
      </c>
      <c r="CH95" s="13">
        <f>IF(C95=0,"",IF(AN95="",IF(C95="","",1),0))</f>
        <v>0</v>
      </c>
      <c r="CI95" s="13"/>
      <c r="CJ95" s="13"/>
      <c r="CK95" s="13"/>
      <c r="CL95" s="13"/>
      <c r="CM95" s="13"/>
    </row>
    <row r="96" spans="1:91" s="2" customFormat="1" x14ac:dyDescent="0.2">
      <c r="A96" s="1543" t="s">
        <v>98</v>
      </c>
      <c r="B96" s="1544"/>
      <c r="C96" s="107">
        <f t="shared" si="16"/>
        <v>651</v>
      </c>
      <c r="D96" s="32">
        <f t="shared" si="17"/>
        <v>325</v>
      </c>
      <c r="E96" s="185">
        <f>SUM(G96+I96+K96+M96+O96+Q96+S96+U96+W96+Y96+AA96+AC96+AE96+AG96+AI96+AK96+AM96)</f>
        <v>326</v>
      </c>
      <c r="F96" s="25">
        <f>SUM(ENERO:DICIEMBRE!F96)</f>
        <v>4</v>
      </c>
      <c r="G96" s="25">
        <f>SUM(ENERO:DICIEMBRE!G96)</f>
        <v>1</v>
      </c>
      <c r="H96" s="25">
        <f>SUM(ENERO:DICIEMBRE!H96)</f>
        <v>1</v>
      </c>
      <c r="I96" s="25">
        <f>SUM(ENERO:DICIEMBRE!I96)</f>
        <v>0</v>
      </c>
      <c r="J96" s="25">
        <f>SUM(ENERO:DICIEMBRE!J96)</f>
        <v>0</v>
      </c>
      <c r="K96" s="25">
        <f>SUM(ENERO:DICIEMBRE!K96)</f>
        <v>0</v>
      </c>
      <c r="L96" s="25">
        <f>SUM(ENERO:DICIEMBRE!L96)</f>
        <v>4</v>
      </c>
      <c r="M96" s="25">
        <f>SUM(ENERO:DICIEMBRE!M96)</f>
        <v>19</v>
      </c>
      <c r="N96" s="25">
        <f>SUM(ENERO:DICIEMBRE!N96)</f>
        <v>8</v>
      </c>
      <c r="O96" s="25">
        <f>SUM(ENERO:DICIEMBRE!O96)</f>
        <v>17</v>
      </c>
      <c r="P96" s="25">
        <f>SUM(ENERO:DICIEMBRE!P96)</f>
        <v>7</v>
      </c>
      <c r="Q96" s="25">
        <f>SUM(ENERO:DICIEMBRE!Q96)</f>
        <v>8</v>
      </c>
      <c r="R96" s="25">
        <f>SUM(ENERO:DICIEMBRE!R96)</f>
        <v>8</v>
      </c>
      <c r="S96" s="25">
        <f>SUM(ENERO:DICIEMBRE!S96)</f>
        <v>9</v>
      </c>
      <c r="T96" s="25">
        <f>SUM(ENERO:DICIEMBRE!T96)</f>
        <v>18</v>
      </c>
      <c r="U96" s="25">
        <f>SUM(ENERO:DICIEMBRE!U96)</f>
        <v>13</v>
      </c>
      <c r="V96" s="25">
        <f>SUM(ENERO:DICIEMBRE!V96)</f>
        <v>12</v>
      </c>
      <c r="W96" s="25">
        <f>SUM(ENERO:DICIEMBRE!W96)</f>
        <v>17</v>
      </c>
      <c r="X96" s="25">
        <f>SUM(ENERO:DICIEMBRE!X96)</f>
        <v>16</v>
      </c>
      <c r="Y96" s="25">
        <f>SUM(ENERO:DICIEMBRE!Y96)</f>
        <v>15</v>
      </c>
      <c r="Z96" s="25">
        <f>SUM(ENERO:DICIEMBRE!Z96)</f>
        <v>21</v>
      </c>
      <c r="AA96" s="25">
        <f>SUM(ENERO:DICIEMBRE!AA96)</f>
        <v>21</v>
      </c>
      <c r="AB96" s="25">
        <f>SUM(ENERO:DICIEMBRE!AB96)</f>
        <v>28</v>
      </c>
      <c r="AC96" s="25">
        <f>SUM(ENERO:DICIEMBRE!AC96)</f>
        <v>27</v>
      </c>
      <c r="AD96" s="25">
        <f>SUM(ENERO:DICIEMBRE!AD96)</f>
        <v>30</v>
      </c>
      <c r="AE96" s="25">
        <f>SUM(ENERO:DICIEMBRE!AE96)</f>
        <v>25</v>
      </c>
      <c r="AF96" s="25">
        <f>SUM(ENERO:DICIEMBRE!AF96)</f>
        <v>41</v>
      </c>
      <c r="AG96" s="25">
        <f>SUM(ENERO:DICIEMBRE!AG96)</f>
        <v>26</v>
      </c>
      <c r="AH96" s="25">
        <f>SUM(ENERO:DICIEMBRE!AH96)</f>
        <v>34</v>
      </c>
      <c r="AI96" s="25">
        <f>SUM(ENERO:DICIEMBRE!AI96)</f>
        <v>33</v>
      </c>
      <c r="AJ96" s="25">
        <f>SUM(ENERO:DICIEMBRE!AJ96)</f>
        <v>52</v>
      </c>
      <c r="AK96" s="25">
        <f>SUM(ENERO:DICIEMBRE!AK96)</f>
        <v>23</v>
      </c>
      <c r="AL96" s="25">
        <f>SUM(ENERO:DICIEMBRE!AL96)</f>
        <v>41</v>
      </c>
      <c r="AM96" s="25">
        <f>SUM(ENERO:DICIEMBRE!AM96)</f>
        <v>72</v>
      </c>
      <c r="AN96" s="25">
        <f>SUM(ENERO:DICIEMBRE!AN96)</f>
        <v>624</v>
      </c>
      <c r="AO96" s="186"/>
      <c r="AP96" s="28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BX96" s="3"/>
      <c r="BY96" s="3"/>
      <c r="BZ96" s="3"/>
      <c r="CA96" s="4" t="str">
        <f>IF(C96=0,"",IF(AN96="",IF(C96="","","* No olvide digitar la columna Beneficiarios. "),""))</f>
        <v/>
      </c>
      <c r="CB96" s="4" t="str">
        <f>IF(C96&lt;AN96,"* El número de Beneficiarios NO DEBE ser mayor que el total. ","")</f>
        <v/>
      </c>
      <c r="CC96" s="4"/>
      <c r="CD96" s="4"/>
      <c r="CE96" s="4"/>
      <c r="CF96" s="4"/>
      <c r="CG96" s="13">
        <f>IF(C96&lt;AN96,1,0)</f>
        <v>0</v>
      </c>
      <c r="CH96" s="13">
        <f>IF(C96=0,"",IF(AN96="",IF(C96="","",1),0))</f>
        <v>0</v>
      </c>
      <c r="CI96" s="13"/>
      <c r="CJ96" s="13"/>
      <c r="CK96" s="13"/>
      <c r="CL96" s="13"/>
      <c r="CM96" s="13"/>
    </row>
    <row r="97" spans="1:91" s="2" customFormat="1" x14ac:dyDescent="0.2">
      <c r="A97" s="1547" t="s">
        <v>99</v>
      </c>
      <c r="B97" s="1548"/>
      <c r="C97" s="77">
        <f t="shared" si="16"/>
        <v>65</v>
      </c>
      <c r="D97" s="78">
        <f t="shared" si="17"/>
        <v>47</v>
      </c>
      <c r="E97" s="187">
        <f>SUM(G97+I97+K97+M97+O97+Q97+S97+U97+W97+Y97+AA97+AC97+AE97+AG97+AI97+AK97+AM97)</f>
        <v>18</v>
      </c>
      <c r="F97" s="25">
        <f>SUM(ENERO:DICIEMBRE!F97)</f>
        <v>1</v>
      </c>
      <c r="G97" s="25">
        <f>SUM(ENERO:DICIEMBRE!G97)</f>
        <v>1</v>
      </c>
      <c r="H97" s="25">
        <f>SUM(ENERO:DICIEMBRE!H97)</f>
        <v>2</v>
      </c>
      <c r="I97" s="25">
        <f>SUM(ENERO:DICIEMBRE!I97)</f>
        <v>0</v>
      </c>
      <c r="J97" s="25">
        <f>SUM(ENERO:DICIEMBRE!J97)</f>
        <v>1</v>
      </c>
      <c r="K97" s="25">
        <f>SUM(ENERO:DICIEMBRE!K97)</f>
        <v>0</v>
      </c>
      <c r="L97" s="25">
        <f>SUM(ENERO:DICIEMBRE!L97)</f>
        <v>4</v>
      </c>
      <c r="M97" s="25">
        <f>SUM(ENERO:DICIEMBRE!M97)</f>
        <v>1</v>
      </c>
      <c r="N97" s="25">
        <f>SUM(ENERO:DICIEMBRE!N97)</f>
        <v>6</v>
      </c>
      <c r="O97" s="25">
        <f>SUM(ENERO:DICIEMBRE!O97)</f>
        <v>3</v>
      </c>
      <c r="P97" s="25">
        <f>SUM(ENERO:DICIEMBRE!P97)</f>
        <v>2</v>
      </c>
      <c r="Q97" s="25">
        <f>SUM(ENERO:DICIEMBRE!Q97)</f>
        <v>1</v>
      </c>
      <c r="R97" s="25">
        <f>SUM(ENERO:DICIEMBRE!R97)</f>
        <v>8</v>
      </c>
      <c r="S97" s="25">
        <f>SUM(ENERO:DICIEMBRE!S97)</f>
        <v>1</v>
      </c>
      <c r="T97" s="25">
        <f>SUM(ENERO:DICIEMBRE!T97)</f>
        <v>4</v>
      </c>
      <c r="U97" s="25">
        <f>SUM(ENERO:DICIEMBRE!U97)</f>
        <v>1</v>
      </c>
      <c r="V97" s="25">
        <f>SUM(ENERO:DICIEMBRE!V97)</f>
        <v>2</v>
      </c>
      <c r="W97" s="25">
        <f>SUM(ENERO:DICIEMBRE!W97)</f>
        <v>0</v>
      </c>
      <c r="X97" s="25">
        <f>SUM(ENERO:DICIEMBRE!X97)</f>
        <v>3</v>
      </c>
      <c r="Y97" s="25">
        <f>SUM(ENERO:DICIEMBRE!Y97)</f>
        <v>1</v>
      </c>
      <c r="Z97" s="25">
        <f>SUM(ENERO:DICIEMBRE!Z97)</f>
        <v>3</v>
      </c>
      <c r="AA97" s="25">
        <f>SUM(ENERO:DICIEMBRE!AA97)</f>
        <v>0</v>
      </c>
      <c r="AB97" s="25">
        <f>SUM(ENERO:DICIEMBRE!AB97)</f>
        <v>4</v>
      </c>
      <c r="AC97" s="25">
        <f>SUM(ENERO:DICIEMBRE!AC97)</f>
        <v>0</v>
      </c>
      <c r="AD97" s="25">
        <f>SUM(ENERO:DICIEMBRE!AD97)</f>
        <v>2</v>
      </c>
      <c r="AE97" s="25">
        <f>SUM(ENERO:DICIEMBRE!AE97)</f>
        <v>0</v>
      </c>
      <c r="AF97" s="25">
        <f>SUM(ENERO:DICIEMBRE!AF97)</f>
        <v>2</v>
      </c>
      <c r="AG97" s="25">
        <f>SUM(ENERO:DICIEMBRE!AG97)</f>
        <v>2</v>
      </c>
      <c r="AH97" s="25">
        <f>SUM(ENERO:DICIEMBRE!AH97)</f>
        <v>1</v>
      </c>
      <c r="AI97" s="25">
        <f>SUM(ENERO:DICIEMBRE!AI97)</f>
        <v>1</v>
      </c>
      <c r="AJ97" s="25">
        <f>SUM(ENERO:DICIEMBRE!AJ97)</f>
        <v>1</v>
      </c>
      <c r="AK97" s="25">
        <f>SUM(ENERO:DICIEMBRE!AK97)</f>
        <v>2</v>
      </c>
      <c r="AL97" s="25">
        <f>SUM(ENERO:DICIEMBRE!AL97)</f>
        <v>1</v>
      </c>
      <c r="AM97" s="25">
        <f>SUM(ENERO:DICIEMBRE!AM97)</f>
        <v>4</v>
      </c>
      <c r="AN97" s="25">
        <f>SUM(ENERO:DICIEMBRE!AN97)</f>
        <v>58</v>
      </c>
      <c r="AO97" s="196"/>
      <c r="AP97" s="28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BX97" s="3"/>
      <c r="BY97" s="3"/>
      <c r="BZ97" s="3"/>
      <c r="CA97" s="4" t="str">
        <f>IF(C97=0,"",IF(AN97="",IF(C97="","","* No olvide digitar la columna Beneficiarios. "),""))</f>
        <v/>
      </c>
      <c r="CB97" s="4" t="str">
        <f>IF(C97&lt;AN97,"* El número de Beneficiarios NO DEBE ser mayor que el total. ","")</f>
        <v/>
      </c>
      <c r="CC97" s="4"/>
      <c r="CD97" s="4"/>
      <c r="CE97" s="4"/>
      <c r="CF97" s="4"/>
      <c r="CG97" s="13">
        <f>IF(C97&lt;AN97,1,0)</f>
        <v>0</v>
      </c>
      <c r="CH97" s="13">
        <f>IF(C97=0,"",IF(AN97="",IF(C97="","",1),0))</f>
        <v>0</v>
      </c>
      <c r="CI97" s="13"/>
      <c r="CJ97" s="13"/>
      <c r="CK97" s="13"/>
      <c r="CL97" s="13"/>
      <c r="CM97" s="13"/>
    </row>
    <row r="98" spans="1:91" s="2" customFormat="1" x14ac:dyDescent="0.2">
      <c r="A98" s="82" t="s">
        <v>100</v>
      </c>
      <c r="B98" s="8"/>
      <c r="C98" s="8"/>
      <c r="D98" s="8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CA98" s="4"/>
      <c r="CB98" s="4"/>
      <c r="CC98" s="4"/>
      <c r="CD98" s="4"/>
      <c r="CE98" s="4"/>
      <c r="CF98" s="4"/>
      <c r="CG98" s="13"/>
      <c r="CH98" s="13"/>
      <c r="CI98" s="13"/>
      <c r="CJ98" s="13"/>
      <c r="CK98" s="13"/>
      <c r="CL98" s="13"/>
      <c r="CM98" s="13"/>
    </row>
    <row r="99" spans="1:91" s="2" customFormat="1" x14ac:dyDescent="0.2">
      <c r="A99" s="1507" t="s">
        <v>101</v>
      </c>
      <c r="B99" s="1508"/>
      <c r="C99" s="1509"/>
      <c r="D99" s="127" t="s">
        <v>53</v>
      </c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3"/>
      <c r="BY99" s="3"/>
      <c r="BZ99" s="3"/>
      <c r="CA99" s="4"/>
      <c r="CB99" s="4"/>
      <c r="CC99" s="4"/>
      <c r="CD99" s="4"/>
      <c r="CE99" s="4"/>
      <c r="CF99" s="4"/>
      <c r="CG99" s="13"/>
      <c r="CH99" s="13"/>
      <c r="CI99" s="13"/>
      <c r="CJ99" s="13"/>
      <c r="CK99" s="13"/>
      <c r="CL99" s="13"/>
      <c r="CM99" s="13"/>
    </row>
    <row r="100" spans="1:91" s="2" customFormat="1" ht="21" x14ac:dyDescent="0.2">
      <c r="A100" s="1501" t="s">
        <v>102</v>
      </c>
      <c r="B100" s="1503"/>
      <c r="C100" s="197" t="s">
        <v>103</v>
      </c>
      <c r="D100" s="25">
        <f>SUM(ENERO:DICIEMBRE!D100)</f>
        <v>0</v>
      </c>
      <c r="E100" s="131"/>
      <c r="BX100" s="3"/>
      <c r="BY100" s="3"/>
      <c r="BZ100" s="3"/>
      <c r="CA100" s="4"/>
      <c r="CB100" s="4"/>
      <c r="CC100" s="4"/>
      <c r="CD100" s="4"/>
      <c r="CE100" s="4"/>
      <c r="CF100" s="4"/>
      <c r="CG100" s="13"/>
      <c r="CH100" s="13"/>
      <c r="CI100" s="13"/>
      <c r="CJ100" s="13"/>
      <c r="CK100" s="13"/>
      <c r="CL100" s="13"/>
      <c r="CM100" s="13"/>
    </row>
    <row r="101" spans="1:91" s="2" customFormat="1" x14ac:dyDescent="0.2">
      <c r="A101" s="1545"/>
      <c r="B101" s="1546"/>
      <c r="C101" s="198" t="s">
        <v>104</v>
      </c>
      <c r="D101" s="25">
        <f>SUM(ENERO:DICIEMBRE!D101)</f>
        <v>0</v>
      </c>
      <c r="E101" s="131"/>
      <c r="BX101" s="3"/>
      <c r="BY101" s="3"/>
      <c r="BZ101" s="3"/>
      <c r="CA101" s="4"/>
      <c r="CB101" s="4"/>
      <c r="CC101" s="4"/>
      <c r="CD101" s="4"/>
      <c r="CE101" s="4"/>
      <c r="CF101" s="4"/>
      <c r="CG101" s="13"/>
      <c r="CH101" s="13"/>
      <c r="CI101" s="13"/>
      <c r="CJ101" s="13"/>
      <c r="CK101" s="13"/>
      <c r="CL101" s="13"/>
      <c r="CM101" s="13"/>
    </row>
    <row r="102" spans="1:91" s="2" customFormat="1" ht="21" x14ac:dyDescent="0.2">
      <c r="A102" s="1504"/>
      <c r="B102" s="1506"/>
      <c r="C102" s="199" t="s">
        <v>105</v>
      </c>
      <c r="D102" s="25">
        <f>SUM(ENERO:DICIEMBRE!D102)</f>
        <v>0</v>
      </c>
      <c r="E102" s="131"/>
      <c r="BX102" s="3"/>
      <c r="BY102" s="3"/>
      <c r="BZ102" s="3"/>
      <c r="CA102" s="4"/>
      <c r="CB102" s="4"/>
      <c r="CC102" s="4"/>
      <c r="CD102" s="4"/>
      <c r="CE102" s="4"/>
      <c r="CF102" s="4"/>
      <c r="CG102" s="13"/>
      <c r="CH102" s="13"/>
      <c r="CI102" s="13"/>
      <c r="CJ102" s="13"/>
      <c r="CK102" s="13"/>
      <c r="CL102" s="13"/>
      <c r="CM102" s="13"/>
    </row>
    <row r="103" spans="1:91" s="2" customFormat="1" ht="15" x14ac:dyDescent="0.2">
      <c r="A103" s="81" t="s">
        <v>106</v>
      </c>
      <c r="B103" s="56"/>
      <c r="C103" s="201"/>
      <c r="D103" s="201"/>
      <c r="E103" s="202"/>
      <c r="F103" s="203"/>
      <c r="G103" s="203"/>
      <c r="H103" s="94"/>
      <c r="I103" s="203"/>
      <c r="J103" s="56"/>
      <c r="K103" s="204"/>
      <c r="L103" s="205"/>
      <c r="M103" s="204"/>
      <c r="N103" s="204"/>
      <c r="O103" s="206"/>
      <c r="P103" s="56"/>
      <c r="Q103" s="204"/>
      <c r="R103" s="206"/>
      <c r="S103" s="56"/>
      <c r="T103" s="204"/>
      <c r="U103" s="56"/>
      <c r="V103" s="56"/>
      <c r="W103" s="206"/>
      <c r="X103" s="206"/>
      <c r="Y103" s="206"/>
      <c r="Z103" s="207"/>
      <c r="AA103" s="56"/>
      <c r="AB103" s="206"/>
      <c r="AC103" s="206"/>
      <c r="AD103" s="206"/>
      <c r="AE103" s="206"/>
      <c r="AF103" s="207"/>
      <c r="AG103" s="56"/>
      <c r="AH103" s="206"/>
      <c r="AI103" s="206"/>
      <c r="AJ103" s="206"/>
      <c r="AK103" s="56"/>
      <c r="AL103" s="204"/>
      <c r="AM103" s="206"/>
      <c r="AN103" s="204"/>
      <c r="AO103" s="208"/>
      <c r="AP103" s="56"/>
      <c r="CA103" s="4"/>
      <c r="CB103" s="4"/>
      <c r="CC103" s="4"/>
      <c r="CD103" s="4"/>
      <c r="CE103" s="4"/>
      <c r="CF103" s="4"/>
      <c r="CG103" s="13"/>
      <c r="CH103" s="13"/>
      <c r="CI103" s="13"/>
      <c r="CJ103" s="13"/>
      <c r="CK103" s="13"/>
      <c r="CL103" s="13"/>
      <c r="CM103" s="13"/>
    </row>
    <row r="104" spans="1:91" s="2" customFormat="1" x14ac:dyDescent="0.2">
      <c r="A104" s="1523" t="s">
        <v>89</v>
      </c>
      <c r="B104" s="1549"/>
      <c r="C104" s="1501" t="s">
        <v>5</v>
      </c>
      <c r="D104" s="1502"/>
      <c r="E104" s="1503"/>
      <c r="F104" s="1507" t="s">
        <v>6</v>
      </c>
      <c r="G104" s="1508"/>
      <c r="H104" s="1508"/>
      <c r="I104" s="1508"/>
      <c r="J104" s="1508"/>
      <c r="K104" s="1508"/>
      <c r="L104" s="1508"/>
      <c r="M104" s="1508"/>
      <c r="N104" s="1508"/>
      <c r="O104" s="1508"/>
      <c r="P104" s="1508"/>
      <c r="Q104" s="1508"/>
      <c r="R104" s="1508"/>
      <c r="S104" s="1508"/>
      <c r="T104" s="1508"/>
      <c r="U104" s="1508"/>
      <c r="V104" s="1508"/>
      <c r="W104" s="1508"/>
      <c r="X104" s="1508"/>
      <c r="Y104" s="1508"/>
      <c r="Z104" s="1508"/>
      <c r="AA104" s="1508"/>
      <c r="AB104" s="1508"/>
      <c r="AC104" s="1508"/>
      <c r="AD104" s="1508"/>
      <c r="AE104" s="1508"/>
      <c r="AF104" s="1508"/>
      <c r="AG104" s="1508"/>
      <c r="AH104" s="1508"/>
      <c r="AI104" s="1508"/>
      <c r="AJ104" s="1508"/>
      <c r="AK104" s="1508"/>
      <c r="AL104" s="1508"/>
      <c r="AM104" s="1509"/>
      <c r="AN104" s="1510" t="s">
        <v>7</v>
      </c>
      <c r="AO104" s="209"/>
      <c r="BX104" s="3"/>
      <c r="BY104" s="3"/>
      <c r="BZ104" s="3"/>
      <c r="CA104" s="4"/>
      <c r="CB104" s="4"/>
      <c r="CC104" s="4"/>
      <c r="CD104" s="4"/>
      <c r="CE104" s="4"/>
      <c r="CF104" s="4"/>
      <c r="CG104" s="13"/>
      <c r="CH104" s="13"/>
      <c r="CI104" s="13"/>
      <c r="CJ104" s="13"/>
      <c r="CK104" s="13"/>
      <c r="CL104" s="13"/>
      <c r="CM104" s="13"/>
    </row>
    <row r="105" spans="1:91" s="2" customFormat="1" x14ac:dyDescent="0.2">
      <c r="A105" s="1524"/>
      <c r="B105" s="1550"/>
      <c r="C105" s="1504"/>
      <c r="D105" s="1505"/>
      <c r="E105" s="1506"/>
      <c r="F105" s="1507" t="s">
        <v>11</v>
      </c>
      <c r="G105" s="1509"/>
      <c r="H105" s="1507" t="s">
        <v>12</v>
      </c>
      <c r="I105" s="1509"/>
      <c r="J105" s="1507" t="s">
        <v>13</v>
      </c>
      <c r="K105" s="1509"/>
      <c r="L105" s="1507" t="s">
        <v>14</v>
      </c>
      <c r="M105" s="1509"/>
      <c r="N105" s="1507" t="s">
        <v>15</v>
      </c>
      <c r="O105" s="1509"/>
      <c r="P105" s="1513" t="s">
        <v>16</v>
      </c>
      <c r="Q105" s="1514"/>
      <c r="R105" s="1513" t="s">
        <v>17</v>
      </c>
      <c r="S105" s="1514"/>
      <c r="T105" s="1513" t="s">
        <v>18</v>
      </c>
      <c r="U105" s="1514"/>
      <c r="V105" s="1513" t="s">
        <v>19</v>
      </c>
      <c r="W105" s="1514"/>
      <c r="X105" s="1513" t="s">
        <v>20</v>
      </c>
      <c r="Y105" s="1514"/>
      <c r="Z105" s="1513" t="s">
        <v>21</v>
      </c>
      <c r="AA105" s="1514"/>
      <c r="AB105" s="1513" t="s">
        <v>22</v>
      </c>
      <c r="AC105" s="1514"/>
      <c r="AD105" s="1520" t="s">
        <v>23</v>
      </c>
      <c r="AE105" s="1520"/>
      <c r="AF105" s="1513" t="s">
        <v>24</v>
      </c>
      <c r="AG105" s="1514"/>
      <c r="AH105" s="1520" t="s">
        <v>25</v>
      </c>
      <c r="AI105" s="1520"/>
      <c r="AJ105" s="1513" t="s">
        <v>26</v>
      </c>
      <c r="AK105" s="1514"/>
      <c r="AL105" s="1520" t="s">
        <v>27</v>
      </c>
      <c r="AM105" s="1514"/>
      <c r="AN105" s="1511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X105" s="3"/>
      <c r="BY105" s="3"/>
      <c r="BZ105" s="3"/>
      <c r="CA105" s="4"/>
      <c r="CB105" s="4"/>
      <c r="CC105" s="4"/>
      <c r="CD105" s="4"/>
      <c r="CE105" s="4"/>
      <c r="CF105" s="4"/>
      <c r="CG105" s="13"/>
      <c r="CH105" s="13"/>
      <c r="CI105" s="13"/>
      <c r="CJ105" s="13"/>
      <c r="CK105" s="13"/>
      <c r="CL105" s="13"/>
      <c r="CM105" s="13"/>
    </row>
    <row r="106" spans="1:91" s="2" customFormat="1" x14ac:dyDescent="0.2">
      <c r="A106" s="1525"/>
      <c r="B106" s="1551"/>
      <c r="C106" s="58" t="s">
        <v>32</v>
      </c>
      <c r="D106" s="59" t="s">
        <v>40</v>
      </c>
      <c r="E106" s="60" t="s">
        <v>34</v>
      </c>
      <c r="F106" s="90" t="s">
        <v>40</v>
      </c>
      <c r="G106" s="60" t="s">
        <v>34</v>
      </c>
      <c r="H106" s="90" t="s">
        <v>40</v>
      </c>
      <c r="I106" s="60" t="s">
        <v>34</v>
      </c>
      <c r="J106" s="90" t="s">
        <v>40</v>
      </c>
      <c r="K106" s="60" t="s">
        <v>34</v>
      </c>
      <c r="L106" s="90" t="s">
        <v>40</v>
      </c>
      <c r="M106" s="60" t="s">
        <v>34</v>
      </c>
      <c r="N106" s="90" t="s">
        <v>40</v>
      </c>
      <c r="O106" s="60" t="s">
        <v>34</v>
      </c>
      <c r="P106" s="90" t="s">
        <v>40</v>
      </c>
      <c r="Q106" s="60" t="s">
        <v>34</v>
      </c>
      <c r="R106" s="90" t="s">
        <v>40</v>
      </c>
      <c r="S106" s="60" t="s">
        <v>34</v>
      </c>
      <c r="T106" s="90" t="s">
        <v>40</v>
      </c>
      <c r="U106" s="60" t="s">
        <v>34</v>
      </c>
      <c r="V106" s="90" t="s">
        <v>40</v>
      </c>
      <c r="W106" s="60" t="s">
        <v>34</v>
      </c>
      <c r="X106" s="90" t="s">
        <v>40</v>
      </c>
      <c r="Y106" s="60" t="s">
        <v>34</v>
      </c>
      <c r="Z106" s="90" t="s">
        <v>40</v>
      </c>
      <c r="AA106" s="60" t="s">
        <v>34</v>
      </c>
      <c r="AB106" s="90" t="s">
        <v>40</v>
      </c>
      <c r="AC106" s="60" t="s">
        <v>34</v>
      </c>
      <c r="AD106" s="99" t="s">
        <v>40</v>
      </c>
      <c r="AE106" s="99" t="s">
        <v>34</v>
      </c>
      <c r="AF106" s="90" t="s">
        <v>40</v>
      </c>
      <c r="AG106" s="60" t="s">
        <v>34</v>
      </c>
      <c r="AH106" s="99" t="s">
        <v>40</v>
      </c>
      <c r="AI106" s="99" t="s">
        <v>34</v>
      </c>
      <c r="AJ106" s="90" t="s">
        <v>40</v>
      </c>
      <c r="AK106" s="60" t="s">
        <v>34</v>
      </c>
      <c r="AL106" s="99" t="s">
        <v>40</v>
      </c>
      <c r="AM106" s="60" t="s">
        <v>34</v>
      </c>
      <c r="AN106" s="1512"/>
      <c r="AO106" s="210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X106" s="3"/>
      <c r="BY106" s="3"/>
      <c r="BZ106" s="3"/>
      <c r="CA106" s="4"/>
      <c r="CB106" s="4"/>
      <c r="CC106" s="4"/>
      <c r="CD106" s="4"/>
      <c r="CE106" s="4"/>
      <c r="CF106" s="4"/>
      <c r="CG106" s="13"/>
      <c r="CH106" s="13"/>
      <c r="CI106" s="13"/>
      <c r="CJ106" s="13"/>
      <c r="CK106" s="13"/>
      <c r="CL106" s="13"/>
      <c r="CM106" s="13"/>
    </row>
    <row r="107" spans="1:91" s="2" customFormat="1" x14ac:dyDescent="0.2">
      <c r="A107" s="1556" t="s">
        <v>107</v>
      </c>
      <c r="B107" s="1557"/>
      <c r="C107" s="164">
        <f>SUM(D107+E107)</f>
        <v>0</v>
      </c>
      <c r="D107" s="211">
        <f t="shared" ref="D107:E109" si="18">SUM(F107+H107+J107+L107+N107+P107+R107+T107+V107+X107+Z107+AB107+AD107+AF107+AH107+AJ107+AL107)</f>
        <v>0</v>
      </c>
      <c r="E107" s="65">
        <f t="shared" si="18"/>
        <v>0</v>
      </c>
      <c r="F107" s="25">
        <f>SUM(ENERO:DICIEMBRE!F107)</f>
        <v>0</v>
      </c>
      <c r="G107" s="25">
        <f>SUM(ENERO:DICIEMBRE!G107)</f>
        <v>0</v>
      </c>
      <c r="H107" s="25">
        <f>SUM(ENERO:DICIEMBRE!H107)</f>
        <v>0</v>
      </c>
      <c r="I107" s="25">
        <f>SUM(ENERO:DICIEMBRE!I107)</f>
        <v>0</v>
      </c>
      <c r="J107" s="25">
        <f>SUM(ENERO:DICIEMBRE!J107)</f>
        <v>0</v>
      </c>
      <c r="K107" s="25">
        <f>SUM(ENERO:DICIEMBRE!K107)</f>
        <v>0</v>
      </c>
      <c r="L107" s="25">
        <f>SUM(ENERO:DICIEMBRE!L107)</f>
        <v>0</v>
      </c>
      <c r="M107" s="25">
        <f>SUM(ENERO:DICIEMBRE!M107)</f>
        <v>0</v>
      </c>
      <c r="N107" s="25">
        <f>SUM(ENERO:DICIEMBRE!N107)</f>
        <v>0</v>
      </c>
      <c r="O107" s="25">
        <f>SUM(ENERO:DICIEMBRE!O107)</f>
        <v>0</v>
      </c>
      <c r="P107" s="25">
        <f>SUM(ENERO:DICIEMBRE!P107)</f>
        <v>0</v>
      </c>
      <c r="Q107" s="25">
        <f>SUM(ENERO:DICIEMBRE!Q107)</f>
        <v>0</v>
      </c>
      <c r="R107" s="25">
        <f>SUM(ENERO:DICIEMBRE!R107)</f>
        <v>0</v>
      </c>
      <c r="S107" s="25">
        <f>SUM(ENERO:DICIEMBRE!S107)</f>
        <v>0</v>
      </c>
      <c r="T107" s="25">
        <f>SUM(ENERO:DICIEMBRE!T107)</f>
        <v>0</v>
      </c>
      <c r="U107" s="25">
        <f>SUM(ENERO:DICIEMBRE!U107)</f>
        <v>0</v>
      </c>
      <c r="V107" s="25">
        <f>SUM(ENERO:DICIEMBRE!V107)</f>
        <v>0</v>
      </c>
      <c r="W107" s="25">
        <f>SUM(ENERO:DICIEMBRE!W107)</f>
        <v>0</v>
      </c>
      <c r="X107" s="25">
        <f>SUM(ENERO:DICIEMBRE!X107)</f>
        <v>0</v>
      </c>
      <c r="Y107" s="25">
        <f>SUM(ENERO:DICIEMBRE!Y107)</f>
        <v>0</v>
      </c>
      <c r="Z107" s="25">
        <f>SUM(ENERO:DICIEMBRE!Z107)</f>
        <v>0</v>
      </c>
      <c r="AA107" s="25">
        <f>SUM(ENERO:DICIEMBRE!AA107)</f>
        <v>0</v>
      </c>
      <c r="AB107" s="25">
        <f>SUM(ENERO:DICIEMBRE!AB107)</f>
        <v>0</v>
      </c>
      <c r="AC107" s="25">
        <f>SUM(ENERO:DICIEMBRE!AC107)</f>
        <v>0</v>
      </c>
      <c r="AD107" s="25">
        <f>SUM(ENERO:DICIEMBRE!AD107)</f>
        <v>0</v>
      </c>
      <c r="AE107" s="25">
        <f>SUM(ENERO:DICIEMBRE!AE107)</f>
        <v>0</v>
      </c>
      <c r="AF107" s="25">
        <f>SUM(ENERO:DICIEMBRE!AF107)</f>
        <v>0</v>
      </c>
      <c r="AG107" s="25">
        <f>SUM(ENERO:DICIEMBRE!AG107)</f>
        <v>0</v>
      </c>
      <c r="AH107" s="25">
        <f>SUM(ENERO:DICIEMBRE!AH107)</f>
        <v>0</v>
      </c>
      <c r="AI107" s="25">
        <f>SUM(ENERO:DICIEMBRE!AI107)</f>
        <v>0</v>
      </c>
      <c r="AJ107" s="25">
        <f>SUM(ENERO:DICIEMBRE!AJ107)</f>
        <v>0</v>
      </c>
      <c r="AK107" s="25">
        <f>SUM(ENERO:DICIEMBRE!AK107)</f>
        <v>0</v>
      </c>
      <c r="AL107" s="25">
        <f>SUM(ENERO:DICIEMBRE!AL107)</f>
        <v>0</v>
      </c>
      <c r="AM107" s="25">
        <f>SUM(ENERO:DICIEMBRE!AM107)</f>
        <v>0</v>
      </c>
      <c r="AN107" s="25">
        <f>SUM(ENERO:DICIEMBRE!AN107)</f>
        <v>0</v>
      </c>
      <c r="AO107" s="28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12"/>
      <c r="BX107" s="3"/>
      <c r="BY107" s="3"/>
      <c r="BZ107" s="3"/>
      <c r="CA107" s="4"/>
      <c r="CB107" s="4"/>
      <c r="CC107" s="4"/>
      <c r="CD107" s="4"/>
      <c r="CE107" s="4"/>
      <c r="CF107" s="4"/>
      <c r="CG107" s="13">
        <v>0</v>
      </c>
      <c r="CH107" s="13">
        <v>0</v>
      </c>
      <c r="CI107" s="13"/>
      <c r="CJ107" s="13"/>
      <c r="CK107" s="13"/>
      <c r="CL107" s="13"/>
      <c r="CM107" s="13"/>
    </row>
    <row r="108" spans="1:91" s="2" customFormat="1" x14ac:dyDescent="0.2">
      <c r="A108" s="1558" t="s">
        <v>108</v>
      </c>
      <c r="B108" s="1559"/>
      <c r="C108" s="63">
        <f>SUM(D108+E108)</f>
        <v>75</v>
      </c>
      <c r="D108" s="64">
        <f t="shared" si="18"/>
        <v>45</v>
      </c>
      <c r="E108" s="72">
        <f t="shared" si="18"/>
        <v>30</v>
      </c>
      <c r="F108" s="25">
        <f>SUM(ENERO:DICIEMBRE!F108)</f>
        <v>0</v>
      </c>
      <c r="G108" s="25">
        <f>SUM(ENERO:DICIEMBRE!G108)</f>
        <v>2</v>
      </c>
      <c r="H108" s="25">
        <f>SUM(ENERO:DICIEMBRE!H108)</f>
        <v>0</v>
      </c>
      <c r="I108" s="25">
        <f>SUM(ENERO:DICIEMBRE!I108)</f>
        <v>0</v>
      </c>
      <c r="J108" s="25">
        <f>SUM(ENERO:DICIEMBRE!J108)</f>
        <v>0</v>
      </c>
      <c r="K108" s="25">
        <f>SUM(ENERO:DICIEMBRE!K108)</f>
        <v>0</v>
      </c>
      <c r="L108" s="25">
        <f>SUM(ENERO:DICIEMBRE!L108)</f>
        <v>0</v>
      </c>
      <c r="M108" s="25">
        <f>SUM(ENERO:DICIEMBRE!M108)</f>
        <v>0</v>
      </c>
      <c r="N108" s="25">
        <f>SUM(ENERO:DICIEMBRE!N108)</f>
        <v>2</v>
      </c>
      <c r="O108" s="25">
        <f>SUM(ENERO:DICIEMBRE!O108)</f>
        <v>0</v>
      </c>
      <c r="P108" s="25">
        <f>SUM(ENERO:DICIEMBRE!P108)</f>
        <v>3</v>
      </c>
      <c r="Q108" s="25">
        <f>SUM(ENERO:DICIEMBRE!Q108)</f>
        <v>0</v>
      </c>
      <c r="R108" s="25">
        <f>SUM(ENERO:DICIEMBRE!R108)</f>
        <v>2</v>
      </c>
      <c r="S108" s="25">
        <f>SUM(ENERO:DICIEMBRE!S108)</f>
        <v>1</v>
      </c>
      <c r="T108" s="25">
        <f>SUM(ENERO:DICIEMBRE!T108)</f>
        <v>1</v>
      </c>
      <c r="U108" s="25">
        <f>SUM(ENERO:DICIEMBRE!U108)</f>
        <v>1</v>
      </c>
      <c r="V108" s="25">
        <f>SUM(ENERO:DICIEMBRE!V108)</f>
        <v>3</v>
      </c>
      <c r="W108" s="25">
        <f>SUM(ENERO:DICIEMBRE!W108)</f>
        <v>1</v>
      </c>
      <c r="X108" s="25">
        <f>SUM(ENERO:DICIEMBRE!X108)</f>
        <v>1</v>
      </c>
      <c r="Y108" s="25">
        <f>SUM(ENERO:DICIEMBRE!Y108)</f>
        <v>2</v>
      </c>
      <c r="Z108" s="25">
        <f>SUM(ENERO:DICIEMBRE!Z108)</f>
        <v>3</v>
      </c>
      <c r="AA108" s="25">
        <f>SUM(ENERO:DICIEMBRE!AA108)</f>
        <v>1</v>
      </c>
      <c r="AB108" s="25">
        <f>SUM(ENERO:DICIEMBRE!AB108)</f>
        <v>4</v>
      </c>
      <c r="AC108" s="25">
        <f>SUM(ENERO:DICIEMBRE!AC108)</f>
        <v>0</v>
      </c>
      <c r="AD108" s="25">
        <f>SUM(ENERO:DICIEMBRE!AD108)</f>
        <v>4</v>
      </c>
      <c r="AE108" s="25">
        <f>SUM(ENERO:DICIEMBRE!AE108)</f>
        <v>0</v>
      </c>
      <c r="AF108" s="25">
        <f>SUM(ENERO:DICIEMBRE!AF108)</f>
        <v>2</v>
      </c>
      <c r="AG108" s="25">
        <f>SUM(ENERO:DICIEMBRE!AG108)</f>
        <v>2</v>
      </c>
      <c r="AH108" s="25">
        <f>SUM(ENERO:DICIEMBRE!AH108)</f>
        <v>4</v>
      </c>
      <c r="AI108" s="25">
        <f>SUM(ENERO:DICIEMBRE!AI108)</f>
        <v>2</v>
      </c>
      <c r="AJ108" s="25">
        <f>SUM(ENERO:DICIEMBRE!AJ108)</f>
        <v>8</v>
      </c>
      <c r="AK108" s="25">
        <f>SUM(ENERO:DICIEMBRE!AK108)</f>
        <v>5</v>
      </c>
      <c r="AL108" s="25">
        <f>SUM(ENERO:DICIEMBRE!AL108)</f>
        <v>8</v>
      </c>
      <c r="AM108" s="25">
        <f>SUM(ENERO:DICIEMBRE!AM108)</f>
        <v>13</v>
      </c>
      <c r="AN108" s="25">
        <f>SUM(ENERO:DICIEMBRE!AN108)</f>
        <v>75</v>
      </c>
      <c r="AO108" s="28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BX108" s="3"/>
      <c r="BY108" s="3"/>
      <c r="BZ108" s="3"/>
      <c r="CA108" s="4" t="str">
        <f>IF(C108=0,"",IF(AN108="",IF(C108="","","* No olvide digitar la columna Beneficiarios. "),""))</f>
        <v/>
      </c>
      <c r="CB108" s="4" t="str">
        <f>IF(C108&lt;AN108,"* El número de Beneficiarios NO DEBE ser mayor que el total. ","")</f>
        <v/>
      </c>
      <c r="CC108" s="4"/>
      <c r="CD108" s="4"/>
      <c r="CE108" s="4"/>
      <c r="CF108" s="4"/>
      <c r="CG108" s="13">
        <f>IF(C108&lt;AN108,1,0)</f>
        <v>0</v>
      </c>
      <c r="CH108" s="13">
        <f>IF(C108=0,"",IF(AN108="",IF(C108="","",1),0))</f>
        <v>0</v>
      </c>
      <c r="CI108" s="13"/>
      <c r="CJ108" s="13"/>
      <c r="CK108" s="13"/>
      <c r="CL108" s="13"/>
      <c r="CM108" s="13"/>
    </row>
    <row r="109" spans="1:91" s="2" customFormat="1" x14ac:dyDescent="0.2">
      <c r="A109" s="1552" t="s">
        <v>109</v>
      </c>
      <c r="B109" s="1553"/>
      <c r="C109" s="77">
        <f>SUM(D109+E109)</f>
        <v>59</v>
      </c>
      <c r="D109" s="78">
        <f t="shared" si="18"/>
        <v>37</v>
      </c>
      <c r="E109" s="45">
        <f t="shared" si="18"/>
        <v>22</v>
      </c>
      <c r="F109" s="25">
        <f>SUM(ENERO:DICIEMBRE!F109)</f>
        <v>0</v>
      </c>
      <c r="G109" s="25">
        <f>SUM(ENERO:DICIEMBRE!G109)</f>
        <v>0</v>
      </c>
      <c r="H109" s="25">
        <f>SUM(ENERO:DICIEMBRE!H109)</f>
        <v>0</v>
      </c>
      <c r="I109" s="25">
        <f>SUM(ENERO:DICIEMBRE!I109)</f>
        <v>0</v>
      </c>
      <c r="J109" s="25">
        <f>SUM(ENERO:DICIEMBRE!J109)</f>
        <v>0</v>
      </c>
      <c r="K109" s="25">
        <f>SUM(ENERO:DICIEMBRE!K109)</f>
        <v>0</v>
      </c>
      <c r="L109" s="25">
        <f>SUM(ENERO:DICIEMBRE!L109)</f>
        <v>1</v>
      </c>
      <c r="M109" s="25">
        <f>SUM(ENERO:DICIEMBRE!M109)</f>
        <v>0</v>
      </c>
      <c r="N109" s="25">
        <f>SUM(ENERO:DICIEMBRE!N109)</f>
        <v>0</v>
      </c>
      <c r="O109" s="25">
        <f>SUM(ENERO:DICIEMBRE!O109)</f>
        <v>0</v>
      </c>
      <c r="P109" s="25">
        <f>SUM(ENERO:DICIEMBRE!P109)</f>
        <v>0</v>
      </c>
      <c r="Q109" s="25">
        <f>SUM(ENERO:DICIEMBRE!Q109)</f>
        <v>1</v>
      </c>
      <c r="R109" s="25">
        <f>SUM(ENERO:DICIEMBRE!R109)</f>
        <v>0</v>
      </c>
      <c r="S109" s="25">
        <f>SUM(ENERO:DICIEMBRE!S109)</f>
        <v>0</v>
      </c>
      <c r="T109" s="25">
        <f>SUM(ENERO:DICIEMBRE!T109)</f>
        <v>0</v>
      </c>
      <c r="U109" s="25">
        <f>SUM(ENERO:DICIEMBRE!U109)</f>
        <v>0</v>
      </c>
      <c r="V109" s="25">
        <f>SUM(ENERO:DICIEMBRE!V109)</f>
        <v>2</v>
      </c>
      <c r="W109" s="25">
        <f>SUM(ENERO:DICIEMBRE!W109)</f>
        <v>0</v>
      </c>
      <c r="X109" s="25">
        <f>SUM(ENERO:DICIEMBRE!X109)</f>
        <v>1</v>
      </c>
      <c r="Y109" s="25">
        <f>SUM(ENERO:DICIEMBRE!Y109)</f>
        <v>0</v>
      </c>
      <c r="Z109" s="25">
        <f>SUM(ENERO:DICIEMBRE!Z109)</f>
        <v>4</v>
      </c>
      <c r="AA109" s="25">
        <f>SUM(ENERO:DICIEMBRE!AA109)</f>
        <v>1</v>
      </c>
      <c r="AB109" s="25">
        <f>SUM(ENERO:DICIEMBRE!AB109)</f>
        <v>4</v>
      </c>
      <c r="AC109" s="25">
        <f>SUM(ENERO:DICIEMBRE!AC109)</f>
        <v>2</v>
      </c>
      <c r="AD109" s="25">
        <f>SUM(ENERO:DICIEMBRE!AD109)</f>
        <v>3</v>
      </c>
      <c r="AE109" s="25">
        <f>SUM(ENERO:DICIEMBRE!AE109)</f>
        <v>3</v>
      </c>
      <c r="AF109" s="25">
        <f>SUM(ENERO:DICIEMBRE!AF109)</f>
        <v>7</v>
      </c>
      <c r="AG109" s="25">
        <f>SUM(ENERO:DICIEMBRE!AG109)</f>
        <v>3</v>
      </c>
      <c r="AH109" s="25">
        <f>SUM(ENERO:DICIEMBRE!AH109)</f>
        <v>4</v>
      </c>
      <c r="AI109" s="25">
        <f>SUM(ENERO:DICIEMBRE!AI109)</f>
        <v>5</v>
      </c>
      <c r="AJ109" s="25">
        <f>SUM(ENERO:DICIEMBRE!AJ109)</f>
        <v>5</v>
      </c>
      <c r="AK109" s="25">
        <f>SUM(ENERO:DICIEMBRE!AK109)</f>
        <v>2</v>
      </c>
      <c r="AL109" s="25">
        <f>SUM(ENERO:DICIEMBRE!AL109)</f>
        <v>6</v>
      </c>
      <c r="AM109" s="25">
        <f>SUM(ENERO:DICIEMBRE!AM109)</f>
        <v>5</v>
      </c>
      <c r="AN109" s="25">
        <f>SUM(ENERO:DICIEMBRE!AN109)</f>
        <v>56</v>
      </c>
      <c r="AO109" s="28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BX109" s="3"/>
      <c r="BY109" s="3"/>
      <c r="BZ109" s="3"/>
      <c r="CA109" s="4" t="str">
        <f>IF(C109=0,"",IF(AN109="",IF(C109="","","* No olvide digitar la columna Beneficiarios. "),""))</f>
        <v/>
      </c>
      <c r="CB109" s="4" t="str">
        <f>IF(C109&lt;AN109,"* El número de Beneficiarios NO DEBE ser mayor que el total. ","")</f>
        <v/>
      </c>
      <c r="CC109" s="4"/>
      <c r="CD109" s="4"/>
      <c r="CE109" s="4"/>
      <c r="CF109" s="4"/>
      <c r="CG109" s="13">
        <f>IF(C109&lt;AN109,1,0)</f>
        <v>0</v>
      </c>
      <c r="CH109" s="13">
        <f>IF(C109=0,"",IF(AN109="",IF(C109="","",1),0))</f>
        <v>0</v>
      </c>
      <c r="CI109" s="13"/>
      <c r="CJ109" s="13"/>
      <c r="CK109" s="13"/>
      <c r="CL109" s="13"/>
      <c r="CM109" s="13"/>
    </row>
    <row r="110" spans="1:91" s="2" customFormat="1" x14ac:dyDescent="0.2">
      <c r="A110" s="82" t="s">
        <v>110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CA110" s="4"/>
      <c r="CB110" s="4"/>
      <c r="CC110" s="4"/>
      <c r="CD110" s="4"/>
      <c r="CE110" s="4"/>
      <c r="CF110" s="4"/>
      <c r="CG110" s="13"/>
      <c r="CH110" s="13"/>
      <c r="CI110" s="13"/>
      <c r="CJ110" s="13"/>
      <c r="CK110" s="13"/>
      <c r="CL110" s="13"/>
      <c r="CM110" s="13"/>
    </row>
    <row r="111" spans="1:91" s="2" customFormat="1" x14ac:dyDescent="0.2">
      <c r="A111" s="1523" t="s">
        <v>111</v>
      </c>
      <c r="B111" s="1549"/>
      <c r="C111" s="1523" t="s">
        <v>53</v>
      </c>
      <c r="D111" s="1554"/>
      <c r="E111" s="1549"/>
      <c r="F111" s="1507" t="s">
        <v>112</v>
      </c>
      <c r="G111" s="1509"/>
      <c r="H111" s="1555" t="s">
        <v>113</v>
      </c>
      <c r="I111" s="1509"/>
      <c r="J111" s="1507" t="s">
        <v>114</v>
      </c>
      <c r="K111" s="1509"/>
      <c r="L111" s="1507" t="s">
        <v>115</v>
      </c>
      <c r="M111" s="1509"/>
      <c r="N111" s="1507" t="s">
        <v>116</v>
      </c>
      <c r="O111" s="1509"/>
      <c r="P111" s="1513" t="s">
        <v>117</v>
      </c>
      <c r="Q111" s="1514"/>
      <c r="R111" s="1513" t="s">
        <v>118</v>
      </c>
      <c r="S111" s="1514"/>
      <c r="T111" s="1513" t="s">
        <v>119</v>
      </c>
      <c r="U111" s="1520"/>
      <c r="V111" s="1513" t="s">
        <v>120</v>
      </c>
      <c r="W111" s="1520"/>
      <c r="X111" s="1562" t="s">
        <v>121</v>
      </c>
      <c r="Y111" s="1564" t="s">
        <v>122</v>
      </c>
      <c r="Z111" s="1520"/>
      <c r="AA111" s="1520"/>
      <c r="AB111" s="1514"/>
      <c r="AC111" s="1565" t="s">
        <v>123</v>
      </c>
      <c r="AD111" s="1566"/>
      <c r="AE111" s="1520" t="s">
        <v>124</v>
      </c>
      <c r="AF111" s="1520"/>
      <c r="AG111" s="1520"/>
      <c r="AH111" s="1514"/>
      <c r="AI111" s="1510" t="s">
        <v>125</v>
      </c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3"/>
      <c r="BY111" s="3"/>
      <c r="BZ111" s="3"/>
      <c r="CA111" s="4"/>
      <c r="CB111" s="4"/>
      <c r="CC111" s="4"/>
      <c r="CD111" s="4"/>
      <c r="CE111" s="4"/>
      <c r="CF111" s="4"/>
      <c r="CG111" s="13"/>
      <c r="CH111" s="13"/>
      <c r="CI111" s="13"/>
      <c r="CJ111" s="13"/>
      <c r="CK111" s="13"/>
      <c r="CL111" s="13"/>
      <c r="CM111" s="13"/>
    </row>
    <row r="112" spans="1:91" s="2" customFormat="1" ht="21" x14ac:dyDescent="0.2">
      <c r="A112" s="1525"/>
      <c r="B112" s="1551"/>
      <c r="C112" s="58" t="s">
        <v>32</v>
      </c>
      <c r="D112" s="59" t="s">
        <v>33</v>
      </c>
      <c r="E112" s="227" t="s">
        <v>34</v>
      </c>
      <c r="F112" s="61" t="s">
        <v>40</v>
      </c>
      <c r="G112" s="228" t="s">
        <v>34</v>
      </c>
      <c r="H112" s="61" t="s">
        <v>40</v>
      </c>
      <c r="I112" s="228" t="s">
        <v>34</v>
      </c>
      <c r="J112" s="61" t="s">
        <v>40</v>
      </c>
      <c r="K112" s="228" t="s">
        <v>34</v>
      </c>
      <c r="L112" s="61" t="s">
        <v>40</v>
      </c>
      <c r="M112" s="228" t="s">
        <v>34</v>
      </c>
      <c r="N112" s="61" t="s">
        <v>40</v>
      </c>
      <c r="O112" s="228" t="s">
        <v>34</v>
      </c>
      <c r="P112" s="61" t="s">
        <v>40</v>
      </c>
      <c r="Q112" s="228" t="s">
        <v>34</v>
      </c>
      <c r="R112" s="61" t="s">
        <v>40</v>
      </c>
      <c r="S112" s="228" t="s">
        <v>34</v>
      </c>
      <c r="T112" s="61" t="s">
        <v>40</v>
      </c>
      <c r="U112" s="229" t="s">
        <v>34</v>
      </c>
      <c r="V112" s="61" t="s">
        <v>40</v>
      </c>
      <c r="W112" s="229" t="s">
        <v>34</v>
      </c>
      <c r="X112" s="1563"/>
      <c r="Y112" s="230" t="s">
        <v>126</v>
      </c>
      <c r="Z112" s="231" t="s">
        <v>127</v>
      </c>
      <c r="AA112" s="232" t="s">
        <v>128</v>
      </c>
      <c r="AB112" s="127" t="s">
        <v>129</v>
      </c>
      <c r="AC112" s="233" t="s">
        <v>130</v>
      </c>
      <c r="AD112" s="234" t="s">
        <v>131</v>
      </c>
      <c r="AE112" s="235" t="s">
        <v>132</v>
      </c>
      <c r="AF112" s="127" t="s">
        <v>133</v>
      </c>
      <c r="AG112" s="236" t="s">
        <v>134</v>
      </c>
      <c r="AH112" s="127" t="s">
        <v>135</v>
      </c>
      <c r="AI112" s="15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X112" s="3"/>
      <c r="BY112" s="3"/>
      <c r="BZ112" s="3"/>
      <c r="CA112" s="4"/>
      <c r="CB112" s="4"/>
      <c r="CC112" s="4"/>
      <c r="CD112" s="4"/>
      <c r="CE112" s="4"/>
      <c r="CF112" s="4"/>
      <c r="CG112" s="13"/>
      <c r="CH112" s="13"/>
      <c r="CI112" s="13"/>
      <c r="CJ112" s="13"/>
      <c r="CK112" s="13"/>
      <c r="CL112" s="13"/>
      <c r="CM112" s="13"/>
    </row>
    <row r="113" spans="1:91" s="2" customFormat="1" x14ac:dyDescent="0.2">
      <c r="A113" s="1556" t="s">
        <v>136</v>
      </c>
      <c r="B113" s="1557"/>
      <c r="C113" s="85">
        <f>SUM(D113+E113)</f>
        <v>78</v>
      </c>
      <c r="D113" s="86">
        <f>SUM(F113+H113+J113+L113+N113+P113+R113+T113+V113)</f>
        <v>30</v>
      </c>
      <c r="E113" s="24">
        <f>SUM(G113+I113+K113+M113+O113+Q113+S113+U113+W113)</f>
        <v>48</v>
      </c>
      <c r="F113" s="25">
        <f>SUM(ENERO:DICIEMBRE!F113)</f>
        <v>0</v>
      </c>
      <c r="G113" s="25">
        <f>SUM(ENERO:DICIEMBRE!G113)</f>
        <v>2</v>
      </c>
      <c r="H113" s="25">
        <f>SUM(ENERO:DICIEMBRE!H113)</f>
        <v>2</v>
      </c>
      <c r="I113" s="25">
        <f>SUM(ENERO:DICIEMBRE!I113)</f>
        <v>1</v>
      </c>
      <c r="J113" s="25">
        <f>SUM(ENERO:DICIEMBRE!J113)</f>
        <v>6</v>
      </c>
      <c r="K113" s="25">
        <f>SUM(ENERO:DICIEMBRE!K113)</f>
        <v>7</v>
      </c>
      <c r="L113" s="25">
        <f>SUM(ENERO:DICIEMBRE!L113)</f>
        <v>7</v>
      </c>
      <c r="M113" s="25">
        <f>SUM(ENERO:DICIEMBRE!M113)</f>
        <v>13</v>
      </c>
      <c r="N113" s="25">
        <f>SUM(ENERO:DICIEMBRE!N113)</f>
        <v>5</v>
      </c>
      <c r="O113" s="25">
        <f>SUM(ENERO:DICIEMBRE!O113)</f>
        <v>10</v>
      </c>
      <c r="P113" s="25">
        <f>SUM(ENERO:DICIEMBRE!P113)</f>
        <v>5</v>
      </c>
      <c r="Q113" s="25">
        <f>SUM(ENERO:DICIEMBRE!Q113)</f>
        <v>10</v>
      </c>
      <c r="R113" s="25">
        <f>SUM(ENERO:DICIEMBRE!R113)</f>
        <v>1</v>
      </c>
      <c r="S113" s="25">
        <f>SUM(ENERO:DICIEMBRE!S113)</f>
        <v>4</v>
      </c>
      <c r="T113" s="25">
        <f>SUM(ENERO:DICIEMBRE!T113)</f>
        <v>3</v>
      </c>
      <c r="U113" s="25">
        <f>SUM(ENERO:DICIEMBRE!U113)</f>
        <v>1</v>
      </c>
      <c r="V113" s="25">
        <f>SUM(ENERO:DICIEMBRE!V113)</f>
        <v>1</v>
      </c>
      <c r="W113" s="25">
        <f>SUM(ENERO:DICIEMBRE!W113)</f>
        <v>0</v>
      </c>
      <c r="X113" s="25">
        <f>SUM(ENERO:DICIEMBRE!X113)</f>
        <v>4</v>
      </c>
      <c r="Y113" s="25">
        <f>SUM(ENERO:DICIEMBRE!Y113)</f>
        <v>52</v>
      </c>
      <c r="Z113" s="25">
        <f>SUM(ENERO:DICIEMBRE!Z113)</f>
        <v>26</v>
      </c>
      <c r="AA113" s="237"/>
      <c r="AB113" s="238"/>
      <c r="AC113" s="25">
        <f>SUM(ENERO:DICIEMBRE!AC113)</f>
        <v>48</v>
      </c>
      <c r="AD113" s="25">
        <f>SUM(ENERO:DICIEMBRE!AD113)</f>
        <v>30</v>
      </c>
      <c r="AE113" s="25">
        <f>SUM(ENERO:DICIEMBRE!AE113)</f>
        <v>8</v>
      </c>
      <c r="AF113" s="25">
        <f>SUM(ENERO:DICIEMBRE!AF113)</f>
        <v>0</v>
      </c>
      <c r="AG113" s="25">
        <f>SUM(ENERO:DICIEMBRE!AG113)</f>
        <v>56</v>
      </c>
      <c r="AH113" s="25">
        <f>SUM(ENERO:DICIEMBRE!AH113)</f>
        <v>3</v>
      </c>
      <c r="AI113" s="25">
        <f>SUM(ENERO:DICIEMBRE!AI113)</f>
        <v>11</v>
      </c>
      <c r="AJ113" s="28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12"/>
      <c r="AW113" s="12"/>
      <c r="AX113" s="12"/>
      <c r="AY113" s="12"/>
      <c r="AZ113" s="12"/>
      <c r="BA113" s="12"/>
      <c r="BX113" s="3"/>
      <c r="BY113" s="3"/>
      <c r="BZ113" s="3"/>
      <c r="CA113" s="4"/>
      <c r="CB113" s="4"/>
      <c r="CC113" s="4"/>
      <c r="CD113" s="4"/>
      <c r="CE113" s="4"/>
      <c r="CF113" s="4"/>
      <c r="CG113" s="13">
        <v>0</v>
      </c>
      <c r="CH113" s="13">
        <v>0</v>
      </c>
      <c r="CI113" s="13">
        <v>0</v>
      </c>
      <c r="CJ113" s="13"/>
      <c r="CK113" s="13"/>
      <c r="CL113" s="13"/>
      <c r="CM113" s="13"/>
    </row>
    <row r="114" spans="1:91" s="2" customFormat="1" x14ac:dyDescent="0.2">
      <c r="A114" s="1571" t="s">
        <v>137</v>
      </c>
      <c r="B114" s="1572"/>
      <c r="C114" s="239">
        <f>SUM(D114+E114)</f>
        <v>446</v>
      </c>
      <c r="D114" s="240">
        <f>SUM(F114+H114+J114+L114+N114+P114+R114+T114+V114)</f>
        <v>320</v>
      </c>
      <c r="E114" s="241">
        <f>SUM(G114+I114+K114+M114+O114+Q114+S114+U114+W114)</f>
        <v>126</v>
      </c>
      <c r="F114" s="25">
        <f>SUM(ENERO:DICIEMBRE!F114)</f>
        <v>0</v>
      </c>
      <c r="G114" s="25">
        <f>SUM(ENERO:DICIEMBRE!G114)</f>
        <v>2</v>
      </c>
      <c r="H114" s="25">
        <f>SUM(ENERO:DICIEMBRE!H114)</f>
        <v>21</v>
      </c>
      <c r="I114" s="25">
        <f>SUM(ENERO:DICIEMBRE!I114)</f>
        <v>13</v>
      </c>
      <c r="J114" s="25">
        <f>SUM(ENERO:DICIEMBRE!J114)</f>
        <v>50</v>
      </c>
      <c r="K114" s="25">
        <f>SUM(ENERO:DICIEMBRE!K114)</f>
        <v>22</v>
      </c>
      <c r="L114" s="25">
        <f>SUM(ENERO:DICIEMBRE!L114)</f>
        <v>111</v>
      </c>
      <c r="M114" s="25">
        <f>SUM(ENERO:DICIEMBRE!M114)</f>
        <v>33</v>
      </c>
      <c r="N114" s="25">
        <f>SUM(ENERO:DICIEMBRE!N114)</f>
        <v>60</v>
      </c>
      <c r="O114" s="25">
        <f>SUM(ENERO:DICIEMBRE!O114)</f>
        <v>28</v>
      </c>
      <c r="P114" s="25">
        <f>SUM(ENERO:DICIEMBRE!P114)</f>
        <v>48</v>
      </c>
      <c r="Q114" s="25">
        <f>SUM(ENERO:DICIEMBRE!Q114)</f>
        <v>15</v>
      </c>
      <c r="R114" s="25">
        <f>SUM(ENERO:DICIEMBRE!R114)</f>
        <v>22</v>
      </c>
      <c r="S114" s="25">
        <f>SUM(ENERO:DICIEMBRE!S114)</f>
        <v>8</v>
      </c>
      <c r="T114" s="25">
        <f>SUM(ENERO:DICIEMBRE!T114)</f>
        <v>6</v>
      </c>
      <c r="U114" s="25">
        <f>SUM(ENERO:DICIEMBRE!U114)</f>
        <v>3</v>
      </c>
      <c r="V114" s="25">
        <f>SUM(ENERO:DICIEMBRE!V114)</f>
        <v>2</v>
      </c>
      <c r="W114" s="25">
        <f>SUM(ENERO:DICIEMBRE!W114)</f>
        <v>2</v>
      </c>
      <c r="X114" s="25">
        <f>SUM(ENERO:DICIEMBRE!X114)</f>
        <v>4</v>
      </c>
      <c r="Y114" s="248"/>
      <c r="Z114" s="249"/>
      <c r="AA114" s="25">
        <f>SUM(ENERO:DICIEMBRE!AA114)</f>
        <v>197</v>
      </c>
      <c r="AB114" s="25">
        <f>SUM(ENERO:DICIEMBRE!AB114)</f>
        <v>249</v>
      </c>
      <c r="AC114" s="25">
        <f>SUM(ENERO:DICIEMBRE!AC114)</f>
        <v>173</v>
      </c>
      <c r="AD114" s="25">
        <f>SUM(ENERO:DICIEMBRE!AD114)</f>
        <v>273</v>
      </c>
      <c r="AE114" s="25">
        <f>SUM(ENERO:DICIEMBRE!AE114)</f>
        <v>105</v>
      </c>
      <c r="AF114" s="25">
        <f>SUM(ENERO:DICIEMBRE!AF114)</f>
        <v>0</v>
      </c>
      <c r="AG114" s="25">
        <f>SUM(ENERO:DICIEMBRE!AG114)</f>
        <v>225</v>
      </c>
      <c r="AH114" s="25">
        <f>SUM(ENERO:DICIEMBRE!AH114)</f>
        <v>84</v>
      </c>
      <c r="AI114" s="25">
        <f>SUM(ENERO:DICIEMBRE!AI114)</f>
        <v>32</v>
      </c>
      <c r="AJ114" s="28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BX114" s="3"/>
      <c r="BY114" s="3"/>
      <c r="BZ114" s="3"/>
      <c r="CA114" s="4"/>
      <c r="CB114" s="4"/>
      <c r="CC114" s="4"/>
      <c r="CD114" s="4"/>
      <c r="CE114" s="4"/>
      <c r="CF114" s="4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s="2" customFormat="1" x14ac:dyDescent="0.2">
      <c r="A115" s="82" t="s">
        <v>138</v>
      </c>
      <c r="B115" s="11"/>
      <c r="C115" s="1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"/>
      <c r="V115" s="8"/>
      <c r="W115" s="8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CA115" s="4"/>
      <c r="CB115" s="4"/>
      <c r="CC115" s="4"/>
      <c r="CD115" s="4"/>
      <c r="CE115" s="4"/>
      <c r="CF115" s="4"/>
      <c r="CG115" s="13"/>
      <c r="CH115" s="13"/>
      <c r="CI115" s="13"/>
      <c r="CJ115" s="13"/>
      <c r="CK115" s="13"/>
      <c r="CL115" s="13"/>
      <c r="CM115" s="13"/>
    </row>
    <row r="116" spans="1:91" s="2" customFormat="1" x14ac:dyDescent="0.2">
      <c r="A116" s="1523" t="s">
        <v>111</v>
      </c>
      <c r="B116" s="1549"/>
      <c r="C116" s="1498" t="s">
        <v>53</v>
      </c>
      <c r="D116" s="1507" t="s">
        <v>6</v>
      </c>
      <c r="E116" s="1508"/>
      <c r="F116" s="1508"/>
      <c r="G116" s="1508"/>
      <c r="H116" s="1508"/>
      <c r="I116" s="1508"/>
      <c r="J116" s="1508"/>
      <c r="K116" s="1508"/>
      <c r="L116" s="1508"/>
      <c r="M116" s="1561"/>
      <c r="N116" s="1560" t="s">
        <v>139</v>
      </c>
      <c r="O116" s="1561"/>
      <c r="P116" s="1503" t="s">
        <v>7</v>
      </c>
      <c r="Q116" s="8"/>
      <c r="R116" s="7"/>
      <c r="S116" s="7"/>
      <c r="T116" s="7"/>
      <c r="U116" s="7"/>
      <c r="V116" s="7"/>
      <c r="W116" s="7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3"/>
      <c r="BY116" s="3"/>
      <c r="BZ116" s="3"/>
      <c r="CA116" s="4"/>
      <c r="CB116" s="4"/>
      <c r="CC116" s="4"/>
      <c r="CD116" s="4"/>
      <c r="CE116" s="4"/>
      <c r="CF116" s="4"/>
      <c r="CG116" s="13"/>
      <c r="CH116" s="13"/>
      <c r="CI116" s="13"/>
      <c r="CJ116" s="13"/>
      <c r="CK116" s="13"/>
      <c r="CL116" s="13"/>
      <c r="CM116" s="13"/>
    </row>
    <row r="117" spans="1:91" s="2" customFormat="1" ht="21" x14ac:dyDescent="0.2">
      <c r="A117" s="1525"/>
      <c r="B117" s="1551"/>
      <c r="C117" s="1500"/>
      <c r="D117" s="61" t="s">
        <v>11</v>
      </c>
      <c r="E117" s="100" t="s">
        <v>12</v>
      </c>
      <c r="F117" s="140" t="s">
        <v>13</v>
      </c>
      <c r="G117" s="140" t="s">
        <v>14</v>
      </c>
      <c r="H117" s="140" t="s">
        <v>15</v>
      </c>
      <c r="I117" s="140" t="s">
        <v>140</v>
      </c>
      <c r="J117" s="140" t="s">
        <v>141</v>
      </c>
      <c r="K117" s="140" t="s">
        <v>142</v>
      </c>
      <c r="L117" s="140" t="s">
        <v>143</v>
      </c>
      <c r="M117" s="254" t="s">
        <v>144</v>
      </c>
      <c r="N117" s="255" t="s">
        <v>33</v>
      </c>
      <c r="O117" s="256" t="s">
        <v>34</v>
      </c>
      <c r="P117" s="1506"/>
      <c r="Q117" s="8"/>
      <c r="R117" s="7"/>
      <c r="S117" s="7"/>
      <c r="T117" s="7"/>
      <c r="U117" s="7"/>
      <c r="V117" s="7"/>
      <c r="W117" s="7"/>
      <c r="BX117" s="3"/>
      <c r="BY117" s="3"/>
      <c r="BZ117" s="3"/>
      <c r="CA117" s="4"/>
      <c r="CB117" s="4"/>
      <c r="CC117" s="4"/>
      <c r="CD117" s="4"/>
      <c r="CE117" s="4"/>
      <c r="CF117" s="4"/>
      <c r="CG117" s="13"/>
      <c r="CH117" s="13"/>
      <c r="CI117" s="13"/>
      <c r="CJ117" s="13"/>
      <c r="CK117" s="13"/>
      <c r="CL117" s="13"/>
      <c r="CM117" s="13"/>
    </row>
    <row r="118" spans="1:91" s="2" customFormat="1" ht="21.75" x14ac:dyDescent="0.2">
      <c r="A118" s="1510" t="s">
        <v>145</v>
      </c>
      <c r="B118" s="257" t="s">
        <v>146</v>
      </c>
      <c r="C118" s="258">
        <f>SUM(F118:K118)</f>
        <v>3</v>
      </c>
      <c r="D118" s="259"/>
      <c r="E118" s="260"/>
      <c r="F118" s="25">
        <f>SUM(ENERO:DICIEMBRE!F118)</f>
        <v>0</v>
      </c>
      <c r="G118" s="25">
        <f>SUM(ENERO:DICIEMBRE!G118)</f>
        <v>1</v>
      </c>
      <c r="H118" s="25">
        <f>SUM(ENERO:DICIEMBRE!H118)</f>
        <v>0</v>
      </c>
      <c r="I118" s="25">
        <f>SUM(ENERO:DICIEMBRE!I118)</f>
        <v>1</v>
      </c>
      <c r="J118" s="25">
        <f>SUM(ENERO:DICIEMBRE!J118)</f>
        <v>1</v>
      </c>
      <c r="K118" s="25">
        <f>SUM(ENERO:DICIEMBRE!K118)</f>
        <v>0</v>
      </c>
      <c r="L118" s="260"/>
      <c r="M118" s="261"/>
      <c r="N118" s="262"/>
      <c r="O118" s="25">
        <f>SUM(ENERO:DICIEMBRE!O118)</f>
        <v>3</v>
      </c>
      <c r="P118" s="25">
        <f>SUM(ENERO:DICIEMBRE!P118)</f>
        <v>3</v>
      </c>
      <c r="Q118" s="28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12"/>
      <c r="AD118" s="12"/>
      <c r="AE118" s="12"/>
      <c r="BX118" s="3"/>
      <c r="BY118" s="3"/>
      <c r="BZ118" s="3"/>
      <c r="CA118" s="4"/>
      <c r="CB118" s="4"/>
      <c r="CC118" s="4"/>
      <c r="CD118" s="4"/>
      <c r="CE118" s="4"/>
      <c r="CF118" s="4"/>
      <c r="CG118" s="13">
        <v>0</v>
      </c>
      <c r="CH118" s="13">
        <v>0</v>
      </c>
      <c r="CI118" s="13">
        <v>0</v>
      </c>
      <c r="CJ118" s="13"/>
      <c r="CK118" s="13"/>
      <c r="CL118" s="13"/>
      <c r="CM118" s="13"/>
    </row>
    <row r="119" spans="1:91" s="2" customFormat="1" ht="21.75" x14ac:dyDescent="0.2">
      <c r="A119" s="1512"/>
      <c r="B119" s="263" t="s">
        <v>147</v>
      </c>
      <c r="C119" s="264">
        <f>SUM(F119:K119)</f>
        <v>1</v>
      </c>
      <c r="D119" s="52"/>
      <c r="E119" s="53"/>
      <c r="F119" s="25">
        <f>SUM(ENERO:DICIEMBRE!F119)</f>
        <v>0</v>
      </c>
      <c r="G119" s="25">
        <f>SUM(ENERO:DICIEMBRE!G119)</f>
        <v>0</v>
      </c>
      <c r="H119" s="25">
        <f>SUM(ENERO:DICIEMBRE!H119)</f>
        <v>0</v>
      </c>
      <c r="I119" s="25">
        <f>SUM(ENERO:DICIEMBRE!I119)</f>
        <v>0</v>
      </c>
      <c r="J119" s="25">
        <f>SUM(ENERO:DICIEMBRE!J119)</f>
        <v>1</v>
      </c>
      <c r="K119" s="25">
        <f>SUM(ENERO:DICIEMBRE!K119)</f>
        <v>0</v>
      </c>
      <c r="L119" s="53"/>
      <c r="M119" s="266"/>
      <c r="N119" s="267"/>
      <c r="O119" s="25">
        <f>SUM(ENERO:DICIEMBRE!O119)</f>
        <v>1</v>
      </c>
      <c r="P119" s="25">
        <f>SUM(ENERO:DICIEMBRE!P119)</f>
        <v>1</v>
      </c>
      <c r="Q119" s="28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12"/>
      <c r="AD119" s="12"/>
      <c r="AE119" s="12"/>
      <c r="BX119" s="3"/>
      <c r="BY119" s="3"/>
      <c r="BZ119" s="3"/>
      <c r="CA119" s="4"/>
      <c r="CB119" s="4"/>
      <c r="CC119" s="4"/>
      <c r="CD119" s="4"/>
      <c r="CE119" s="4"/>
      <c r="CF119" s="4"/>
      <c r="CG119" s="13">
        <v>0</v>
      </c>
      <c r="CH119" s="13">
        <v>0</v>
      </c>
      <c r="CI119" s="13">
        <v>0</v>
      </c>
      <c r="CJ119" s="13"/>
      <c r="CK119" s="13"/>
      <c r="CL119" s="13"/>
      <c r="CM119" s="13"/>
    </row>
    <row r="120" spans="1:91" s="2" customFormat="1" x14ac:dyDescent="0.2">
      <c r="A120" s="82" t="s">
        <v>148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"/>
      <c r="P120" s="8"/>
      <c r="Q120" s="57"/>
      <c r="R120" s="57"/>
      <c r="S120" s="57"/>
      <c r="T120" s="57"/>
      <c r="U120" s="57"/>
      <c r="V120" s="57"/>
      <c r="W120" s="57"/>
      <c r="X120" s="12"/>
      <c r="Y120" s="12"/>
      <c r="Z120" s="12"/>
      <c r="AA120" s="12"/>
      <c r="AB120" s="12"/>
      <c r="AC120" s="12"/>
      <c r="AD120" s="12"/>
      <c r="AE120" s="12"/>
      <c r="CA120" s="4"/>
      <c r="CB120" s="4"/>
      <c r="CC120" s="4"/>
      <c r="CD120" s="4"/>
      <c r="CE120" s="4"/>
      <c r="CF120" s="4"/>
      <c r="CG120" s="13"/>
      <c r="CH120" s="13"/>
      <c r="CI120" s="13"/>
      <c r="CJ120" s="13"/>
      <c r="CK120" s="13"/>
      <c r="CL120" s="13"/>
      <c r="CM120" s="13"/>
    </row>
    <row r="121" spans="1:91" s="2" customFormat="1" x14ac:dyDescent="0.2">
      <c r="A121" s="1510" t="s">
        <v>149</v>
      </c>
      <c r="B121" s="1510" t="s">
        <v>150</v>
      </c>
      <c r="C121" s="8"/>
      <c r="D121" s="26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BX121" s="3"/>
      <c r="BY121" s="3"/>
      <c r="BZ121" s="3"/>
      <c r="CA121" s="4"/>
      <c r="CB121" s="4"/>
      <c r="CC121" s="4"/>
      <c r="CD121" s="4"/>
      <c r="CE121" s="4"/>
      <c r="CF121" s="4"/>
      <c r="CG121" s="13"/>
      <c r="CH121" s="13"/>
      <c r="CI121" s="13"/>
      <c r="CJ121" s="13"/>
      <c r="CK121" s="13"/>
      <c r="CL121" s="13"/>
      <c r="CM121" s="13"/>
    </row>
    <row r="122" spans="1:91" s="2" customFormat="1" x14ac:dyDescent="0.2">
      <c r="A122" s="1512"/>
      <c r="B122" s="1512"/>
      <c r="C122" s="8"/>
      <c r="D122" s="26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BX122" s="3"/>
      <c r="BY122" s="3"/>
      <c r="BZ122" s="3"/>
      <c r="CA122" s="4"/>
      <c r="CB122" s="4"/>
      <c r="CC122" s="4"/>
      <c r="CD122" s="4"/>
      <c r="CE122" s="4"/>
      <c r="CF122" s="4"/>
      <c r="CG122" s="13"/>
      <c r="CH122" s="13"/>
      <c r="CI122" s="13"/>
      <c r="CJ122" s="13"/>
      <c r="CK122" s="13"/>
      <c r="CL122" s="13"/>
      <c r="CM122" s="13"/>
    </row>
    <row r="123" spans="1:91" s="2" customFormat="1" x14ac:dyDescent="0.2">
      <c r="A123" s="270" t="s">
        <v>151</v>
      </c>
      <c r="B123" s="25">
        <f>SUM(ENERO:DICIEMBRE!B123)</f>
        <v>18</v>
      </c>
      <c r="C123" s="13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BX123" s="3"/>
      <c r="BY123" s="3"/>
      <c r="BZ123" s="3"/>
      <c r="CA123" s="4"/>
      <c r="CB123" s="4"/>
      <c r="CC123" s="4"/>
      <c r="CD123" s="4"/>
      <c r="CE123" s="4"/>
      <c r="CF123" s="4"/>
      <c r="CG123" s="13"/>
      <c r="CH123" s="13"/>
      <c r="CI123" s="13"/>
      <c r="CJ123" s="13"/>
      <c r="CK123" s="13"/>
      <c r="CL123" s="13"/>
      <c r="CM123" s="13"/>
    </row>
    <row r="124" spans="1:91" s="2" customFormat="1" x14ac:dyDescent="0.2">
      <c r="A124" s="271" t="s">
        <v>152</v>
      </c>
      <c r="B124" s="25">
        <f>SUM(ENERO:DICIEMBRE!B124)</f>
        <v>1</v>
      </c>
      <c r="C124" s="13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BX124" s="3"/>
      <c r="BY124" s="3"/>
      <c r="BZ124" s="3"/>
      <c r="CA124" s="4"/>
      <c r="CB124" s="4"/>
      <c r="CC124" s="4"/>
      <c r="CD124" s="4"/>
      <c r="CE124" s="4"/>
      <c r="CF124" s="4"/>
      <c r="CG124" s="13"/>
      <c r="CH124" s="13"/>
      <c r="CI124" s="13"/>
      <c r="CJ124" s="13"/>
      <c r="CK124" s="13"/>
      <c r="CL124" s="13"/>
      <c r="CM124" s="13"/>
    </row>
    <row r="125" spans="1:91" s="2" customFormat="1" x14ac:dyDescent="0.2">
      <c r="A125" s="271" t="s">
        <v>153</v>
      </c>
      <c r="B125" s="25">
        <f>SUM(ENERO:DICIEMBRE!B125)</f>
        <v>87</v>
      </c>
      <c r="C125" s="13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BX125" s="3"/>
      <c r="BY125" s="3"/>
      <c r="BZ125" s="3"/>
      <c r="CA125" s="4"/>
      <c r="CB125" s="4"/>
      <c r="CC125" s="4"/>
      <c r="CD125" s="4"/>
      <c r="CE125" s="4"/>
      <c r="CF125" s="4"/>
      <c r="CG125" s="13"/>
      <c r="CH125" s="13"/>
      <c r="CI125" s="13"/>
      <c r="CJ125" s="13"/>
      <c r="CK125" s="13"/>
      <c r="CL125" s="13"/>
      <c r="CM125" s="13"/>
    </row>
    <row r="126" spans="1:91" s="2" customFormat="1" x14ac:dyDescent="0.2">
      <c r="A126" s="271" t="s">
        <v>154</v>
      </c>
      <c r="B126" s="25">
        <f>SUM(ENERO:DICIEMBRE!B126)</f>
        <v>44</v>
      </c>
      <c r="C126" s="13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BX126" s="3"/>
      <c r="BY126" s="3"/>
      <c r="BZ126" s="3"/>
      <c r="CA126" s="4"/>
      <c r="CB126" s="4"/>
      <c r="CC126" s="4"/>
      <c r="CD126" s="4"/>
      <c r="CE126" s="4"/>
      <c r="CF126" s="4"/>
      <c r="CG126" s="13"/>
      <c r="CH126" s="13"/>
      <c r="CI126" s="13"/>
      <c r="CJ126" s="13"/>
      <c r="CK126" s="13"/>
      <c r="CL126" s="13"/>
      <c r="CM126" s="13"/>
    </row>
    <row r="127" spans="1:91" s="2" customFormat="1" x14ac:dyDescent="0.2">
      <c r="A127" s="271" t="s">
        <v>155</v>
      </c>
      <c r="B127" s="25">
        <f>SUM(ENERO:DICIEMBRE!B127)</f>
        <v>1</v>
      </c>
      <c r="C127" s="13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BX127" s="3"/>
      <c r="BY127" s="3"/>
      <c r="BZ127" s="3"/>
      <c r="CA127" s="4"/>
      <c r="CB127" s="4"/>
      <c r="CC127" s="4"/>
      <c r="CD127" s="4"/>
      <c r="CE127" s="4"/>
      <c r="CF127" s="4"/>
      <c r="CG127" s="13"/>
      <c r="CH127" s="13"/>
      <c r="CI127" s="13"/>
      <c r="CJ127" s="13"/>
      <c r="CK127" s="13"/>
      <c r="CL127" s="13"/>
      <c r="CM127" s="13"/>
    </row>
    <row r="128" spans="1:91" s="2" customFormat="1" x14ac:dyDescent="0.2">
      <c r="A128" s="272" t="s">
        <v>156</v>
      </c>
      <c r="B128" s="25">
        <f>SUM(ENERO:DICIEMBRE!B128)</f>
        <v>8</v>
      </c>
      <c r="C128" s="13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BX128" s="3"/>
      <c r="BY128" s="3"/>
      <c r="BZ128" s="3"/>
      <c r="CA128" s="4"/>
      <c r="CB128" s="4"/>
      <c r="CC128" s="4"/>
      <c r="CD128" s="4"/>
      <c r="CE128" s="4"/>
      <c r="CF128" s="4"/>
      <c r="CG128" s="13"/>
      <c r="CH128" s="13"/>
      <c r="CI128" s="13"/>
      <c r="CJ128" s="13"/>
      <c r="CK128" s="13"/>
      <c r="CL128" s="13"/>
      <c r="CM128" s="13"/>
    </row>
    <row r="129" spans="1:91" s="2" customFormat="1" x14ac:dyDescent="0.2">
      <c r="A129" s="272" t="s">
        <v>157</v>
      </c>
      <c r="B129" s="25">
        <f>SUM(ENERO:DICIEMBRE!B129)</f>
        <v>19</v>
      </c>
      <c r="C129" s="13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BX129" s="3"/>
      <c r="BY129" s="3"/>
      <c r="BZ129" s="3"/>
      <c r="CA129" s="4"/>
      <c r="CB129" s="4"/>
      <c r="CC129" s="4"/>
      <c r="CD129" s="4"/>
      <c r="CE129" s="4"/>
      <c r="CF129" s="4"/>
      <c r="CG129" s="13"/>
      <c r="CH129" s="13"/>
      <c r="CI129" s="13"/>
      <c r="CJ129" s="13"/>
      <c r="CK129" s="13"/>
      <c r="CL129" s="13"/>
      <c r="CM129" s="13"/>
    </row>
    <row r="130" spans="1:91" s="2" customFormat="1" x14ac:dyDescent="0.2">
      <c r="A130" s="272" t="s">
        <v>158</v>
      </c>
      <c r="B130" s="25">
        <f>SUM(ENERO:DICIEMBRE!B130)</f>
        <v>10</v>
      </c>
      <c r="C130" s="13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BX130" s="3"/>
      <c r="BY130" s="3"/>
      <c r="BZ130" s="3"/>
      <c r="CA130" s="4"/>
      <c r="CB130" s="4"/>
      <c r="CC130" s="4"/>
      <c r="CD130" s="4"/>
      <c r="CE130" s="4"/>
      <c r="CF130" s="4"/>
      <c r="CG130" s="13"/>
      <c r="CH130" s="13"/>
      <c r="CI130" s="13"/>
      <c r="CJ130" s="13"/>
      <c r="CK130" s="13"/>
      <c r="CL130" s="13"/>
      <c r="CM130" s="13"/>
    </row>
    <row r="131" spans="1:91" s="2" customFormat="1" x14ac:dyDescent="0.2">
      <c r="A131" s="272" t="s">
        <v>159</v>
      </c>
      <c r="B131" s="25">
        <f>SUM(ENERO:DICIEMBRE!B131)</f>
        <v>14</v>
      </c>
      <c r="C131" s="13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BX131" s="3"/>
      <c r="BY131" s="3"/>
      <c r="BZ131" s="3"/>
      <c r="CA131" s="4"/>
      <c r="CB131" s="4"/>
      <c r="CC131" s="4"/>
      <c r="CD131" s="4"/>
      <c r="CE131" s="4"/>
      <c r="CF131" s="4"/>
      <c r="CG131" s="13"/>
      <c r="CH131" s="13"/>
      <c r="CI131" s="13"/>
      <c r="CJ131" s="13"/>
      <c r="CK131" s="13"/>
      <c r="CL131" s="13"/>
      <c r="CM131" s="13"/>
    </row>
    <row r="132" spans="1:91" s="2" customFormat="1" x14ac:dyDescent="0.2">
      <c r="A132" s="273" t="s">
        <v>160</v>
      </c>
      <c r="B132" s="25">
        <f>SUM(ENERO:DICIEMBRE!B132)</f>
        <v>84</v>
      </c>
      <c r="C132" s="13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BX132" s="3"/>
      <c r="BY132" s="3"/>
      <c r="BZ132" s="3"/>
      <c r="CA132" s="4"/>
      <c r="CB132" s="4"/>
      <c r="CC132" s="4"/>
      <c r="CD132" s="4"/>
      <c r="CE132" s="4"/>
      <c r="CF132" s="4"/>
      <c r="CG132" s="13"/>
      <c r="CH132" s="13"/>
      <c r="CI132" s="13"/>
      <c r="CJ132" s="13"/>
      <c r="CK132" s="13"/>
      <c r="CL132" s="13"/>
      <c r="CM132" s="13"/>
    </row>
    <row r="133" spans="1:91" s="2" customFormat="1" x14ac:dyDescent="0.2">
      <c r="A133" s="275" t="s">
        <v>161</v>
      </c>
      <c r="B133" s="25">
        <f>SUM(ENERO:DICIEMBRE!B133)</f>
        <v>1069</v>
      </c>
      <c r="C133" s="131"/>
      <c r="D133" s="8"/>
      <c r="E133" s="8"/>
      <c r="F133" s="8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8"/>
      <c r="BX133" s="3"/>
      <c r="BY133" s="3"/>
      <c r="BZ133" s="3"/>
      <c r="CA133" s="4"/>
      <c r="CB133" s="4"/>
      <c r="CC133" s="4"/>
      <c r="CD133" s="4"/>
      <c r="CE133" s="4"/>
      <c r="CF133" s="4"/>
      <c r="CG133" s="13"/>
      <c r="CH133" s="13"/>
      <c r="CI133" s="13"/>
      <c r="CJ133" s="13"/>
      <c r="CK133" s="13"/>
      <c r="CL133" s="13"/>
      <c r="CM133" s="13"/>
    </row>
    <row r="134" spans="1:91" s="2" customFormat="1" x14ac:dyDescent="0.2">
      <c r="A134" s="275" t="s">
        <v>162</v>
      </c>
      <c r="B134" s="25">
        <f>SUM(ENERO:DICIEMBRE!B134)</f>
        <v>688</v>
      </c>
      <c r="C134" s="131"/>
      <c r="D134" s="8"/>
      <c r="E134" s="8"/>
      <c r="F134" s="8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8"/>
      <c r="BX134" s="3"/>
      <c r="BY134" s="3"/>
      <c r="BZ134" s="3"/>
      <c r="CA134" s="4"/>
      <c r="CB134" s="4"/>
      <c r="CC134" s="4"/>
      <c r="CD134" s="4"/>
      <c r="CE134" s="4"/>
      <c r="CF134" s="4"/>
      <c r="CG134" s="13"/>
      <c r="CH134" s="13"/>
      <c r="CI134" s="13"/>
      <c r="CJ134" s="13"/>
      <c r="CK134" s="13"/>
      <c r="CL134" s="13"/>
      <c r="CM134" s="13"/>
    </row>
    <row r="135" spans="1:91" s="2" customFormat="1" x14ac:dyDescent="0.2">
      <c r="A135" s="276" t="s">
        <v>53</v>
      </c>
      <c r="B135" s="138">
        <f>SUM(B123:B134)</f>
        <v>2043</v>
      </c>
      <c r="C135" s="8"/>
      <c r="D135" s="8"/>
      <c r="E135" s="8"/>
      <c r="F135" s="8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8"/>
      <c r="BX135" s="3"/>
      <c r="BY135" s="3"/>
      <c r="BZ135" s="3"/>
      <c r="CA135" s="4"/>
      <c r="CB135" s="4"/>
      <c r="CC135" s="4"/>
      <c r="CD135" s="4"/>
      <c r="CE135" s="4"/>
      <c r="CF135" s="4"/>
      <c r="CG135" s="13"/>
      <c r="CH135" s="13"/>
      <c r="CI135" s="13"/>
      <c r="CJ135" s="13"/>
      <c r="CK135" s="13"/>
      <c r="CL135" s="13"/>
      <c r="CM135" s="13"/>
    </row>
    <row r="136" spans="1:91" s="2" customFormat="1" ht="15" x14ac:dyDescent="0.2">
      <c r="A136" s="81" t="s">
        <v>163</v>
      </c>
      <c r="B136" s="1"/>
      <c r="C136" s="1"/>
      <c r="D136" s="8"/>
      <c r="E136" s="277"/>
      <c r="F136" s="8"/>
      <c r="G136" s="278"/>
      <c r="H136" s="57"/>
      <c r="I136" s="57"/>
      <c r="J136" s="57"/>
      <c r="K136" s="57"/>
      <c r="L136" s="57"/>
      <c r="M136" s="279"/>
      <c r="N136" s="279"/>
      <c r="O136" s="279"/>
      <c r="P136" s="57"/>
      <c r="Q136" s="57"/>
      <c r="R136" s="57"/>
      <c r="S136" s="57"/>
      <c r="T136" s="57"/>
      <c r="U136" s="57"/>
      <c r="V136" s="57"/>
      <c r="W136" s="8"/>
      <c r="CA136" s="4"/>
      <c r="CB136" s="4"/>
      <c r="CC136" s="4"/>
      <c r="CD136" s="4"/>
      <c r="CE136" s="4"/>
      <c r="CF136" s="4"/>
      <c r="CG136" s="13"/>
      <c r="CH136" s="13"/>
      <c r="CI136" s="13"/>
      <c r="CJ136" s="13"/>
      <c r="CK136" s="13"/>
      <c r="CL136" s="13"/>
      <c r="CM136" s="13"/>
    </row>
    <row r="137" spans="1:91" s="2" customFormat="1" ht="21" x14ac:dyDescent="0.2">
      <c r="A137" s="1507" t="s">
        <v>164</v>
      </c>
      <c r="B137" s="1508"/>
      <c r="C137" s="1508"/>
      <c r="D137" s="1509"/>
      <c r="E137" s="127" t="s">
        <v>165</v>
      </c>
      <c r="F137" s="127" t="s">
        <v>166</v>
      </c>
      <c r="G137" s="280"/>
      <c r="H137" s="281"/>
      <c r="I137" s="281"/>
      <c r="J137" s="281"/>
      <c r="K137" s="281"/>
      <c r="L137" s="57"/>
      <c r="M137" s="57"/>
      <c r="N137" s="57"/>
      <c r="O137" s="57"/>
      <c r="P137" s="57"/>
      <c r="Q137" s="57"/>
      <c r="R137" s="57"/>
      <c r="S137" s="57"/>
      <c r="T137" s="97"/>
      <c r="U137" s="97"/>
      <c r="V137" s="97"/>
      <c r="W137" s="7"/>
      <c r="BX137" s="3"/>
      <c r="BY137" s="3"/>
      <c r="BZ137" s="3"/>
      <c r="CA137" s="4"/>
      <c r="CB137" s="4"/>
      <c r="CC137" s="4"/>
      <c r="CD137" s="4"/>
      <c r="CE137" s="4"/>
      <c r="CF137" s="4"/>
      <c r="CG137" s="13"/>
      <c r="CH137" s="13"/>
      <c r="CI137" s="13"/>
      <c r="CJ137" s="13"/>
      <c r="CK137" s="13"/>
      <c r="CL137" s="13"/>
      <c r="CM137" s="13"/>
    </row>
    <row r="138" spans="1:91" s="2" customFormat="1" x14ac:dyDescent="0.2">
      <c r="A138" s="127" t="s">
        <v>167</v>
      </c>
      <c r="B138" s="1567" t="s">
        <v>168</v>
      </c>
      <c r="C138" s="1568"/>
      <c r="D138" s="1569"/>
      <c r="E138" s="25">
        <f>SUM(ENERO:DICIEMBRE!E138)</f>
        <v>0</v>
      </c>
      <c r="F138" s="25">
        <f>SUM(ENERO:DICIEMBRE!F138)</f>
        <v>0</v>
      </c>
      <c r="G138" s="102" t="str">
        <f>CA138</f>
        <v/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57"/>
      <c r="T138" s="97"/>
      <c r="U138" s="97"/>
      <c r="V138" s="97"/>
      <c r="W138" s="7"/>
      <c r="BX138" s="3"/>
      <c r="BY138" s="3"/>
      <c r="BZ138" s="3"/>
      <c r="CA138" s="103" t="str">
        <f>IF(E138&lt;F138,"* El número de llamadas válidas NO DEBE ser mayor al total de llamadas.","")</f>
        <v/>
      </c>
      <c r="CB138" s="4"/>
      <c r="CC138" s="4"/>
      <c r="CD138" s="4"/>
      <c r="CE138" s="4"/>
      <c r="CF138" s="4"/>
      <c r="CG138" s="104">
        <f>IF(E138&lt;F138,1,0)</f>
        <v>0</v>
      </c>
      <c r="CH138" s="13"/>
      <c r="CI138" s="13"/>
      <c r="CJ138" s="13"/>
      <c r="CK138" s="13"/>
      <c r="CL138" s="13"/>
      <c r="CM138" s="13"/>
    </row>
    <row r="139" spans="1:91" s="2" customFormat="1" ht="15" x14ac:dyDescent="0.2">
      <c r="A139" s="82" t="s">
        <v>169</v>
      </c>
      <c r="B139" s="82"/>
      <c r="C139" s="82"/>
      <c r="D139" s="82"/>
      <c r="E139" s="82"/>
      <c r="F139" s="82"/>
      <c r="G139" s="283"/>
      <c r="H139" s="283"/>
      <c r="I139" s="283"/>
      <c r="J139" s="283"/>
      <c r="K139" s="283"/>
      <c r="L139" s="284"/>
      <c r="M139" s="57"/>
      <c r="N139" s="57"/>
      <c r="O139" s="57"/>
      <c r="P139" s="57"/>
      <c r="Q139" s="57"/>
      <c r="R139" s="12"/>
      <c r="S139" s="12"/>
      <c r="T139" s="12"/>
      <c r="U139" s="12"/>
      <c r="V139" s="12"/>
      <c r="CA139" s="4"/>
      <c r="CB139" s="4"/>
      <c r="CC139" s="4"/>
      <c r="CD139" s="4"/>
      <c r="CE139" s="4"/>
      <c r="CF139" s="4"/>
      <c r="CG139" s="13"/>
      <c r="CH139" s="13"/>
      <c r="CI139" s="13"/>
      <c r="CJ139" s="13"/>
      <c r="CK139" s="13"/>
      <c r="CL139" s="13"/>
      <c r="CM139" s="13"/>
    </row>
    <row r="140" spans="1:91" s="2" customFormat="1" x14ac:dyDescent="0.2">
      <c r="A140" s="1523" t="s">
        <v>164</v>
      </c>
      <c r="B140" s="1554"/>
      <c r="C140" s="1549"/>
      <c r="D140" s="1513" t="s">
        <v>170</v>
      </c>
      <c r="E140" s="1520"/>
      <c r="F140" s="1514"/>
      <c r="G140" s="1510" t="s">
        <v>7</v>
      </c>
      <c r="H140" s="1508" t="s">
        <v>171</v>
      </c>
      <c r="I140" s="1508"/>
      <c r="J140" s="1509"/>
      <c r="K140" s="1507" t="s">
        <v>172</v>
      </c>
      <c r="L140" s="1508"/>
      <c r="M140" s="150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BX140" s="3"/>
      <c r="BY140" s="3"/>
      <c r="BZ140" s="3"/>
      <c r="CA140" s="4"/>
      <c r="CB140" s="4"/>
      <c r="CC140" s="4"/>
      <c r="CD140" s="4"/>
      <c r="CE140" s="4"/>
      <c r="CF140" s="4"/>
      <c r="CG140" s="13"/>
      <c r="CH140" s="13"/>
      <c r="CI140" s="13"/>
      <c r="CJ140" s="13"/>
      <c r="CK140" s="13"/>
      <c r="CL140" s="13"/>
      <c r="CM140" s="13"/>
    </row>
    <row r="141" spans="1:91" s="2" customFormat="1" ht="21" x14ac:dyDescent="0.2">
      <c r="A141" s="1525"/>
      <c r="B141" s="1570"/>
      <c r="C141" s="1551"/>
      <c r="D141" s="285" t="s">
        <v>53</v>
      </c>
      <c r="E141" s="17" t="s">
        <v>173</v>
      </c>
      <c r="F141" s="18" t="s">
        <v>174</v>
      </c>
      <c r="G141" s="1512"/>
      <c r="H141" s="17" t="s">
        <v>175</v>
      </c>
      <c r="I141" s="19" t="s">
        <v>176</v>
      </c>
      <c r="J141" s="18" t="s">
        <v>177</v>
      </c>
      <c r="K141" s="17" t="s">
        <v>175</v>
      </c>
      <c r="L141" s="19" t="s">
        <v>176</v>
      </c>
      <c r="M141" s="18" t="s">
        <v>177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BX141" s="3"/>
      <c r="BY141" s="3"/>
      <c r="BZ141" s="3"/>
      <c r="CA141" s="4"/>
      <c r="CB141" s="4"/>
      <c r="CC141" s="4"/>
      <c r="CD141" s="4"/>
      <c r="CE141" s="4"/>
      <c r="CF141" s="4"/>
      <c r="CG141" s="13"/>
      <c r="CH141" s="13"/>
      <c r="CI141" s="13"/>
      <c r="CJ141" s="13"/>
      <c r="CK141" s="13"/>
      <c r="CL141" s="13"/>
      <c r="CM141" s="13"/>
    </row>
    <row r="142" spans="1:91" s="2" customFormat="1" x14ac:dyDescent="0.2">
      <c r="A142" s="1510" t="s">
        <v>178</v>
      </c>
      <c r="B142" s="1576" t="s">
        <v>179</v>
      </c>
      <c r="C142" s="1577"/>
      <c r="D142" s="258">
        <f>SUM(E142+F142)</f>
        <v>0</v>
      </c>
      <c r="E142" s="25">
        <f>SUM(ENERO:DICIEMBRE!E142)</f>
        <v>0</v>
      </c>
      <c r="F142" s="25">
        <f>SUM(ENERO:DICIEMBRE!F142)</f>
        <v>0</v>
      </c>
      <c r="G142" s="25">
        <f>SUM(ENERO:DICIEMBRE!G142)</f>
        <v>0</v>
      </c>
      <c r="H142" s="25">
        <f>SUM(ENERO:DICIEMBRE!H142)</f>
        <v>0</v>
      </c>
      <c r="I142" s="25">
        <f>SUM(ENERO:DICIEMBRE!I142)</f>
        <v>0</v>
      </c>
      <c r="J142" s="25">
        <f>SUM(ENERO:DICIEMBRE!J142)</f>
        <v>0</v>
      </c>
      <c r="K142" s="25">
        <f>SUM(ENERO:DICIEMBRE!K142)</f>
        <v>0</v>
      </c>
      <c r="L142" s="25">
        <f>SUM(ENERO:DICIEMBRE!L142)</f>
        <v>0</v>
      </c>
      <c r="M142" s="25">
        <f>SUM(ENERO:DICIEMBRE!M142)</f>
        <v>0</v>
      </c>
      <c r="N142" s="28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12"/>
      <c r="AA142" s="12"/>
      <c r="BX142" s="3"/>
      <c r="BY142" s="3"/>
      <c r="BZ142" s="3"/>
      <c r="CA142" s="4"/>
      <c r="CB142" s="4"/>
      <c r="CC142" s="4"/>
      <c r="CD142" s="4"/>
      <c r="CE142" s="4"/>
      <c r="CF142" s="4"/>
      <c r="CG142" s="13"/>
      <c r="CH142" s="13"/>
      <c r="CI142" s="13">
        <v>0</v>
      </c>
      <c r="CJ142" s="13"/>
      <c r="CK142" s="13"/>
      <c r="CL142" s="13"/>
      <c r="CM142" s="13"/>
    </row>
    <row r="143" spans="1:91" s="2" customFormat="1" x14ac:dyDescent="0.2">
      <c r="A143" s="1512"/>
      <c r="B143" s="286" t="s">
        <v>180</v>
      </c>
      <c r="C143" s="287"/>
      <c r="D143" s="288">
        <f>SUM(E143+F143)</f>
        <v>0</v>
      </c>
      <c r="E143" s="25">
        <f>SUM(ENERO:DICIEMBRE!E143)</f>
        <v>0</v>
      </c>
      <c r="F143" s="25">
        <f>SUM(ENERO:DICIEMBRE!F143)</f>
        <v>0</v>
      </c>
      <c r="G143" s="25">
        <f>SUM(ENERO:DICIEMBRE!G143)</f>
        <v>0</v>
      </c>
      <c r="H143" s="25">
        <f>SUM(ENERO:DICIEMBRE!H143)</f>
        <v>0</v>
      </c>
      <c r="I143" s="25">
        <f>SUM(ENERO:DICIEMBRE!I143)</f>
        <v>0</v>
      </c>
      <c r="J143" s="25">
        <f>SUM(ENERO:DICIEMBRE!J143)</f>
        <v>0</v>
      </c>
      <c r="K143" s="25">
        <f>SUM(ENERO:DICIEMBRE!K143)</f>
        <v>0</v>
      </c>
      <c r="L143" s="25">
        <f>SUM(ENERO:DICIEMBRE!L143)</f>
        <v>0</v>
      </c>
      <c r="M143" s="25">
        <f>SUM(ENERO:DICIEMBRE!M143)</f>
        <v>0</v>
      </c>
      <c r="N143" s="28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BX143" s="3"/>
      <c r="BY143" s="3"/>
      <c r="BZ143" s="3"/>
      <c r="CA143" s="4"/>
      <c r="CB143" s="4"/>
      <c r="CC143" s="4"/>
      <c r="CD143" s="4"/>
      <c r="CE143" s="4"/>
      <c r="CF143" s="4"/>
      <c r="CG143" s="13"/>
      <c r="CH143" s="13"/>
      <c r="CI143" s="13">
        <v>0</v>
      </c>
      <c r="CJ143" s="13"/>
      <c r="CK143" s="13"/>
      <c r="CL143" s="13"/>
      <c r="CM143" s="13"/>
    </row>
    <row r="144" spans="1:91" s="2" customFormat="1" x14ac:dyDescent="0.2">
      <c r="A144" s="81" t="s">
        <v>181</v>
      </c>
      <c r="B144" s="8"/>
      <c r="C144" s="293"/>
      <c r="D144" s="293"/>
      <c r="E144" s="294"/>
      <c r="F144" s="8"/>
      <c r="G144" s="8"/>
      <c r="H144" s="8"/>
      <c r="I144" s="8"/>
      <c r="J144" s="8"/>
      <c r="K144" s="8"/>
      <c r="L144" s="8"/>
      <c r="M144" s="8"/>
      <c r="N144" s="57"/>
      <c r="O144" s="57"/>
      <c r="P144" s="57"/>
      <c r="Q144" s="57"/>
      <c r="R144" s="57"/>
      <c r="S144" s="57"/>
      <c r="T144" s="57"/>
      <c r="U144" s="57"/>
      <c r="V144" s="57"/>
      <c r="W144" s="12"/>
      <c r="X144" s="12"/>
      <c r="Y144" s="12"/>
      <c r="Z144" s="12"/>
      <c r="AA144" s="12"/>
      <c r="CA144" s="4"/>
      <c r="CB144" s="4"/>
      <c r="CC144" s="4"/>
      <c r="CD144" s="4"/>
      <c r="CE144" s="4"/>
      <c r="CF144" s="4"/>
      <c r="CG144" s="13"/>
      <c r="CH144" s="13"/>
      <c r="CI144" s="13"/>
      <c r="CJ144" s="13"/>
      <c r="CK144" s="13"/>
      <c r="CL144" s="13"/>
      <c r="CM144" s="13"/>
    </row>
    <row r="145" spans="1:104" ht="42" x14ac:dyDescent="0.2">
      <c r="A145" s="1513" t="s">
        <v>182</v>
      </c>
      <c r="B145" s="1514"/>
      <c r="C145" s="127" t="s">
        <v>5</v>
      </c>
      <c r="D145" s="127" t="s">
        <v>183</v>
      </c>
      <c r="E145" s="61" t="s">
        <v>184</v>
      </c>
      <c r="F145" s="60" t="s">
        <v>67</v>
      </c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97"/>
      <c r="T145" s="97"/>
      <c r="U145" s="97"/>
      <c r="V145" s="97"/>
      <c r="W145" s="12"/>
      <c r="X145" s="12"/>
      <c r="Y145" s="12"/>
      <c r="Z145" s="12"/>
      <c r="AA145" s="12"/>
      <c r="CG145" s="13"/>
      <c r="CH145" s="13"/>
      <c r="CI145" s="13"/>
      <c r="CJ145" s="13"/>
      <c r="CK145" s="13"/>
      <c r="CL145" s="13"/>
      <c r="CM145" s="13"/>
    </row>
    <row r="146" spans="1:104" x14ac:dyDescent="0.2">
      <c r="A146" s="1510" t="s">
        <v>185</v>
      </c>
      <c r="B146" s="62" t="s">
        <v>186</v>
      </c>
      <c r="C146" s="25">
        <f>SUM(ENERO:DICIEMBRE!C146)</f>
        <v>0</v>
      </c>
      <c r="D146" s="25">
        <f>SUM(ENERO:DICIEMBRE!D146)</f>
        <v>0</v>
      </c>
      <c r="E146" s="296"/>
      <c r="F146" s="297"/>
      <c r="G146" s="28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97"/>
      <c r="T146" s="97"/>
      <c r="U146" s="97"/>
      <c r="V146" s="97"/>
      <c r="W146" s="12"/>
      <c r="X146" s="12"/>
      <c r="CG146" s="13">
        <v>0</v>
      </c>
      <c r="CH146" s="13"/>
      <c r="CI146" s="13"/>
      <c r="CJ146" s="13"/>
      <c r="CK146" s="13"/>
      <c r="CL146" s="13"/>
      <c r="CM146" s="13"/>
    </row>
    <row r="147" spans="1:104" x14ac:dyDescent="0.2">
      <c r="A147" s="1512"/>
      <c r="B147" s="89" t="s">
        <v>187</v>
      </c>
      <c r="C147" s="25">
        <f>SUM(ENERO:DICIEMBRE!C147)</f>
        <v>0</v>
      </c>
      <c r="D147" s="25">
        <f>SUM(ENERO:DICIEMBRE!D147)</f>
        <v>0</v>
      </c>
      <c r="E147" s="298"/>
      <c r="F147" s="299"/>
      <c r="G147" s="28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97"/>
      <c r="T147" s="97"/>
      <c r="U147" s="97"/>
      <c r="V147" s="97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x14ac:dyDescent="0.2">
      <c r="A148" s="300" t="s">
        <v>188</v>
      </c>
      <c r="B148" s="71" t="s">
        <v>186</v>
      </c>
      <c r="C148" s="25">
        <f>SUM(ENERO:DICIEMBRE!C148)</f>
        <v>0</v>
      </c>
      <c r="D148" s="25">
        <f>SUM(ENERO:DICIEMBRE!D148)</f>
        <v>0</v>
      </c>
      <c r="E148" s="25">
        <f>SUM(ENERO:DICIEMBRE!E148)</f>
        <v>0</v>
      </c>
      <c r="F148" s="303"/>
      <c r="G148" s="28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97"/>
      <c r="T148" s="97"/>
      <c r="U148" s="97"/>
      <c r="V148" s="97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x14ac:dyDescent="0.2">
      <c r="A149" s="1510" t="s">
        <v>189</v>
      </c>
      <c r="B149" s="62" t="s">
        <v>190</v>
      </c>
      <c r="C149" s="25">
        <f>SUM(ENERO:DICIEMBRE!C149)</f>
        <v>0</v>
      </c>
      <c r="D149" s="25">
        <f>SUM(ENERO:DICIEMBRE!D149)</f>
        <v>0</v>
      </c>
      <c r="E149" s="25">
        <f>SUM(ENERO:DICIEMBRE!E149)</f>
        <v>0</v>
      </c>
      <c r="F149" s="305"/>
      <c r="G149" s="28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97"/>
      <c r="T149" s="97"/>
      <c r="U149" s="97"/>
      <c r="V149" s="97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x14ac:dyDescent="0.2">
      <c r="A150" s="1511"/>
      <c r="B150" s="30" t="s">
        <v>191</v>
      </c>
      <c r="C150" s="25">
        <f>SUM(ENERO:DICIEMBRE!C150)</f>
        <v>0</v>
      </c>
      <c r="D150" s="25">
        <f>SUM(ENERO:DICIEMBRE!D150)</f>
        <v>0</v>
      </c>
      <c r="E150" s="25">
        <f>SUM(ENERO:DICIEMBRE!E150)</f>
        <v>0</v>
      </c>
      <c r="F150" s="25">
        <f>SUM(ENERO:DICIEMBRE!F150)</f>
        <v>0</v>
      </c>
      <c r="G150" s="28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97"/>
      <c r="T150" s="97"/>
      <c r="U150" s="97"/>
      <c r="V150" s="97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x14ac:dyDescent="0.2">
      <c r="A151" s="1512"/>
      <c r="B151" s="89" t="s">
        <v>192</v>
      </c>
      <c r="C151" s="25">
        <f>SUM(ENERO:DICIEMBRE!C151)</f>
        <v>0</v>
      </c>
      <c r="D151" s="25">
        <f>SUM(ENERO:DICIEMBRE!D151)</f>
        <v>0</v>
      </c>
      <c r="E151" s="25">
        <f>SUM(ENERO:DICIEMBRE!E151)</f>
        <v>0</v>
      </c>
      <c r="F151" s="25">
        <f>SUM(ENERO:DICIEMBRE!F151)</f>
        <v>0</v>
      </c>
      <c r="G151" s="28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97"/>
      <c r="T151" s="97"/>
      <c r="U151" s="97"/>
      <c r="V151" s="97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s="82" customFormat="1" x14ac:dyDescent="0.2">
      <c r="A152" s="306" t="s">
        <v>193</v>
      </c>
      <c r="CA152" s="307"/>
      <c r="CB152" s="307"/>
      <c r="CC152" s="307"/>
      <c r="CD152" s="307"/>
      <c r="CE152" s="307"/>
      <c r="CF152" s="307"/>
      <c r="CG152" s="308"/>
      <c r="CH152" s="308"/>
      <c r="CI152" s="308"/>
      <c r="CJ152" s="308"/>
      <c r="CK152" s="308"/>
      <c r="CL152" s="308"/>
      <c r="CM152" s="308"/>
      <c r="CN152" s="307"/>
      <c r="CO152" s="307"/>
      <c r="CP152" s="307"/>
      <c r="CQ152" s="307"/>
      <c r="CR152" s="307"/>
      <c r="CS152" s="307"/>
      <c r="CT152" s="307"/>
      <c r="CU152" s="307"/>
      <c r="CV152" s="307"/>
      <c r="CW152" s="307"/>
      <c r="CX152" s="307"/>
      <c r="CY152" s="307"/>
      <c r="CZ152" s="307"/>
    </row>
    <row r="153" spans="1:104" s="82" customFormat="1" x14ac:dyDescent="0.2">
      <c r="A153" s="1523" t="s">
        <v>164</v>
      </c>
      <c r="B153" s="1554"/>
      <c r="C153" s="1549"/>
      <c r="D153" s="1513" t="s">
        <v>194</v>
      </c>
      <c r="E153" s="1520"/>
      <c r="F153" s="1573"/>
      <c r="G153" s="1574" t="s">
        <v>183</v>
      </c>
      <c r="H153" s="1515" t="s">
        <v>195</v>
      </c>
      <c r="I153" s="1503" t="s">
        <v>67</v>
      </c>
      <c r="BX153" s="310"/>
      <c r="BY153" s="310"/>
      <c r="BZ153" s="310"/>
      <c r="CA153" s="307"/>
      <c r="CB153" s="307"/>
      <c r="CC153" s="307"/>
      <c r="CD153" s="307"/>
      <c r="CE153" s="307"/>
      <c r="CF153" s="307"/>
      <c r="CG153" s="308"/>
      <c r="CH153" s="308"/>
      <c r="CI153" s="308"/>
      <c r="CJ153" s="308"/>
      <c r="CK153" s="308"/>
      <c r="CL153" s="308"/>
      <c r="CM153" s="308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</row>
    <row r="154" spans="1:104" s="82" customFormat="1" x14ac:dyDescent="0.2">
      <c r="A154" s="1525"/>
      <c r="B154" s="1570"/>
      <c r="C154" s="1551"/>
      <c r="D154" s="285" t="s">
        <v>196</v>
      </c>
      <c r="E154" s="61" t="s">
        <v>185</v>
      </c>
      <c r="F154" s="311" t="s">
        <v>189</v>
      </c>
      <c r="G154" s="1575"/>
      <c r="H154" s="1516"/>
      <c r="I154" s="1506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BX154" s="310"/>
      <c r="BY154" s="310"/>
      <c r="BZ154" s="310"/>
      <c r="CA154" s="307"/>
      <c r="CB154" s="307"/>
      <c r="CC154" s="307"/>
      <c r="CD154" s="307"/>
      <c r="CE154" s="307"/>
      <c r="CF154" s="307"/>
      <c r="CG154" s="308"/>
      <c r="CH154" s="308"/>
      <c r="CI154" s="308"/>
      <c r="CJ154" s="308"/>
      <c r="CK154" s="308"/>
      <c r="CL154" s="308"/>
      <c r="CM154" s="308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</row>
    <row r="155" spans="1:104" x14ac:dyDescent="0.2">
      <c r="A155" s="1578" t="s">
        <v>197</v>
      </c>
      <c r="B155" s="1581" t="s">
        <v>192</v>
      </c>
      <c r="C155" s="1582"/>
      <c r="D155" s="258">
        <f t="shared" ref="D155:D160" si="19">SUM(E155:F155)</f>
        <v>0</v>
      </c>
      <c r="E155" s="25">
        <f>SUM(ENERO:DICIEMBRE!E155)</f>
        <v>0</v>
      </c>
      <c r="F155" s="25">
        <f>SUM(ENERO:DICIEMBRE!F155)</f>
        <v>0</v>
      </c>
      <c r="G155" s="25">
        <f>SUM(ENERO:DICIEMBRE!G155)</f>
        <v>0</v>
      </c>
      <c r="H155" s="25">
        <f>SUM(ENERO:DICIEMBRE!H155)</f>
        <v>0</v>
      </c>
      <c r="I155" s="25">
        <f>SUM(ENERO:DICIEMBRE!I155)</f>
        <v>0</v>
      </c>
      <c r="J155" s="28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12"/>
      <c r="W155" s="12"/>
      <c r="X155" s="12"/>
      <c r="Y155" s="12"/>
      <c r="Z155" s="12"/>
      <c r="AA155" s="12"/>
      <c r="CG155" s="13">
        <v>0</v>
      </c>
      <c r="CH155" s="13"/>
      <c r="CI155" s="13"/>
      <c r="CJ155" s="13"/>
      <c r="CK155" s="13"/>
      <c r="CL155" s="13"/>
      <c r="CM155" s="13"/>
    </row>
    <row r="156" spans="1:104" x14ac:dyDescent="0.2">
      <c r="A156" s="1579"/>
      <c r="B156" s="1558" t="s">
        <v>190</v>
      </c>
      <c r="C156" s="1559"/>
      <c r="D156" s="313">
        <f t="shared" si="19"/>
        <v>2754</v>
      </c>
      <c r="E156" s="25">
        <f>SUM(ENERO:DICIEMBRE!E156)</f>
        <v>2754</v>
      </c>
      <c r="F156" s="25">
        <f>SUM(ENERO:DICIEMBRE!F156)</f>
        <v>0</v>
      </c>
      <c r="G156" s="25">
        <f>SUM(ENERO:DICIEMBRE!G156)</f>
        <v>2754</v>
      </c>
      <c r="H156" s="25">
        <f>SUM(ENERO:DICIEMBRE!H156)</f>
        <v>0</v>
      </c>
      <c r="I156" s="25">
        <f>SUM(ENERO:DICIEMBRE!I156)</f>
        <v>0</v>
      </c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x14ac:dyDescent="0.2">
      <c r="A157" s="1580"/>
      <c r="B157" s="1547" t="s">
        <v>191</v>
      </c>
      <c r="C157" s="1548"/>
      <c r="D157" s="264">
        <f t="shared" si="19"/>
        <v>0</v>
      </c>
      <c r="E157" s="25">
        <f>SUM(ENERO:DICIEMBRE!E157)</f>
        <v>0</v>
      </c>
      <c r="F157" s="25">
        <f>SUM(ENERO:DICIEMBRE!F157)</f>
        <v>0</v>
      </c>
      <c r="G157" s="25">
        <f>SUM(ENERO:DICIEMBRE!G157)</f>
        <v>0</v>
      </c>
      <c r="H157" s="25">
        <f>SUM(ENERO:DICIEMBRE!H157)</f>
        <v>0</v>
      </c>
      <c r="I157" s="25">
        <f>SUM(ENERO:DICIEMBRE!I157)</f>
        <v>0</v>
      </c>
      <c r="J157" s="2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x14ac:dyDescent="0.2">
      <c r="A158" s="1510" t="s">
        <v>198</v>
      </c>
      <c r="B158" s="1581" t="s">
        <v>192</v>
      </c>
      <c r="C158" s="1582"/>
      <c r="D158" s="258">
        <f t="shared" si="19"/>
        <v>0</v>
      </c>
      <c r="E158" s="25">
        <f>SUM(ENERO:DICIEMBRE!E158)</f>
        <v>0</v>
      </c>
      <c r="F158" s="25">
        <f>SUM(ENERO:DICIEMBRE!F158)</f>
        <v>0</v>
      </c>
      <c r="G158" s="25">
        <f>SUM(ENERO:DICIEMBRE!G158)</f>
        <v>0</v>
      </c>
      <c r="H158" s="25">
        <f>SUM(ENERO:DICIEMBRE!H158)</f>
        <v>0</v>
      </c>
      <c r="I158" s="25">
        <f>SUM(ENERO:DICIEMBRE!I158)</f>
        <v>0</v>
      </c>
      <c r="J158" s="28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x14ac:dyDescent="0.2">
      <c r="A159" s="1511"/>
      <c r="B159" s="1558" t="s">
        <v>190</v>
      </c>
      <c r="C159" s="1559"/>
      <c r="D159" s="313">
        <f t="shared" si="19"/>
        <v>1830</v>
      </c>
      <c r="E159" s="25">
        <f>SUM(ENERO:DICIEMBRE!E159)</f>
        <v>1830</v>
      </c>
      <c r="F159" s="25">
        <f>SUM(ENERO:DICIEMBRE!F159)</f>
        <v>0</v>
      </c>
      <c r="G159" s="25">
        <f>SUM(ENERO:DICIEMBRE!G159)</f>
        <v>1830</v>
      </c>
      <c r="H159" s="25">
        <f>SUM(ENERO:DICIEMBRE!H159)</f>
        <v>0</v>
      </c>
      <c r="I159" s="25">
        <f>SUM(ENERO:DICIEMBRE!I159)</f>
        <v>0</v>
      </c>
      <c r="J159" s="28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x14ac:dyDescent="0.2">
      <c r="A160" s="1512"/>
      <c r="B160" s="1547" t="s">
        <v>191</v>
      </c>
      <c r="C160" s="1548"/>
      <c r="D160" s="264">
        <f t="shared" si="19"/>
        <v>0</v>
      </c>
      <c r="E160" s="25">
        <f>SUM(ENERO:DICIEMBRE!E160)</f>
        <v>0</v>
      </c>
      <c r="F160" s="25">
        <f>SUM(ENERO:DICIEMBRE!F160)</f>
        <v>0</v>
      </c>
      <c r="G160" s="25">
        <f>SUM(ENERO:DICIEMBRE!G160)</f>
        <v>0</v>
      </c>
      <c r="H160" s="25">
        <f>SUM(ENERO:DICIEMBRE!H160)</f>
        <v>0</v>
      </c>
      <c r="I160" s="25">
        <f>SUM(ENERO:DICIEMBRE!I160)</f>
        <v>0</v>
      </c>
      <c r="J160" s="28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s="2" customFormat="1" x14ac:dyDescent="0.2">
      <c r="A161" s="10" t="s">
        <v>199</v>
      </c>
      <c r="B161" s="10"/>
      <c r="C161" s="10"/>
      <c r="D161" s="10"/>
      <c r="E161" s="8"/>
      <c r="G161" s="8"/>
      <c r="H161" s="8"/>
      <c r="I161" s="8"/>
      <c r="J161" s="57"/>
      <c r="K161" s="57"/>
      <c r="L161" s="57"/>
      <c r="M161" s="57"/>
      <c r="N161" s="57"/>
      <c r="O161" s="12"/>
      <c r="P161" s="57"/>
      <c r="Q161" s="57"/>
      <c r="R161" s="57"/>
      <c r="S161" s="57"/>
      <c r="T161" s="57"/>
      <c r="U161" s="57"/>
      <c r="V161" s="57"/>
      <c r="W161" s="57"/>
      <c r="X161" s="12"/>
      <c r="Y161" s="12"/>
      <c r="Z161" s="12"/>
      <c r="AA161" s="12"/>
      <c r="CA161" s="4"/>
      <c r="CB161" s="4"/>
      <c r="CC161" s="4"/>
      <c r="CD161" s="4"/>
      <c r="CE161" s="4"/>
      <c r="CF161" s="4"/>
      <c r="CG161" s="13"/>
      <c r="CH161" s="13"/>
      <c r="CI161" s="13"/>
      <c r="CJ161" s="13"/>
      <c r="CK161" s="13"/>
      <c r="CL161" s="13"/>
      <c r="CM161" s="13"/>
    </row>
    <row r="162" spans="1:91" s="2" customFormat="1" x14ac:dyDescent="0.2">
      <c r="A162" s="1588" t="s">
        <v>200</v>
      </c>
      <c r="B162" s="1588"/>
      <c r="C162" s="1589" t="s">
        <v>201</v>
      </c>
      <c r="D162" s="1590"/>
      <c r="E162" s="1591"/>
      <c r="F162" s="1565" t="s">
        <v>6</v>
      </c>
      <c r="G162" s="1595"/>
      <c r="H162" s="1595"/>
      <c r="I162" s="1595"/>
      <c r="J162" s="1595"/>
      <c r="K162" s="1595"/>
      <c r="L162" s="1595"/>
      <c r="M162" s="1595"/>
      <c r="N162" s="1595"/>
      <c r="O162" s="1595"/>
      <c r="P162" s="1595"/>
      <c r="Q162" s="1595"/>
      <c r="R162" s="1595"/>
      <c r="S162" s="1595"/>
      <c r="T162" s="1595"/>
      <c r="U162" s="1595"/>
      <c r="V162" s="1595"/>
      <c r="W162" s="1595"/>
      <c r="X162" s="1595"/>
      <c r="Y162" s="1595"/>
      <c r="Z162" s="1595"/>
      <c r="AA162" s="1595"/>
      <c r="AB162" s="1595"/>
      <c r="AC162" s="1595"/>
      <c r="AD162" s="1595"/>
      <c r="AE162" s="1595"/>
      <c r="AF162" s="1595"/>
      <c r="AG162" s="1595"/>
      <c r="AH162" s="1595"/>
      <c r="AI162" s="1595"/>
      <c r="AJ162" s="1595"/>
      <c r="AK162" s="1595"/>
      <c r="AL162" s="1595"/>
      <c r="AM162" s="1596"/>
      <c r="BX162" s="3"/>
      <c r="BY162" s="3"/>
      <c r="BZ162" s="3"/>
      <c r="CA162" s="4"/>
      <c r="CB162" s="4"/>
      <c r="CC162" s="4"/>
      <c r="CD162" s="4"/>
      <c r="CE162" s="4"/>
      <c r="CF162" s="4"/>
      <c r="CG162" s="13"/>
      <c r="CH162" s="13"/>
      <c r="CI162" s="13"/>
      <c r="CJ162" s="13"/>
      <c r="CK162" s="13"/>
      <c r="CL162" s="13"/>
      <c r="CM162" s="13"/>
    </row>
    <row r="163" spans="1:91" s="2" customFormat="1" x14ac:dyDescent="0.2">
      <c r="A163" s="1588"/>
      <c r="B163" s="1588"/>
      <c r="C163" s="1592"/>
      <c r="D163" s="1593"/>
      <c r="E163" s="1594"/>
      <c r="F163" s="1597" t="s">
        <v>11</v>
      </c>
      <c r="G163" s="1597"/>
      <c r="H163" s="1597" t="s">
        <v>12</v>
      </c>
      <c r="I163" s="1597"/>
      <c r="J163" s="1597" t="s">
        <v>13</v>
      </c>
      <c r="K163" s="1597"/>
      <c r="L163" s="1509" t="s">
        <v>14</v>
      </c>
      <c r="M163" s="1507"/>
      <c r="N163" s="1597" t="s">
        <v>15</v>
      </c>
      <c r="O163" s="1597"/>
      <c r="P163" s="1514" t="s">
        <v>16</v>
      </c>
      <c r="Q163" s="1513"/>
      <c r="R163" s="1583" t="s">
        <v>17</v>
      </c>
      <c r="S163" s="1583"/>
      <c r="T163" s="1514" t="s">
        <v>18</v>
      </c>
      <c r="U163" s="1513"/>
      <c r="V163" s="1583" t="s">
        <v>19</v>
      </c>
      <c r="W163" s="1583"/>
      <c r="X163" s="1514" t="s">
        <v>20</v>
      </c>
      <c r="Y163" s="1513"/>
      <c r="Z163" s="1513" t="s">
        <v>21</v>
      </c>
      <c r="AA163" s="1514"/>
      <c r="AB163" s="1583" t="s">
        <v>22</v>
      </c>
      <c r="AC163" s="1583"/>
      <c r="AD163" s="1583" t="s">
        <v>23</v>
      </c>
      <c r="AE163" s="1583"/>
      <c r="AF163" s="1583" t="s">
        <v>24</v>
      </c>
      <c r="AG163" s="1583"/>
      <c r="AH163" s="1583" t="s">
        <v>25</v>
      </c>
      <c r="AI163" s="1583"/>
      <c r="AJ163" s="1583" t="s">
        <v>26</v>
      </c>
      <c r="AK163" s="1583"/>
      <c r="AL163" s="1583" t="s">
        <v>27</v>
      </c>
      <c r="AM163" s="1583"/>
      <c r="BX163" s="3"/>
      <c r="BY163" s="3"/>
      <c r="BZ163" s="3"/>
      <c r="CA163" s="4"/>
      <c r="CB163" s="4"/>
      <c r="CC163" s="4"/>
      <c r="CD163" s="4"/>
      <c r="CE163" s="4"/>
      <c r="CF163" s="4"/>
      <c r="CG163" s="13"/>
      <c r="CH163" s="13"/>
      <c r="CI163" s="13"/>
      <c r="CJ163" s="13"/>
      <c r="CK163" s="13"/>
      <c r="CL163" s="13"/>
      <c r="CM163" s="13"/>
    </row>
    <row r="164" spans="1:91" s="2" customFormat="1" x14ac:dyDescent="0.2">
      <c r="A164" s="1588"/>
      <c r="B164" s="1588"/>
      <c r="C164" s="318" t="s">
        <v>32</v>
      </c>
      <c r="D164" s="319" t="s">
        <v>33</v>
      </c>
      <c r="E164" s="320" t="s">
        <v>34</v>
      </c>
      <c r="F164" s="61" t="s">
        <v>40</v>
      </c>
      <c r="G164" s="60" t="s">
        <v>34</v>
      </c>
      <c r="H164" s="61" t="s">
        <v>40</v>
      </c>
      <c r="I164" s="60" t="s">
        <v>34</v>
      </c>
      <c r="J164" s="61" t="s">
        <v>40</v>
      </c>
      <c r="K164" s="60" t="s">
        <v>34</v>
      </c>
      <c r="L164" s="61" t="s">
        <v>40</v>
      </c>
      <c r="M164" s="99" t="s">
        <v>34</v>
      </c>
      <c r="N164" s="61" t="s">
        <v>40</v>
      </c>
      <c r="O164" s="60" t="s">
        <v>34</v>
      </c>
      <c r="P164" s="61" t="s">
        <v>40</v>
      </c>
      <c r="Q164" s="99" t="s">
        <v>34</v>
      </c>
      <c r="R164" s="61" t="s">
        <v>40</v>
      </c>
      <c r="S164" s="60" t="s">
        <v>34</v>
      </c>
      <c r="T164" s="61" t="s">
        <v>40</v>
      </c>
      <c r="U164" s="99" t="s">
        <v>34</v>
      </c>
      <c r="V164" s="61" t="s">
        <v>40</v>
      </c>
      <c r="W164" s="60" t="s">
        <v>34</v>
      </c>
      <c r="X164" s="61" t="s">
        <v>40</v>
      </c>
      <c r="Y164" s="99" t="s">
        <v>34</v>
      </c>
      <c r="Z164" s="61" t="s">
        <v>40</v>
      </c>
      <c r="AA164" s="60" t="s">
        <v>34</v>
      </c>
      <c r="AB164" s="61" t="s">
        <v>40</v>
      </c>
      <c r="AC164" s="60" t="s">
        <v>34</v>
      </c>
      <c r="AD164" s="61" t="s">
        <v>40</v>
      </c>
      <c r="AE164" s="60" t="s">
        <v>34</v>
      </c>
      <c r="AF164" s="61" t="s">
        <v>40</v>
      </c>
      <c r="AG164" s="60" t="s">
        <v>34</v>
      </c>
      <c r="AH164" s="61" t="s">
        <v>40</v>
      </c>
      <c r="AI164" s="60" t="s">
        <v>34</v>
      </c>
      <c r="AJ164" s="61" t="s">
        <v>40</v>
      </c>
      <c r="AK164" s="60" t="s">
        <v>34</v>
      </c>
      <c r="AL164" s="61" t="s">
        <v>40</v>
      </c>
      <c r="AM164" s="60" t="s">
        <v>34</v>
      </c>
      <c r="BX164" s="3"/>
      <c r="BY164" s="3"/>
      <c r="BZ164" s="3"/>
      <c r="CA164" s="4"/>
      <c r="CB164" s="4"/>
      <c r="CC164" s="4"/>
      <c r="CD164" s="4"/>
      <c r="CE164" s="4"/>
      <c r="CF164" s="4"/>
      <c r="CG164" s="13"/>
      <c r="CH164" s="13"/>
      <c r="CI164" s="13"/>
      <c r="CJ164" s="13"/>
      <c r="CK164" s="13"/>
      <c r="CL164" s="13"/>
      <c r="CM164" s="13"/>
    </row>
    <row r="165" spans="1:91" s="2" customFormat="1" x14ac:dyDescent="0.2">
      <c r="A165" s="1584" t="s">
        <v>202</v>
      </c>
      <c r="B165" s="1585"/>
      <c r="C165" s="321">
        <f>SUM(D165+E165)</f>
        <v>0</v>
      </c>
      <c r="D165" s="322">
        <f>SUM(P165+R165+T165+V165+X165+Z165+AB165+AD165+AF165+AH165+AJ165+AL165)</f>
        <v>0</v>
      </c>
      <c r="E165" s="323">
        <f>SUM(Q165+S165+U165+W165+Y165+AA165+AC165+AE165+AG165+AI165+AK165+AM165)</f>
        <v>0</v>
      </c>
      <c r="F165" s="324"/>
      <c r="G165" s="325"/>
      <c r="H165" s="326"/>
      <c r="I165" s="327"/>
      <c r="J165" s="324"/>
      <c r="K165" s="325"/>
      <c r="L165" s="326"/>
      <c r="M165" s="327"/>
      <c r="N165" s="326"/>
      <c r="O165" s="327"/>
      <c r="P165" s="25">
        <f>SUM(ENERO:DICIEMBRE!P165)</f>
        <v>0</v>
      </c>
      <c r="Q165" s="25">
        <f>SUM(ENERO:DICIEMBRE!Q165)</f>
        <v>0</v>
      </c>
      <c r="R165" s="25">
        <f>SUM(ENERO:DICIEMBRE!R165)</f>
        <v>0</v>
      </c>
      <c r="S165" s="25">
        <f>SUM(ENERO:DICIEMBRE!S165)</f>
        <v>0</v>
      </c>
      <c r="T165" s="25">
        <f>SUM(ENERO:DICIEMBRE!T165)</f>
        <v>0</v>
      </c>
      <c r="U165" s="25">
        <f>SUM(ENERO:DICIEMBRE!U165)</f>
        <v>0</v>
      </c>
      <c r="V165" s="25">
        <f>SUM(ENERO:DICIEMBRE!V165)</f>
        <v>0</v>
      </c>
      <c r="W165" s="25">
        <f>SUM(ENERO:DICIEMBRE!W165)</f>
        <v>0</v>
      </c>
      <c r="X165" s="25">
        <f>SUM(ENERO:DICIEMBRE!X165)</f>
        <v>0</v>
      </c>
      <c r="Y165" s="25">
        <f>SUM(ENERO:DICIEMBRE!Y165)</f>
        <v>0</v>
      </c>
      <c r="Z165" s="25">
        <f>SUM(ENERO:DICIEMBRE!Z165)</f>
        <v>0</v>
      </c>
      <c r="AA165" s="25">
        <f>SUM(ENERO:DICIEMBRE!AA165)</f>
        <v>0</v>
      </c>
      <c r="AB165" s="25">
        <f>SUM(ENERO:DICIEMBRE!AB165)</f>
        <v>0</v>
      </c>
      <c r="AC165" s="25">
        <f>SUM(ENERO:DICIEMBRE!AC165)</f>
        <v>0</v>
      </c>
      <c r="AD165" s="25">
        <f>SUM(ENERO:DICIEMBRE!AD165)</f>
        <v>0</v>
      </c>
      <c r="AE165" s="25">
        <f>SUM(ENERO:DICIEMBRE!AE165)</f>
        <v>0</v>
      </c>
      <c r="AF165" s="25">
        <f>SUM(ENERO:DICIEMBRE!AF165)</f>
        <v>0</v>
      </c>
      <c r="AG165" s="25">
        <f>SUM(ENERO:DICIEMBRE!AG165)</f>
        <v>0</v>
      </c>
      <c r="AH165" s="25">
        <f>SUM(ENERO:DICIEMBRE!AH165)</f>
        <v>0</v>
      </c>
      <c r="AI165" s="25">
        <f>SUM(ENERO:DICIEMBRE!AI165)</f>
        <v>0</v>
      </c>
      <c r="AJ165" s="25">
        <f>SUM(ENERO:DICIEMBRE!AJ165)</f>
        <v>0</v>
      </c>
      <c r="AK165" s="25">
        <f>SUM(ENERO:DICIEMBRE!AK165)</f>
        <v>0</v>
      </c>
      <c r="AL165" s="25">
        <f>SUM(ENERO:DICIEMBRE!AL165)</f>
        <v>0</v>
      </c>
      <c r="AM165" s="25">
        <f>SUM(ENERO:DICIEMBRE!AM165)</f>
        <v>0</v>
      </c>
      <c r="AN165" s="131"/>
      <c r="BX165" s="3"/>
      <c r="BY165" s="3"/>
      <c r="BZ165" s="3"/>
      <c r="CA165" s="4"/>
      <c r="CB165" s="4"/>
      <c r="CC165" s="4"/>
      <c r="CD165" s="4"/>
      <c r="CE165" s="4"/>
      <c r="CF165" s="4"/>
      <c r="CG165" s="13"/>
      <c r="CH165" s="13"/>
      <c r="CI165" s="13"/>
      <c r="CJ165" s="13"/>
      <c r="CK165" s="13"/>
      <c r="CL165" s="13"/>
      <c r="CM165" s="13"/>
    </row>
    <row r="166" spans="1:91" s="2" customFormat="1" x14ac:dyDescent="0.2">
      <c r="A166" s="1586" t="s">
        <v>203</v>
      </c>
      <c r="B166" s="1587"/>
      <c r="C166" s="328">
        <f>SUM(D166+E166)</f>
        <v>0</v>
      </c>
      <c r="D166" s="329">
        <f t="shared" ref="D166:E168" si="20">SUM(F166+H166+J166+L166+N166+P166+R166+T166+V166+X166+Z166+AB166+AD166+AF166+AH166+AJ166+AL166)</f>
        <v>0</v>
      </c>
      <c r="E166" s="330">
        <f t="shared" si="20"/>
        <v>0</v>
      </c>
      <c r="F166" s="25">
        <f>SUM(ENERO:DICIEMBRE!F166)</f>
        <v>0</v>
      </c>
      <c r="G166" s="25">
        <f>SUM(ENERO:DICIEMBRE!G166)</f>
        <v>0</v>
      </c>
      <c r="H166" s="25">
        <f>SUM(ENERO:DICIEMBRE!H166)</f>
        <v>0</v>
      </c>
      <c r="I166" s="25">
        <f>SUM(ENERO:DICIEMBRE!I166)</f>
        <v>0</v>
      </c>
      <c r="J166" s="25">
        <f>SUM(ENERO:DICIEMBRE!J166)</f>
        <v>0</v>
      </c>
      <c r="K166" s="25">
        <f>SUM(ENERO:DICIEMBRE!K166)</f>
        <v>0</v>
      </c>
      <c r="L166" s="25">
        <f>SUM(ENERO:DICIEMBRE!L166)</f>
        <v>0</v>
      </c>
      <c r="M166" s="25">
        <f>SUM(ENERO:DICIEMBRE!M166)</f>
        <v>0</v>
      </c>
      <c r="N166" s="25">
        <f>SUM(ENERO:DICIEMBRE!N166)</f>
        <v>0</v>
      </c>
      <c r="O166" s="25">
        <f>SUM(ENERO:DICIEMBRE!O166)</f>
        <v>0</v>
      </c>
      <c r="P166" s="25">
        <f>SUM(ENERO:DICIEMBRE!P166)</f>
        <v>0</v>
      </c>
      <c r="Q166" s="25">
        <f>SUM(ENERO:DICIEMBRE!Q166)</f>
        <v>0</v>
      </c>
      <c r="R166" s="25">
        <f>SUM(ENERO:DICIEMBRE!R166)</f>
        <v>0</v>
      </c>
      <c r="S166" s="25">
        <f>SUM(ENERO:DICIEMBRE!S166)</f>
        <v>0</v>
      </c>
      <c r="T166" s="25">
        <f>SUM(ENERO:DICIEMBRE!T166)</f>
        <v>0</v>
      </c>
      <c r="U166" s="25">
        <f>SUM(ENERO:DICIEMBRE!U166)</f>
        <v>0</v>
      </c>
      <c r="V166" s="25">
        <f>SUM(ENERO:DICIEMBRE!V166)</f>
        <v>0</v>
      </c>
      <c r="W166" s="25">
        <f>SUM(ENERO:DICIEMBRE!W166)</f>
        <v>0</v>
      </c>
      <c r="X166" s="25">
        <f>SUM(ENERO:DICIEMBRE!X166)</f>
        <v>0</v>
      </c>
      <c r="Y166" s="25">
        <f>SUM(ENERO:DICIEMBRE!Y166)</f>
        <v>0</v>
      </c>
      <c r="Z166" s="25">
        <f>SUM(ENERO:DICIEMBRE!Z166)</f>
        <v>0</v>
      </c>
      <c r="AA166" s="25">
        <f>SUM(ENERO:DICIEMBRE!AA166)</f>
        <v>0</v>
      </c>
      <c r="AB166" s="25">
        <f>SUM(ENERO:DICIEMBRE!AB166)</f>
        <v>0</v>
      </c>
      <c r="AC166" s="25">
        <f>SUM(ENERO:DICIEMBRE!AC166)</f>
        <v>0</v>
      </c>
      <c r="AD166" s="25">
        <f>SUM(ENERO:DICIEMBRE!AD166)</f>
        <v>0</v>
      </c>
      <c r="AE166" s="25">
        <f>SUM(ENERO:DICIEMBRE!AE166)</f>
        <v>0</v>
      </c>
      <c r="AF166" s="25">
        <f>SUM(ENERO:DICIEMBRE!AF166)</f>
        <v>0</v>
      </c>
      <c r="AG166" s="25">
        <f>SUM(ENERO:DICIEMBRE!AG166)</f>
        <v>0</v>
      </c>
      <c r="AH166" s="25">
        <f>SUM(ENERO:DICIEMBRE!AH166)</f>
        <v>0</v>
      </c>
      <c r="AI166" s="25">
        <f>SUM(ENERO:DICIEMBRE!AI166)</f>
        <v>0</v>
      </c>
      <c r="AJ166" s="25">
        <f>SUM(ENERO:DICIEMBRE!AJ166)</f>
        <v>0</v>
      </c>
      <c r="AK166" s="25">
        <f>SUM(ENERO:DICIEMBRE!AK166)</f>
        <v>0</v>
      </c>
      <c r="AL166" s="25">
        <f>SUM(ENERO:DICIEMBRE!AL166)</f>
        <v>0</v>
      </c>
      <c r="AM166" s="25">
        <f>SUM(ENERO:DICIEMBRE!AM166)</f>
        <v>0</v>
      </c>
      <c r="AN166" s="131"/>
      <c r="BX166" s="3"/>
      <c r="BY166" s="3"/>
      <c r="BZ166" s="3"/>
      <c r="CA166" s="4"/>
      <c r="CB166" s="4"/>
      <c r="CC166" s="4"/>
      <c r="CD166" s="4"/>
      <c r="CE166" s="4"/>
      <c r="CF166" s="4"/>
      <c r="CG166" s="13"/>
      <c r="CH166" s="13"/>
      <c r="CI166" s="13"/>
      <c r="CJ166" s="13"/>
      <c r="CK166" s="13"/>
      <c r="CL166" s="13"/>
      <c r="CM166" s="13"/>
    </row>
    <row r="167" spans="1:91" s="2" customFormat="1" x14ac:dyDescent="0.2">
      <c r="A167" s="1598" t="s">
        <v>204</v>
      </c>
      <c r="B167" s="1599"/>
      <c r="C167" s="328">
        <f>SUM(D167+E167)</f>
        <v>0</v>
      </c>
      <c r="D167" s="329">
        <f t="shared" si="20"/>
        <v>0</v>
      </c>
      <c r="E167" s="330">
        <f t="shared" si="20"/>
        <v>0</v>
      </c>
      <c r="F167" s="25">
        <f>SUM(ENERO:DICIEMBRE!F167)</f>
        <v>0</v>
      </c>
      <c r="G167" s="25">
        <f>SUM(ENERO:DICIEMBRE!G167)</f>
        <v>0</v>
      </c>
      <c r="H167" s="25">
        <f>SUM(ENERO:DICIEMBRE!H167)</f>
        <v>0</v>
      </c>
      <c r="I167" s="25">
        <f>SUM(ENERO:DICIEMBRE!I167)</f>
        <v>0</v>
      </c>
      <c r="J167" s="25">
        <f>SUM(ENERO:DICIEMBRE!J167)</f>
        <v>0</v>
      </c>
      <c r="K167" s="25">
        <f>SUM(ENERO:DICIEMBRE!K167)</f>
        <v>0</v>
      </c>
      <c r="L167" s="25">
        <f>SUM(ENERO:DICIEMBRE!L167)</f>
        <v>0</v>
      </c>
      <c r="M167" s="25">
        <f>SUM(ENERO:DICIEMBRE!M167)</f>
        <v>0</v>
      </c>
      <c r="N167" s="25">
        <f>SUM(ENERO:DICIEMBRE!N167)</f>
        <v>0</v>
      </c>
      <c r="O167" s="25">
        <f>SUM(ENERO:DICIEMBRE!O167)</f>
        <v>0</v>
      </c>
      <c r="P167" s="25">
        <f>SUM(ENERO:DICIEMBRE!P167)</f>
        <v>0</v>
      </c>
      <c r="Q167" s="25">
        <f>SUM(ENERO:DICIEMBRE!Q167)</f>
        <v>0</v>
      </c>
      <c r="R167" s="25">
        <f>SUM(ENERO:DICIEMBRE!R167)</f>
        <v>0</v>
      </c>
      <c r="S167" s="25">
        <f>SUM(ENERO:DICIEMBRE!S167)</f>
        <v>0</v>
      </c>
      <c r="T167" s="25">
        <f>SUM(ENERO:DICIEMBRE!T167)</f>
        <v>0</v>
      </c>
      <c r="U167" s="25">
        <f>SUM(ENERO:DICIEMBRE!U167)</f>
        <v>0</v>
      </c>
      <c r="V167" s="25">
        <f>SUM(ENERO:DICIEMBRE!V167)</f>
        <v>0</v>
      </c>
      <c r="W167" s="25">
        <f>SUM(ENERO:DICIEMBRE!W167)</f>
        <v>0</v>
      </c>
      <c r="X167" s="25">
        <f>SUM(ENERO:DICIEMBRE!X167)</f>
        <v>0</v>
      </c>
      <c r="Y167" s="25">
        <f>SUM(ENERO:DICIEMBRE!Y167)</f>
        <v>0</v>
      </c>
      <c r="Z167" s="25">
        <f>SUM(ENERO:DICIEMBRE!Z167)</f>
        <v>0</v>
      </c>
      <c r="AA167" s="25">
        <f>SUM(ENERO:DICIEMBRE!AA167)</f>
        <v>0</v>
      </c>
      <c r="AB167" s="25">
        <f>SUM(ENERO:DICIEMBRE!AB167)</f>
        <v>0</v>
      </c>
      <c r="AC167" s="25">
        <f>SUM(ENERO:DICIEMBRE!AC167)</f>
        <v>0</v>
      </c>
      <c r="AD167" s="25">
        <f>SUM(ENERO:DICIEMBRE!AD167)</f>
        <v>0</v>
      </c>
      <c r="AE167" s="25">
        <f>SUM(ENERO:DICIEMBRE!AE167)</f>
        <v>0</v>
      </c>
      <c r="AF167" s="25">
        <f>SUM(ENERO:DICIEMBRE!AF167)</f>
        <v>0</v>
      </c>
      <c r="AG167" s="25">
        <f>SUM(ENERO:DICIEMBRE!AG167)</f>
        <v>0</v>
      </c>
      <c r="AH167" s="25">
        <f>SUM(ENERO:DICIEMBRE!AH167)</f>
        <v>0</v>
      </c>
      <c r="AI167" s="25">
        <f>SUM(ENERO:DICIEMBRE!AI167)</f>
        <v>0</v>
      </c>
      <c r="AJ167" s="25">
        <f>SUM(ENERO:DICIEMBRE!AJ167)</f>
        <v>0</v>
      </c>
      <c r="AK167" s="25">
        <f>SUM(ENERO:DICIEMBRE!AK167)</f>
        <v>0</v>
      </c>
      <c r="AL167" s="25">
        <f>SUM(ENERO:DICIEMBRE!AL167)</f>
        <v>0</v>
      </c>
      <c r="AM167" s="25">
        <f>SUM(ENERO:DICIEMBRE!AM167)</f>
        <v>0</v>
      </c>
      <c r="AN167" s="131"/>
      <c r="BX167" s="3"/>
      <c r="BY167" s="3"/>
      <c r="BZ167" s="3"/>
      <c r="CA167" s="4"/>
      <c r="CB167" s="4"/>
      <c r="CC167" s="4"/>
      <c r="CD167" s="4"/>
      <c r="CE167" s="4"/>
      <c r="CF167" s="4"/>
      <c r="CG167" s="13"/>
      <c r="CH167" s="13"/>
      <c r="CI167" s="13"/>
      <c r="CJ167" s="13"/>
      <c r="CK167" s="13"/>
      <c r="CL167" s="13"/>
      <c r="CM167" s="13"/>
    </row>
    <row r="168" spans="1:91" s="2" customFormat="1" x14ac:dyDescent="0.2">
      <c r="A168" s="1600" t="s">
        <v>67</v>
      </c>
      <c r="B168" s="1601"/>
      <c r="C168" s="331">
        <f>SUM(D168+E168)</f>
        <v>0</v>
      </c>
      <c r="D168" s="332">
        <f t="shared" si="20"/>
        <v>0</v>
      </c>
      <c r="E168" s="333">
        <f t="shared" si="20"/>
        <v>0</v>
      </c>
      <c r="F168" s="25">
        <f>SUM(ENERO:DICIEMBRE!F168)</f>
        <v>0</v>
      </c>
      <c r="G168" s="25">
        <f>SUM(ENERO:DICIEMBRE!G168)</f>
        <v>0</v>
      </c>
      <c r="H168" s="25">
        <f>SUM(ENERO:DICIEMBRE!H168)</f>
        <v>0</v>
      </c>
      <c r="I168" s="25">
        <f>SUM(ENERO:DICIEMBRE!I168)</f>
        <v>0</v>
      </c>
      <c r="J168" s="25">
        <f>SUM(ENERO:DICIEMBRE!J168)</f>
        <v>0</v>
      </c>
      <c r="K168" s="25">
        <f>SUM(ENERO:DICIEMBRE!K168)</f>
        <v>0</v>
      </c>
      <c r="L168" s="25">
        <f>SUM(ENERO:DICIEMBRE!L168)</f>
        <v>0</v>
      </c>
      <c r="M168" s="25">
        <f>SUM(ENERO:DICIEMBRE!M168)</f>
        <v>0</v>
      </c>
      <c r="N168" s="25">
        <f>SUM(ENERO:DICIEMBRE!N168)</f>
        <v>0</v>
      </c>
      <c r="O168" s="25">
        <f>SUM(ENERO:DICIEMBRE!O168)</f>
        <v>0</v>
      </c>
      <c r="P168" s="25">
        <f>SUM(ENERO:DICIEMBRE!P168)</f>
        <v>0</v>
      </c>
      <c r="Q168" s="25">
        <f>SUM(ENERO:DICIEMBRE!Q168)</f>
        <v>0</v>
      </c>
      <c r="R168" s="25">
        <f>SUM(ENERO:DICIEMBRE!R168)</f>
        <v>0</v>
      </c>
      <c r="S168" s="25">
        <f>SUM(ENERO:DICIEMBRE!S168)</f>
        <v>0</v>
      </c>
      <c r="T168" s="25">
        <f>SUM(ENERO:DICIEMBRE!T168)</f>
        <v>0</v>
      </c>
      <c r="U168" s="25">
        <f>SUM(ENERO:DICIEMBRE!U168)</f>
        <v>0</v>
      </c>
      <c r="V168" s="25">
        <f>SUM(ENERO:DICIEMBRE!V168)</f>
        <v>0</v>
      </c>
      <c r="W168" s="25">
        <f>SUM(ENERO:DICIEMBRE!W168)</f>
        <v>0</v>
      </c>
      <c r="X168" s="25">
        <f>SUM(ENERO:DICIEMBRE!X168)</f>
        <v>0</v>
      </c>
      <c r="Y168" s="25">
        <f>SUM(ENERO:DICIEMBRE!Y168)</f>
        <v>0</v>
      </c>
      <c r="Z168" s="25">
        <f>SUM(ENERO:DICIEMBRE!Z168)</f>
        <v>0</v>
      </c>
      <c r="AA168" s="25">
        <f>SUM(ENERO:DICIEMBRE!AA168)</f>
        <v>0</v>
      </c>
      <c r="AB168" s="25">
        <f>SUM(ENERO:DICIEMBRE!AB168)</f>
        <v>0</v>
      </c>
      <c r="AC168" s="25">
        <f>SUM(ENERO:DICIEMBRE!AC168)</f>
        <v>0</v>
      </c>
      <c r="AD168" s="25">
        <f>SUM(ENERO:DICIEMBRE!AD168)</f>
        <v>0</v>
      </c>
      <c r="AE168" s="25">
        <f>SUM(ENERO:DICIEMBRE!AE168)</f>
        <v>0</v>
      </c>
      <c r="AF168" s="25">
        <f>SUM(ENERO:DICIEMBRE!AF168)</f>
        <v>0</v>
      </c>
      <c r="AG168" s="25">
        <f>SUM(ENERO:DICIEMBRE!AG168)</f>
        <v>0</v>
      </c>
      <c r="AH168" s="25">
        <f>SUM(ENERO:DICIEMBRE!AH168)</f>
        <v>0</v>
      </c>
      <c r="AI168" s="25">
        <f>SUM(ENERO:DICIEMBRE!AI168)</f>
        <v>0</v>
      </c>
      <c r="AJ168" s="25">
        <f>SUM(ENERO:DICIEMBRE!AJ168)</f>
        <v>0</v>
      </c>
      <c r="AK168" s="25">
        <f>SUM(ENERO:DICIEMBRE!AK168)</f>
        <v>0</v>
      </c>
      <c r="AL168" s="25">
        <f>SUM(ENERO:DICIEMBRE!AL168)</f>
        <v>0</v>
      </c>
      <c r="AM168" s="25">
        <f>SUM(ENERO:DICIEMBRE!AM168)</f>
        <v>0</v>
      </c>
      <c r="AN168" s="131"/>
      <c r="BX168" s="3"/>
      <c r="BY168" s="3"/>
      <c r="BZ168" s="3"/>
      <c r="CA168" s="4"/>
      <c r="CB168" s="4"/>
      <c r="CC168" s="4"/>
      <c r="CD168" s="4"/>
      <c r="CE168" s="4"/>
      <c r="CF168" s="4"/>
      <c r="CG168" s="13"/>
      <c r="CH168" s="13"/>
      <c r="CI168" s="13"/>
      <c r="CJ168" s="13"/>
      <c r="CK168" s="13"/>
      <c r="CL168" s="13"/>
      <c r="CM168" s="13"/>
    </row>
    <row r="169" spans="1:91" s="2" customFormat="1" ht="15" x14ac:dyDescent="0.2">
      <c r="A169" s="334" t="s">
        <v>205</v>
      </c>
      <c r="B169" s="334"/>
      <c r="C169" s="10"/>
      <c r="D169" s="10"/>
      <c r="E169" s="11"/>
      <c r="F169" s="9"/>
      <c r="G169" s="8"/>
      <c r="H169" s="8"/>
      <c r="I169" s="1"/>
      <c r="J169" s="1"/>
      <c r="K169" s="1"/>
      <c r="L169" s="56"/>
      <c r="M169" s="206"/>
      <c r="N169" s="56"/>
      <c r="O169" s="335"/>
      <c r="P169" s="204"/>
      <c r="Q169" s="204"/>
      <c r="R169" s="204"/>
      <c r="S169" s="206"/>
      <c r="T169" s="56"/>
      <c r="U169" s="204"/>
      <c r="V169" s="204"/>
      <c r="W169" s="206"/>
      <c r="X169" s="206"/>
      <c r="Y169" s="56"/>
      <c r="Z169" s="206"/>
      <c r="AA169" s="56"/>
      <c r="AB169" s="206"/>
      <c r="AC169" s="204"/>
      <c r="CA169" s="4"/>
      <c r="CB169" s="4"/>
      <c r="CC169" s="4"/>
      <c r="CD169" s="4"/>
      <c r="CE169" s="4"/>
      <c r="CF169" s="4"/>
      <c r="CG169" s="13"/>
      <c r="CH169" s="13"/>
      <c r="CI169" s="13"/>
      <c r="CJ169" s="13"/>
      <c r="CK169" s="13"/>
      <c r="CL169" s="13"/>
      <c r="CM169" s="13"/>
    </row>
    <row r="170" spans="1:91" s="2" customFormat="1" x14ac:dyDescent="0.2">
      <c r="A170" s="1523" t="s">
        <v>111</v>
      </c>
      <c r="B170" s="1549"/>
      <c r="C170" s="1523" t="s">
        <v>53</v>
      </c>
      <c r="D170" s="1554"/>
      <c r="E170" s="1549"/>
      <c r="F170" s="1513" t="s">
        <v>206</v>
      </c>
      <c r="G170" s="1520"/>
      <c r="H170" s="1520"/>
      <c r="I170" s="1520"/>
      <c r="J170" s="1520"/>
      <c r="K170" s="1520"/>
      <c r="L170" s="1520"/>
      <c r="M170" s="1520"/>
      <c r="N170" s="1520"/>
      <c r="O170" s="1520"/>
      <c r="P170" s="1520"/>
      <c r="Q170" s="1520"/>
      <c r="R170" s="1520"/>
      <c r="S170" s="1520"/>
      <c r="T170" s="1520"/>
      <c r="U170" s="1514"/>
      <c r="V170" s="1503" t="s">
        <v>207</v>
      </c>
      <c r="W170" s="1604" t="s">
        <v>208</v>
      </c>
      <c r="X170" s="1604" t="s">
        <v>209</v>
      </c>
      <c r="Y170" s="1604" t="s">
        <v>210</v>
      </c>
      <c r="Z170" s="1604" t="s">
        <v>211</v>
      </c>
      <c r="AA170" s="1604" t="s">
        <v>212</v>
      </c>
      <c r="AB170" s="1605" t="s">
        <v>213</v>
      </c>
      <c r="AC170" s="1605"/>
      <c r="AD170" s="1605"/>
      <c r="AE170" s="1605"/>
      <c r="AF170" s="1565" t="s">
        <v>123</v>
      </c>
      <c r="AG170" s="1596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BX170" s="3"/>
      <c r="BY170" s="3"/>
      <c r="BZ170" s="3"/>
      <c r="CA170" s="4"/>
      <c r="CB170" s="4"/>
      <c r="CC170" s="4"/>
      <c r="CD170" s="4"/>
      <c r="CE170" s="4"/>
      <c r="CF170" s="4"/>
      <c r="CG170" s="13"/>
      <c r="CH170" s="13"/>
      <c r="CI170" s="13"/>
      <c r="CJ170" s="13"/>
      <c r="CK170" s="13"/>
      <c r="CL170" s="13"/>
      <c r="CM170" s="13"/>
    </row>
    <row r="171" spans="1:91" s="2" customFormat="1" x14ac:dyDescent="0.2">
      <c r="A171" s="1524"/>
      <c r="B171" s="1550"/>
      <c r="C171" s="1524"/>
      <c r="D171" s="1602"/>
      <c r="E171" s="1550"/>
      <c r="F171" s="1604" t="s">
        <v>11</v>
      </c>
      <c r="G171" s="1604"/>
      <c r="H171" s="1604" t="s">
        <v>12</v>
      </c>
      <c r="I171" s="1604"/>
      <c r="J171" s="1604" t="s">
        <v>13</v>
      </c>
      <c r="K171" s="1604"/>
      <c r="L171" s="1604" t="s">
        <v>214</v>
      </c>
      <c r="M171" s="1604"/>
      <c r="N171" s="1604" t="s">
        <v>114</v>
      </c>
      <c r="O171" s="1604"/>
      <c r="P171" s="1605" t="s">
        <v>215</v>
      </c>
      <c r="Q171" s="1605"/>
      <c r="R171" s="1605" t="s">
        <v>216</v>
      </c>
      <c r="S171" s="1605"/>
      <c r="T171" s="1551" t="s">
        <v>217</v>
      </c>
      <c r="U171" s="1500"/>
      <c r="V171" s="1546"/>
      <c r="W171" s="1604"/>
      <c r="X171" s="1604"/>
      <c r="Y171" s="1604"/>
      <c r="Z171" s="1604"/>
      <c r="AA171" s="1604"/>
      <c r="AB171" s="1604" t="s">
        <v>126</v>
      </c>
      <c r="AC171" s="1604" t="s">
        <v>127</v>
      </c>
      <c r="AD171" s="1604" t="s">
        <v>128</v>
      </c>
      <c r="AE171" s="1604" t="s">
        <v>129</v>
      </c>
      <c r="AF171" s="1603" t="s">
        <v>130</v>
      </c>
      <c r="AG171" s="1603" t="s">
        <v>131</v>
      </c>
      <c r="AH171" s="210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BX171" s="3"/>
      <c r="BY171" s="3"/>
      <c r="BZ171" s="3"/>
      <c r="CA171" s="4"/>
      <c r="CB171" s="4"/>
      <c r="CC171" s="4"/>
      <c r="CD171" s="4"/>
      <c r="CE171" s="4"/>
      <c r="CF171" s="4"/>
      <c r="CG171" s="13"/>
      <c r="CH171" s="13"/>
      <c r="CI171" s="13"/>
      <c r="CJ171" s="13"/>
      <c r="CK171" s="13"/>
      <c r="CL171" s="13"/>
      <c r="CM171" s="13"/>
    </row>
    <row r="172" spans="1:91" s="2" customFormat="1" x14ac:dyDescent="0.2">
      <c r="A172" s="1525"/>
      <c r="B172" s="1551"/>
      <c r="C172" s="337" t="s">
        <v>32</v>
      </c>
      <c r="D172" s="338" t="s">
        <v>40</v>
      </c>
      <c r="E172" s="227" t="s">
        <v>34</v>
      </c>
      <c r="F172" s="339" t="s">
        <v>40</v>
      </c>
      <c r="G172" s="340" t="s">
        <v>34</v>
      </c>
      <c r="H172" s="339" t="s">
        <v>40</v>
      </c>
      <c r="I172" s="340" t="s">
        <v>34</v>
      </c>
      <c r="J172" s="339" t="s">
        <v>40</v>
      </c>
      <c r="K172" s="340" t="s">
        <v>34</v>
      </c>
      <c r="L172" s="339" t="s">
        <v>40</v>
      </c>
      <c r="M172" s="340" t="s">
        <v>34</v>
      </c>
      <c r="N172" s="339" t="s">
        <v>40</v>
      </c>
      <c r="O172" s="340" t="s">
        <v>34</v>
      </c>
      <c r="P172" s="339" t="s">
        <v>40</v>
      </c>
      <c r="Q172" s="340" t="s">
        <v>34</v>
      </c>
      <c r="R172" s="339" t="s">
        <v>40</v>
      </c>
      <c r="S172" s="340" t="s">
        <v>34</v>
      </c>
      <c r="T172" s="100" t="s">
        <v>40</v>
      </c>
      <c r="U172" s="340" t="s">
        <v>34</v>
      </c>
      <c r="V172" s="1506"/>
      <c r="W172" s="1604"/>
      <c r="X172" s="1604"/>
      <c r="Y172" s="1604"/>
      <c r="Z172" s="1604"/>
      <c r="AA172" s="1604"/>
      <c r="AB172" s="1604"/>
      <c r="AC172" s="1604"/>
      <c r="AD172" s="1604"/>
      <c r="AE172" s="1604"/>
      <c r="AF172" s="1603"/>
      <c r="AG172" s="1603"/>
      <c r="AH172" s="210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BX172" s="3"/>
      <c r="BY172" s="3"/>
      <c r="BZ172" s="3"/>
      <c r="CA172" s="4"/>
      <c r="CB172" s="4"/>
      <c r="CC172" s="4"/>
      <c r="CD172" s="4"/>
      <c r="CE172" s="4"/>
      <c r="CF172" s="4"/>
      <c r="CG172" s="13"/>
      <c r="CH172" s="13"/>
      <c r="CI172" s="13"/>
      <c r="CJ172" s="13"/>
      <c r="CK172" s="13"/>
      <c r="CL172" s="13"/>
      <c r="CM172" s="13"/>
    </row>
    <row r="173" spans="1:91" s="2" customFormat="1" x14ac:dyDescent="0.2">
      <c r="A173" s="1604" t="s">
        <v>218</v>
      </c>
      <c r="B173" s="341" t="s">
        <v>219</v>
      </c>
      <c r="C173" s="342">
        <f>SUM(D173:E173)</f>
        <v>34</v>
      </c>
      <c r="D173" s="343">
        <f>SUM(F173+H173+J173+L173+N173+P173+R173+T173)</f>
        <v>6</v>
      </c>
      <c r="E173" s="56">
        <f>G173+I173+K173+M173+O173+Q173+S173+U173</f>
        <v>28</v>
      </c>
      <c r="F173" s="25">
        <f>SUM(ENERO:DICIEMBRE!F173)</f>
        <v>0</v>
      </c>
      <c r="G173" s="25">
        <f>SUM(ENERO:DICIEMBRE!G173)</f>
        <v>4</v>
      </c>
      <c r="H173" s="25">
        <f>SUM(ENERO:DICIEMBRE!H173)</f>
        <v>1</v>
      </c>
      <c r="I173" s="25">
        <f>SUM(ENERO:DICIEMBRE!I173)</f>
        <v>3</v>
      </c>
      <c r="J173" s="25">
        <f>SUM(ENERO:DICIEMBRE!J173)</f>
        <v>1</v>
      </c>
      <c r="K173" s="25">
        <f>SUM(ENERO:DICIEMBRE!K173)</f>
        <v>3</v>
      </c>
      <c r="L173" s="25">
        <f>SUM(ENERO:DICIEMBRE!L173)</f>
        <v>1</v>
      </c>
      <c r="M173" s="25">
        <f>SUM(ENERO:DICIEMBRE!M173)</f>
        <v>6</v>
      </c>
      <c r="N173" s="25">
        <f>SUM(ENERO:DICIEMBRE!N173)</f>
        <v>1</v>
      </c>
      <c r="O173" s="25">
        <f>SUM(ENERO:DICIEMBRE!O173)</f>
        <v>4</v>
      </c>
      <c r="P173" s="25">
        <f>SUM(ENERO:DICIEMBRE!P173)</f>
        <v>1</v>
      </c>
      <c r="Q173" s="25">
        <f>SUM(ENERO:DICIEMBRE!Q173)</f>
        <v>8</v>
      </c>
      <c r="R173" s="25">
        <f>SUM(ENERO:DICIEMBRE!R173)</f>
        <v>1</v>
      </c>
      <c r="S173" s="25">
        <f>SUM(ENERO:DICIEMBRE!S173)</f>
        <v>0</v>
      </c>
      <c r="T173" s="25">
        <f>SUM(ENERO:DICIEMBRE!T173)</f>
        <v>0</v>
      </c>
      <c r="U173" s="25">
        <f>SUM(ENERO:DICIEMBRE!U173)</f>
        <v>0</v>
      </c>
      <c r="V173" s="25">
        <f>SUM(ENERO:DICIEMBRE!V173)</f>
        <v>0</v>
      </c>
      <c r="W173" s="25">
        <f>SUM(ENERO:DICIEMBRE!W173)</f>
        <v>13</v>
      </c>
      <c r="X173" s="25">
        <f>SUM(ENERO:DICIEMBRE!X173)</f>
        <v>15</v>
      </c>
      <c r="Y173" s="25">
        <f>SUM(ENERO:DICIEMBRE!Y173)</f>
        <v>12</v>
      </c>
      <c r="Z173" s="25">
        <f>SUM(ENERO:DICIEMBRE!Z173)</f>
        <v>19</v>
      </c>
      <c r="AA173" s="25">
        <f>SUM(ENERO:DICIEMBRE!AA173)</f>
        <v>0</v>
      </c>
      <c r="AB173" s="25">
        <f>SUM(ENERO:DICIEMBRE!AB173)</f>
        <v>1</v>
      </c>
      <c r="AC173" s="25">
        <f>SUM(ENERO:DICIEMBRE!AC173)</f>
        <v>2</v>
      </c>
      <c r="AD173" s="25">
        <f>SUM(ENERO:DICIEMBRE!AD173)</f>
        <v>24</v>
      </c>
      <c r="AE173" s="25">
        <f>SUM(ENERO:DICIEMBRE!AE173)</f>
        <v>7</v>
      </c>
      <c r="AF173" s="25">
        <f>SUM(ENERO:DICIEMBRE!AF173)</f>
        <v>34</v>
      </c>
      <c r="AG173" s="25">
        <f>SUM(ENERO:DICIEMBRE!AG173)</f>
        <v>0</v>
      </c>
      <c r="AH173" s="28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12"/>
      <c r="AT173" s="12"/>
      <c r="BW173" s="3"/>
      <c r="BX173" s="3"/>
      <c r="BY173" s="3"/>
      <c r="BZ173" s="3"/>
      <c r="CA173" s="4"/>
      <c r="CB173" s="4"/>
      <c r="CC173" s="4"/>
      <c r="CD173" s="4"/>
      <c r="CE173" s="4"/>
      <c r="CF173" s="4"/>
      <c r="CG173" s="13">
        <v>0</v>
      </c>
      <c r="CH173" s="13">
        <v>0</v>
      </c>
      <c r="CI173" s="13">
        <v>0</v>
      </c>
      <c r="CJ173" s="13">
        <v>0</v>
      </c>
      <c r="CK173" s="13"/>
      <c r="CL173" s="13"/>
      <c r="CM173" s="13"/>
    </row>
    <row r="174" spans="1:91" s="2" customFormat="1" x14ac:dyDescent="0.2">
      <c r="A174" s="1604"/>
      <c r="B174" s="89" t="s">
        <v>220</v>
      </c>
      <c r="C174" s="344">
        <f>SUM(D174:E174)</f>
        <v>19</v>
      </c>
      <c r="D174" s="44">
        <f>SUM(F174+H174+J174+L174+N174+P174+R174+T174)</f>
        <v>3</v>
      </c>
      <c r="E174" s="345">
        <f>G174+I174+K174+M174+O174+Q174+S174+U174</f>
        <v>16</v>
      </c>
      <c r="F174" s="25">
        <f>SUM(ENERO:DICIEMBRE!F174)</f>
        <v>1</v>
      </c>
      <c r="G174" s="25">
        <f>SUM(ENERO:DICIEMBRE!G174)</f>
        <v>2</v>
      </c>
      <c r="H174" s="25">
        <f>SUM(ENERO:DICIEMBRE!H174)</f>
        <v>2</v>
      </c>
      <c r="I174" s="25">
        <f>SUM(ENERO:DICIEMBRE!I174)</f>
        <v>4</v>
      </c>
      <c r="J174" s="25">
        <f>SUM(ENERO:DICIEMBRE!J174)</f>
        <v>0</v>
      </c>
      <c r="K174" s="25">
        <f>SUM(ENERO:DICIEMBRE!K174)</f>
        <v>4</v>
      </c>
      <c r="L174" s="25">
        <f>SUM(ENERO:DICIEMBRE!L174)</f>
        <v>0</v>
      </c>
      <c r="M174" s="25">
        <f>SUM(ENERO:DICIEMBRE!M174)</f>
        <v>1</v>
      </c>
      <c r="N174" s="25">
        <f>SUM(ENERO:DICIEMBRE!N174)</f>
        <v>0</v>
      </c>
      <c r="O174" s="25">
        <f>SUM(ENERO:DICIEMBRE!O174)</f>
        <v>1</v>
      </c>
      <c r="P174" s="25">
        <f>SUM(ENERO:DICIEMBRE!P174)</f>
        <v>0</v>
      </c>
      <c r="Q174" s="25">
        <f>SUM(ENERO:DICIEMBRE!Q174)</f>
        <v>3</v>
      </c>
      <c r="R174" s="25">
        <f>SUM(ENERO:DICIEMBRE!R174)</f>
        <v>0</v>
      </c>
      <c r="S174" s="25">
        <f>SUM(ENERO:DICIEMBRE!S174)</f>
        <v>1</v>
      </c>
      <c r="T174" s="25">
        <f>SUM(ENERO:DICIEMBRE!T174)</f>
        <v>0</v>
      </c>
      <c r="U174" s="25">
        <f>SUM(ENERO:DICIEMBRE!U174)</f>
        <v>0</v>
      </c>
      <c r="V174" s="25">
        <f>SUM(ENERO:DICIEMBRE!V174)</f>
        <v>1</v>
      </c>
      <c r="W174" s="25">
        <f>SUM(ENERO:DICIEMBRE!W174)</f>
        <v>1</v>
      </c>
      <c r="X174" s="25">
        <f>SUM(ENERO:DICIEMBRE!X174)</f>
        <v>15</v>
      </c>
      <c r="Y174" s="25">
        <f>SUM(ENERO:DICIEMBRE!Y174)</f>
        <v>1</v>
      </c>
      <c r="Z174" s="25">
        <f>SUM(ENERO:DICIEMBRE!Z174)</f>
        <v>2</v>
      </c>
      <c r="AA174" s="25">
        <f>SUM(ENERO:DICIEMBRE!AA174)</f>
        <v>0</v>
      </c>
      <c r="AB174" s="25">
        <f>SUM(ENERO:DICIEMBRE!AB174)</f>
        <v>0</v>
      </c>
      <c r="AC174" s="25">
        <f>SUM(ENERO:DICIEMBRE!AC174)</f>
        <v>7</v>
      </c>
      <c r="AD174" s="25">
        <f>SUM(ENERO:DICIEMBRE!AD174)</f>
        <v>8</v>
      </c>
      <c r="AE174" s="25">
        <f>SUM(ENERO:DICIEMBRE!AE174)</f>
        <v>4</v>
      </c>
      <c r="AF174" s="25">
        <f>SUM(ENERO:DICIEMBRE!AF174)</f>
        <v>19</v>
      </c>
      <c r="AG174" s="25">
        <f>SUM(ENERO:DICIEMBRE!AG174)</f>
        <v>0</v>
      </c>
      <c r="AH174" s="28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BX174" s="3"/>
      <c r="BY174" s="3"/>
      <c r="BZ174" s="3"/>
      <c r="CA174" s="4"/>
      <c r="CB174" s="4"/>
      <c r="CC174" s="4"/>
      <c r="CD174" s="4"/>
      <c r="CE174" s="4"/>
      <c r="CF174" s="4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s="2" customFormat="1" x14ac:dyDescent="0.2">
      <c r="A175" s="82" t="s">
        <v>221</v>
      </c>
      <c r="B175" s="8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CA175" s="4"/>
      <c r="CB175" s="4"/>
      <c r="CC175" s="4"/>
      <c r="CD175" s="4"/>
      <c r="CE175" s="4"/>
      <c r="CF175" s="4"/>
      <c r="CG175" s="13"/>
      <c r="CH175" s="13"/>
      <c r="CI175" s="13"/>
      <c r="CJ175" s="13"/>
      <c r="CK175" s="13"/>
      <c r="CL175" s="13"/>
      <c r="CM175" s="13"/>
    </row>
    <row r="176" spans="1:91" s="2" customFormat="1" x14ac:dyDescent="0.2">
      <c r="A176" s="1498" t="s">
        <v>4</v>
      </c>
      <c r="B176" s="1498" t="s">
        <v>53</v>
      </c>
      <c r="C176" s="1510" t="s">
        <v>65</v>
      </c>
      <c r="D176" s="1503" t="s">
        <v>222</v>
      </c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BY176" s="3"/>
      <c r="BZ176" s="3"/>
      <c r="CA176" s="4"/>
      <c r="CB176" s="4"/>
      <c r="CC176" s="4"/>
      <c r="CD176" s="4"/>
      <c r="CE176" s="4"/>
      <c r="CF176" s="4"/>
      <c r="CG176" s="13"/>
      <c r="CH176" s="13"/>
      <c r="CI176" s="13"/>
      <c r="CJ176" s="13"/>
      <c r="CK176" s="13"/>
      <c r="CL176" s="13"/>
      <c r="CM176" s="13"/>
    </row>
    <row r="177" spans="1:91" s="2" customFormat="1" x14ac:dyDescent="0.2">
      <c r="A177" s="1500"/>
      <c r="B177" s="1500"/>
      <c r="C177" s="1512"/>
      <c r="D177" s="1506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Y177" s="3"/>
      <c r="BZ177" s="3"/>
      <c r="CA177" s="4"/>
      <c r="CB177" s="4"/>
      <c r="CC177" s="4"/>
      <c r="CD177" s="4"/>
      <c r="CE177" s="4"/>
      <c r="CF177" s="4"/>
      <c r="CG177" s="13"/>
      <c r="CH177" s="13"/>
      <c r="CI177" s="13"/>
      <c r="CJ177" s="13"/>
      <c r="CK177" s="13"/>
      <c r="CL177" s="13"/>
      <c r="CM177" s="13"/>
    </row>
    <row r="178" spans="1:91" s="2" customFormat="1" x14ac:dyDescent="0.2">
      <c r="A178" s="341" t="s">
        <v>223</v>
      </c>
      <c r="B178" s="348">
        <f>SUM(C178:D178)</f>
        <v>57</v>
      </c>
      <c r="C178" s="25">
        <f>SUM(ENERO:DICIEMBRE!C178)</f>
        <v>0</v>
      </c>
      <c r="D178" s="25">
        <f>SUM(ENERO:DICIEMBRE!D178)</f>
        <v>57</v>
      </c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Y178" s="3"/>
      <c r="BZ178" s="3"/>
      <c r="CA178" s="4"/>
      <c r="CB178" s="4"/>
      <c r="CC178" s="4"/>
      <c r="CD178" s="4"/>
      <c r="CE178" s="4"/>
      <c r="CF178" s="4"/>
      <c r="CG178" s="13"/>
      <c r="CH178" s="13"/>
      <c r="CI178" s="13"/>
      <c r="CJ178" s="13"/>
      <c r="CK178" s="13"/>
      <c r="CL178" s="13"/>
      <c r="CM178" s="13"/>
    </row>
    <row r="179" spans="1:91" s="2" customFormat="1" x14ac:dyDescent="0.2">
      <c r="A179" s="89" t="s">
        <v>224</v>
      </c>
      <c r="B179" s="349">
        <f>SUM(C179)</f>
        <v>2</v>
      </c>
      <c r="C179" s="25">
        <f>SUM(ENERO:DICIEMBRE!C179)</f>
        <v>2</v>
      </c>
      <c r="D179" s="351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Y179" s="3"/>
      <c r="BZ179" s="3"/>
      <c r="CA179" s="4"/>
      <c r="CB179" s="4"/>
      <c r="CC179" s="4"/>
      <c r="CD179" s="4"/>
      <c r="CE179" s="4"/>
      <c r="CF179" s="4"/>
      <c r="CG179" s="13"/>
      <c r="CH179" s="13"/>
      <c r="CI179" s="13"/>
      <c r="CJ179" s="13"/>
      <c r="CK179" s="13"/>
      <c r="CL179" s="13"/>
      <c r="CM179" s="13"/>
    </row>
    <row r="180" spans="1:91" s="2" customFormat="1" x14ac:dyDescent="0.2">
      <c r="A180" s="352" t="s">
        <v>225</v>
      </c>
      <c r="B180" s="334"/>
      <c r="C180" s="353"/>
      <c r="D180" s="10"/>
      <c r="F180" s="207"/>
      <c r="G180" s="206"/>
      <c r="H180" s="56"/>
      <c r="I180" s="206"/>
      <c r="J180" s="204"/>
      <c r="K180" s="204"/>
      <c r="L180" s="206"/>
      <c r="M180" s="56"/>
      <c r="N180" s="206"/>
      <c r="O180" s="206"/>
      <c r="P180" s="56"/>
      <c r="Q180" s="206"/>
      <c r="R180" s="206"/>
      <c r="S180" s="56"/>
      <c r="T180" s="206"/>
      <c r="U180" s="206"/>
      <c r="V180" s="204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CA180" s="4"/>
      <c r="CB180" s="4"/>
      <c r="CC180" s="4"/>
      <c r="CD180" s="4"/>
      <c r="CE180" s="4"/>
      <c r="CF180" s="4"/>
      <c r="CG180" s="13"/>
      <c r="CH180" s="13"/>
      <c r="CI180" s="13"/>
      <c r="CJ180" s="13"/>
      <c r="CK180" s="13"/>
      <c r="CL180" s="13"/>
      <c r="CM180" s="13"/>
    </row>
    <row r="181" spans="1:91" s="2" customFormat="1" x14ac:dyDescent="0.2">
      <c r="A181" s="1498" t="s">
        <v>111</v>
      </c>
      <c r="B181" s="1523" t="s">
        <v>53</v>
      </c>
      <c r="C181" s="1554"/>
      <c r="D181" s="1549"/>
      <c r="E181" s="1613" t="s">
        <v>6</v>
      </c>
      <c r="F181" s="1614"/>
      <c r="G181" s="1614"/>
      <c r="H181" s="1614"/>
      <c r="I181" s="1614"/>
      <c r="J181" s="1614"/>
      <c r="K181" s="1614"/>
      <c r="L181" s="1614"/>
      <c r="M181" s="1614"/>
      <c r="N181" s="1614"/>
      <c r="O181" s="1614"/>
      <c r="P181" s="1614"/>
      <c r="Q181" s="1614"/>
      <c r="R181" s="1614"/>
      <c r="S181" s="1614"/>
      <c r="T181" s="1614"/>
      <c r="U181" s="1614"/>
      <c r="V181" s="1615"/>
      <c r="BX181" s="3"/>
      <c r="BY181" s="3"/>
      <c r="BZ181" s="3"/>
      <c r="CA181" s="4"/>
      <c r="CB181" s="4"/>
      <c r="CC181" s="4"/>
      <c r="CD181" s="4"/>
      <c r="CE181" s="4"/>
      <c r="CF181" s="4"/>
      <c r="CG181" s="13"/>
      <c r="CH181" s="13"/>
      <c r="CI181" s="13"/>
      <c r="CJ181" s="13"/>
      <c r="CK181" s="13"/>
      <c r="CL181" s="13"/>
      <c r="CM181" s="13"/>
    </row>
    <row r="182" spans="1:91" s="2" customFormat="1" x14ac:dyDescent="0.2">
      <c r="A182" s="1499"/>
      <c r="B182" s="1525"/>
      <c r="C182" s="1570"/>
      <c r="D182" s="1551"/>
      <c r="E182" s="1604" t="s">
        <v>112</v>
      </c>
      <c r="F182" s="1604"/>
      <c r="G182" s="1616" t="s">
        <v>226</v>
      </c>
      <c r="H182" s="1604"/>
      <c r="I182" s="1604" t="s">
        <v>15</v>
      </c>
      <c r="J182" s="1604"/>
      <c r="K182" s="1604" t="s">
        <v>227</v>
      </c>
      <c r="L182" s="1604"/>
      <c r="M182" s="1604" t="s">
        <v>117</v>
      </c>
      <c r="N182" s="1604"/>
      <c r="O182" s="1605" t="s">
        <v>118</v>
      </c>
      <c r="P182" s="1605"/>
      <c r="Q182" s="1605" t="s">
        <v>228</v>
      </c>
      <c r="R182" s="1605"/>
      <c r="S182" s="1605" t="s">
        <v>229</v>
      </c>
      <c r="T182" s="1605"/>
      <c r="U182" s="1514" t="s">
        <v>230</v>
      </c>
      <c r="V182" s="1605"/>
      <c r="BX182" s="3"/>
      <c r="BY182" s="3"/>
      <c r="BZ182" s="3"/>
      <c r="CA182" s="4"/>
      <c r="CB182" s="4"/>
      <c r="CC182" s="4"/>
      <c r="CD182" s="4"/>
      <c r="CE182" s="4"/>
      <c r="CF182" s="4"/>
      <c r="CG182" s="13"/>
      <c r="CH182" s="13"/>
      <c r="CI182" s="13"/>
      <c r="CJ182" s="13"/>
      <c r="CK182" s="13"/>
      <c r="CL182" s="13"/>
      <c r="CM182" s="13"/>
    </row>
    <row r="183" spans="1:91" s="2" customFormat="1" x14ac:dyDescent="0.2">
      <c r="A183" s="1500"/>
      <c r="B183" s="14" t="s">
        <v>32</v>
      </c>
      <c r="C183" s="15" t="s">
        <v>33</v>
      </c>
      <c r="D183" s="354" t="s">
        <v>34</v>
      </c>
      <c r="E183" s="339" t="s">
        <v>40</v>
      </c>
      <c r="F183" s="340" t="s">
        <v>34</v>
      </c>
      <c r="G183" s="339" t="s">
        <v>40</v>
      </c>
      <c r="H183" s="340" t="s">
        <v>34</v>
      </c>
      <c r="I183" s="339" t="s">
        <v>40</v>
      </c>
      <c r="J183" s="340" t="s">
        <v>34</v>
      </c>
      <c r="K183" s="339" t="s">
        <v>40</v>
      </c>
      <c r="L183" s="60" t="s">
        <v>34</v>
      </c>
      <c r="M183" s="339" t="s">
        <v>40</v>
      </c>
      <c r="N183" s="60" t="s">
        <v>34</v>
      </c>
      <c r="O183" s="339" t="s">
        <v>40</v>
      </c>
      <c r="P183" s="60" t="s">
        <v>34</v>
      </c>
      <c r="Q183" s="339" t="s">
        <v>40</v>
      </c>
      <c r="R183" s="340" t="s">
        <v>34</v>
      </c>
      <c r="S183" s="339" t="s">
        <v>40</v>
      </c>
      <c r="T183" s="340" t="s">
        <v>34</v>
      </c>
      <c r="U183" s="100" t="s">
        <v>40</v>
      </c>
      <c r="V183" s="340" t="s">
        <v>34</v>
      </c>
      <c r="BX183" s="3"/>
      <c r="BY183" s="3"/>
      <c r="BZ183" s="3"/>
      <c r="CA183" s="4"/>
      <c r="CB183" s="4"/>
      <c r="CC183" s="4"/>
      <c r="CD183" s="4"/>
      <c r="CE183" s="4"/>
      <c r="CF183" s="4"/>
      <c r="CG183" s="13"/>
      <c r="CH183" s="13"/>
      <c r="CI183" s="13"/>
      <c r="CJ183" s="13"/>
      <c r="CK183" s="13"/>
      <c r="CL183" s="13"/>
      <c r="CM183" s="13"/>
    </row>
    <row r="184" spans="1:91" s="2" customFormat="1" x14ac:dyDescent="0.2">
      <c r="A184" s="355" t="s">
        <v>231</v>
      </c>
      <c r="B184" s="356">
        <f>SUM(C184+D184)</f>
        <v>223</v>
      </c>
      <c r="C184" s="357">
        <f>SUM(E184+G184+I184+K184+M184+O184+Q184+S184+U184)</f>
        <v>58</v>
      </c>
      <c r="D184" s="118">
        <f>SUM(F184+H184+J184+L184+N184+P184+R184+T184+V184)</f>
        <v>165</v>
      </c>
      <c r="E184" s="25">
        <f>SUM(ENERO:DICIEMBRE!E184)</f>
        <v>1</v>
      </c>
      <c r="F184" s="25">
        <f>SUM(ENERO:DICIEMBRE!F184)</f>
        <v>0</v>
      </c>
      <c r="G184" s="25">
        <f>SUM(ENERO:DICIEMBRE!G184)</f>
        <v>18</v>
      </c>
      <c r="H184" s="25">
        <f>SUM(ENERO:DICIEMBRE!H184)</f>
        <v>70</v>
      </c>
      <c r="I184" s="25">
        <f>SUM(ENERO:DICIEMBRE!I184)</f>
        <v>14</v>
      </c>
      <c r="J184" s="25">
        <f>SUM(ENERO:DICIEMBRE!J184)</f>
        <v>26</v>
      </c>
      <c r="K184" s="25">
        <f>SUM(ENERO:DICIEMBRE!K184)</f>
        <v>16</v>
      </c>
      <c r="L184" s="25">
        <f>SUM(ENERO:DICIEMBRE!L184)</f>
        <v>45</v>
      </c>
      <c r="M184" s="25">
        <f>SUM(ENERO:DICIEMBRE!M184)</f>
        <v>5</v>
      </c>
      <c r="N184" s="25">
        <f>SUM(ENERO:DICIEMBRE!N184)</f>
        <v>16</v>
      </c>
      <c r="O184" s="25">
        <f>SUM(ENERO:DICIEMBRE!O184)</f>
        <v>2</v>
      </c>
      <c r="P184" s="25">
        <f>SUM(ENERO:DICIEMBRE!P184)</f>
        <v>6</v>
      </c>
      <c r="Q184" s="25">
        <f>SUM(ENERO:DICIEMBRE!Q184)</f>
        <v>1</v>
      </c>
      <c r="R184" s="25">
        <f>SUM(ENERO:DICIEMBRE!R184)</f>
        <v>1</v>
      </c>
      <c r="S184" s="25">
        <f>SUM(ENERO:DICIEMBRE!S184)</f>
        <v>0</v>
      </c>
      <c r="T184" s="25">
        <f>SUM(ENERO:DICIEMBRE!T184)</f>
        <v>0</v>
      </c>
      <c r="U184" s="25">
        <f>SUM(ENERO:DICIEMBRE!U184)</f>
        <v>1</v>
      </c>
      <c r="V184" s="25">
        <f>SUM(ENERO:DICIEMBRE!V184)</f>
        <v>1</v>
      </c>
      <c r="W184" s="131"/>
      <c r="BX184" s="3"/>
      <c r="BY184" s="3"/>
      <c r="BZ184" s="3"/>
      <c r="CA184" s="4"/>
      <c r="CB184" s="4"/>
      <c r="CC184" s="4"/>
      <c r="CD184" s="4"/>
      <c r="CE184" s="4"/>
      <c r="CF184" s="4"/>
      <c r="CG184" s="13"/>
      <c r="CH184" s="13"/>
      <c r="CI184" s="13"/>
      <c r="CJ184" s="13"/>
      <c r="CK184" s="13"/>
      <c r="CL184" s="13"/>
      <c r="CM184" s="13"/>
    </row>
    <row r="185" spans="1:91" s="2" customFormat="1" x14ac:dyDescent="0.2">
      <c r="A185" s="82" t="s">
        <v>232</v>
      </c>
      <c r="B185" s="82"/>
      <c r="CA185" s="4"/>
      <c r="CB185" s="4"/>
      <c r="CC185" s="4"/>
      <c r="CD185" s="4"/>
      <c r="CE185" s="4"/>
      <c r="CF185" s="4"/>
      <c r="CG185" s="13"/>
      <c r="CH185" s="13"/>
      <c r="CI185" s="13"/>
      <c r="CJ185" s="13"/>
      <c r="CK185" s="13"/>
      <c r="CL185" s="13"/>
      <c r="CM185" s="13"/>
    </row>
    <row r="186" spans="1:91" s="2" customFormat="1" x14ac:dyDescent="0.2">
      <c r="A186" s="1549" t="s">
        <v>233</v>
      </c>
      <c r="B186" s="1501" t="s">
        <v>53</v>
      </c>
      <c r="C186" s="1502"/>
      <c r="D186" s="1503"/>
      <c r="E186" s="1606" t="s">
        <v>6</v>
      </c>
      <c r="F186" s="1607"/>
      <c r="G186" s="1607"/>
      <c r="H186" s="1607"/>
      <c r="I186" s="1607"/>
      <c r="J186" s="1607"/>
      <c r="K186" s="1607"/>
      <c r="L186" s="1608"/>
      <c r="M186" s="1502" t="s">
        <v>234</v>
      </c>
      <c r="N186" s="1609"/>
      <c r="O186" s="1503" t="s">
        <v>235</v>
      </c>
      <c r="CA186" s="4"/>
      <c r="CB186" s="4"/>
      <c r="CC186" s="4"/>
      <c r="CD186" s="4"/>
      <c r="CE186" s="4"/>
      <c r="CF186" s="4"/>
      <c r="CG186" s="13"/>
      <c r="CH186" s="13"/>
      <c r="CI186" s="13"/>
      <c r="CJ186" s="13"/>
      <c r="CK186" s="13"/>
      <c r="CL186" s="13"/>
      <c r="CM186" s="13"/>
    </row>
    <row r="187" spans="1:91" s="2" customFormat="1" x14ac:dyDescent="0.2">
      <c r="A187" s="1550"/>
      <c r="B187" s="1504"/>
      <c r="C187" s="1505"/>
      <c r="D187" s="1506"/>
      <c r="E187" s="1507" t="s">
        <v>11</v>
      </c>
      <c r="F187" s="1509"/>
      <c r="G187" s="1507" t="s">
        <v>12</v>
      </c>
      <c r="H187" s="1509"/>
      <c r="I187" s="1611" t="s">
        <v>13</v>
      </c>
      <c r="J187" s="1612"/>
      <c r="K187" s="1507" t="s">
        <v>236</v>
      </c>
      <c r="L187" s="1561"/>
      <c r="M187" s="1505"/>
      <c r="N187" s="1610"/>
      <c r="O187" s="1546"/>
      <c r="CA187" s="4"/>
      <c r="CB187" s="4"/>
      <c r="CC187" s="4"/>
      <c r="CD187" s="4"/>
      <c r="CE187" s="4"/>
      <c r="CF187" s="4"/>
      <c r="CG187" s="13"/>
      <c r="CH187" s="13"/>
      <c r="CI187" s="13"/>
      <c r="CJ187" s="13"/>
      <c r="CK187" s="13"/>
      <c r="CL187" s="13"/>
      <c r="CM187" s="13"/>
    </row>
    <row r="188" spans="1:91" s="2" customFormat="1" x14ac:dyDescent="0.2">
      <c r="A188" s="1550"/>
      <c r="B188" s="227" t="s">
        <v>32</v>
      </c>
      <c r="C188" s="355" t="s">
        <v>33</v>
      </c>
      <c r="D188" s="227" t="s">
        <v>34</v>
      </c>
      <c r="E188" s="339" t="s">
        <v>40</v>
      </c>
      <c r="F188" s="361" t="s">
        <v>34</v>
      </c>
      <c r="G188" s="339" t="s">
        <v>40</v>
      </c>
      <c r="H188" s="361" t="s">
        <v>34</v>
      </c>
      <c r="I188" s="362" t="s">
        <v>40</v>
      </c>
      <c r="J188" s="363" t="s">
        <v>34</v>
      </c>
      <c r="K188" s="339" t="s">
        <v>40</v>
      </c>
      <c r="L188" s="256" t="s">
        <v>34</v>
      </c>
      <c r="M188" s="364" t="s">
        <v>237</v>
      </c>
      <c r="N188" s="365" t="s">
        <v>238</v>
      </c>
      <c r="O188" s="1506"/>
      <c r="CA188" s="4"/>
      <c r="CB188" s="4"/>
      <c r="CC188" s="4"/>
      <c r="CD188" s="4"/>
      <c r="CE188" s="4"/>
      <c r="CF188" s="4"/>
      <c r="CG188" s="13"/>
      <c r="CH188" s="13"/>
      <c r="CI188" s="13"/>
      <c r="CJ188" s="13"/>
      <c r="CK188" s="13"/>
      <c r="CL188" s="13"/>
      <c r="CM188" s="13"/>
    </row>
    <row r="189" spans="1:91" s="2" customFormat="1" x14ac:dyDescent="0.2">
      <c r="A189" s="1551"/>
      <c r="B189" s="366">
        <f t="shared" ref="B189:B194" si="21">+C189+D189</f>
        <v>159</v>
      </c>
      <c r="C189" s="367">
        <f t="shared" ref="C189:D194" si="22">+E189+G189+I189+K189</f>
        <v>84</v>
      </c>
      <c r="D189" s="368">
        <f t="shared" si="22"/>
        <v>75</v>
      </c>
      <c r="E189" s="369">
        <f t="shared" ref="E189:O189" si="23">SUM(E190:E194)</f>
        <v>11</v>
      </c>
      <c r="F189" s="370">
        <f t="shared" si="23"/>
        <v>16</v>
      </c>
      <c r="G189" s="369">
        <f t="shared" si="23"/>
        <v>14</v>
      </c>
      <c r="H189" s="370">
        <f t="shared" si="23"/>
        <v>12</v>
      </c>
      <c r="I189" s="369">
        <f t="shared" si="23"/>
        <v>7</v>
      </c>
      <c r="J189" s="371">
        <f t="shared" si="23"/>
        <v>4</v>
      </c>
      <c r="K189" s="356">
        <f t="shared" si="23"/>
        <v>52</v>
      </c>
      <c r="L189" s="372">
        <f t="shared" si="23"/>
        <v>43</v>
      </c>
      <c r="M189" s="373">
        <f t="shared" si="23"/>
        <v>118</v>
      </c>
      <c r="N189" s="370">
        <f t="shared" si="23"/>
        <v>41</v>
      </c>
      <c r="O189" s="374">
        <f t="shared" si="23"/>
        <v>78</v>
      </c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CA189" s="4"/>
      <c r="CB189" s="4"/>
      <c r="CC189" s="4"/>
      <c r="CD189" s="4"/>
      <c r="CE189" s="4"/>
      <c r="CF189" s="4"/>
      <c r="CG189" s="13"/>
      <c r="CH189" s="13"/>
      <c r="CI189" s="13"/>
      <c r="CJ189" s="13"/>
      <c r="CK189" s="13"/>
      <c r="CL189" s="13"/>
      <c r="CM189" s="13"/>
    </row>
    <row r="190" spans="1:91" s="2" customFormat="1" x14ac:dyDescent="0.2">
      <c r="A190" s="341" t="s">
        <v>239</v>
      </c>
      <c r="B190" s="348">
        <f t="shared" si="21"/>
        <v>135</v>
      </c>
      <c r="C190" s="348">
        <f t="shared" si="22"/>
        <v>75</v>
      </c>
      <c r="D190" s="375">
        <f t="shared" si="22"/>
        <v>60</v>
      </c>
      <c r="E190" s="25">
        <f>SUM(ENERO:DICIEMBRE!E190)</f>
        <v>10</v>
      </c>
      <c r="F190" s="25">
        <f>SUM(ENERO:DICIEMBRE!F190)</f>
        <v>14</v>
      </c>
      <c r="G190" s="25">
        <f>SUM(ENERO:DICIEMBRE!G190)</f>
        <v>14</v>
      </c>
      <c r="H190" s="25">
        <f>SUM(ENERO:DICIEMBRE!H190)</f>
        <v>10</v>
      </c>
      <c r="I190" s="25">
        <f>SUM(ENERO:DICIEMBRE!I190)</f>
        <v>7</v>
      </c>
      <c r="J190" s="25">
        <f>SUM(ENERO:DICIEMBRE!J190)</f>
        <v>3</v>
      </c>
      <c r="K190" s="25">
        <f>SUM(ENERO:DICIEMBRE!K190)</f>
        <v>44</v>
      </c>
      <c r="L190" s="25">
        <f>SUM(ENERO:DICIEMBRE!L190)</f>
        <v>33</v>
      </c>
      <c r="M190" s="25">
        <f>SUM(ENERO:DICIEMBRE!M190)</f>
        <v>99</v>
      </c>
      <c r="N190" s="25">
        <f>SUM(ENERO:DICIEMBRE!N190)</f>
        <v>36</v>
      </c>
      <c r="O190" s="25">
        <f>SUM(ENERO:DICIEMBRE!O190)</f>
        <v>63</v>
      </c>
      <c r="P190" s="28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12"/>
      <c r="AC190" s="12"/>
      <c r="AD190" s="12"/>
      <c r="AE190" s="12"/>
      <c r="CA190" s="4"/>
      <c r="CB190" s="4"/>
      <c r="CC190" s="4"/>
      <c r="CD190" s="4"/>
      <c r="CE190" s="4"/>
      <c r="CF190" s="4"/>
      <c r="CG190" s="13">
        <v>0</v>
      </c>
      <c r="CH190" s="13">
        <v>0</v>
      </c>
      <c r="CI190" s="13"/>
      <c r="CJ190" s="13"/>
      <c r="CK190" s="13"/>
      <c r="CL190" s="13"/>
      <c r="CM190" s="13"/>
    </row>
    <row r="191" spans="1:91" s="2" customFormat="1" x14ac:dyDescent="0.2">
      <c r="A191" s="30" t="s">
        <v>240</v>
      </c>
      <c r="B191" s="378">
        <f t="shared" si="21"/>
        <v>13</v>
      </c>
      <c r="C191" s="378">
        <f t="shared" si="22"/>
        <v>4</v>
      </c>
      <c r="D191" s="379">
        <f t="shared" si="22"/>
        <v>9</v>
      </c>
      <c r="E191" s="25">
        <f>SUM(ENERO:DICIEMBRE!E191)</f>
        <v>0</v>
      </c>
      <c r="F191" s="25">
        <f>SUM(ENERO:DICIEMBRE!F191)</f>
        <v>1</v>
      </c>
      <c r="G191" s="25">
        <f>SUM(ENERO:DICIEMBRE!G191)</f>
        <v>0</v>
      </c>
      <c r="H191" s="25">
        <f>SUM(ENERO:DICIEMBRE!H191)</f>
        <v>1</v>
      </c>
      <c r="I191" s="25">
        <f>SUM(ENERO:DICIEMBRE!I191)</f>
        <v>0</v>
      </c>
      <c r="J191" s="25">
        <f>SUM(ENERO:DICIEMBRE!J191)</f>
        <v>1</v>
      </c>
      <c r="K191" s="25">
        <f>SUM(ENERO:DICIEMBRE!K191)</f>
        <v>4</v>
      </c>
      <c r="L191" s="25">
        <f>SUM(ENERO:DICIEMBRE!L191)</f>
        <v>6</v>
      </c>
      <c r="M191" s="25">
        <f>SUM(ENERO:DICIEMBRE!M191)</f>
        <v>10</v>
      </c>
      <c r="N191" s="25">
        <f>SUM(ENERO:DICIEMBRE!N191)</f>
        <v>3</v>
      </c>
      <c r="O191" s="25">
        <f>SUM(ENERO:DICIEMBRE!O191)</f>
        <v>11</v>
      </c>
      <c r="P191" s="28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CA191" s="4"/>
      <c r="CB191" s="4"/>
      <c r="CC191" s="4"/>
      <c r="CD191" s="4"/>
      <c r="CE191" s="4"/>
      <c r="CF191" s="4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s="2" customFormat="1" x14ac:dyDescent="0.2">
      <c r="A192" s="30" t="s">
        <v>241</v>
      </c>
      <c r="B192" s="378">
        <f t="shared" si="21"/>
        <v>2</v>
      </c>
      <c r="C192" s="378">
        <f t="shared" si="22"/>
        <v>1</v>
      </c>
      <c r="D192" s="379">
        <f t="shared" si="22"/>
        <v>1</v>
      </c>
      <c r="E192" s="25">
        <f>SUM(ENERO:DICIEMBRE!E192)</f>
        <v>0</v>
      </c>
      <c r="F192" s="25">
        <f>SUM(ENERO:DICIEMBRE!F192)</f>
        <v>1</v>
      </c>
      <c r="G192" s="25">
        <f>SUM(ENERO:DICIEMBRE!G192)</f>
        <v>0</v>
      </c>
      <c r="H192" s="25">
        <f>SUM(ENERO:DICIEMBRE!H192)</f>
        <v>0</v>
      </c>
      <c r="I192" s="25">
        <f>SUM(ENERO:DICIEMBRE!I192)</f>
        <v>0</v>
      </c>
      <c r="J192" s="25">
        <f>SUM(ENERO:DICIEMBRE!J192)</f>
        <v>0</v>
      </c>
      <c r="K192" s="25">
        <f>SUM(ENERO:DICIEMBRE!K192)</f>
        <v>1</v>
      </c>
      <c r="L192" s="25">
        <f>SUM(ENERO:DICIEMBRE!L192)</f>
        <v>0</v>
      </c>
      <c r="M192" s="25">
        <f>SUM(ENERO:DICIEMBRE!M192)</f>
        <v>2</v>
      </c>
      <c r="N192" s="25">
        <f>SUM(ENERO:DICIEMBRE!N192)</f>
        <v>0</v>
      </c>
      <c r="O192" s="25">
        <f>SUM(ENERO:DICIEMBRE!O192)</f>
        <v>0</v>
      </c>
      <c r="P192" s="28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3"/>
      <c r="BY192" s="3"/>
      <c r="BZ192" s="3"/>
      <c r="CA192" s="4"/>
      <c r="CB192" s="4"/>
      <c r="CC192" s="4"/>
      <c r="CD192" s="4"/>
      <c r="CE192" s="4"/>
      <c r="CF192" s="4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x14ac:dyDescent="0.2">
      <c r="A193" s="30" t="s">
        <v>242</v>
      </c>
      <c r="B193" s="378">
        <f t="shared" si="21"/>
        <v>0</v>
      </c>
      <c r="C193" s="378">
        <f t="shared" si="22"/>
        <v>0</v>
      </c>
      <c r="D193" s="379">
        <f t="shared" si="22"/>
        <v>0</v>
      </c>
      <c r="E193" s="25">
        <f>SUM(ENERO:DICIEMBRE!E193)</f>
        <v>0</v>
      </c>
      <c r="F193" s="25">
        <f>SUM(ENERO:DICIEMBRE!F193)</f>
        <v>0</v>
      </c>
      <c r="G193" s="25">
        <f>SUM(ENERO:DICIEMBRE!G193)</f>
        <v>0</v>
      </c>
      <c r="H193" s="25">
        <f>SUM(ENERO:DICIEMBRE!H193)</f>
        <v>0</v>
      </c>
      <c r="I193" s="25">
        <f>SUM(ENERO:DICIEMBRE!I193)</f>
        <v>0</v>
      </c>
      <c r="J193" s="25">
        <f>SUM(ENERO:DICIEMBRE!J193)</f>
        <v>0</v>
      </c>
      <c r="K193" s="25">
        <f>SUM(ENERO:DICIEMBRE!K193)</f>
        <v>0</v>
      </c>
      <c r="L193" s="25">
        <f>SUM(ENERO:DICIEMBRE!L193)</f>
        <v>0</v>
      </c>
      <c r="M193" s="25">
        <f>SUM(ENERO:DICIEMBRE!M193)</f>
        <v>0</v>
      </c>
      <c r="N193" s="25">
        <f>SUM(ENERO:DICIEMBRE!N193)</f>
        <v>0</v>
      </c>
      <c r="O193" s="25">
        <f>SUM(ENERO:DICIEMBRE!O193)</f>
        <v>0</v>
      </c>
      <c r="P193" s="28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x14ac:dyDescent="0.2">
      <c r="A194" s="76" t="s">
        <v>243</v>
      </c>
      <c r="B194" s="388">
        <f t="shared" si="21"/>
        <v>9</v>
      </c>
      <c r="C194" s="388">
        <f t="shared" si="22"/>
        <v>4</v>
      </c>
      <c r="D194" s="389">
        <f t="shared" si="22"/>
        <v>5</v>
      </c>
      <c r="E194" s="25">
        <f>SUM(ENERO:DICIEMBRE!E194)</f>
        <v>1</v>
      </c>
      <c r="F194" s="25">
        <f>SUM(ENERO:DICIEMBRE!F194)</f>
        <v>0</v>
      </c>
      <c r="G194" s="25">
        <f>SUM(ENERO:DICIEMBRE!G194)</f>
        <v>0</v>
      </c>
      <c r="H194" s="25">
        <f>SUM(ENERO:DICIEMBRE!H194)</f>
        <v>1</v>
      </c>
      <c r="I194" s="25">
        <f>SUM(ENERO:DICIEMBRE!I194)</f>
        <v>0</v>
      </c>
      <c r="J194" s="25">
        <f>SUM(ENERO:DICIEMBRE!J194)</f>
        <v>0</v>
      </c>
      <c r="K194" s="25">
        <f>SUM(ENERO:DICIEMBRE!K194)</f>
        <v>3</v>
      </c>
      <c r="L194" s="25">
        <f>SUM(ENERO:DICIEMBRE!L194)</f>
        <v>4</v>
      </c>
      <c r="M194" s="25">
        <f>SUM(ENERO:DICIEMBRE!M194)</f>
        <v>7</v>
      </c>
      <c r="N194" s="25">
        <f>SUM(ENERO:DICIEMBRE!N194)</f>
        <v>2</v>
      </c>
      <c r="O194" s="25">
        <f>SUM(ENERO:DICIEMBRE!O194)</f>
        <v>4</v>
      </c>
      <c r="P194" s="28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9" spans="1:104" s="392" customFormat="1" x14ac:dyDescent="0.2">
      <c r="A199" s="392">
        <f>SUM(B12:B14,B19:B22,B27:B32,B63,B85,C90,D100:D102,C107:C109,C113:C114,C118:C119,B135,D142:D143,C146:C151,D155:D160,C165:C168,B178:B179,B184,B37:B42,B47:B52,E138:F138,C91:C97,C173:C174,B189)</f>
        <v>119479</v>
      </c>
      <c r="B199" s="392">
        <f>SUM(CG8:CM194)</f>
        <v>0</v>
      </c>
      <c r="BX199" s="393"/>
      <c r="BY199" s="393"/>
      <c r="BZ199" s="393"/>
      <c r="CA199" s="393"/>
      <c r="CB199" s="393"/>
      <c r="CC199" s="393"/>
      <c r="CD199" s="393"/>
      <c r="CE199" s="393"/>
      <c r="CF199" s="393"/>
      <c r="CG199" s="393"/>
      <c r="CH199" s="393"/>
      <c r="CI199" s="393"/>
      <c r="CJ199" s="393"/>
      <c r="CK199" s="393"/>
      <c r="CL199" s="393"/>
      <c r="CM199" s="393"/>
      <c r="CN199" s="393"/>
      <c r="CO199" s="393"/>
      <c r="CP199" s="393"/>
      <c r="CQ199" s="393"/>
      <c r="CR199" s="393"/>
      <c r="CS199" s="393"/>
      <c r="CT199" s="393"/>
      <c r="CU199" s="393"/>
      <c r="CV199" s="393"/>
      <c r="CW199" s="393"/>
      <c r="CX199" s="393"/>
      <c r="CY199" s="393"/>
      <c r="CZ199" s="393"/>
    </row>
  </sheetData>
  <mergeCells count="319">
    <mergeCell ref="K187:L187"/>
    <mergeCell ref="S182:T182"/>
    <mergeCell ref="U182:V182"/>
    <mergeCell ref="A186:A189"/>
    <mergeCell ref="B186:D187"/>
    <mergeCell ref="E186:L186"/>
    <mergeCell ref="M186:N187"/>
    <mergeCell ref="O186:O188"/>
    <mergeCell ref="E187:F187"/>
    <mergeCell ref="G187:H187"/>
    <mergeCell ref="I187:J187"/>
    <mergeCell ref="A181:A183"/>
    <mergeCell ref="B181:D182"/>
    <mergeCell ref="E181:V181"/>
    <mergeCell ref="E182:F182"/>
    <mergeCell ref="G182:H182"/>
    <mergeCell ref="I182:J182"/>
    <mergeCell ref="K182:L182"/>
    <mergeCell ref="M182:N182"/>
    <mergeCell ref="O182:P182"/>
    <mergeCell ref="Q182:R182"/>
    <mergeCell ref="A173:A174"/>
    <mergeCell ref="A176:A177"/>
    <mergeCell ref="B176:B177"/>
    <mergeCell ref="C176:C177"/>
    <mergeCell ref="D176:D177"/>
    <mergeCell ref="AF170:AG170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AB171:AB172"/>
    <mergeCell ref="W170:W172"/>
    <mergeCell ref="X170:X172"/>
    <mergeCell ref="Y170:Y172"/>
    <mergeCell ref="Z170:Z172"/>
    <mergeCell ref="AA170:AA172"/>
    <mergeCell ref="AB170:AE170"/>
    <mergeCell ref="AC171:AC172"/>
    <mergeCell ref="AD171:AD172"/>
    <mergeCell ref="AE171:AE172"/>
    <mergeCell ref="A167:B167"/>
    <mergeCell ref="A168:B168"/>
    <mergeCell ref="A170:B172"/>
    <mergeCell ref="C170:E171"/>
    <mergeCell ref="F170:U170"/>
    <mergeCell ref="V170:V172"/>
    <mergeCell ref="AF163:AG163"/>
    <mergeCell ref="AF171:AF172"/>
    <mergeCell ref="AG171:AG172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H163:AI163"/>
    <mergeCell ref="A146:A147"/>
    <mergeCell ref="A149:A151"/>
    <mergeCell ref="A153:C154"/>
    <mergeCell ref="D153:F153"/>
    <mergeCell ref="G153:G154"/>
    <mergeCell ref="H153:H154"/>
    <mergeCell ref="G140:G141"/>
    <mergeCell ref="H140:J140"/>
    <mergeCell ref="K140:M140"/>
    <mergeCell ref="A142:A143"/>
    <mergeCell ref="B142:C142"/>
    <mergeCell ref="A145:B145"/>
    <mergeCell ref="I153:I154"/>
    <mergeCell ref="A118:A119"/>
    <mergeCell ref="A121:A122"/>
    <mergeCell ref="B121:B122"/>
    <mergeCell ref="A137:D137"/>
    <mergeCell ref="B138:D138"/>
    <mergeCell ref="A140:C141"/>
    <mergeCell ref="D140:F140"/>
    <mergeCell ref="A114:B114"/>
    <mergeCell ref="A116:B117"/>
    <mergeCell ref="C116:C117"/>
    <mergeCell ref="D116:M116"/>
    <mergeCell ref="N116:O116"/>
    <mergeCell ref="P116:P117"/>
    <mergeCell ref="X111:X112"/>
    <mergeCell ref="Y111:AB111"/>
    <mergeCell ref="AC111:AD111"/>
    <mergeCell ref="AE111:AH111"/>
    <mergeCell ref="AI111:AI112"/>
    <mergeCell ref="A113:B113"/>
    <mergeCell ref="L111:M111"/>
    <mergeCell ref="N111:O111"/>
    <mergeCell ref="P111:Q111"/>
    <mergeCell ref="R111:S111"/>
    <mergeCell ref="T111:U111"/>
    <mergeCell ref="V111:W111"/>
    <mergeCell ref="A109:B109"/>
    <mergeCell ref="A111:B112"/>
    <mergeCell ref="C111:E111"/>
    <mergeCell ref="F111:G111"/>
    <mergeCell ref="H111:I111"/>
    <mergeCell ref="J111:K111"/>
    <mergeCell ref="AF105:AG105"/>
    <mergeCell ref="AH105:AI105"/>
    <mergeCell ref="AJ105:AK105"/>
    <mergeCell ref="A107:B107"/>
    <mergeCell ref="A108:B108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97:B97"/>
    <mergeCell ref="A99:C99"/>
    <mergeCell ref="A100:B102"/>
    <mergeCell ref="A104:B106"/>
    <mergeCell ref="C104:E105"/>
    <mergeCell ref="F104:AM104"/>
    <mergeCell ref="X105:Y105"/>
    <mergeCell ref="Z105:AA105"/>
    <mergeCell ref="AB105:AC105"/>
    <mergeCell ref="AD105:AE105"/>
    <mergeCell ref="AL105:AM105"/>
    <mergeCell ref="A90:B90"/>
    <mergeCell ref="A91:A93"/>
    <mergeCell ref="A94:B94"/>
    <mergeCell ref="A95:B95"/>
    <mergeCell ref="A96:B96"/>
    <mergeCell ref="Z88:AA88"/>
    <mergeCell ref="AB88:AC88"/>
    <mergeCell ref="AD88:AE88"/>
    <mergeCell ref="AF88:AG88"/>
    <mergeCell ref="A87:B89"/>
    <mergeCell ref="C87:E88"/>
    <mergeCell ref="AO87:AO89"/>
    <mergeCell ref="F88:G88"/>
    <mergeCell ref="H88:I88"/>
    <mergeCell ref="J88:K88"/>
    <mergeCell ref="L88:M88"/>
    <mergeCell ref="N88:O88"/>
    <mergeCell ref="P88:Q88"/>
    <mergeCell ref="R88:S88"/>
    <mergeCell ref="T88:U88"/>
    <mergeCell ref="AL88:AM88"/>
    <mergeCell ref="AH88:AI88"/>
    <mergeCell ref="AJ88:AK88"/>
    <mergeCell ref="F87:AM87"/>
    <mergeCell ref="V88:W88"/>
    <mergeCell ref="X88:Y88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K55:AL55"/>
    <mergeCell ref="AM54:AN55"/>
    <mergeCell ref="E55:F55"/>
    <mergeCell ref="G55:H55"/>
    <mergeCell ref="I55:J55"/>
    <mergeCell ref="K55:L55"/>
    <mergeCell ref="AN87:AN89"/>
    <mergeCell ref="M55:N55"/>
    <mergeCell ref="O55:P5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C55:AD55"/>
    <mergeCell ref="AE55:AF55"/>
    <mergeCell ref="AG55:AH55"/>
    <mergeCell ref="AI55:AJ5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9"/>
  <sheetViews>
    <sheetView workbookViewId="0">
      <selection activeCell="C118" sqref="C118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3" width="13.5703125" style="2" customWidth="1"/>
    <col min="24" max="24" width="17.42578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 customWidth="1"/>
    <col min="35" max="35" width="14" style="2" customWidth="1"/>
    <col min="36" max="37" width="11.42578125" style="2" customWidth="1"/>
    <col min="38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05" width="11.42578125" style="2" hidden="1" customWidth="1"/>
    <col min="106" max="16384" width="11.42578125" style="2"/>
  </cols>
  <sheetData>
    <row r="1" spans="1:91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s="2" customFormat="1" x14ac:dyDescent="0.2">
      <c r="A2" s="1" t="str">
        <f>CONCATENATE("COMUNA: ",[2]NOMBRE!B2," - ","( ",[2]NOMBRE!C2,[2]NOMBRE!D2,[2]NOMBRE!E2,[2]NOMBRE!F2,[2]NOMBRE!G2,"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s="2" customForma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s="2" customFormat="1" x14ac:dyDescent="0.2">
      <c r="A4" s="1" t="str">
        <f>CONCATENATE("MES: ",[2]NOMBRE!B6," - ","( ",[2]NOMBRE!C6,[2]NOMBRE!D6," )")</f>
        <v>MES: ENERO - ( 01 )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s="2" customFormat="1" x14ac:dyDescent="0.2">
      <c r="A5" s="1" t="str">
        <f>CONCATENATE("AÑO: ",[2]NOMBRE!B7)</f>
        <v>AÑO: 2020</v>
      </c>
      <c r="AP5" s="5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s="2" customFormat="1" ht="15" x14ac:dyDescent="0.2">
      <c r="A6" s="1497" t="s">
        <v>1</v>
      </c>
      <c r="B6" s="1497"/>
      <c r="C6" s="1497"/>
      <c r="D6" s="1497"/>
      <c r="E6" s="1497"/>
      <c r="F6" s="1497"/>
      <c r="G6" s="1497"/>
      <c r="H6" s="1497"/>
      <c r="I6" s="1497"/>
      <c r="J6" s="1497"/>
      <c r="K6" s="1497"/>
      <c r="L6" s="1497"/>
      <c r="M6" s="1497"/>
      <c r="N6" s="1497"/>
      <c r="O6" s="1497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</row>
    <row r="7" spans="1:91" s="2" customFormat="1" ht="15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</row>
    <row r="8" spans="1:91" s="2" customForma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CA8" s="4"/>
      <c r="CB8" s="4"/>
      <c r="CC8" s="4"/>
      <c r="CD8" s="4"/>
      <c r="CE8" s="4"/>
      <c r="CF8" s="4"/>
      <c r="CG8" s="13"/>
      <c r="CH8" s="13"/>
      <c r="CI8" s="13"/>
      <c r="CJ8" s="13"/>
      <c r="CK8" s="13"/>
      <c r="CL8" s="13"/>
      <c r="CM8" s="13"/>
    </row>
    <row r="9" spans="1:91" s="2" customFormat="1" ht="14.25" customHeight="1" x14ac:dyDescent="0.2">
      <c r="A9" s="1498" t="s">
        <v>4</v>
      </c>
      <c r="B9" s="1501" t="s">
        <v>5</v>
      </c>
      <c r="C9" s="1502"/>
      <c r="D9" s="1503"/>
      <c r="E9" s="1507" t="s">
        <v>6</v>
      </c>
      <c r="F9" s="1508"/>
      <c r="G9" s="1508"/>
      <c r="H9" s="1508"/>
      <c r="I9" s="1508"/>
      <c r="J9" s="1508"/>
      <c r="K9" s="1508"/>
      <c r="L9" s="1508"/>
      <c r="M9" s="1508"/>
      <c r="N9" s="1508"/>
      <c r="O9" s="1508"/>
      <c r="P9" s="1508"/>
      <c r="Q9" s="1508"/>
      <c r="R9" s="1508"/>
      <c r="S9" s="1508"/>
      <c r="T9" s="1508"/>
      <c r="U9" s="1508"/>
      <c r="V9" s="1508"/>
      <c r="W9" s="1508"/>
      <c r="X9" s="1508"/>
      <c r="Y9" s="1508"/>
      <c r="Z9" s="1508"/>
      <c r="AA9" s="1508"/>
      <c r="AB9" s="1508"/>
      <c r="AC9" s="1508"/>
      <c r="AD9" s="1508"/>
      <c r="AE9" s="1508"/>
      <c r="AF9" s="1508"/>
      <c r="AG9" s="1508"/>
      <c r="AH9" s="1508"/>
      <c r="AI9" s="1508"/>
      <c r="AJ9" s="1508"/>
      <c r="AK9" s="1508"/>
      <c r="AL9" s="1509"/>
      <c r="AM9" s="1510" t="s">
        <v>7</v>
      </c>
      <c r="AN9" s="1507" t="s">
        <v>8</v>
      </c>
      <c r="AO9" s="1508"/>
      <c r="AP9" s="1508"/>
      <c r="AQ9" s="1509"/>
      <c r="AR9" s="1510" t="s">
        <v>9</v>
      </c>
      <c r="AS9" s="1510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X9" s="3"/>
      <c r="BY9" s="3"/>
      <c r="BZ9" s="3"/>
      <c r="CA9" s="4"/>
      <c r="CB9" s="4"/>
      <c r="CC9" s="4"/>
      <c r="CD9" s="4"/>
      <c r="CE9" s="4"/>
      <c r="CF9" s="4"/>
      <c r="CG9" s="13"/>
      <c r="CH9" s="13"/>
      <c r="CI9" s="13"/>
      <c r="CJ9" s="13"/>
      <c r="CK9" s="13"/>
      <c r="CL9" s="13"/>
      <c r="CM9" s="13"/>
    </row>
    <row r="10" spans="1:91" s="2" customFormat="1" ht="14.25" customHeight="1" x14ac:dyDescent="0.2">
      <c r="A10" s="1499"/>
      <c r="B10" s="1504"/>
      <c r="C10" s="1505"/>
      <c r="D10" s="1506"/>
      <c r="E10" s="1507" t="s">
        <v>11</v>
      </c>
      <c r="F10" s="1509"/>
      <c r="G10" s="1507" t="s">
        <v>12</v>
      </c>
      <c r="H10" s="1509"/>
      <c r="I10" s="1507" t="s">
        <v>13</v>
      </c>
      <c r="J10" s="1509"/>
      <c r="K10" s="1507" t="s">
        <v>14</v>
      </c>
      <c r="L10" s="1509"/>
      <c r="M10" s="1507" t="s">
        <v>15</v>
      </c>
      <c r="N10" s="1509"/>
      <c r="O10" s="1513" t="s">
        <v>16</v>
      </c>
      <c r="P10" s="1514"/>
      <c r="Q10" s="1513" t="s">
        <v>17</v>
      </c>
      <c r="R10" s="1514"/>
      <c r="S10" s="1513" t="s">
        <v>18</v>
      </c>
      <c r="T10" s="1514"/>
      <c r="U10" s="1513" t="s">
        <v>19</v>
      </c>
      <c r="V10" s="1514"/>
      <c r="W10" s="1513" t="s">
        <v>20</v>
      </c>
      <c r="X10" s="1514"/>
      <c r="Y10" s="1513" t="s">
        <v>21</v>
      </c>
      <c r="Z10" s="1514"/>
      <c r="AA10" s="1513" t="s">
        <v>22</v>
      </c>
      <c r="AB10" s="1514"/>
      <c r="AC10" s="1513" t="s">
        <v>23</v>
      </c>
      <c r="AD10" s="1514"/>
      <c r="AE10" s="1513" t="s">
        <v>24</v>
      </c>
      <c r="AF10" s="1514"/>
      <c r="AG10" s="1520" t="s">
        <v>25</v>
      </c>
      <c r="AH10" s="1520"/>
      <c r="AI10" s="1513" t="s">
        <v>26</v>
      </c>
      <c r="AJ10" s="1514"/>
      <c r="AK10" s="1520" t="s">
        <v>27</v>
      </c>
      <c r="AL10" s="1514"/>
      <c r="AM10" s="1511"/>
      <c r="AN10" s="1521" t="s">
        <v>28</v>
      </c>
      <c r="AO10" s="1515" t="s">
        <v>29</v>
      </c>
      <c r="AP10" s="1515" t="s">
        <v>30</v>
      </c>
      <c r="AQ10" s="1517" t="s">
        <v>31</v>
      </c>
      <c r="AR10" s="1511"/>
      <c r="AS10" s="1511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X10" s="3"/>
      <c r="BY10" s="3"/>
      <c r="BZ10" s="3"/>
      <c r="CA10" s="4"/>
      <c r="CB10" s="4"/>
      <c r="CC10" s="4"/>
      <c r="CD10" s="4"/>
      <c r="CE10" s="4"/>
      <c r="CF10" s="4"/>
      <c r="CG10" s="13"/>
      <c r="CH10" s="13"/>
      <c r="CI10" s="13"/>
      <c r="CJ10" s="13"/>
      <c r="CK10" s="13"/>
      <c r="CL10" s="13"/>
      <c r="CM10" s="13"/>
    </row>
    <row r="11" spans="1:91" s="2" customFormat="1" x14ac:dyDescent="0.2">
      <c r="A11" s="1500"/>
      <c r="B11" s="14" t="s">
        <v>32</v>
      </c>
      <c r="C11" s="15" t="s">
        <v>33</v>
      </c>
      <c r="D11" s="139" t="s">
        <v>34</v>
      </c>
      <c r="E11" s="17" t="s">
        <v>33</v>
      </c>
      <c r="F11" s="18" t="s">
        <v>34</v>
      </c>
      <c r="G11" s="17" t="s">
        <v>33</v>
      </c>
      <c r="H11" s="18" t="s">
        <v>34</v>
      </c>
      <c r="I11" s="17" t="s">
        <v>33</v>
      </c>
      <c r="J11" s="18" t="s">
        <v>34</v>
      </c>
      <c r="K11" s="17" t="s">
        <v>33</v>
      </c>
      <c r="L11" s="18" t="s">
        <v>34</v>
      </c>
      <c r="M11" s="17" t="s">
        <v>33</v>
      </c>
      <c r="N11" s="18" t="s">
        <v>34</v>
      </c>
      <c r="O11" s="17" t="s">
        <v>33</v>
      </c>
      <c r="P11" s="18" t="s">
        <v>34</v>
      </c>
      <c r="Q11" s="17" t="s">
        <v>33</v>
      </c>
      <c r="R11" s="18" t="s">
        <v>34</v>
      </c>
      <c r="S11" s="17" t="s">
        <v>33</v>
      </c>
      <c r="T11" s="18" t="s">
        <v>34</v>
      </c>
      <c r="U11" s="17" t="s">
        <v>33</v>
      </c>
      <c r="V11" s="18" t="s">
        <v>34</v>
      </c>
      <c r="W11" s="17" t="s">
        <v>33</v>
      </c>
      <c r="X11" s="18" t="s">
        <v>34</v>
      </c>
      <c r="Y11" s="17" t="s">
        <v>33</v>
      </c>
      <c r="Z11" s="18" t="s">
        <v>34</v>
      </c>
      <c r="AA11" s="17" t="s">
        <v>33</v>
      </c>
      <c r="AB11" s="18" t="s">
        <v>34</v>
      </c>
      <c r="AC11" s="17" t="s">
        <v>33</v>
      </c>
      <c r="AD11" s="18" t="s">
        <v>34</v>
      </c>
      <c r="AE11" s="17" t="s">
        <v>33</v>
      </c>
      <c r="AF11" s="18" t="s">
        <v>34</v>
      </c>
      <c r="AG11" s="309" t="s">
        <v>33</v>
      </c>
      <c r="AH11" s="20" t="s">
        <v>34</v>
      </c>
      <c r="AI11" s="17" t="s">
        <v>33</v>
      </c>
      <c r="AJ11" s="18" t="s">
        <v>34</v>
      </c>
      <c r="AK11" s="309" t="s">
        <v>33</v>
      </c>
      <c r="AL11" s="18" t="s">
        <v>34</v>
      </c>
      <c r="AM11" s="1512"/>
      <c r="AN11" s="1522"/>
      <c r="AO11" s="1516"/>
      <c r="AP11" s="1516"/>
      <c r="AQ11" s="1518"/>
      <c r="AR11" s="1512"/>
      <c r="AS11" s="15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X11" s="3"/>
      <c r="BY11" s="3"/>
      <c r="BZ11" s="3"/>
      <c r="CA11" s="4"/>
      <c r="CB11" s="4"/>
      <c r="CC11" s="4"/>
      <c r="CD11" s="4"/>
      <c r="CE11" s="4"/>
      <c r="CF11" s="4"/>
      <c r="CG11" s="13"/>
      <c r="CH11" s="13"/>
      <c r="CI11" s="13"/>
      <c r="CJ11" s="13"/>
      <c r="CK11" s="13"/>
      <c r="CL11" s="13"/>
      <c r="CM11" s="13"/>
    </row>
    <row r="12" spans="1:91" s="2" customFormat="1" x14ac:dyDescent="0.2">
      <c r="A12" s="403" t="s">
        <v>35</v>
      </c>
      <c r="B12" s="404">
        <f>SUM(C12+D12)</f>
        <v>4794</v>
      </c>
      <c r="C12" s="398">
        <f t="shared" ref="C12:D14" si="0">SUM(E12+G12+I12+K12+M12+O12+Q12+S12+U12+W12+Y12+AA12+AC12+AE12+AG12+AI12+AK12)</f>
        <v>2454</v>
      </c>
      <c r="D12" s="405">
        <f t="shared" si="0"/>
        <v>2340</v>
      </c>
      <c r="E12" s="406">
        <v>429</v>
      </c>
      <c r="F12" s="407">
        <v>380</v>
      </c>
      <c r="G12" s="406">
        <v>205</v>
      </c>
      <c r="H12" s="407">
        <v>161</v>
      </c>
      <c r="I12" s="406">
        <v>161</v>
      </c>
      <c r="J12" s="408">
        <v>121</v>
      </c>
      <c r="K12" s="406">
        <v>109</v>
      </c>
      <c r="L12" s="408">
        <v>84</v>
      </c>
      <c r="M12" s="406">
        <v>134</v>
      </c>
      <c r="N12" s="408">
        <v>128</v>
      </c>
      <c r="O12" s="406">
        <v>126</v>
      </c>
      <c r="P12" s="408">
        <v>123</v>
      </c>
      <c r="Q12" s="406">
        <v>115</v>
      </c>
      <c r="R12" s="408">
        <v>115</v>
      </c>
      <c r="S12" s="406">
        <v>94</v>
      </c>
      <c r="T12" s="408">
        <v>106</v>
      </c>
      <c r="U12" s="406">
        <v>101</v>
      </c>
      <c r="V12" s="408">
        <v>118</v>
      </c>
      <c r="W12" s="406">
        <v>106</v>
      </c>
      <c r="X12" s="408">
        <v>113</v>
      </c>
      <c r="Y12" s="406">
        <v>109</v>
      </c>
      <c r="Z12" s="408">
        <v>136</v>
      </c>
      <c r="AA12" s="406">
        <v>151</v>
      </c>
      <c r="AB12" s="408">
        <v>125</v>
      </c>
      <c r="AC12" s="406">
        <v>117</v>
      </c>
      <c r="AD12" s="408">
        <v>130</v>
      </c>
      <c r="AE12" s="406">
        <v>125</v>
      </c>
      <c r="AF12" s="408">
        <v>103</v>
      </c>
      <c r="AG12" s="409">
        <v>137</v>
      </c>
      <c r="AH12" s="410">
        <v>109</v>
      </c>
      <c r="AI12" s="406">
        <v>93</v>
      </c>
      <c r="AJ12" s="408">
        <v>114</v>
      </c>
      <c r="AK12" s="411">
        <v>142</v>
      </c>
      <c r="AL12" s="408">
        <v>174</v>
      </c>
      <c r="AM12" s="411">
        <v>4573</v>
      </c>
      <c r="AN12" s="406">
        <v>85</v>
      </c>
      <c r="AO12" s="412">
        <v>2</v>
      </c>
      <c r="AP12" s="412">
        <v>245</v>
      </c>
      <c r="AQ12" s="408">
        <v>444</v>
      </c>
      <c r="AR12" s="408">
        <v>228</v>
      </c>
      <c r="AS12" s="408">
        <v>5900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BX12" s="3"/>
      <c r="BY12" s="3"/>
      <c r="BZ12" s="3"/>
      <c r="CA12" s="4"/>
      <c r="CB12" s="4"/>
      <c r="CC12" s="4"/>
      <c r="CD12" s="4"/>
      <c r="CE12" s="4"/>
      <c r="CF12" s="4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s="2" customFormat="1" x14ac:dyDescent="0.2">
      <c r="A13" s="30" t="s">
        <v>36</v>
      </c>
      <c r="B13" s="31">
        <f>SUM(C13+D13)</f>
        <v>460</v>
      </c>
      <c r="C13" s="32">
        <f t="shared" si="0"/>
        <v>0</v>
      </c>
      <c r="D13" s="33">
        <f t="shared" si="0"/>
        <v>460</v>
      </c>
      <c r="E13" s="34"/>
      <c r="F13" s="35"/>
      <c r="G13" s="36"/>
      <c r="H13" s="37"/>
      <c r="I13" s="36"/>
      <c r="J13" s="35">
        <v>3</v>
      </c>
      <c r="K13" s="34"/>
      <c r="L13" s="35">
        <v>37</v>
      </c>
      <c r="M13" s="34"/>
      <c r="N13" s="35">
        <v>90</v>
      </c>
      <c r="O13" s="34"/>
      <c r="P13" s="35">
        <v>111</v>
      </c>
      <c r="Q13" s="34"/>
      <c r="R13" s="35">
        <v>85</v>
      </c>
      <c r="S13" s="34"/>
      <c r="T13" s="35">
        <v>66</v>
      </c>
      <c r="U13" s="34"/>
      <c r="V13" s="35">
        <v>30</v>
      </c>
      <c r="W13" s="34"/>
      <c r="X13" s="35">
        <v>16</v>
      </c>
      <c r="Y13" s="34"/>
      <c r="Z13" s="35">
        <v>9</v>
      </c>
      <c r="AA13" s="34"/>
      <c r="AB13" s="35">
        <v>6</v>
      </c>
      <c r="AC13" s="34"/>
      <c r="AD13" s="35">
        <v>1</v>
      </c>
      <c r="AE13" s="34"/>
      <c r="AF13" s="35">
        <v>3</v>
      </c>
      <c r="AG13" s="38"/>
      <c r="AH13" s="39"/>
      <c r="AI13" s="34"/>
      <c r="AJ13" s="35">
        <v>1</v>
      </c>
      <c r="AK13" s="40"/>
      <c r="AL13" s="35">
        <v>2</v>
      </c>
      <c r="AM13" s="40">
        <v>447</v>
      </c>
      <c r="AN13" s="34">
        <v>9</v>
      </c>
      <c r="AO13" s="41"/>
      <c r="AP13" s="41">
        <v>5</v>
      </c>
      <c r="AQ13" s="35">
        <v>25</v>
      </c>
      <c r="AR13" s="35">
        <v>6</v>
      </c>
      <c r="AS13" s="35">
        <v>708</v>
      </c>
      <c r="AT13" s="28" t="s">
        <v>244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BX13" s="3"/>
      <c r="BY13" s="3"/>
      <c r="BZ13" s="3"/>
      <c r="CA13" s="4"/>
      <c r="CB13" s="4"/>
      <c r="CC13" s="4"/>
      <c r="CD13" s="4" t="s">
        <v>244</v>
      </c>
      <c r="CE13" s="4"/>
      <c r="CF13" s="4"/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s="2" customFormat="1" x14ac:dyDescent="0.2">
      <c r="A14" s="42" t="s">
        <v>37</v>
      </c>
      <c r="B14" s="43">
        <f>SUM(C14+D14)</f>
        <v>209</v>
      </c>
      <c r="C14" s="44">
        <f t="shared" si="0"/>
        <v>0</v>
      </c>
      <c r="D14" s="45">
        <f t="shared" si="0"/>
        <v>209</v>
      </c>
      <c r="E14" s="46"/>
      <c r="F14" s="47"/>
      <c r="G14" s="46"/>
      <c r="H14" s="47"/>
      <c r="I14" s="46"/>
      <c r="J14" s="48">
        <v>1</v>
      </c>
      <c r="K14" s="46"/>
      <c r="L14" s="48">
        <v>17</v>
      </c>
      <c r="M14" s="46"/>
      <c r="N14" s="48">
        <v>49</v>
      </c>
      <c r="O14" s="46"/>
      <c r="P14" s="48">
        <v>42</v>
      </c>
      <c r="Q14" s="46"/>
      <c r="R14" s="48">
        <v>42</v>
      </c>
      <c r="S14" s="46"/>
      <c r="T14" s="48">
        <v>26</v>
      </c>
      <c r="U14" s="46"/>
      <c r="V14" s="48">
        <v>14</v>
      </c>
      <c r="W14" s="46"/>
      <c r="X14" s="48">
        <v>8</v>
      </c>
      <c r="Y14" s="46"/>
      <c r="Z14" s="48">
        <v>6</v>
      </c>
      <c r="AA14" s="46"/>
      <c r="AB14" s="48">
        <v>2</v>
      </c>
      <c r="AC14" s="46"/>
      <c r="AD14" s="48">
        <v>1</v>
      </c>
      <c r="AE14" s="46"/>
      <c r="AF14" s="48">
        <v>1</v>
      </c>
      <c r="AG14" s="49"/>
      <c r="AH14" s="50"/>
      <c r="AI14" s="46"/>
      <c r="AJ14" s="48"/>
      <c r="AK14" s="51"/>
      <c r="AL14" s="48"/>
      <c r="AM14" s="51">
        <v>204</v>
      </c>
      <c r="AN14" s="52"/>
      <c r="AO14" s="53"/>
      <c r="AP14" s="53"/>
      <c r="AQ14" s="54"/>
      <c r="AR14" s="54"/>
      <c r="AS14" s="54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BX14" s="3"/>
      <c r="BY14" s="3"/>
      <c r="BZ14" s="3"/>
      <c r="CA14" s="4"/>
      <c r="CB14" s="4"/>
      <c r="CC14" s="4"/>
      <c r="CD14" s="4"/>
      <c r="CE14" s="4"/>
      <c r="CF14" s="4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s="2" customFormat="1" x14ac:dyDescent="0.2">
      <c r="A15" s="1519" t="s">
        <v>38</v>
      </c>
      <c r="B15" s="1519"/>
      <c r="C15" s="1519"/>
      <c r="D15" s="1519"/>
      <c r="E15" s="1519"/>
      <c r="F15" s="1519"/>
      <c r="G15" s="1519"/>
      <c r="H15" s="1519"/>
      <c r="I15" s="1519"/>
      <c r="J15" s="1519"/>
      <c r="K15" s="1519"/>
      <c r="L15" s="1519"/>
      <c r="M15" s="1519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CA15" s="4"/>
      <c r="CB15" s="4"/>
      <c r="CC15" s="4"/>
      <c r="CD15" s="4"/>
      <c r="CE15" s="4"/>
      <c r="CF15" s="4"/>
      <c r="CG15" s="13"/>
      <c r="CH15" s="13"/>
      <c r="CI15" s="13"/>
      <c r="CJ15" s="13"/>
      <c r="CK15" s="13"/>
      <c r="CL15" s="13"/>
      <c r="CM15" s="13"/>
    </row>
    <row r="16" spans="1:91" s="2" customFormat="1" ht="14.25" customHeight="1" x14ac:dyDescent="0.2">
      <c r="A16" s="1498" t="s">
        <v>39</v>
      </c>
      <c r="B16" s="1501" t="s">
        <v>5</v>
      </c>
      <c r="C16" s="1502"/>
      <c r="D16" s="1503"/>
      <c r="E16" s="1507" t="s">
        <v>6</v>
      </c>
      <c r="F16" s="1508"/>
      <c r="G16" s="1508"/>
      <c r="H16" s="1508"/>
      <c r="I16" s="1508"/>
      <c r="J16" s="1508"/>
      <c r="K16" s="1508"/>
      <c r="L16" s="1508"/>
      <c r="M16" s="1508"/>
      <c r="N16" s="1508"/>
      <c r="O16" s="1508"/>
      <c r="P16" s="1508"/>
      <c r="Q16" s="1508"/>
      <c r="R16" s="1508"/>
      <c r="S16" s="1508"/>
      <c r="T16" s="1508"/>
      <c r="U16" s="1508"/>
      <c r="V16" s="1508"/>
      <c r="W16" s="1508"/>
      <c r="X16" s="1508"/>
      <c r="Y16" s="1508"/>
      <c r="Z16" s="1508"/>
      <c r="AA16" s="1508"/>
      <c r="AB16" s="1508"/>
      <c r="AC16" s="1508"/>
      <c r="AD16" s="1508"/>
      <c r="AE16" s="1508"/>
      <c r="AF16" s="1508"/>
      <c r="AG16" s="1508"/>
      <c r="AH16" s="1508"/>
      <c r="AI16" s="1508"/>
      <c r="AJ16" s="1508"/>
      <c r="AK16" s="1508"/>
      <c r="AL16" s="1509"/>
      <c r="AM16" s="1510" t="s">
        <v>7</v>
      </c>
      <c r="AN16" s="1510" t="s">
        <v>10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3"/>
      <c r="BY16" s="3"/>
      <c r="BZ16" s="3"/>
      <c r="CA16" s="4"/>
      <c r="CB16" s="4"/>
      <c r="CC16" s="4"/>
      <c r="CD16" s="4"/>
      <c r="CE16" s="4"/>
      <c r="CF16" s="4"/>
      <c r="CG16" s="13"/>
      <c r="CH16" s="13"/>
      <c r="CI16" s="13"/>
      <c r="CJ16" s="13"/>
      <c r="CK16" s="13"/>
      <c r="CL16" s="13"/>
      <c r="CM16" s="13"/>
    </row>
    <row r="17" spans="1:91" s="2" customFormat="1" x14ac:dyDescent="0.2">
      <c r="A17" s="1499"/>
      <c r="B17" s="1504"/>
      <c r="C17" s="1505"/>
      <c r="D17" s="1506"/>
      <c r="E17" s="1507" t="s">
        <v>11</v>
      </c>
      <c r="F17" s="1509"/>
      <c r="G17" s="1507" t="s">
        <v>12</v>
      </c>
      <c r="H17" s="1509"/>
      <c r="I17" s="1507" t="s">
        <v>13</v>
      </c>
      <c r="J17" s="1509"/>
      <c r="K17" s="1507" t="s">
        <v>14</v>
      </c>
      <c r="L17" s="1509"/>
      <c r="M17" s="1507" t="s">
        <v>15</v>
      </c>
      <c r="N17" s="1509"/>
      <c r="O17" s="1513" t="s">
        <v>16</v>
      </c>
      <c r="P17" s="1514"/>
      <c r="Q17" s="1513" t="s">
        <v>17</v>
      </c>
      <c r="R17" s="1514"/>
      <c r="S17" s="1513" t="s">
        <v>18</v>
      </c>
      <c r="T17" s="1514"/>
      <c r="U17" s="1513" t="s">
        <v>19</v>
      </c>
      <c r="V17" s="1514"/>
      <c r="W17" s="1513" t="s">
        <v>20</v>
      </c>
      <c r="X17" s="1514"/>
      <c r="Y17" s="1513" t="s">
        <v>21</v>
      </c>
      <c r="Z17" s="1514"/>
      <c r="AA17" s="1513" t="s">
        <v>22</v>
      </c>
      <c r="AB17" s="1514"/>
      <c r="AC17" s="1513" t="s">
        <v>23</v>
      </c>
      <c r="AD17" s="1514"/>
      <c r="AE17" s="1513" t="s">
        <v>24</v>
      </c>
      <c r="AF17" s="1514"/>
      <c r="AG17" s="1513" t="s">
        <v>25</v>
      </c>
      <c r="AH17" s="1514"/>
      <c r="AI17" s="1513" t="s">
        <v>26</v>
      </c>
      <c r="AJ17" s="1514"/>
      <c r="AK17" s="1513" t="s">
        <v>27</v>
      </c>
      <c r="AL17" s="1514"/>
      <c r="AM17" s="1511"/>
      <c r="AN17" s="1511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X17" s="3"/>
      <c r="BY17" s="3"/>
      <c r="BZ17" s="3"/>
      <c r="CA17" s="4"/>
      <c r="CB17" s="4"/>
      <c r="CC17" s="4"/>
      <c r="CD17" s="4"/>
      <c r="CE17" s="4"/>
      <c r="CF17" s="4"/>
      <c r="CG17" s="13"/>
      <c r="CH17" s="13"/>
      <c r="CI17" s="13"/>
      <c r="CJ17" s="13"/>
      <c r="CK17" s="13"/>
      <c r="CL17" s="13"/>
      <c r="CM17" s="13"/>
    </row>
    <row r="18" spans="1:91" s="2" customFormat="1" x14ac:dyDescent="0.2">
      <c r="A18" s="1500"/>
      <c r="B18" s="58" t="s">
        <v>32</v>
      </c>
      <c r="C18" s="395" t="s">
        <v>40</v>
      </c>
      <c r="D18" s="60" t="s">
        <v>34</v>
      </c>
      <c r="E18" s="61" t="s">
        <v>40</v>
      </c>
      <c r="F18" s="60" t="s">
        <v>34</v>
      </c>
      <c r="G18" s="61" t="s">
        <v>40</v>
      </c>
      <c r="H18" s="60" t="s">
        <v>34</v>
      </c>
      <c r="I18" s="61" t="s">
        <v>40</v>
      </c>
      <c r="J18" s="60" t="s">
        <v>34</v>
      </c>
      <c r="K18" s="61" t="s">
        <v>40</v>
      </c>
      <c r="L18" s="60" t="s">
        <v>34</v>
      </c>
      <c r="M18" s="61" t="s">
        <v>40</v>
      </c>
      <c r="N18" s="60" t="s">
        <v>34</v>
      </c>
      <c r="O18" s="61" t="s">
        <v>40</v>
      </c>
      <c r="P18" s="60" t="s">
        <v>34</v>
      </c>
      <c r="Q18" s="61" t="s">
        <v>40</v>
      </c>
      <c r="R18" s="60" t="s">
        <v>34</v>
      </c>
      <c r="S18" s="61" t="s">
        <v>40</v>
      </c>
      <c r="T18" s="60" t="s">
        <v>34</v>
      </c>
      <c r="U18" s="61" t="s">
        <v>40</v>
      </c>
      <c r="V18" s="60" t="s">
        <v>34</v>
      </c>
      <c r="W18" s="61" t="s">
        <v>40</v>
      </c>
      <c r="X18" s="60" t="s">
        <v>34</v>
      </c>
      <c r="Y18" s="61" t="s">
        <v>40</v>
      </c>
      <c r="Z18" s="60" t="s">
        <v>34</v>
      </c>
      <c r="AA18" s="61" t="s">
        <v>40</v>
      </c>
      <c r="AB18" s="60" t="s">
        <v>34</v>
      </c>
      <c r="AC18" s="61" t="s">
        <v>40</v>
      </c>
      <c r="AD18" s="60" t="s">
        <v>34</v>
      </c>
      <c r="AE18" s="61" t="s">
        <v>40</v>
      </c>
      <c r="AF18" s="60" t="s">
        <v>34</v>
      </c>
      <c r="AG18" s="61" t="s">
        <v>40</v>
      </c>
      <c r="AH18" s="60" t="s">
        <v>34</v>
      </c>
      <c r="AI18" s="61" t="s">
        <v>40</v>
      </c>
      <c r="AJ18" s="60" t="s">
        <v>34</v>
      </c>
      <c r="AK18" s="61" t="s">
        <v>40</v>
      </c>
      <c r="AL18" s="60" t="s">
        <v>34</v>
      </c>
      <c r="AM18" s="1512"/>
      <c r="AN18" s="15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X18" s="3"/>
      <c r="BY18" s="3"/>
      <c r="BZ18" s="3"/>
      <c r="CA18" s="4"/>
      <c r="CB18" s="4"/>
      <c r="CC18" s="4"/>
      <c r="CD18" s="4"/>
      <c r="CE18" s="4"/>
      <c r="CF18" s="4"/>
      <c r="CG18" s="13"/>
      <c r="CH18" s="13"/>
      <c r="CI18" s="13"/>
      <c r="CJ18" s="13"/>
      <c r="CK18" s="13"/>
      <c r="CL18" s="13"/>
      <c r="CM18" s="13"/>
    </row>
    <row r="19" spans="1:91" s="2" customFormat="1" x14ac:dyDescent="0.2">
      <c r="A19" s="62" t="s">
        <v>41</v>
      </c>
      <c r="B19" s="63">
        <f>SUM(C19+D19)</f>
        <v>0</v>
      </c>
      <c r="C19" s="64">
        <f t="shared" ref="C19:D22" si="1">SUM(E19+G19+I19+K19+M19+O19+Q19+S19+U19+W19+Y19+AA19+AC19+AE19+AG19+AI19+AK19)</f>
        <v>0</v>
      </c>
      <c r="D19" s="65">
        <f t="shared" si="1"/>
        <v>0</v>
      </c>
      <c r="E19" s="66"/>
      <c r="F19" s="67"/>
      <c r="G19" s="66"/>
      <c r="H19" s="67"/>
      <c r="I19" s="66"/>
      <c r="J19" s="68"/>
      <c r="K19" s="66"/>
      <c r="L19" s="68"/>
      <c r="M19" s="66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69"/>
      <c r="AH19" s="68"/>
      <c r="AI19" s="69"/>
      <c r="AJ19" s="68"/>
      <c r="AK19" s="69"/>
      <c r="AL19" s="68"/>
      <c r="AM19" s="70"/>
      <c r="AN19" s="70"/>
      <c r="AO19" s="28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X19" s="3"/>
      <c r="BY19" s="3"/>
      <c r="BZ19" s="3"/>
      <c r="CA19" s="4"/>
      <c r="CB19" s="4"/>
      <c r="CC19" s="4"/>
      <c r="CD19" s="4"/>
      <c r="CE19" s="4"/>
      <c r="CF19" s="4"/>
      <c r="CG19" s="13">
        <v>0</v>
      </c>
      <c r="CH19" s="13">
        <v>0</v>
      </c>
      <c r="CI19" s="13"/>
      <c r="CJ19" s="13"/>
      <c r="CK19" s="13"/>
      <c r="CL19" s="13"/>
      <c r="CM19" s="13"/>
    </row>
    <row r="20" spans="1:91" s="2" customFormat="1" x14ac:dyDescent="0.2">
      <c r="A20" s="71" t="s">
        <v>42</v>
      </c>
      <c r="B20" s="63">
        <f>SUM(C20+D20)</f>
        <v>0</v>
      </c>
      <c r="C20" s="64">
        <f t="shared" si="1"/>
        <v>0</v>
      </c>
      <c r="D20" s="72">
        <f t="shared" si="1"/>
        <v>0</v>
      </c>
      <c r="E20" s="34"/>
      <c r="F20" s="73"/>
      <c r="G20" s="34"/>
      <c r="H20" s="73"/>
      <c r="I20" s="34"/>
      <c r="J20" s="35"/>
      <c r="K20" s="34"/>
      <c r="L20" s="35"/>
      <c r="M20" s="34"/>
      <c r="N20" s="35"/>
      <c r="O20" s="74"/>
      <c r="P20" s="35"/>
      <c r="Q20" s="74"/>
      <c r="R20" s="35"/>
      <c r="S20" s="74"/>
      <c r="T20" s="35"/>
      <c r="U20" s="74"/>
      <c r="V20" s="35"/>
      <c r="W20" s="74"/>
      <c r="X20" s="35"/>
      <c r="Y20" s="74"/>
      <c r="Z20" s="35"/>
      <c r="AA20" s="74"/>
      <c r="AB20" s="35"/>
      <c r="AC20" s="74"/>
      <c r="AD20" s="35"/>
      <c r="AE20" s="74"/>
      <c r="AF20" s="35"/>
      <c r="AG20" s="74"/>
      <c r="AH20" s="35"/>
      <c r="AI20" s="74"/>
      <c r="AJ20" s="35"/>
      <c r="AK20" s="74"/>
      <c r="AL20" s="35"/>
      <c r="AM20" s="75"/>
      <c r="AN20" s="75"/>
      <c r="AO20" s="28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X20" s="3"/>
      <c r="BY20" s="3"/>
      <c r="BZ20" s="3"/>
      <c r="CA20" s="4"/>
      <c r="CB20" s="4"/>
      <c r="CC20" s="4"/>
      <c r="CD20" s="4"/>
      <c r="CE20" s="4"/>
      <c r="CF20" s="4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s="2" customFormat="1" x14ac:dyDescent="0.2">
      <c r="A21" s="71" t="s">
        <v>43</v>
      </c>
      <c r="B21" s="63">
        <f>SUM(C21+D21)</f>
        <v>0</v>
      </c>
      <c r="C21" s="64">
        <f t="shared" si="1"/>
        <v>0</v>
      </c>
      <c r="D21" s="72">
        <f t="shared" si="1"/>
        <v>0</v>
      </c>
      <c r="E21" s="34"/>
      <c r="F21" s="73"/>
      <c r="G21" s="34"/>
      <c r="H21" s="73"/>
      <c r="I21" s="34"/>
      <c r="J21" s="35"/>
      <c r="K21" s="34"/>
      <c r="L21" s="35"/>
      <c r="M21" s="34"/>
      <c r="N21" s="35"/>
      <c r="O21" s="74"/>
      <c r="P21" s="35"/>
      <c r="Q21" s="74"/>
      <c r="R21" s="35"/>
      <c r="S21" s="74"/>
      <c r="T21" s="35"/>
      <c r="U21" s="74"/>
      <c r="V21" s="35"/>
      <c r="W21" s="74"/>
      <c r="X21" s="35"/>
      <c r="Y21" s="74"/>
      <c r="Z21" s="35"/>
      <c r="AA21" s="74"/>
      <c r="AB21" s="35"/>
      <c r="AC21" s="74"/>
      <c r="AD21" s="35"/>
      <c r="AE21" s="74"/>
      <c r="AF21" s="35"/>
      <c r="AG21" s="74"/>
      <c r="AH21" s="35"/>
      <c r="AI21" s="74"/>
      <c r="AJ21" s="35"/>
      <c r="AK21" s="74"/>
      <c r="AL21" s="35"/>
      <c r="AM21" s="75"/>
      <c r="AN21" s="75"/>
      <c r="AO21" s="28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X21" s="3"/>
      <c r="BY21" s="3"/>
      <c r="BZ21" s="3"/>
      <c r="CA21" s="4"/>
      <c r="CB21" s="4"/>
      <c r="CC21" s="4"/>
      <c r="CD21" s="4"/>
      <c r="CE21" s="4"/>
      <c r="CF21" s="4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s="2" customFormat="1" x14ac:dyDescent="0.2">
      <c r="A22" s="76" t="s">
        <v>44</v>
      </c>
      <c r="B22" s="77">
        <f>SUM(C22+D22)</f>
        <v>0</v>
      </c>
      <c r="C22" s="78">
        <f t="shared" si="1"/>
        <v>0</v>
      </c>
      <c r="D22" s="45">
        <f t="shared" si="1"/>
        <v>0</v>
      </c>
      <c r="E22" s="46"/>
      <c r="F22" s="47"/>
      <c r="G22" s="46"/>
      <c r="H22" s="47"/>
      <c r="I22" s="46"/>
      <c r="J22" s="48"/>
      <c r="K22" s="46"/>
      <c r="L22" s="48"/>
      <c r="M22" s="46"/>
      <c r="N22" s="48"/>
      <c r="O22" s="79"/>
      <c r="P22" s="48"/>
      <c r="Q22" s="79"/>
      <c r="R22" s="48"/>
      <c r="S22" s="79"/>
      <c r="T22" s="48"/>
      <c r="U22" s="79"/>
      <c r="V22" s="48"/>
      <c r="W22" s="79"/>
      <c r="X22" s="48"/>
      <c r="Y22" s="79"/>
      <c r="Z22" s="48"/>
      <c r="AA22" s="79"/>
      <c r="AB22" s="48"/>
      <c r="AC22" s="79"/>
      <c r="AD22" s="48"/>
      <c r="AE22" s="79"/>
      <c r="AF22" s="48"/>
      <c r="AG22" s="79"/>
      <c r="AH22" s="48"/>
      <c r="AI22" s="79"/>
      <c r="AJ22" s="48"/>
      <c r="AK22" s="79"/>
      <c r="AL22" s="48"/>
      <c r="AM22" s="80"/>
      <c r="AN22" s="80"/>
      <c r="AO22" s="28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X22" s="3"/>
      <c r="BY22" s="3"/>
      <c r="BZ22" s="3"/>
      <c r="CA22" s="4"/>
      <c r="CB22" s="4"/>
      <c r="CC22" s="4"/>
      <c r="CD22" s="4"/>
      <c r="CE22" s="4"/>
      <c r="CF22" s="4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s="2" customFormat="1" x14ac:dyDescent="0.2">
      <c r="A23" s="81" t="s">
        <v>45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2"/>
      <c r="M23" s="11"/>
      <c r="N23" s="11"/>
      <c r="O23" s="8"/>
      <c r="P23" s="8"/>
      <c r="Q23" s="8"/>
      <c r="R23" s="8"/>
      <c r="S23" s="8"/>
      <c r="T23" s="8"/>
      <c r="U23" s="8"/>
      <c r="V23" s="8"/>
      <c r="W23" s="8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5"/>
      <c r="AN23" s="57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A23" s="4"/>
      <c r="CB23" s="4"/>
      <c r="CC23" s="4"/>
      <c r="CD23" s="4"/>
      <c r="CE23" s="4"/>
      <c r="CF23" s="4"/>
      <c r="CG23" s="13"/>
      <c r="CH23" s="13"/>
      <c r="CI23" s="13"/>
      <c r="CJ23" s="13"/>
      <c r="CK23" s="13"/>
      <c r="CL23" s="13"/>
      <c r="CM23" s="13"/>
    </row>
    <row r="24" spans="1:91" s="2" customFormat="1" ht="14.25" customHeight="1" x14ac:dyDescent="0.2">
      <c r="A24" s="1523" t="s">
        <v>39</v>
      </c>
      <c r="B24" s="1501" t="s">
        <v>5</v>
      </c>
      <c r="C24" s="1502"/>
      <c r="D24" s="1503"/>
      <c r="E24" s="1507" t="s">
        <v>6</v>
      </c>
      <c r="F24" s="1508"/>
      <c r="G24" s="1508"/>
      <c r="H24" s="1508"/>
      <c r="I24" s="1508"/>
      <c r="J24" s="1508"/>
      <c r="K24" s="1508"/>
      <c r="L24" s="1508"/>
      <c r="M24" s="1508"/>
      <c r="N24" s="1508"/>
      <c r="O24" s="1508"/>
      <c r="P24" s="1508"/>
      <c r="Q24" s="1508"/>
      <c r="R24" s="1508"/>
      <c r="S24" s="1508"/>
      <c r="T24" s="1508"/>
      <c r="U24" s="1508"/>
      <c r="V24" s="1508"/>
      <c r="W24" s="1508"/>
      <c r="X24" s="1508"/>
      <c r="Y24" s="1508"/>
      <c r="Z24" s="1508"/>
      <c r="AA24" s="1508"/>
      <c r="AB24" s="1508"/>
      <c r="AC24" s="1508"/>
      <c r="AD24" s="1508"/>
      <c r="AE24" s="1508"/>
      <c r="AF24" s="1508"/>
      <c r="AG24" s="1508"/>
      <c r="AH24" s="1508"/>
      <c r="AI24" s="1508"/>
      <c r="AJ24" s="1508"/>
      <c r="AK24" s="1508"/>
      <c r="AL24" s="1509"/>
      <c r="AM24" s="1510" t="s">
        <v>7</v>
      </c>
      <c r="AN24" s="1510" t="s">
        <v>10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3"/>
      <c r="BY24" s="3"/>
      <c r="BZ24" s="3"/>
      <c r="CA24" s="4"/>
      <c r="CB24" s="4"/>
      <c r="CC24" s="4"/>
      <c r="CD24" s="4"/>
      <c r="CE24" s="4"/>
      <c r="CF24" s="4"/>
      <c r="CG24" s="13"/>
      <c r="CH24" s="13"/>
      <c r="CI24" s="13"/>
      <c r="CJ24" s="13"/>
      <c r="CK24" s="13"/>
      <c r="CL24" s="13"/>
      <c r="CM24" s="13"/>
    </row>
    <row r="25" spans="1:91" s="2" customFormat="1" x14ac:dyDescent="0.2">
      <c r="A25" s="1524"/>
      <c r="B25" s="1504"/>
      <c r="C25" s="1505"/>
      <c r="D25" s="1506"/>
      <c r="E25" s="1507" t="s">
        <v>11</v>
      </c>
      <c r="F25" s="1509"/>
      <c r="G25" s="1507" t="s">
        <v>12</v>
      </c>
      <c r="H25" s="1509"/>
      <c r="I25" s="1507" t="s">
        <v>13</v>
      </c>
      <c r="J25" s="1509"/>
      <c r="K25" s="1507" t="s">
        <v>14</v>
      </c>
      <c r="L25" s="1509"/>
      <c r="M25" s="1507" t="s">
        <v>15</v>
      </c>
      <c r="N25" s="1509"/>
      <c r="O25" s="1513" t="s">
        <v>16</v>
      </c>
      <c r="P25" s="1514"/>
      <c r="Q25" s="1513" t="s">
        <v>17</v>
      </c>
      <c r="R25" s="1514"/>
      <c r="S25" s="1513" t="s">
        <v>18</v>
      </c>
      <c r="T25" s="1514"/>
      <c r="U25" s="1513" t="s">
        <v>19</v>
      </c>
      <c r="V25" s="1514"/>
      <c r="W25" s="1513" t="s">
        <v>20</v>
      </c>
      <c r="X25" s="1514"/>
      <c r="Y25" s="1513" t="s">
        <v>21</v>
      </c>
      <c r="Z25" s="1514"/>
      <c r="AA25" s="1513" t="s">
        <v>22</v>
      </c>
      <c r="AB25" s="1514"/>
      <c r="AC25" s="1513" t="s">
        <v>23</v>
      </c>
      <c r="AD25" s="1514"/>
      <c r="AE25" s="1513" t="s">
        <v>24</v>
      </c>
      <c r="AF25" s="1514"/>
      <c r="AG25" s="1513" t="s">
        <v>25</v>
      </c>
      <c r="AH25" s="1514"/>
      <c r="AI25" s="1513" t="s">
        <v>26</v>
      </c>
      <c r="AJ25" s="1514"/>
      <c r="AK25" s="1513" t="s">
        <v>27</v>
      </c>
      <c r="AL25" s="1514"/>
      <c r="AM25" s="1511"/>
      <c r="AN25" s="1511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X25" s="3"/>
      <c r="BY25" s="3"/>
      <c r="BZ25" s="3"/>
      <c r="CA25" s="4"/>
      <c r="CB25" s="4"/>
      <c r="CC25" s="4"/>
      <c r="CD25" s="4"/>
      <c r="CE25" s="4"/>
      <c r="CF25" s="4"/>
      <c r="CG25" s="13"/>
      <c r="CH25" s="13"/>
      <c r="CI25" s="13"/>
      <c r="CJ25" s="13"/>
      <c r="CK25" s="13"/>
      <c r="CL25" s="13"/>
      <c r="CM25" s="13"/>
    </row>
    <row r="26" spans="1:91" s="2" customFormat="1" x14ac:dyDescent="0.2">
      <c r="A26" s="1525"/>
      <c r="B26" s="58" t="s">
        <v>32</v>
      </c>
      <c r="C26" s="15" t="s">
        <v>40</v>
      </c>
      <c r="D26" s="139" t="s">
        <v>34</v>
      </c>
      <c r="E26" s="83" t="s">
        <v>40</v>
      </c>
      <c r="F26" s="18" t="s">
        <v>34</v>
      </c>
      <c r="G26" s="83" t="s">
        <v>40</v>
      </c>
      <c r="H26" s="18" t="s">
        <v>34</v>
      </c>
      <c r="I26" s="83" t="s">
        <v>40</v>
      </c>
      <c r="J26" s="18" t="s">
        <v>34</v>
      </c>
      <c r="K26" s="83" t="s">
        <v>40</v>
      </c>
      <c r="L26" s="18" t="s">
        <v>34</v>
      </c>
      <c r="M26" s="83" t="s">
        <v>40</v>
      </c>
      <c r="N26" s="18" t="s">
        <v>34</v>
      </c>
      <c r="O26" s="83" t="s">
        <v>40</v>
      </c>
      <c r="P26" s="18" t="s">
        <v>34</v>
      </c>
      <c r="Q26" s="83" t="s">
        <v>40</v>
      </c>
      <c r="R26" s="18" t="s">
        <v>34</v>
      </c>
      <c r="S26" s="83" t="s">
        <v>40</v>
      </c>
      <c r="T26" s="18" t="s">
        <v>34</v>
      </c>
      <c r="U26" s="83" t="s">
        <v>40</v>
      </c>
      <c r="V26" s="18" t="s">
        <v>34</v>
      </c>
      <c r="W26" s="83" t="s">
        <v>40</v>
      </c>
      <c r="X26" s="18" t="s">
        <v>34</v>
      </c>
      <c r="Y26" s="83" t="s">
        <v>40</v>
      </c>
      <c r="Z26" s="18" t="s">
        <v>34</v>
      </c>
      <c r="AA26" s="83" t="s">
        <v>40</v>
      </c>
      <c r="AB26" s="18" t="s">
        <v>34</v>
      </c>
      <c r="AC26" s="83" t="s">
        <v>40</v>
      </c>
      <c r="AD26" s="18" t="s">
        <v>34</v>
      </c>
      <c r="AE26" s="83" t="s">
        <v>40</v>
      </c>
      <c r="AF26" s="18" t="s">
        <v>34</v>
      </c>
      <c r="AG26" s="83" t="s">
        <v>40</v>
      </c>
      <c r="AH26" s="18" t="s">
        <v>34</v>
      </c>
      <c r="AI26" s="83" t="s">
        <v>40</v>
      </c>
      <c r="AJ26" s="18" t="s">
        <v>34</v>
      </c>
      <c r="AK26" s="83" t="s">
        <v>40</v>
      </c>
      <c r="AL26" s="18" t="s">
        <v>34</v>
      </c>
      <c r="AM26" s="1512"/>
      <c r="AN26" s="15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X26" s="3"/>
      <c r="BY26" s="3"/>
      <c r="BZ26" s="3"/>
      <c r="CA26" s="4"/>
      <c r="CB26" s="4"/>
      <c r="CC26" s="4"/>
      <c r="CD26" s="4"/>
      <c r="CE26" s="4"/>
      <c r="CF26" s="4"/>
      <c r="CG26" s="13"/>
      <c r="CH26" s="13"/>
      <c r="CI26" s="13"/>
      <c r="CJ26" s="13"/>
      <c r="CK26" s="13"/>
      <c r="CL26" s="13"/>
      <c r="CM26" s="13"/>
    </row>
    <row r="27" spans="1:91" s="2" customFormat="1" x14ac:dyDescent="0.2">
      <c r="A27" s="396" t="s">
        <v>41</v>
      </c>
      <c r="B27" s="397">
        <f t="shared" ref="B27:B32" si="2">SUM(C27+D27)</f>
        <v>0</v>
      </c>
      <c r="C27" s="413">
        <f t="shared" ref="C27:D32" si="3">SUM(E27+G27+I27+K27+M27+O27+Q27+S27+U27+W27+Y27+AA27+AC27+AE27+AG27+AI27+AK27)</f>
        <v>0</v>
      </c>
      <c r="D27" s="405">
        <f t="shared" si="3"/>
        <v>0</v>
      </c>
      <c r="E27" s="406"/>
      <c r="F27" s="407"/>
      <c r="G27" s="406"/>
      <c r="H27" s="407"/>
      <c r="I27" s="406"/>
      <c r="J27" s="408"/>
      <c r="K27" s="406"/>
      <c r="L27" s="408"/>
      <c r="M27" s="406"/>
      <c r="N27" s="408"/>
      <c r="O27" s="414"/>
      <c r="P27" s="408"/>
      <c r="Q27" s="414"/>
      <c r="R27" s="408"/>
      <c r="S27" s="414"/>
      <c r="T27" s="408"/>
      <c r="U27" s="414"/>
      <c r="V27" s="408"/>
      <c r="W27" s="414"/>
      <c r="X27" s="408"/>
      <c r="Y27" s="414"/>
      <c r="Z27" s="408"/>
      <c r="AA27" s="414"/>
      <c r="AB27" s="408"/>
      <c r="AC27" s="414"/>
      <c r="AD27" s="408"/>
      <c r="AE27" s="414"/>
      <c r="AF27" s="408"/>
      <c r="AG27" s="414"/>
      <c r="AH27" s="408"/>
      <c r="AI27" s="414"/>
      <c r="AJ27" s="408"/>
      <c r="AK27" s="414"/>
      <c r="AL27" s="408"/>
      <c r="AM27" s="415"/>
      <c r="AN27" s="415"/>
      <c r="AO27" s="28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X27" s="3"/>
      <c r="BY27" s="3"/>
      <c r="BZ27" s="3"/>
      <c r="CA27" s="4"/>
      <c r="CB27" s="4"/>
      <c r="CC27" s="4"/>
      <c r="CD27" s="4"/>
      <c r="CE27" s="4"/>
      <c r="CF27" s="4"/>
      <c r="CG27" s="13">
        <v>0</v>
      </c>
      <c r="CH27" s="13">
        <v>0</v>
      </c>
      <c r="CI27" s="13"/>
      <c r="CJ27" s="13"/>
      <c r="CK27" s="13"/>
      <c r="CL27" s="13"/>
      <c r="CM27" s="13"/>
    </row>
    <row r="28" spans="1:91" s="2" customFormat="1" x14ac:dyDescent="0.2">
      <c r="A28" s="30" t="s">
        <v>42</v>
      </c>
      <c r="B28" s="63">
        <f t="shared" si="2"/>
        <v>0</v>
      </c>
      <c r="C28" s="64">
        <f t="shared" si="3"/>
        <v>0</v>
      </c>
      <c r="D28" s="72">
        <f t="shared" si="3"/>
        <v>0</v>
      </c>
      <c r="E28" s="34"/>
      <c r="F28" s="73"/>
      <c r="G28" s="34"/>
      <c r="H28" s="73"/>
      <c r="I28" s="34"/>
      <c r="J28" s="35"/>
      <c r="K28" s="34"/>
      <c r="L28" s="35"/>
      <c r="M28" s="34"/>
      <c r="N28" s="35"/>
      <c r="O28" s="74"/>
      <c r="P28" s="35"/>
      <c r="Q28" s="74"/>
      <c r="R28" s="35"/>
      <c r="S28" s="74"/>
      <c r="T28" s="35"/>
      <c r="U28" s="74"/>
      <c r="V28" s="35"/>
      <c r="W28" s="74"/>
      <c r="X28" s="35"/>
      <c r="Y28" s="74"/>
      <c r="Z28" s="35"/>
      <c r="AA28" s="74"/>
      <c r="AB28" s="35"/>
      <c r="AC28" s="74"/>
      <c r="AD28" s="35"/>
      <c r="AE28" s="74"/>
      <c r="AF28" s="35"/>
      <c r="AG28" s="74"/>
      <c r="AH28" s="35"/>
      <c r="AI28" s="74"/>
      <c r="AJ28" s="35"/>
      <c r="AK28" s="74"/>
      <c r="AL28" s="35"/>
      <c r="AM28" s="75"/>
      <c r="AN28" s="75"/>
      <c r="AO28" s="28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X28" s="3"/>
      <c r="BY28" s="3"/>
      <c r="BZ28" s="3"/>
      <c r="CA28" s="4"/>
      <c r="CB28" s="4"/>
      <c r="CC28" s="4"/>
      <c r="CD28" s="4"/>
      <c r="CE28" s="4"/>
      <c r="CF28" s="4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s="2" customFormat="1" x14ac:dyDescent="0.2">
      <c r="A29" s="30" t="s">
        <v>43</v>
      </c>
      <c r="B29" s="63">
        <f t="shared" si="2"/>
        <v>0</v>
      </c>
      <c r="C29" s="64">
        <f t="shared" si="3"/>
        <v>0</v>
      </c>
      <c r="D29" s="72">
        <f t="shared" si="3"/>
        <v>0</v>
      </c>
      <c r="E29" s="34"/>
      <c r="F29" s="73"/>
      <c r="G29" s="34"/>
      <c r="H29" s="73"/>
      <c r="I29" s="34"/>
      <c r="J29" s="35"/>
      <c r="K29" s="34"/>
      <c r="L29" s="35"/>
      <c r="M29" s="34"/>
      <c r="N29" s="35"/>
      <c r="O29" s="74"/>
      <c r="P29" s="35"/>
      <c r="Q29" s="74"/>
      <c r="R29" s="35"/>
      <c r="S29" s="74"/>
      <c r="T29" s="35"/>
      <c r="U29" s="74"/>
      <c r="V29" s="35"/>
      <c r="W29" s="74"/>
      <c r="X29" s="35"/>
      <c r="Y29" s="74"/>
      <c r="Z29" s="35"/>
      <c r="AA29" s="74"/>
      <c r="AB29" s="35"/>
      <c r="AC29" s="74"/>
      <c r="AD29" s="35"/>
      <c r="AE29" s="74"/>
      <c r="AF29" s="35"/>
      <c r="AG29" s="74"/>
      <c r="AH29" s="35"/>
      <c r="AI29" s="74"/>
      <c r="AJ29" s="35"/>
      <c r="AK29" s="74"/>
      <c r="AL29" s="35"/>
      <c r="AM29" s="75"/>
      <c r="AN29" s="75"/>
      <c r="AO29" s="28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X29" s="3"/>
      <c r="BY29" s="3"/>
      <c r="BZ29" s="3"/>
      <c r="CA29" s="4"/>
      <c r="CB29" s="4"/>
      <c r="CC29" s="4"/>
      <c r="CD29" s="4"/>
      <c r="CE29" s="4"/>
      <c r="CF29" s="4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s="2" customFormat="1" x14ac:dyDescent="0.2">
      <c r="A30" s="30" t="s">
        <v>46</v>
      </c>
      <c r="B30" s="63">
        <f t="shared" si="2"/>
        <v>0</v>
      </c>
      <c r="C30" s="64">
        <f t="shared" si="3"/>
        <v>0</v>
      </c>
      <c r="D30" s="72">
        <f t="shared" si="3"/>
        <v>0</v>
      </c>
      <c r="E30" s="34"/>
      <c r="F30" s="73"/>
      <c r="G30" s="34"/>
      <c r="H30" s="73"/>
      <c r="I30" s="34"/>
      <c r="J30" s="35"/>
      <c r="K30" s="34"/>
      <c r="L30" s="35"/>
      <c r="M30" s="34"/>
      <c r="N30" s="35"/>
      <c r="O30" s="74"/>
      <c r="P30" s="35"/>
      <c r="Q30" s="74"/>
      <c r="R30" s="35"/>
      <c r="S30" s="74"/>
      <c r="T30" s="35"/>
      <c r="U30" s="74"/>
      <c r="V30" s="35"/>
      <c r="W30" s="74"/>
      <c r="X30" s="35"/>
      <c r="Y30" s="74"/>
      <c r="Z30" s="35"/>
      <c r="AA30" s="74"/>
      <c r="AB30" s="35"/>
      <c r="AC30" s="74"/>
      <c r="AD30" s="35"/>
      <c r="AE30" s="74"/>
      <c r="AF30" s="35"/>
      <c r="AG30" s="74"/>
      <c r="AH30" s="35"/>
      <c r="AI30" s="74"/>
      <c r="AJ30" s="35"/>
      <c r="AK30" s="74"/>
      <c r="AL30" s="35"/>
      <c r="AM30" s="75"/>
      <c r="AN30" s="75"/>
      <c r="AO30" s="28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X30" s="3"/>
      <c r="BY30" s="3"/>
      <c r="BZ30" s="3"/>
      <c r="CA30" s="4"/>
      <c r="CB30" s="4"/>
      <c r="CC30" s="4"/>
      <c r="CD30" s="4"/>
      <c r="CE30" s="4"/>
      <c r="CF30" s="4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s="2" customFormat="1" x14ac:dyDescent="0.2">
      <c r="A31" s="30" t="s">
        <v>47</v>
      </c>
      <c r="B31" s="63">
        <f t="shared" si="2"/>
        <v>0</v>
      </c>
      <c r="C31" s="64">
        <f t="shared" si="3"/>
        <v>0</v>
      </c>
      <c r="D31" s="72">
        <f t="shared" si="3"/>
        <v>0</v>
      </c>
      <c r="E31" s="34"/>
      <c r="F31" s="73"/>
      <c r="G31" s="34"/>
      <c r="H31" s="73"/>
      <c r="I31" s="34"/>
      <c r="J31" s="35"/>
      <c r="K31" s="34"/>
      <c r="L31" s="35"/>
      <c r="M31" s="34"/>
      <c r="N31" s="35"/>
      <c r="O31" s="74"/>
      <c r="P31" s="35"/>
      <c r="Q31" s="74"/>
      <c r="R31" s="35"/>
      <c r="S31" s="74"/>
      <c r="T31" s="35"/>
      <c r="U31" s="74"/>
      <c r="V31" s="35"/>
      <c r="W31" s="74"/>
      <c r="X31" s="35"/>
      <c r="Y31" s="74"/>
      <c r="Z31" s="35"/>
      <c r="AA31" s="74"/>
      <c r="AB31" s="35"/>
      <c r="AC31" s="74"/>
      <c r="AD31" s="35"/>
      <c r="AE31" s="74"/>
      <c r="AF31" s="35"/>
      <c r="AG31" s="74"/>
      <c r="AH31" s="35"/>
      <c r="AI31" s="74"/>
      <c r="AJ31" s="35"/>
      <c r="AK31" s="74"/>
      <c r="AL31" s="35"/>
      <c r="AM31" s="75"/>
      <c r="AN31" s="75"/>
      <c r="AO31" s="28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X31" s="3"/>
      <c r="BY31" s="3"/>
      <c r="BZ31" s="3"/>
      <c r="CA31" s="4"/>
      <c r="CB31" s="4"/>
      <c r="CC31" s="4"/>
      <c r="CD31" s="4"/>
      <c r="CE31" s="4"/>
      <c r="CF31" s="4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s="2" customFormat="1" x14ac:dyDescent="0.2">
      <c r="A32" s="89" t="s">
        <v>48</v>
      </c>
      <c r="B32" s="77">
        <f t="shared" si="2"/>
        <v>0</v>
      </c>
      <c r="C32" s="78">
        <f t="shared" si="3"/>
        <v>0</v>
      </c>
      <c r="D32" s="45">
        <f t="shared" si="3"/>
        <v>0</v>
      </c>
      <c r="E32" s="46"/>
      <c r="F32" s="47"/>
      <c r="G32" s="46"/>
      <c r="H32" s="47"/>
      <c r="I32" s="46"/>
      <c r="J32" s="48"/>
      <c r="K32" s="46"/>
      <c r="L32" s="48"/>
      <c r="M32" s="46"/>
      <c r="N32" s="48"/>
      <c r="O32" s="79"/>
      <c r="P32" s="48"/>
      <c r="Q32" s="79"/>
      <c r="R32" s="48"/>
      <c r="S32" s="79"/>
      <c r="T32" s="48"/>
      <c r="U32" s="79"/>
      <c r="V32" s="48"/>
      <c r="W32" s="79"/>
      <c r="X32" s="48"/>
      <c r="Y32" s="79"/>
      <c r="Z32" s="48"/>
      <c r="AA32" s="79"/>
      <c r="AB32" s="48"/>
      <c r="AC32" s="79"/>
      <c r="AD32" s="48"/>
      <c r="AE32" s="79"/>
      <c r="AF32" s="48"/>
      <c r="AG32" s="79"/>
      <c r="AH32" s="48"/>
      <c r="AI32" s="79"/>
      <c r="AJ32" s="48"/>
      <c r="AK32" s="79"/>
      <c r="AL32" s="48"/>
      <c r="AM32" s="80"/>
      <c r="AN32" s="80"/>
      <c r="AO32" s="28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X32" s="3"/>
      <c r="BY32" s="3"/>
      <c r="BZ32" s="3"/>
      <c r="CA32" s="4"/>
      <c r="CB32" s="4"/>
      <c r="CC32" s="4"/>
      <c r="CD32" s="4"/>
      <c r="CE32" s="4"/>
      <c r="CF32" s="4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s="2" customFormat="1" x14ac:dyDescent="0.2">
      <c r="A33" s="81" t="s">
        <v>49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2"/>
      <c r="M33" s="11"/>
      <c r="N33" s="11"/>
      <c r="O33" s="8"/>
      <c r="P33" s="8"/>
      <c r="Q33" s="8"/>
      <c r="R33" s="8"/>
      <c r="S33" s="8"/>
      <c r="T33" s="8"/>
      <c r="U33" s="8"/>
      <c r="V33" s="8"/>
      <c r="W33" s="8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5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A33" s="4"/>
      <c r="CB33" s="4"/>
      <c r="CC33" s="4"/>
      <c r="CD33" s="4"/>
      <c r="CE33" s="4"/>
      <c r="CF33" s="4"/>
      <c r="CG33" s="13"/>
      <c r="CH33" s="13"/>
      <c r="CI33" s="13"/>
      <c r="CJ33" s="13"/>
      <c r="CK33" s="13"/>
      <c r="CL33" s="13"/>
      <c r="CM33" s="13"/>
    </row>
    <row r="34" spans="1:91" s="2" customFormat="1" ht="14.25" customHeight="1" x14ac:dyDescent="0.2">
      <c r="A34" s="1523" t="s">
        <v>39</v>
      </c>
      <c r="B34" s="1501" t="s">
        <v>5</v>
      </c>
      <c r="C34" s="1502"/>
      <c r="D34" s="1503"/>
      <c r="E34" s="1507" t="s">
        <v>6</v>
      </c>
      <c r="F34" s="1508"/>
      <c r="G34" s="1508"/>
      <c r="H34" s="1508"/>
      <c r="I34" s="1508"/>
      <c r="J34" s="1508"/>
      <c r="K34" s="1508"/>
      <c r="L34" s="1508"/>
      <c r="M34" s="1508"/>
      <c r="N34" s="1508"/>
      <c r="O34" s="1508"/>
      <c r="P34" s="1508"/>
      <c r="Q34" s="1508"/>
      <c r="R34" s="1508"/>
      <c r="S34" s="1508"/>
      <c r="T34" s="1508"/>
      <c r="U34" s="1508"/>
      <c r="V34" s="1508"/>
      <c r="W34" s="1508"/>
      <c r="X34" s="1508"/>
      <c r="Y34" s="1508"/>
      <c r="Z34" s="1508"/>
      <c r="AA34" s="1508"/>
      <c r="AB34" s="1508"/>
      <c r="AC34" s="1508"/>
      <c r="AD34" s="1508"/>
      <c r="AE34" s="1508"/>
      <c r="AF34" s="1508"/>
      <c r="AG34" s="1508"/>
      <c r="AH34" s="1508"/>
      <c r="AI34" s="1508"/>
      <c r="AJ34" s="1508"/>
      <c r="AK34" s="1508"/>
      <c r="AL34" s="1509"/>
      <c r="AM34" s="1510" t="s">
        <v>7</v>
      </c>
      <c r="AN34" s="1510" t="s">
        <v>10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3"/>
      <c r="BY34" s="3"/>
      <c r="BZ34" s="3"/>
      <c r="CA34" s="4"/>
      <c r="CB34" s="4"/>
      <c r="CC34" s="4"/>
      <c r="CD34" s="4"/>
      <c r="CE34" s="4"/>
      <c r="CF34" s="4"/>
      <c r="CG34" s="13"/>
      <c r="CH34" s="13"/>
      <c r="CI34" s="13"/>
      <c r="CJ34" s="13"/>
      <c r="CK34" s="13"/>
      <c r="CL34" s="13"/>
      <c r="CM34" s="13"/>
    </row>
    <row r="35" spans="1:91" s="2" customFormat="1" x14ac:dyDescent="0.2">
      <c r="A35" s="1524"/>
      <c r="B35" s="1504"/>
      <c r="C35" s="1505"/>
      <c r="D35" s="1506"/>
      <c r="E35" s="1507" t="s">
        <v>11</v>
      </c>
      <c r="F35" s="1509"/>
      <c r="G35" s="1507" t="s">
        <v>12</v>
      </c>
      <c r="H35" s="1509"/>
      <c r="I35" s="1507" t="s">
        <v>13</v>
      </c>
      <c r="J35" s="1509"/>
      <c r="K35" s="1507" t="s">
        <v>14</v>
      </c>
      <c r="L35" s="1509"/>
      <c r="M35" s="1507" t="s">
        <v>15</v>
      </c>
      <c r="N35" s="1509"/>
      <c r="O35" s="1513" t="s">
        <v>16</v>
      </c>
      <c r="P35" s="1514"/>
      <c r="Q35" s="1513" t="s">
        <v>17</v>
      </c>
      <c r="R35" s="1514"/>
      <c r="S35" s="1513" t="s">
        <v>18</v>
      </c>
      <c r="T35" s="1514"/>
      <c r="U35" s="1513" t="s">
        <v>19</v>
      </c>
      <c r="V35" s="1514"/>
      <c r="W35" s="1513" t="s">
        <v>20</v>
      </c>
      <c r="X35" s="1514"/>
      <c r="Y35" s="1513" t="s">
        <v>21</v>
      </c>
      <c r="Z35" s="1514"/>
      <c r="AA35" s="1513" t="s">
        <v>22</v>
      </c>
      <c r="AB35" s="1514"/>
      <c r="AC35" s="1513" t="s">
        <v>23</v>
      </c>
      <c r="AD35" s="1514"/>
      <c r="AE35" s="1513" t="s">
        <v>24</v>
      </c>
      <c r="AF35" s="1514"/>
      <c r="AG35" s="1513" t="s">
        <v>25</v>
      </c>
      <c r="AH35" s="1514"/>
      <c r="AI35" s="1513" t="s">
        <v>26</v>
      </c>
      <c r="AJ35" s="1514"/>
      <c r="AK35" s="1513" t="s">
        <v>27</v>
      </c>
      <c r="AL35" s="1514"/>
      <c r="AM35" s="1511"/>
      <c r="AN35" s="1511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X35" s="3"/>
      <c r="BY35" s="3"/>
      <c r="BZ35" s="3"/>
      <c r="CA35" s="4"/>
      <c r="CB35" s="4"/>
      <c r="CC35" s="4"/>
      <c r="CD35" s="4"/>
      <c r="CE35" s="4"/>
      <c r="CF35" s="4"/>
      <c r="CG35" s="13"/>
      <c r="CH35" s="13"/>
      <c r="CI35" s="13"/>
      <c r="CJ35" s="13"/>
      <c r="CK35" s="13"/>
      <c r="CL35" s="13"/>
      <c r="CM35" s="13"/>
    </row>
    <row r="36" spans="1:91" s="2" customFormat="1" x14ac:dyDescent="0.2">
      <c r="A36" s="1525"/>
      <c r="B36" s="58" t="s">
        <v>32</v>
      </c>
      <c r="C36" s="15" t="s">
        <v>40</v>
      </c>
      <c r="D36" s="139" t="s">
        <v>34</v>
      </c>
      <c r="E36" s="90" t="s">
        <v>40</v>
      </c>
      <c r="F36" s="60" t="s">
        <v>34</v>
      </c>
      <c r="G36" s="90" t="s">
        <v>40</v>
      </c>
      <c r="H36" s="60" t="s">
        <v>34</v>
      </c>
      <c r="I36" s="90" t="s">
        <v>40</v>
      </c>
      <c r="J36" s="60" t="s">
        <v>34</v>
      </c>
      <c r="K36" s="90" t="s">
        <v>40</v>
      </c>
      <c r="L36" s="60" t="s">
        <v>34</v>
      </c>
      <c r="M36" s="90" t="s">
        <v>40</v>
      </c>
      <c r="N36" s="60" t="s">
        <v>34</v>
      </c>
      <c r="O36" s="90" t="s">
        <v>40</v>
      </c>
      <c r="P36" s="60" t="s">
        <v>34</v>
      </c>
      <c r="Q36" s="90" t="s">
        <v>40</v>
      </c>
      <c r="R36" s="60" t="s">
        <v>34</v>
      </c>
      <c r="S36" s="90" t="s">
        <v>40</v>
      </c>
      <c r="T36" s="60" t="s">
        <v>34</v>
      </c>
      <c r="U36" s="90" t="s">
        <v>40</v>
      </c>
      <c r="V36" s="60" t="s">
        <v>34</v>
      </c>
      <c r="W36" s="90" t="s">
        <v>40</v>
      </c>
      <c r="X36" s="60" t="s">
        <v>34</v>
      </c>
      <c r="Y36" s="90" t="s">
        <v>40</v>
      </c>
      <c r="Z36" s="60" t="s">
        <v>34</v>
      </c>
      <c r="AA36" s="90" t="s">
        <v>40</v>
      </c>
      <c r="AB36" s="60" t="s">
        <v>34</v>
      </c>
      <c r="AC36" s="90" t="s">
        <v>40</v>
      </c>
      <c r="AD36" s="60" t="s">
        <v>34</v>
      </c>
      <c r="AE36" s="90" t="s">
        <v>40</v>
      </c>
      <c r="AF36" s="60" t="s">
        <v>34</v>
      </c>
      <c r="AG36" s="90" t="s">
        <v>40</v>
      </c>
      <c r="AH36" s="60" t="s">
        <v>34</v>
      </c>
      <c r="AI36" s="90" t="s">
        <v>40</v>
      </c>
      <c r="AJ36" s="60" t="s">
        <v>34</v>
      </c>
      <c r="AK36" s="90" t="s">
        <v>40</v>
      </c>
      <c r="AL36" s="60" t="s">
        <v>34</v>
      </c>
      <c r="AM36" s="1512"/>
      <c r="AN36" s="1512"/>
      <c r="AO36" s="91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X36" s="3"/>
      <c r="BY36" s="3"/>
      <c r="BZ36" s="3"/>
      <c r="CA36" s="4"/>
      <c r="CB36" s="4"/>
      <c r="CC36" s="4"/>
      <c r="CD36" s="4"/>
      <c r="CE36" s="4"/>
      <c r="CF36" s="4"/>
      <c r="CG36" s="13"/>
      <c r="CH36" s="13"/>
      <c r="CI36" s="13"/>
      <c r="CJ36" s="13"/>
      <c r="CK36" s="13"/>
      <c r="CL36" s="13"/>
      <c r="CM36" s="13"/>
    </row>
    <row r="37" spans="1:91" s="2" customFormat="1" x14ac:dyDescent="0.2">
      <c r="A37" s="396" t="s">
        <v>41</v>
      </c>
      <c r="B37" s="397">
        <f t="shared" ref="B37:B42" si="4">SUM(C37+D37)</f>
        <v>0</v>
      </c>
      <c r="C37" s="413">
        <f t="shared" ref="C37:D42" si="5">SUM(E37+G37+I37+K37+M37+O37+Q37+S37+U37+W37+Y37+AA37+AC37+AE37+AG37+AI37+AK37)</f>
        <v>0</v>
      </c>
      <c r="D37" s="405">
        <f t="shared" si="5"/>
        <v>0</v>
      </c>
      <c r="E37" s="66"/>
      <c r="F37" s="67"/>
      <c r="G37" s="66"/>
      <c r="H37" s="67"/>
      <c r="I37" s="66"/>
      <c r="J37" s="68"/>
      <c r="K37" s="66"/>
      <c r="L37" s="68"/>
      <c r="M37" s="66"/>
      <c r="N37" s="68"/>
      <c r="O37" s="69"/>
      <c r="P37" s="68"/>
      <c r="Q37" s="69"/>
      <c r="R37" s="68"/>
      <c r="S37" s="69"/>
      <c r="T37" s="68"/>
      <c r="U37" s="69"/>
      <c r="V37" s="68"/>
      <c r="W37" s="69"/>
      <c r="X37" s="68"/>
      <c r="Y37" s="69"/>
      <c r="Z37" s="68"/>
      <c r="AA37" s="69"/>
      <c r="AB37" s="68"/>
      <c r="AC37" s="69"/>
      <c r="AD37" s="68"/>
      <c r="AE37" s="69"/>
      <c r="AF37" s="68"/>
      <c r="AG37" s="69"/>
      <c r="AH37" s="68"/>
      <c r="AI37" s="69"/>
      <c r="AJ37" s="68"/>
      <c r="AK37" s="69"/>
      <c r="AL37" s="68"/>
      <c r="AM37" s="75"/>
      <c r="AN37" s="415"/>
      <c r="AO37" s="28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X37" s="3"/>
      <c r="BY37" s="3"/>
      <c r="BZ37" s="3"/>
      <c r="CA37" s="4"/>
      <c r="CB37" s="4"/>
      <c r="CC37" s="4"/>
      <c r="CD37" s="4"/>
      <c r="CE37" s="4"/>
      <c r="CF37" s="4"/>
      <c r="CG37" s="13">
        <v>0</v>
      </c>
      <c r="CH37" s="13">
        <v>0</v>
      </c>
      <c r="CI37" s="13"/>
      <c r="CJ37" s="13"/>
      <c r="CK37" s="13"/>
      <c r="CL37" s="13"/>
      <c r="CM37" s="13"/>
    </row>
    <row r="38" spans="1:91" s="2" customFormat="1" x14ac:dyDescent="0.2">
      <c r="A38" s="30" t="s">
        <v>42</v>
      </c>
      <c r="B38" s="63">
        <f t="shared" si="4"/>
        <v>0</v>
      </c>
      <c r="C38" s="64">
        <f t="shared" si="5"/>
        <v>0</v>
      </c>
      <c r="D38" s="72">
        <f t="shared" si="5"/>
        <v>0</v>
      </c>
      <c r="E38" s="34"/>
      <c r="F38" s="73"/>
      <c r="G38" s="34"/>
      <c r="H38" s="73"/>
      <c r="I38" s="34"/>
      <c r="J38" s="35"/>
      <c r="K38" s="34"/>
      <c r="L38" s="35"/>
      <c r="M38" s="34"/>
      <c r="N38" s="35"/>
      <c r="O38" s="74"/>
      <c r="P38" s="35"/>
      <c r="Q38" s="74"/>
      <c r="R38" s="35"/>
      <c r="S38" s="74"/>
      <c r="T38" s="35"/>
      <c r="U38" s="74"/>
      <c r="V38" s="35"/>
      <c r="W38" s="74"/>
      <c r="X38" s="35"/>
      <c r="Y38" s="74"/>
      <c r="Z38" s="35"/>
      <c r="AA38" s="74"/>
      <c r="AB38" s="35"/>
      <c r="AC38" s="74"/>
      <c r="AD38" s="35"/>
      <c r="AE38" s="74"/>
      <c r="AF38" s="35"/>
      <c r="AG38" s="74"/>
      <c r="AH38" s="35"/>
      <c r="AI38" s="74"/>
      <c r="AJ38" s="35"/>
      <c r="AK38" s="74"/>
      <c r="AL38" s="35"/>
      <c r="AM38" s="75"/>
      <c r="AN38" s="75"/>
      <c r="AO38" s="28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X38" s="3"/>
      <c r="BY38" s="3"/>
      <c r="BZ38" s="3"/>
      <c r="CA38" s="4"/>
      <c r="CB38" s="4"/>
      <c r="CC38" s="4"/>
      <c r="CD38" s="4"/>
      <c r="CE38" s="4"/>
      <c r="CF38" s="4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s="2" customFormat="1" x14ac:dyDescent="0.2">
      <c r="A39" s="30" t="s">
        <v>43</v>
      </c>
      <c r="B39" s="63">
        <f t="shared" si="4"/>
        <v>0</v>
      </c>
      <c r="C39" s="64">
        <f t="shared" si="5"/>
        <v>0</v>
      </c>
      <c r="D39" s="72">
        <f t="shared" si="5"/>
        <v>0</v>
      </c>
      <c r="E39" s="34"/>
      <c r="F39" s="73"/>
      <c r="G39" s="34"/>
      <c r="H39" s="73"/>
      <c r="I39" s="34"/>
      <c r="J39" s="35"/>
      <c r="K39" s="34"/>
      <c r="L39" s="35"/>
      <c r="M39" s="34"/>
      <c r="N39" s="35"/>
      <c r="O39" s="74"/>
      <c r="P39" s="35"/>
      <c r="Q39" s="74"/>
      <c r="R39" s="35"/>
      <c r="S39" s="74"/>
      <c r="T39" s="35"/>
      <c r="U39" s="74"/>
      <c r="V39" s="35"/>
      <c r="W39" s="74"/>
      <c r="X39" s="35"/>
      <c r="Y39" s="74"/>
      <c r="Z39" s="35"/>
      <c r="AA39" s="74"/>
      <c r="AB39" s="35"/>
      <c r="AC39" s="74"/>
      <c r="AD39" s="35"/>
      <c r="AE39" s="74"/>
      <c r="AF39" s="35"/>
      <c r="AG39" s="74"/>
      <c r="AH39" s="35"/>
      <c r="AI39" s="74"/>
      <c r="AJ39" s="35"/>
      <c r="AK39" s="74"/>
      <c r="AL39" s="35"/>
      <c r="AM39" s="75"/>
      <c r="AN39" s="75"/>
      <c r="AO39" s="28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X39" s="3"/>
      <c r="BY39" s="3"/>
      <c r="BZ39" s="3"/>
      <c r="CA39" s="4"/>
      <c r="CB39" s="4"/>
      <c r="CC39" s="4"/>
      <c r="CD39" s="4"/>
      <c r="CE39" s="4"/>
      <c r="CF39" s="4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s="2" customFormat="1" x14ac:dyDescent="0.2">
      <c r="A40" s="30" t="s">
        <v>46</v>
      </c>
      <c r="B40" s="63">
        <f t="shared" si="4"/>
        <v>0</v>
      </c>
      <c r="C40" s="64">
        <f t="shared" si="5"/>
        <v>0</v>
      </c>
      <c r="D40" s="72">
        <f t="shared" si="5"/>
        <v>0</v>
      </c>
      <c r="E40" s="34"/>
      <c r="F40" s="73"/>
      <c r="G40" s="34"/>
      <c r="H40" s="73"/>
      <c r="I40" s="34"/>
      <c r="J40" s="35"/>
      <c r="K40" s="34"/>
      <c r="L40" s="35"/>
      <c r="M40" s="34"/>
      <c r="N40" s="35"/>
      <c r="O40" s="74"/>
      <c r="P40" s="35"/>
      <c r="Q40" s="74"/>
      <c r="R40" s="35"/>
      <c r="S40" s="74"/>
      <c r="T40" s="35"/>
      <c r="U40" s="74"/>
      <c r="V40" s="35"/>
      <c r="W40" s="74"/>
      <c r="X40" s="35"/>
      <c r="Y40" s="74"/>
      <c r="Z40" s="35"/>
      <c r="AA40" s="74"/>
      <c r="AB40" s="35"/>
      <c r="AC40" s="74"/>
      <c r="AD40" s="35"/>
      <c r="AE40" s="74"/>
      <c r="AF40" s="35"/>
      <c r="AG40" s="74"/>
      <c r="AH40" s="35"/>
      <c r="AI40" s="74"/>
      <c r="AJ40" s="35"/>
      <c r="AK40" s="74"/>
      <c r="AL40" s="35"/>
      <c r="AM40" s="75"/>
      <c r="AN40" s="75"/>
      <c r="AO40" s="28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X40" s="3"/>
      <c r="BY40" s="3"/>
      <c r="BZ40" s="3"/>
      <c r="CA40" s="4"/>
      <c r="CB40" s="4"/>
      <c r="CC40" s="4"/>
      <c r="CD40" s="4"/>
      <c r="CE40" s="4"/>
      <c r="CF40" s="4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s="2" customFormat="1" x14ac:dyDescent="0.2">
      <c r="A41" s="30" t="s">
        <v>47</v>
      </c>
      <c r="B41" s="63">
        <f t="shared" si="4"/>
        <v>0</v>
      </c>
      <c r="C41" s="64">
        <f t="shared" si="5"/>
        <v>0</v>
      </c>
      <c r="D41" s="72">
        <f t="shared" si="5"/>
        <v>0</v>
      </c>
      <c r="E41" s="34"/>
      <c r="F41" s="73"/>
      <c r="G41" s="34"/>
      <c r="H41" s="73"/>
      <c r="I41" s="34"/>
      <c r="J41" s="35"/>
      <c r="K41" s="34"/>
      <c r="L41" s="35"/>
      <c r="M41" s="34"/>
      <c r="N41" s="35"/>
      <c r="O41" s="74"/>
      <c r="P41" s="35"/>
      <c r="Q41" s="74"/>
      <c r="R41" s="35"/>
      <c r="S41" s="74"/>
      <c r="T41" s="35"/>
      <c r="U41" s="74"/>
      <c r="V41" s="35"/>
      <c r="W41" s="74"/>
      <c r="X41" s="35"/>
      <c r="Y41" s="74"/>
      <c r="Z41" s="35"/>
      <c r="AA41" s="74"/>
      <c r="AB41" s="35"/>
      <c r="AC41" s="74"/>
      <c r="AD41" s="35"/>
      <c r="AE41" s="74"/>
      <c r="AF41" s="35"/>
      <c r="AG41" s="74"/>
      <c r="AH41" s="35"/>
      <c r="AI41" s="74"/>
      <c r="AJ41" s="35"/>
      <c r="AK41" s="74"/>
      <c r="AL41" s="35"/>
      <c r="AM41" s="75"/>
      <c r="AN41" s="75"/>
      <c r="AO41" s="28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X41" s="3"/>
      <c r="BY41" s="3"/>
      <c r="BZ41" s="3"/>
      <c r="CA41" s="4"/>
      <c r="CB41" s="4"/>
      <c r="CC41" s="4"/>
      <c r="CD41" s="4"/>
      <c r="CE41" s="4"/>
      <c r="CF41" s="4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s="2" customFormat="1" x14ac:dyDescent="0.2">
      <c r="A42" s="89" t="s">
        <v>48</v>
      </c>
      <c r="B42" s="77">
        <f t="shared" si="4"/>
        <v>0</v>
      </c>
      <c r="C42" s="78">
        <f t="shared" si="5"/>
        <v>0</v>
      </c>
      <c r="D42" s="45">
        <f t="shared" si="5"/>
        <v>0</v>
      </c>
      <c r="E42" s="46"/>
      <c r="F42" s="47"/>
      <c r="G42" s="46"/>
      <c r="H42" s="47"/>
      <c r="I42" s="46"/>
      <c r="J42" s="48"/>
      <c r="K42" s="46"/>
      <c r="L42" s="48"/>
      <c r="M42" s="46"/>
      <c r="N42" s="48"/>
      <c r="O42" s="79"/>
      <c r="P42" s="48"/>
      <c r="Q42" s="79"/>
      <c r="R42" s="48"/>
      <c r="S42" s="79"/>
      <c r="T42" s="48"/>
      <c r="U42" s="79"/>
      <c r="V42" s="48"/>
      <c r="W42" s="79"/>
      <c r="X42" s="48"/>
      <c r="Y42" s="79"/>
      <c r="Z42" s="48"/>
      <c r="AA42" s="79"/>
      <c r="AB42" s="48"/>
      <c r="AC42" s="79"/>
      <c r="AD42" s="48"/>
      <c r="AE42" s="79"/>
      <c r="AF42" s="48"/>
      <c r="AG42" s="79"/>
      <c r="AH42" s="48"/>
      <c r="AI42" s="79"/>
      <c r="AJ42" s="48"/>
      <c r="AK42" s="79"/>
      <c r="AL42" s="48"/>
      <c r="AM42" s="80"/>
      <c r="AN42" s="80"/>
      <c r="AO42" s="28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X42" s="3"/>
      <c r="BY42" s="3"/>
      <c r="BZ42" s="3"/>
      <c r="CA42" s="4"/>
      <c r="CB42" s="4"/>
      <c r="CC42" s="4"/>
      <c r="CD42" s="4"/>
      <c r="CE42" s="4"/>
      <c r="CF42" s="4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s="2" customFormat="1" x14ac:dyDescent="0.2">
      <c r="A43" s="81" t="s">
        <v>50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2"/>
      <c r="M43" s="11"/>
      <c r="N43" s="11"/>
      <c r="O43" s="8"/>
      <c r="P43" s="8"/>
      <c r="Q43" s="8"/>
      <c r="R43" s="8"/>
      <c r="S43" s="8"/>
      <c r="T43" s="8"/>
      <c r="U43" s="8"/>
      <c r="V43" s="8"/>
      <c r="W43" s="8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5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A43" s="4"/>
      <c r="CB43" s="4"/>
      <c r="CC43" s="4"/>
      <c r="CD43" s="4"/>
      <c r="CE43" s="4"/>
      <c r="CF43" s="4"/>
      <c r="CG43" s="13"/>
      <c r="CH43" s="13"/>
      <c r="CI43" s="13"/>
      <c r="CJ43" s="13"/>
      <c r="CK43" s="13"/>
      <c r="CL43" s="13"/>
      <c r="CM43" s="13"/>
    </row>
    <row r="44" spans="1:91" s="2" customFormat="1" ht="14.25" customHeight="1" x14ac:dyDescent="0.2">
      <c r="A44" s="1523" t="s">
        <v>39</v>
      </c>
      <c r="B44" s="1501" t="s">
        <v>5</v>
      </c>
      <c r="C44" s="1502"/>
      <c r="D44" s="1503"/>
      <c r="E44" s="1507" t="s">
        <v>6</v>
      </c>
      <c r="F44" s="1508"/>
      <c r="G44" s="1508"/>
      <c r="H44" s="1508"/>
      <c r="I44" s="1508"/>
      <c r="J44" s="1508"/>
      <c r="K44" s="1508"/>
      <c r="L44" s="1508"/>
      <c r="M44" s="1508"/>
      <c r="N44" s="1508"/>
      <c r="O44" s="1508"/>
      <c r="P44" s="1508"/>
      <c r="Q44" s="1508"/>
      <c r="R44" s="1508"/>
      <c r="S44" s="1508"/>
      <c r="T44" s="1508"/>
      <c r="U44" s="1508"/>
      <c r="V44" s="1508"/>
      <c r="W44" s="1508"/>
      <c r="X44" s="1508"/>
      <c r="Y44" s="1508"/>
      <c r="Z44" s="1508"/>
      <c r="AA44" s="1508"/>
      <c r="AB44" s="1508"/>
      <c r="AC44" s="1508"/>
      <c r="AD44" s="1508"/>
      <c r="AE44" s="1508"/>
      <c r="AF44" s="1508"/>
      <c r="AG44" s="1508"/>
      <c r="AH44" s="1508"/>
      <c r="AI44" s="1508"/>
      <c r="AJ44" s="1508"/>
      <c r="AK44" s="1508"/>
      <c r="AL44" s="1509"/>
      <c r="AM44" s="1510" t="s">
        <v>7</v>
      </c>
      <c r="AN44" s="1510" t="s">
        <v>10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3"/>
      <c r="BY44" s="3"/>
      <c r="BZ44" s="3"/>
      <c r="CA44" s="4"/>
      <c r="CB44" s="4"/>
      <c r="CC44" s="4"/>
      <c r="CD44" s="4"/>
      <c r="CE44" s="4"/>
      <c r="CF44" s="4"/>
      <c r="CG44" s="13"/>
      <c r="CH44" s="13"/>
      <c r="CI44" s="13"/>
      <c r="CJ44" s="13"/>
      <c r="CK44" s="13"/>
      <c r="CL44" s="13"/>
      <c r="CM44" s="13"/>
    </row>
    <row r="45" spans="1:91" s="2" customFormat="1" x14ac:dyDescent="0.2">
      <c r="A45" s="1524"/>
      <c r="B45" s="1504"/>
      <c r="C45" s="1505"/>
      <c r="D45" s="1506"/>
      <c r="E45" s="1507" t="s">
        <v>11</v>
      </c>
      <c r="F45" s="1509"/>
      <c r="G45" s="1507" t="s">
        <v>12</v>
      </c>
      <c r="H45" s="1509"/>
      <c r="I45" s="1507" t="s">
        <v>13</v>
      </c>
      <c r="J45" s="1509"/>
      <c r="K45" s="1507" t="s">
        <v>14</v>
      </c>
      <c r="L45" s="1509"/>
      <c r="M45" s="1507" t="s">
        <v>15</v>
      </c>
      <c r="N45" s="1509"/>
      <c r="O45" s="1513" t="s">
        <v>16</v>
      </c>
      <c r="P45" s="1514"/>
      <c r="Q45" s="1513" t="s">
        <v>17</v>
      </c>
      <c r="R45" s="1514"/>
      <c r="S45" s="1513" t="s">
        <v>18</v>
      </c>
      <c r="T45" s="1514"/>
      <c r="U45" s="1513" t="s">
        <v>19</v>
      </c>
      <c r="V45" s="1514"/>
      <c r="W45" s="1513" t="s">
        <v>20</v>
      </c>
      <c r="X45" s="1514"/>
      <c r="Y45" s="1513" t="s">
        <v>21</v>
      </c>
      <c r="Z45" s="1514"/>
      <c r="AA45" s="1513" t="s">
        <v>22</v>
      </c>
      <c r="AB45" s="1514"/>
      <c r="AC45" s="1513" t="s">
        <v>23</v>
      </c>
      <c r="AD45" s="1514"/>
      <c r="AE45" s="1513" t="s">
        <v>24</v>
      </c>
      <c r="AF45" s="1514"/>
      <c r="AG45" s="1513" t="s">
        <v>25</v>
      </c>
      <c r="AH45" s="1514"/>
      <c r="AI45" s="1513" t="s">
        <v>26</v>
      </c>
      <c r="AJ45" s="1514"/>
      <c r="AK45" s="1513" t="s">
        <v>27</v>
      </c>
      <c r="AL45" s="1514"/>
      <c r="AM45" s="1511"/>
      <c r="AN45" s="1511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X45" s="3"/>
      <c r="BY45" s="3"/>
      <c r="BZ45" s="3"/>
      <c r="CA45" s="4"/>
      <c r="CB45" s="4"/>
      <c r="CC45" s="4"/>
      <c r="CD45" s="4"/>
      <c r="CE45" s="4"/>
      <c r="CF45" s="4"/>
      <c r="CG45" s="13"/>
      <c r="CH45" s="13"/>
      <c r="CI45" s="13"/>
      <c r="CJ45" s="13"/>
      <c r="CK45" s="13"/>
      <c r="CL45" s="13"/>
      <c r="CM45" s="13"/>
    </row>
    <row r="46" spans="1:91" s="2" customFormat="1" x14ac:dyDescent="0.2">
      <c r="A46" s="1525"/>
      <c r="B46" s="58" t="s">
        <v>32</v>
      </c>
      <c r="C46" s="15" t="s">
        <v>40</v>
      </c>
      <c r="D46" s="139" t="s">
        <v>34</v>
      </c>
      <c r="E46" s="83" t="s">
        <v>40</v>
      </c>
      <c r="F46" s="18" t="s">
        <v>34</v>
      </c>
      <c r="G46" s="83" t="s">
        <v>40</v>
      </c>
      <c r="H46" s="18" t="s">
        <v>34</v>
      </c>
      <c r="I46" s="83" t="s">
        <v>40</v>
      </c>
      <c r="J46" s="18" t="s">
        <v>34</v>
      </c>
      <c r="K46" s="83" t="s">
        <v>40</v>
      </c>
      <c r="L46" s="18" t="s">
        <v>34</v>
      </c>
      <c r="M46" s="83" t="s">
        <v>40</v>
      </c>
      <c r="N46" s="18" t="s">
        <v>34</v>
      </c>
      <c r="O46" s="83" t="s">
        <v>40</v>
      </c>
      <c r="P46" s="18" t="s">
        <v>34</v>
      </c>
      <c r="Q46" s="83" t="s">
        <v>40</v>
      </c>
      <c r="R46" s="18" t="s">
        <v>34</v>
      </c>
      <c r="S46" s="83" t="s">
        <v>40</v>
      </c>
      <c r="T46" s="18" t="s">
        <v>34</v>
      </c>
      <c r="U46" s="83" t="s">
        <v>40</v>
      </c>
      <c r="V46" s="18" t="s">
        <v>34</v>
      </c>
      <c r="W46" s="83" t="s">
        <v>40</v>
      </c>
      <c r="X46" s="18" t="s">
        <v>34</v>
      </c>
      <c r="Y46" s="83" t="s">
        <v>40</v>
      </c>
      <c r="Z46" s="18" t="s">
        <v>34</v>
      </c>
      <c r="AA46" s="83" t="s">
        <v>40</v>
      </c>
      <c r="AB46" s="18" t="s">
        <v>34</v>
      </c>
      <c r="AC46" s="83" t="s">
        <v>40</v>
      </c>
      <c r="AD46" s="18" t="s">
        <v>34</v>
      </c>
      <c r="AE46" s="83" t="s">
        <v>40</v>
      </c>
      <c r="AF46" s="18" t="s">
        <v>34</v>
      </c>
      <c r="AG46" s="83" t="s">
        <v>40</v>
      </c>
      <c r="AH46" s="18" t="s">
        <v>34</v>
      </c>
      <c r="AI46" s="83" t="s">
        <v>40</v>
      </c>
      <c r="AJ46" s="18" t="s">
        <v>34</v>
      </c>
      <c r="AK46" s="83" t="s">
        <v>40</v>
      </c>
      <c r="AL46" s="18" t="s">
        <v>34</v>
      </c>
      <c r="AM46" s="1512"/>
      <c r="AN46" s="15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X46" s="3"/>
      <c r="BY46" s="3"/>
      <c r="BZ46" s="3"/>
      <c r="CA46" s="4"/>
      <c r="CB46" s="4"/>
      <c r="CC46" s="4"/>
      <c r="CD46" s="4"/>
      <c r="CE46" s="4"/>
      <c r="CF46" s="4"/>
      <c r="CG46" s="13"/>
      <c r="CH46" s="13"/>
      <c r="CI46" s="13"/>
      <c r="CJ46" s="13"/>
      <c r="CK46" s="13"/>
      <c r="CL46" s="13"/>
      <c r="CM46" s="13"/>
    </row>
    <row r="47" spans="1:91" s="2" customFormat="1" x14ac:dyDescent="0.2">
      <c r="A47" s="396" t="s">
        <v>41</v>
      </c>
      <c r="B47" s="397">
        <f t="shared" ref="B47:B52" si="6">SUM(C47+D47)</f>
        <v>0</v>
      </c>
      <c r="C47" s="413">
        <f t="shared" ref="C47:D52" si="7">SUM(E47+G47+I47+K47+M47+O47+Q47+S47+U47+W47+Y47+AA47+AC47+AE47+AG47+AI47+AK47)</f>
        <v>0</v>
      </c>
      <c r="D47" s="405">
        <f t="shared" si="7"/>
        <v>0</v>
      </c>
      <c r="E47" s="406"/>
      <c r="F47" s="407"/>
      <c r="G47" s="406"/>
      <c r="H47" s="407"/>
      <c r="I47" s="406"/>
      <c r="J47" s="408"/>
      <c r="K47" s="406"/>
      <c r="L47" s="408"/>
      <c r="M47" s="406"/>
      <c r="N47" s="408"/>
      <c r="O47" s="414"/>
      <c r="P47" s="408"/>
      <c r="Q47" s="414"/>
      <c r="R47" s="408"/>
      <c r="S47" s="414"/>
      <c r="T47" s="408"/>
      <c r="U47" s="414"/>
      <c r="V47" s="408"/>
      <c r="W47" s="414"/>
      <c r="X47" s="408"/>
      <c r="Y47" s="414"/>
      <c r="Z47" s="408"/>
      <c r="AA47" s="414"/>
      <c r="AB47" s="408"/>
      <c r="AC47" s="414"/>
      <c r="AD47" s="408"/>
      <c r="AE47" s="414"/>
      <c r="AF47" s="408"/>
      <c r="AG47" s="414"/>
      <c r="AH47" s="408"/>
      <c r="AI47" s="414"/>
      <c r="AJ47" s="408"/>
      <c r="AK47" s="414"/>
      <c r="AL47" s="408"/>
      <c r="AM47" s="415"/>
      <c r="AN47" s="415"/>
      <c r="AO47" s="28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X47" s="3"/>
      <c r="BY47" s="3"/>
      <c r="BZ47" s="3"/>
      <c r="CA47" s="4"/>
      <c r="CB47" s="4"/>
      <c r="CC47" s="4"/>
      <c r="CD47" s="4"/>
      <c r="CE47" s="4"/>
      <c r="CF47" s="4"/>
      <c r="CG47" s="13">
        <v>0</v>
      </c>
      <c r="CH47" s="13">
        <v>0</v>
      </c>
      <c r="CI47" s="13"/>
      <c r="CJ47" s="13"/>
      <c r="CK47" s="13"/>
      <c r="CL47" s="13"/>
      <c r="CM47" s="13"/>
    </row>
    <row r="48" spans="1:91" s="2" customFormat="1" x14ac:dyDescent="0.2">
      <c r="A48" s="30" t="s">
        <v>42</v>
      </c>
      <c r="B48" s="63">
        <f t="shared" si="6"/>
        <v>0</v>
      </c>
      <c r="C48" s="64">
        <f t="shared" si="7"/>
        <v>0</v>
      </c>
      <c r="D48" s="72">
        <f t="shared" si="7"/>
        <v>0</v>
      </c>
      <c r="E48" s="34"/>
      <c r="F48" s="73"/>
      <c r="G48" s="34"/>
      <c r="H48" s="73"/>
      <c r="I48" s="34"/>
      <c r="J48" s="35"/>
      <c r="K48" s="34"/>
      <c r="L48" s="35"/>
      <c r="M48" s="34"/>
      <c r="N48" s="35"/>
      <c r="O48" s="74"/>
      <c r="P48" s="35"/>
      <c r="Q48" s="74"/>
      <c r="R48" s="35"/>
      <c r="S48" s="74"/>
      <c r="T48" s="35"/>
      <c r="U48" s="74"/>
      <c r="V48" s="35"/>
      <c r="W48" s="74"/>
      <c r="X48" s="35"/>
      <c r="Y48" s="74"/>
      <c r="Z48" s="35"/>
      <c r="AA48" s="74"/>
      <c r="AB48" s="35"/>
      <c r="AC48" s="74"/>
      <c r="AD48" s="35"/>
      <c r="AE48" s="74"/>
      <c r="AF48" s="35"/>
      <c r="AG48" s="74"/>
      <c r="AH48" s="35"/>
      <c r="AI48" s="74"/>
      <c r="AJ48" s="35"/>
      <c r="AK48" s="74"/>
      <c r="AL48" s="35"/>
      <c r="AM48" s="75"/>
      <c r="AN48" s="75"/>
      <c r="AO48" s="28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X48" s="3"/>
      <c r="BY48" s="3"/>
      <c r="BZ48" s="3"/>
      <c r="CA48" s="4"/>
      <c r="CB48" s="4"/>
      <c r="CC48" s="4"/>
      <c r="CD48" s="4"/>
      <c r="CE48" s="4"/>
      <c r="CF48" s="4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x14ac:dyDescent="0.2">
      <c r="A49" s="30" t="s">
        <v>43</v>
      </c>
      <c r="B49" s="63">
        <f t="shared" si="6"/>
        <v>0</v>
      </c>
      <c r="C49" s="64">
        <f t="shared" si="7"/>
        <v>0</v>
      </c>
      <c r="D49" s="72">
        <f t="shared" si="7"/>
        <v>0</v>
      </c>
      <c r="E49" s="34"/>
      <c r="F49" s="73"/>
      <c r="G49" s="34"/>
      <c r="H49" s="73"/>
      <c r="I49" s="34"/>
      <c r="J49" s="35"/>
      <c r="K49" s="34"/>
      <c r="L49" s="35"/>
      <c r="M49" s="34"/>
      <c r="N49" s="35"/>
      <c r="O49" s="74"/>
      <c r="P49" s="35"/>
      <c r="Q49" s="74"/>
      <c r="R49" s="35"/>
      <c r="S49" s="74"/>
      <c r="T49" s="35"/>
      <c r="U49" s="74"/>
      <c r="V49" s="35"/>
      <c r="W49" s="74"/>
      <c r="X49" s="35"/>
      <c r="Y49" s="74"/>
      <c r="Z49" s="35"/>
      <c r="AA49" s="74"/>
      <c r="AB49" s="35"/>
      <c r="AC49" s="74"/>
      <c r="AD49" s="35"/>
      <c r="AE49" s="74"/>
      <c r="AF49" s="35"/>
      <c r="AG49" s="74"/>
      <c r="AH49" s="35"/>
      <c r="AI49" s="74"/>
      <c r="AJ49" s="35"/>
      <c r="AK49" s="74"/>
      <c r="AL49" s="35"/>
      <c r="AM49" s="75"/>
      <c r="AN49" s="75"/>
      <c r="AO49" s="28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x14ac:dyDescent="0.2">
      <c r="A50" s="30" t="s">
        <v>46</v>
      </c>
      <c r="B50" s="63">
        <f t="shared" si="6"/>
        <v>0</v>
      </c>
      <c r="C50" s="64">
        <f t="shared" si="7"/>
        <v>0</v>
      </c>
      <c r="D50" s="72">
        <f t="shared" si="7"/>
        <v>0</v>
      </c>
      <c r="E50" s="34"/>
      <c r="F50" s="73"/>
      <c r="G50" s="34"/>
      <c r="H50" s="73"/>
      <c r="I50" s="34"/>
      <c r="J50" s="35"/>
      <c r="K50" s="34"/>
      <c r="L50" s="35"/>
      <c r="M50" s="34"/>
      <c r="N50" s="35"/>
      <c r="O50" s="74"/>
      <c r="P50" s="35"/>
      <c r="Q50" s="74"/>
      <c r="R50" s="35"/>
      <c r="S50" s="74"/>
      <c r="T50" s="35"/>
      <c r="U50" s="74"/>
      <c r="V50" s="35"/>
      <c r="W50" s="74"/>
      <c r="X50" s="35"/>
      <c r="Y50" s="74"/>
      <c r="Z50" s="35"/>
      <c r="AA50" s="74"/>
      <c r="AB50" s="35"/>
      <c r="AC50" s="74"/>
      <c r="AD50" s="35"/>
      <c r="AE50" s="74"/>
      <c r="AF50" s="35"/>
      <c r="AG50" s="74"/>
      <c r="AH50" s="35"/>
      <c r="AI50" s="74"/>
      <c r="AJ50" s="35"/>
      <c r="AK50" s="74"/>
      <c r="AL50" s="35"/>
      <c r="AM50" s="75"/>
      <c r="AN50" s="75"/>
      <c r="AO50" s="28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x14ac:dyDescent="0.2">
      <c r="A51" s="30" t="s">
        <v>47</v>
      </c>
      <c r="B51" s="63">
        <f t="shared" si="6"/>
        <v>0</v>
      </c>
      <c r="C51" s="64">
        <f t="shared" si="7"/>
        <v>0</v>
      </c>
      <c r="D51" s="72">
        <f t="shared" si="7"/>
        <v>0</v>
      </c>
      <c r="E51" s="34"/>
      <c r="F51" s="73"/>
      <c r="G51" s="34"/>
      <c r="H51" s="73"/>
      <c r="I51" s="34"/>
      <c r="J51" s="35"/>
      <c r="K51" s="34"/>
      <c r="L51" s="35"/>
      <c r="M51" s="34"/>
      <c r="N51" s="35"/>
      <c r="O51" s="74"/>
      <c r="P51" s="35"/>
      <c r="Q51" s="74"/>
      <c r="R51" s="35"/>
      <c r="S51" s="74"/>
      <c r="T51" s="35"/>
      <c r="U51" s="74"/>
      <c r="V51" s="35"/>
      <c r="W51" s="74"/>
      <c r="X51" s="35"/>
      <c r="Y51" s="74"/>
      <c r="Z51" s="35"/>
      <c r="AA51" s="74"/>
      <c r="AB51" s="35"/>
      <c r="AC51" s="74"/>
      <c r="AD51" s="35"/>
      <c r="AE51" s="74"/>
      <c r="AF51" s="35"/>
      <c r="AG51" s="74"/>
      <c r="AH51" s="35"/>
      <c r="AI51" s="74"/>
      <c r="AJ51" s="35"/>
      <c r="AK51" s="74"/>
      <c r="AL51" s="35"/>
      <c r="AM51" s="75"/>
      <c r="AN51" s="75"/>
      <c r="AO51" s="28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x14ac:dyDescent="0.2">
      <c r="A52" s="89" t="s">
        <v>48</v>
      </c>
      <c r="B52" s="77">
        <f t="shared" si="6"/>
        <v>0</v>
      </c>
      <c r="C52" s="78">
        <f t="shared" si="7"/>
        <v>0</v>
      </c>
      <c r="D52" s="45">
        <f t="shared" si="7"/>
        <v>0</v>
      </c>
      <c r="E52" s="46"/>
      <c r="F52" s="47"/>
      <c r="G52" s="46"/>
      <c r="H52" s="47"/>
      <c r="I52" s="46"/>
      <c r="J52" s="48"/>
      <c r="K52" s="46"/>
      <c r="L52" s="48"/>
      <c r="M52" s="46"/>
      <c r="N52" s="48"/>
      <c r="O52" s="79"/>
      <c r="P52" s="48"/>
      <c r="Q52" s="79"/>
      <c r="R52" s="48"/>
      <c r="S52" s="79"/>
      <c r="T52" s="48"/>
      <c r="U52" s="79"/>
      <c r="V52" s="48"/>
      <c r="W52" s="79"/>
      <c r="X52" s="48"/>
      <c r="Y52" s="79"/>
      <c r="Z52" s="48"/>
      <c r="AA52" s="79"/>
      <c r="AB52" s="48"/>
      <c r="AC52" s="79"/>
      <c r="AD52" s="48"/>
      <c r="AE52" s="79"/>
      <c r="AF52" s="48"/>
      <c r="AG52" s="79"/>
      <c r="AH52" s="48"/>
      <c r="AI52" s="79"/>
      <c r="AJ52" s="48"/>
      <c r="AK52" s="79"/>
      <c r="AL52" s="48"/>
      <c r="AM52" s="80"/>
      <c r="AN52" s="80"/>
      <c r="AO52" s="28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s="94" customFormat="1" x14ac:dyDescent="0.2">
      <c r="A53" s="92" t="s">
        <v>51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  <c r="O53" s="93"/>
      <c r="P53" s="56"/>
      <c r="Q53" s="56"/>
      <c r="R53" s="56"/>
      <c r="S53" s="56"/>
      <c r="T53" s="56"/>
      <c r="U53" s="56"/>
      <c r="V53" s="56"/>
      <c r="W53" s="56"/>
      <c r="X53" s="56"/>
      <c r="Y53" s="56"/>
      <c r="AN53" s="8"/>
      <c r="AO53" s="8"/>
      <c r="AP53" s="8"/>
      <c r="AQ53" s="8"/>
      <c r="AR53" s="57"/>
      <c r="AS53" s="57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95"/>
      <c r="CB53" s="95"/>
      <c r="CC53" s="95"/>
      <c r="CD53" s="95"/>
      <c r="CE53" s="95"/>
      <c r="CF53" s="95"/>
      <c r="CG53" s="96"/>
      <c r="CH53" s="96"/>
      <c r="CI53" s="96"/>
      <c r="CJ53" s="96"/>
      <c r="CK53" s="96"/>
      <c r="CL53" s="96"/>
      <c r="CM53" s="96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</row>
    <row r="54" spans="1:104" ht="14.25" customHeight="1" x14ac:dyDescent="0.2">
      <c r="A54" s="1502" t="s">
        <v>52</v>
      </c>
      <c r="B54" s="1531" t="s">
        <v>53</v>
      </c>
      <c r="C54" s="1532"/>
      <c r="D54" s="1533"/>
      <c r="E54" s="1537" t="s">
        <v>6</v>
      </c>
      <c r="F54" s="1538"/>
      <c r="G54" s="1538"/>
      <c r="H54" s="1538"/>
      <c r="I54" s="1538"/>
      <c r="J54" s="1538"/>
      <c r="K54" s="1538"/>
      <c r="L54" s="1538"/>
      <c r="M54" s="1538"/>
      <c r="N54" s="1538"/>
      <c r="O54" s="1538"/>
      <c r="P54" s="1538"/>
      <c r="Q54" s="1538"/>
      <c r="R54" s="1538"/>
      <c r="S54" s="1538"/>
      <c r="T54" s="1538"/>
      <c r="U54" s="1538"/>
      <c r="V54" s="1538"/>
      <c r="W54" s="1538"/>
      <c r="X54" s="1538"/>
      <c r="Y54" s="1538"/>
      <c r="Z54" s="1538"/>
      <c r="AA54" s="1538"/>
      <c r="AB54" s="1538"/>
      <c r="AC54" s="1538"/>
      <c r="AD54" s="1538"/>
      <c r="AE54" s="1538"/>
      <c r="AF54" s="1538"/>
      <c r="AG54" s="1538"/>
      <c r="AH54" s="1538"/>
      <c r="AI54" s="1538"/>
      <c r="AJ54" s="1538"/>
      <c r="AK54" s="1538"/>
      <c r="AL54" s="1539"/>
      <c r="AM54" s="1526" t="s">
        <v>54</v>
      </c>
      <c r="AN54" s="1527"/>
      <c r="AO54" s="7"/>
      <c r="AP54" s="7"/>
      <c r="AQ54" s="7"/>
      <c r="AR54" s="97"/>
      <c r="AS54" s="97"/>
      <c r="AT54" s="7"/>
      <c r="BX54" s="2"/>
      <c r="BY54" s="2"/>
      <c r="CG54" s="13"/>
      <c r="CH54" s="13"/>
      <c r="CI54" s="13"/>
      <c r="CJ54" s="13"/>
      <c r="CK54" s="13"/>
      <c r="CL54" s="13"/>
      <c r="CM54" s="13"/>
    </row>
    <row r="55" spans="1:104" x14ac:dyDescent="0.2">
      <c r="A55" s="1530"/>
      <c r="B55" s="1534"/>
      <c r="C55" s="1535"/>
      <c r="D55" s="1536"/>
      <c r="E55" s="1507" t="s">
        <v>11</v>
      </c>
      <c r="F55" s="1509"/>
      <c r="G55" s="1507" t="s">
        <v>12</v>
      </c>
      <c r="H55" s="1509"/>
      <c r="I55" s="1507" t="s">
        <v>13</v>
      </c>
      <c r="J55" s="1509"/>
      <c r="K55" s="1507" t="s">
        <v>14</v>
      </c>
      <c r="L55" s="1509"/>
      <c r="M55" s="1507" t="s">
        <v>15</v>
      </c>
      <c r="N55" s="1509"/>
      <c r="O55" s="1513" t="s">
        <v>16</v>
      </c>
      <c r="P55" s="1514"/>
      <c r="Q55" s="1513" t="s">
        <v>17</v>
      </c>
      <c r="R55" s="1514"/>
      <c r="S55" s="1513" t="s">
        <v>18</v>
      </c>
      <c r="T55" s="1514"/>
      <c r="U55" s="1513" t="s">
        <v>19</v>
      </c>
      <c r="V55" s="1520"/>
      <c r="W55" s="1513" t="s">
        <v>20</v>
      </c>
      <c r="X55" s="1514"/>
      <c r="Y55" s="1513" t="s">
        <v>21</v>
      </c>
      <c r="Z55" s="1514"/>
      <c r="AA55" s="1513" t="s">
        <v>22</v>
      </c>
      <c r="AB55" s="1514"/>
      <c r="AC55" s="1513" t="s">
        <v>23</v>
      </c>
      <c r="AD55" s="1514"/>
      <c r="AE55" s="1513" t="s">
        <v>24</v>
      </c>
      <c r="AF55" s="1514"/>
      <c r="AG55" s="1513" t="s">
        <v>25</v>
      </c>
      <c r="AH55" s="1514"/>
      <c r="AI55" s="1513" t="s">
        <v>26</v>
      </c>
      <c r="AJ55" s="1514"/>
      <c r="AK55" s="1513" t="s">
        <v>27</v>
      </c>
      <c r="AL55" s="1514"/>
      <c r="AM55" s="1528"/>
      <c r="AN55" s="1529"/>
      <c r="AO55" s="97"/>
      <c r="AP55" s="97"/>
      <c r="AQ55" s="97"/>
      <c r="AR55" s="97"/>
      <c r="AS55" s="97"/>
      <c r="AT55" s="97"/>
      <c r="AU55" s="12"/>
      <c r="AV55" s="12"/>
      <c r="AW55" s="12"/>
      <c r="AX55" s="12"/>
      <c r="AY55" s="12"/>
      <c r="AZ55" s="12"/>
      <c r="BA55" s="12"/>
      <c r="BB55" s="12"/>
      <c r="BC55" s="12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21" x14ac:dyDescent="0.2">
      <c r="A56" s="1505"/>
      <c r="B56" s="17" t="s">
        <v>32</v>
      </c>
      <c r="C56" s="98" t="s">
        <v>33</v>
      </c>
      <c r="D56" s="60" t="s">
        <v>34</v>
      </c>
      <c r="E56" s="61" t="s">
        <v>33</v>
      </c>
      <c r="F56" s="60" t="s">
        <v>34</v>
      </c>
      <c r="G56" s="61" t="s">
        <v>33</v>
      </c>
      <c r="H56" s="60" t="s">
        <v>34</v>
      </c>
      <c r="I56" s="61" t="s">
        <v>33</v>
      </c>
      <c r="J56" s="60" t="s">
        <v>34</v>
      </c>
      <c r="K56" s="61" t="s">
        <v>33</v>
      </c>
      <c r="L56" s="60" t="s">
        <v>34</v>
      </c>
      <c r="M56" s="61" t="s">
        <v>33</v>
      </c>
      <c r="N56" s="60" t="s">
        <v>34</v>
      </c>
      <c r="O56" s="61" t="s">
        <v>33</v>
      </c>
      <c r="P56" s="60" t="s">
        <v>34</v>
      </c>
      <c r="Q56" s="61" t="s">
        <v>33</v>
      </c>
      <c r="R56" s="60" t="s">
        <v>34</v>
      </c>
      <c r="S56" s="61" t="s">
        <v>33</v>
      </c>
      <c r="T56" s="60" t="s">
        <v>34</v>
      </c>
      <c r="U56" s="61" t="s">
        <v>33</v>
      </c>
      <c r="V56" s="99" t="s">
        <v>34</v>
      </c>
      <c r="W56" s="61" t="s">
        <v>33</v>
      </c>
      <c r="X56" s="60" t="s">
        <v>34</v>
      </c>
      <c r="Y56" s="61" t="s">
        <v>33</v>
      </c>
      <c r="Z56" s="60" t="s">
        <v>34</v>
      </c>
      <c r="AA56" s="61" t="s">
        <v>33</v>
      </c>
      <c r="AB56" s="60" t="s">
        <v>34</v>
      </c>
      <c r="AC56" s="61" t="s">
        <v>33</v>
      </c>
      <c r="AD56" s="60" t="s">
        <v>34</v>
      </c>
      <c r="AE56" s="61" t="s">
        <v>33</v>
      </c>
      <c r="AF56" s="60" t="s">
        <v>34</v>
      </c>
      <c r="AG56" s="61" t="s">
        <v>33</v>
      </c>
      <c r="AH56" s="60" t="s">
        <v>34</v>
      </c>
      <c r="AI56" s="61" t="s">
        <v>33</v>
      </c>
      <c r="AJ56" s="60" t="s">
        <v>34</v>
      </c>
      <c r="AK56" s="61" t="s">
        <v>33</v>
      </c>
      <c r="AL56" s="60" t="s">
        <v>34</v>
      </c>
      <c r="AM56" s="100" t="s">
        <v>55</v>
      </c>
      <c r="AN56" s="60" t="s">
        <v>56</v>
      </c>
      <c r="AO56" s="97"/>
      <c r="AP56" s="97"/>
      <c r="AQ56" s="97"/>
      <c r="AR56" s="97"/>
      <c r="AS56" s="97"/>
      <c r="AT56" s="97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x14ac:dyDescent="0.2">
      <c r="A57" s="416" t="s">
        <v>57</v>
      </c>
      <c r="B57" s="397">
        <f t="shared" ref="B57:B62" si="8">SUM(C57+D57)</f>
        <v>54</v>
      </c>
      <c r="C57" s="413">
        <f t="shared" ref="C57:D62" si="9">SUM(E57+G57+I57+K57+M57+O57+Q57+S57+U57+W57+Y57+AA57+AC57+AE57+AG57+AI57+AK57)</f>
        <v>34</v>
      </c>
      <c r="D57" s="405">
        <f t="shared" si="9"/>
        <v>20</v>
      </c>
      <c r="E57" s="406">
        <v>1</v>
      </c>
      <c r="F57" s="407">
        <v>2</v>
      </c>
      <c r="G57" s="406">
        <v>1</v>
      </c>
      <c r="H57" s="408"/>
      <c r="I57" s="406">
        <v>1</v>
      </c>
      <c r="J57" s="408">
        <v>1</v>
      </c>
      <c r="K57" s="406">
        <v>1</v>
      </c>
      <c r="L57" s="408"/>
      <c r="M57" s="406">
        <v>3</v>
      </c>
      <c r="N57" s="408"/>
      <c r="O57" s="406">
        <v>1</v>
      </c>
      <c r="P57" s="408"/>
      <c r="Q57" s="406">
        <v>2</v>
      </c>
      <c r="R57" s="408"/>
      <c r="S57" s="406">
        <v>1</v>
      </c>
      <c r="T57" s="408">
        <v>1</v>
      </c>
      <c r="U57" s="406"/>
      <c r="V57" s="410">
        <v>1</v>
      </c>
      <c r="W57" s="406">
        <v>4</v>
      </c>
      <c r="X57" s="408">
        <v>1</v>
      </c>
      <c r="Y57" s="406"/>
      <c r="Z57" s="408">
        <v>1</v>
      </c>
      <c r="AA57" s="406">
        <v>2</v>
      </c>
      <c r="AB57" s="408">
        <v>1</v>
      </c>
      <c r="AC57" s="406">
        <v>4</v>
      </c>
      <c r="AD57" s="408">
        <v>5</v>
      </c>
      <c r="AE57" s="406">
        <v>5</v>
      </c>
      <c r="AF57" s="408"/>
      <c r="AG57" s="406">
        <v>1</v>
      </c>
      <c r="AH57" s="408">
        <v>1</v>
      </c>
      <c r="AI57" s="406"/>
      <c r="AJ57" s="408">
        <v>4</v>
      </c>
      <c r="AK57" s="414">
        <v>7</v>
      </c>
      <c r="AL57" s="408">
        <v>2</v>
      </c>
      <c r="AM57" s="414"/>
      <c r="AN57" s="408">
        <v>54</v>
      </c>
      <c r="AO57" s="102" t="str">
        <f>CA57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2"/>
      <c r="BB57" s="12"/>
      <c r="BC57" s="12"/>
      <c r="BX57" s="2"/>
      <c r="BY57" s="2"/>
      <c r="CA57" s="103" t="str">
        <f>IF(CG57=1,"* La suma de las Herramientas de Categorización debe ser igual al total. ","")</f>
        <v/>
      </c>
      <c r="CG57" s="104">
        <f>IF(B57&lt;&gt;(AM57+AN57),1,0)</f>
        <v>0</v>
      </c>
      <c r="CH57" s="13"/>
      <c r="CI57" s="13"/>
      <c r="CJ57" s="13"/>
      <c r="CK57" s="13"/>
      <c r="CL57" s="13"/>
      <c r="CM57" s="13"/>
    </row>
    <row r="58" spans="1:104" x14ac:dyDescent="0.2">
      <c r="A58" s="105" t="s">
        <v>58</v>
      </c>
      <c r="B58" s="63">
        <f t="shared" si="8"/>
        <v>659</v>
      </c>
      <c r="C58" s="64">
        <f t="shared" si="9"/>
        <v>359</v>
      </c>
      <c r="D58" s="72">
        <f t="shared" si="9"/>
        <v>300</v>
      </c>
      <c r="E58" s="34">
        <v>41</v>
      </c>
      <c r="F58" s="73">
        <v>35</v>
      </c>
      <c r="G58" s="34">
        <v>11</v>
      </c>
      <c r="H58" s="35">
        <v>20</v>
      </c>
      <c r="I58" s="34">
        <v>14</v>
      </c>
      <c r="J58" s="35">
        <v>10</v>
      </c>
      <c r="K58" s="34">
        <v>7</v>
      </c>
      <c r="L58" s="35">
        <v>10</v>
      </c>
      <c r="M58" s="34">
        <v>20</v>
      </c>
      <c r="N58" s="35">
        <v>16</v>
      </c>
      <c r="O58" s="34">
        <v>15</v>
      </c>
      <c r="P58" s="35">
        <v>14</v>
      </c>
      <c r="Q58" s="34">
        <v>20</v>
      </c>
      <c r="R58" s="35">
        <v>11</v>
      </c>
      <c r="S58" s="34">
        <v>18</v>
      </c>
      <c r="T58" s="35">
        <v>8</v>
      </c>
      <c r="U58" s="34">
        <v>10</v>
      </c>
      <c r="V58" s="39">
        <v>11</v>
      </c>
      <c r="W58" s="34">
        <v>19</v>
      </c>
      <c r="X58" s="35">
        <v>11</v>
      </c>
      <c r="Y58" s="34">
        <v>19</v>
      </c>
      <c r="Z58" s="35">
        <v>21</v>
      </c>
      <c r="AA58" s="34">
        <v>30</v>
      </c>
      <c r="AB58" s="35">
        <v>10</v>
      </c>
      <c r="AC58" s="34">
        <v>22</v>
      </c>
      <c r="AD58" s="35">
        <v>25</v>
      </c>
      <c r="AE58" s="34">
        <v>23</v>
      </c>
      <c r="AF58" s="35">
        <v>13</v>
      </c>
      <c r="AG58" s="34">
        <v>28</v>
      </c>
      <c r="AH58" s="35">
        <v>20</v>
      </c>
      <c r="AI58" s="34">
        <v>24</v>
      </c>
      <c r="AJ58" s="35">
        <v>30</v>
      </c>
      <c r="AK58" s="74">
        <v>38</v>
      </c>
      <c r="AL58" s="35">
        <v>35</v>
      </c>
      <c r="AM58" s="74"/>
      <c r="AN58" s="35">
        <v>659</v>
      </c>
      <c r="AO58" s="102" t="str">
        <f t="shared" ref="AO58:AO61" si="10"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3" t="str">
        <f t="shared" ref="CA58:CA61" si="11">IF(CG58=1,"* La suma de las Herramientas de Categorización debe ser igual al total. ","")</f>
        <v/>
      </c>
      <c r="CG58" s="104">
        <f t="shared" ref="CG58:CG61" si="12">IF(B58&lt;&gt;(AM58+AN58),1,0)</f>
        <v>0</v>
      </c>
      <c r="CH58" s="13"/>
      <c r="CI58" s="13"/>
      <c r="CJ58" s="13"/>
      <c r="CK58" s="13"/>
      <c r="CL58" s="13"/>
      <c r="CM58" s="13"/>
    </row>
    <row r="59" spans="1:104" x14ac:dyDescent="0.2">
      <c r="A59" s="105" t="s">
        <v>59</v>
      </c>
      <c r="B59" s="63">
        <f t="shared" si="8"/>
        <v>3001</v>
      </c>
      <c r="C59" s="64">
        <f t="shared" si="9"/>
        <v>1539</v>
      </c>
      <c r="D59" s="72">
        <f t="shared" si="9"/>
        <v>1462</v>
      </c>
      <c r="E59" s="34">
        <v>255</v>
      </c>
      <c r="F59" s="73">
        <v>247</v>
      </c>
      <c r="G59" s="34">
        <v>129</v>
      </c>
      <c r="H59" s="35">
        <v>78</v>
      </c>
      <c r="I59" s="34">
        <v>89</v>
      </c>
      <c r="J59" s="35">
        <v>60</v>
      </c>
      <c r="K59" s="34">
        <v>71</v>
      </c>
      <c r="L59" s="35">
        <v>44</v>
      </c>
      <c r="M59" s="34">
        <v>80</v>
      </c>
      <c r="N59" s="35">
        <v>79</v>
      </c>
      <c r="O59" s="34">
        <v>84</v>
      </c>
      <c r="P59" s="35">
        <v>75</v>
      </c>
      <c r="Q59" s="34">
        <v>69</v>
      </c>
      <c r="R59" s="35">
        <v>62</v>
      </c>
      <c r="S59" s="34">
        <v>63</v>
      </c>
      <c r="T59" s="35">
        <v>66</v>
      </c>
      <c r="U59" s="34">
        <v>64</v>
      </c>
      <c r="V59" s="39">
        <v>77</v>
      </c>
      <c r="W59" s="34">
        <v>62</v>
      </c>
      <c r="X59" s="35">
        <v>74</v>
      </c>
      <c r="Y59" s="34">
        <v>70</v>
      </c>
      <c r="Z59" s="35">
        <v>80</v>
      </c>
      <c r="AA59" s="34">
        <v>91</v>
      </c>
      <c r="AB59" s="35">
        <v>93</v>
      </c>
      <c r="AC59" s="34">
        <v>73</v>
      </c>
      <c r="AD59" s="35">
        <v>88</v>
      </c>
      <c r="AE59" s="34">
        <v>89</v>
      </c>
      <c r="AF59" s="35">
        <v>70</v>
      </c>
      <c r="AG59" s="34">
        <v>94</v>
      </c>
      <c r="AH59" s="35">
        <v>70</v>
      </c>
      <c r="AI59" s="34">
        <v>66</v>
      </c>
      <c r="AJ59" s="35">
        <v>68</v>
      </c>
      <c r="AK59" s="74">
        <v>90</v>
      </c>
      <c r="AL59" s="35">
        <v>131</v>
      </c>
      <c r="AM59" s="74"/>
      <c r="AN59" s="35">
        <v>3001</v>
      </c>
      <c r="AO59" s="102" t="str">
        <f t="shared" si="10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3" t="str">
        <f t="shared" si="11"/>
        <v/>
      </c>
      <c r="CG59" s="104">
        <f t="shared" si="12"/>
        <v>0</v>
      </c>
      <c r="CH59" s="13"/>
      <c r="CI59" s="13"/>
      <c r="CJ59" s="13"/>
      <c r="CK59" s="13"/>
      <c r="CL59" s="13"/>
      <c r="CM59" s="13"/>
    </row>
    <row r="60" spans="1:104" x14ac:dyDescent="0.2">
      <c r="A60" s="105" t="s">
        <v>60</v>
      </c>
      <c r="B60" s="63">
        <f t="shared" si="8"/>
        <v>1022</v>
      </c>
      <c r="C60" s="64">
        <f t="shared" si="9"/>
        <v>497</v>
      </c>
      <c r="D60" s="72">
        <f t="shared" si="9"/>
        <v>525</v>
      </c>
      <c r="E60" s="34">
        <v>132</v>
      </c>
      <c r="F60" s="73">
        <v>92</v>
      </c>
      <c r="G60" s="34">
        <v>60</v>
      </c>
      <c r="H60" s="35">
        <v>61</v>
      </c>
      <c r="I60" s="34">
        <v>54</v>
      </c>
      <c r="J60" s="35">
        <v>48</v>
      </c>
      <c r="K60" s="34">
        <v>29</v>
      </c>
      <c r="L60" s="35">
        <v>25</v>
      </c>
      <c r="M60" s="34">
        <v>28</v>
      </c>
      <c r="N60" s="35">
        <v>30</v>
      </c>
      <c r="O60" s="34">
        <v>23</v>
      </c>
      <c r="P60" s="35">
        <v>32</v>
      </c>
      <c r="Q60" s="34">
        <v>21</v>
      </c>
      <c r="R60" s="35">
        <v>37</v>
      </c>
      <c r="S60" s="34">
        <v>11</v>
      </c>
      <c r="T60" s="35">
        <v>27</v>
      </c>
      <c r="U60" s="34">
        <v>25</v>
      </c>
      <c r="V60" s="39">
        <v>29</v>
      </c>
      <c r="W60" s="34">
        <v>21</v>
      </c>
      <c r="X60" s="35">
        <v>25</v>
      </c>
      <c r="Y60" s="34">
        <v>18</v>
      </c>
      <c r="Z60" s="35">
        <v>32</v>
      </c>
      <c r="AA60" s="34">
        <v>27</v>
      </c>
      <c r="AB60" s="35">
        <v>21</v>
      </c>
      <c r="AC60" s="34">
        <v>18</v>
      </c>
      <c r="AD60" s="35">
        <v>12</v>
      </c>
      <c r="AE60" s="34">
        <v>8</v>
      </c>
      <c r="AF60" s="35">
        <v>19</v>
      </c>
      <c r="AG60" s="34">
        <v>13</v>
      </c>
      <c r="AH60" s="35">
        <v>18</v>
      </c>
      <c r="AI60" s="34">
        <v>2</v>
      </c>
      <c r="AJ60" s="35">
        <v>11</v>
      </c>
      <c r="AK60" s="74">
        <v>7</v>
      </c>
      <c r="AL60" s="35">
        <v>6</v>
      </c>
      <c r="AM60" s="74"/>
      <c r="AN60" s="35">
        <v>1022</v>
      </c>
      <c r="AO60" s="102" t="str">
        <f t="shared" si="10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3" t="str">
        <f t="shared" si="11"/>
        <v/>
      </c>
      <c r="CG60" s="104">
        <f t="shared" si="12"/>
        <v>0</v>
      </c>
      <c r="CH60" s="13"/>
      <c r="CI60" s="13"/>
      <c r="CJ60" s="13"/>
      <c r="CK60" s="13"/>
      <c r="CL60" s="13"/>
      <c r="CM60" s="13"/>
    </row>
    <row r="61" spans="1:104" x14ac:dyDescent="0.2">
      <c r="A61" s="106" t="s">
        <v>61</v>
      </c>
      <c r="B61" s="107">
        <f t="shared" si="8"/>
        <v>58</v>
      </c>
      <c r="C61" s="108">
        <f t="shared" si="9"/>
        <v>25</v>
      </c>
      <c r="D61" s="109">
        <f t="shared" si="9"/>
        <v>33</v>
      </c>
      <c r="E61" s="110"/>
      <c r="F61" s="111">
        <v>4</v>
      </c>
      <c r="G61" s="110">
        <v>4</v>
      </c>
      <c r="H61" s="112">
        <v>2</v>
      </c>
      <c r="I61" s="110">
        <v>3</v>
      </c>
      <c r="J61" s="112">
        <v>2</v>
      </c>
      <c r="K61" s="110">
        <v>1</v>
      </c>
      <c r="L61" s="112">
        <v>5</v>
      </c>
      <c r="M61" s="110">
        <v>3</v>
      </c>
      <c r="N61" s="112">
        <v>3</v>
      </c>
      <c r="O61" s="110">
        <v>3</v>
      </c>
      <c r="P61" s="112">
        <v>2</v>
      </c>
      <c r="Q61" s="110">
        <v>3</v>
      </c>
      <c r="R61" s="112">
        <v>5</v>
      </c>
      <c r="S61" s="110">
        <v>1</v>
      </c>
      <c r="T61" s="112">
        <v>4</v>
      </c>
      <c r="U61" s="110">
        <v>2</v>
      </c>
      <c r="V61" s="113"/>
      <c r="W61" s="110"/>
      <c r="X61" s="112">
        <v>2</v>
      </c>
      <c r="Y61" s="110">
        <v>2</v>
      </c>
      <c r="Z61" s="112">
        <v>2</v>
      </c>
      <c r="AA61" s="110">
        <v>1</v>
      </c>
      <c r="AB61" s="112"/>
      <c r="AC61" s="110"/>
      <c r="AD61" s="112"/>
      <c r="AE61" s="110"/>
      <c r="AF61" s="112">
        <v>1</v>
      </c>
      <c r="AG61" s="110">
        <v>1</v>
      </c>
      <c r="AH61" s="112"/>
      <c r="AI61" s="110">
        <v>1</v>
      </c>
      <c r="AJ61" s="112">
        <v>1</v>
      </c>
      <c r="AK61" s="114"/>
      <c r="AL61" s="112"/>
      <c r="AM61" s="114"/>
      <c r="AN61" s="112">
        <v>58</v>
      </c>
      <c r="AO61" s="102" t="str">
        <f t="shared" si="10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3" t="str">
        <f t="shared" si="11"/>
        <v/>
      </c>
      <c r="CG61" s="104">
        <f t="shared" si="12"/>
        <v>0</v>
      </c>
      <c r="CH61" s="13"/>
      <c r="CI61" s="13"/>
      <c r="CJ61" s="13"/>
      <c r="CK61" s="13"/>
      <c r="CL61" s="13"/>
      <c r="CM61" s="13"/>
    </row>
    <row r="62" spans="1:104" x14ac:dyDescent="0.2">
      <c r="A62" s="115" t="s">
        <v>62</v>
      </c>
      <c r="B62" s="77">
        <f t="shared" si="8"/>
        <v>0</v>
      </c>
      <c r="C62" s="78">
        <f t="shared" si="9"/>
        <v>0</v>
      </c>
      <c r="D62" s="45">
        <f t="shared" si="9"/>
        <v>0</v>
      </c>
      <c r="E62" s="46"/>
      <c r="F62" s="47"/>
      <c r="G62" s="46"/>
      <c r="H62" s="48"/>
      <c r="I62" s="46"/>
      <c r="J62" s="48"/>
      <c r="K62" s="46"/>
      <c r="L62" s="48"/>
      <c r="M62" s="46"/>
      <c r="N62" s="48"/>
      <c r="O62" s="46"/>
      <c r="P62" s="48"/>
      <c r="Q62" s="46"/>
      <c r="R62" s="48"/>
      <c r="S62" s="46"/>
      <c r="T62" s="48"/>
      <c r="U62" s="46"/>
      <c r="V62" s="50"/>
      <c r="W62" s="46"/>
      <c r="X62" s="48"/>
      <c r="Y62" s="46"/>
      <c r="Z62" s="48"/>
      <c r="AA62" s="46"/>
      <c r="AB62" s="48"/>
      <c r="AC62" s="46"/>
      <c r="AD62" s="48"/>
      <c r="AE62" s="46"/>
      <c r="AF62" s="48"/>
      <c r="AG62" s="46"/>
      <c r="AH62" s="48"/>
      <c r="AI62" s="46"/>
      <c r="AJ62" s="48"/>
      <c r="AK62" s="79"/>
      <c r="AL62" s="48"/>
      <c r="AM62" s="53"/>
      <c r="AN62" s="53"/>
      <c r="AO62" s="28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G62" s="13">
        <v>0</v>
      </c>
      <c r="CH62" s="13"/>
      <c r="CI62" s="13"/>
      <c r="CJ62" s="13"/>
      <c r="CK62" s="13"/>
      <c r="CL62" s="13"/>
      <c r="CM62" s="13"/>
    </row>
    <row r="63" spans="1:104" x14ac:dyDescent="0.2">
      <c r="A63" s="90" t="s">
        <v>53</v>
      </c>
      <c r="B63" s="116">
        <f t="shared" ref="B63:AL63" si="13">SUM(B57:B62)</f>
        <v>4794</v>
      </c>
      <c r="C63" s="417">
        <f t="shared" si="13"/>
        <v>2454</v>
      </c>
      <c r="D63" s="118">
        <f t="shared" si="13"/>
        <v>2340</v>
      </c>
      <c r="E63" s="119">
        <f t="shared" si="13"/>
        <v>429</v>
      </c>
      <c r="F63" s="120">
        <f t="shared" si="13"/>
        <v>380</v>
      </c>
      <c r="G63" s="119">
        <f t="shared" si="13"/>
        <v>205</v>
      </c>
      <c r="H63" s="121">
        <f t="shared" si="13"/>
        <v>161</v>
      </c>
      <c r="I63" s="119">
        <f t="shared" si="13"/>
        <v>161</v>
      </c>
      <c r="J63" s="121">
        <f t="shared" si="13"/>
        <v>121</v>
      </c>
      <c r="K63" s="119">
        <f t="shared" si="13"/>
        <v>109</v>
      </c>
      <c r="L63" s="121">
        <f t="shared" si="13"/>
        <v>84</v>
      </c>
      <c r="M63" s="119">
        <f t="shared" si="13"/>
        <v>134</v>
      </c>
      <c r="N63" s="121">
        <f t="shared" si="13"/>
        <v>128</v>
      </c>
      <c r="O63" s="119">
        <f t="shared" si="13"/>
        <v>126</v>
      </c>
      <c r="P63" s="121">
        <f t="shared" si="13"/>
        <v>123</v>
      </c>
      <c r="Q63" s="119">
        <f t="shared" si="13"/>
        <v>115</v>
      </c>
      <c r="R63" s="121">
        <f t="shared" si="13"/>
        <v>115</v>
      </c>
      <c r="S63" s="119">
        <f t="shared" si="13"/>
        <v>94</v>
      </c>
      <c r="T63" s="121">
        <f t="shared" si="13"/>
        <v>106</v>
      </c>
      <c r="U63" s="122">
        <f t="shared" si="13"/>
        <v>101</v>
      </c>
      <c r="V63" s="123">
        <f t="shared" si="13"/>
        <v>118</v>
      </c>
      <c r="W63" s="119">
        <f t="shared" si="13"/>
        <v>106</v>
      </c>
      <c r="X63" s="121">
        <f t="shared" si="13"/>
        <v>113</v>
      </c>
      <c r="Y63" s="119">
        <f t="shared" si="13"/>
        <v>109</v>
      </c>
      <c r="Z63" s="121">
        <f t="shared" si="13"/>
        <v>136</v>
      </c>
      <c r="AA63" s="119">
        <f t="shared" si="13"/>
        <v>151</v>
      </c>
      <c r="AB63" s="121">
        <f t="shared" si="13"/>
        <v>125</v>
      </c>
      <c r="AC63" s="119">
        <f t="shared" si="13"/>
        <v>117</v>
      </c>
      <c r="AD63" s="121">
        <f t="shared" si="13"/>
        <v>130</v>
      </c>
      <c r="AE63" s="119">
        <f t="shared" si="13"/>
        <v>125</v>
      </c>
      <c r="AF63" s="121">
        <f t="shared" si="13"/>
        <v>103</v>
      </c>
      <c r="AG63" s="119">
        <f t="shared" si="13"/>
        <v>137</v>
      </c>
      <c r="AH63" s="121">
        <f t="shared" si="13"/>
        <v>109</v>
      </c>
      <c r="AI63" s="119">
        <f t="shared" si="13"/>
        <v>93</v>
      </c>
      <c r="AJ63" s="121">
        <f t="shared" si="13"/>
        <v>114</v>
      </c>
      <c r="AK63" s="124">
        <f t="shared" si="13"/>
        <v>142</v>
      </c>
      <c r="AL63" s="121">
        <f t="shared" si="13"/>
        <v>174</v>
      </c>
      <c r="AM63" s="124">
        <f>SUM(AM57:AM61)</f>
        <v>0</v>
      </c>
      <c r="AN63" s="121">
        <f>SUM(AN57:AN61)</f>
        <v>4794</v>
      </c>
      <c r="AO63" s="125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7"/>
      <c r="BE63" s="7"/>
      <c r="BX63" s="2"/>
      <c r="BY63" s="2"/>
      <c r="CG63" s="13"/>
      <c r="CH63" s="13"/>
      <c r="CI63" s="13"/>
      <c r="CJ63" s="13"/>
      <c r="CK63" s="13"/>
      <c r="CL63" s="13"/>
      <c r="CM63" s="13"/>
    </row>
    <row r="64" spans="1:104" x14ac:dyDescent="0.2">
      <c r="A64" s="92" t="s">
        <v>63</v>
      </c>
      <c r="B64" s="126"/>
      <c r="C64" s="126"/>
      <c r="D64" s="126"/>
      <c r="E64" s="126"/>
      <c r="F64" s="126"/>
      <c r="G64" s="126"/>
      <c r="H64" s="126"/>
      <c r="I64" s="82"/>
      <c r="J64" s="82"/>
      <c r="K64" s="82"/>
      <c r="L64" s="82"/>
      <c r="M64" s="82"/>
      <c r="N64" s="82"/>
      <c r="O64" s="82"/>
      <c r="P64" s="8"/>
      <c r="Q64" s="8"/>
      <c r="R64" s="8"/>
      <c r="S64" s="8"/>
      <c r="T64" s="8"/>
      <c r="U64" s="8"/>
      <c r="V64" s="8"/>
      <c r="W64" s="8"/>
      <c r="X64" s="8"/>
      <c r="Y64" s="8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X64" s="2"/>
      <c r="BY64" s="2"/>
      <c r="BZ64" s="2"/>
      <c r="CG64" s="13"/>
      <c r="CH64" s="13"/>
      <c r="CI64" s="13"/>
      <c r="CJ64" s="13"/>
      <c r="CK64" s="13"/>
      <c r="CL64" s="13"/>
      <c r="CM64" s="13"/>
    </row>
    <row r="65" spans="1:91" s="2" customFormat="1" ht="21" x14ac:dyDescent="0.2">
      <c r="A65" s="83" t="s">
        <v>64</v>
      </c>
      <c r="B65" s="317" t="s">
        <v>5</v>
      </c>
      <c r="C65" s="317" t="s">
        <v>65</v>
      </c>
      <c r="D65" s="317" t="s">
        <v>66</v>
      </c>
      <c r="E65" s="317" t="s">
        <v>67</v>
      </c>
      <c r="F65" s="1"/>
      <c r="G65" s="8"/>
      <c r="H65" s="8"/>
      <c r="I65" s="8"/>
      <c r="J65" s="8"/>
      <c r="K65" s="8"/>
      <c r="L65" s="8"/>
      <c r="M65" s="8"/>
      <c r="N65" s="128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3"/>
      <c r="BY65" s="3"/>
      <c r="BZ65" s="3"/>
      <c r="CA65" s="4"/>
      <c r="CB65" s="4"/>
      <c r="CC65" s="4"/>
      <c r="CD65" s="4"/>
      <c r="CE65" s="4"/>
      <c r="CF65" s="4"/>
      <c r="CG65" s="13"/>
      <c r="CH65" s="13"/>
      <c r="CI65" s="13"/>
      <c r="CJ65" s="13"/>
      <c r="CK65" s="13"/>
      <c r="CL65" s="13"/>
      <c r="CM65" s="13"/>
    </row>
    <row r="66" spans="1:91" s="2" customFormat="1" x14ac:dyDescent="0.2">
      <c r="A66" s="418" t="s">
        <v>69</v>
      </c>
      <c r="B66" s="419">
        <f t="shared" ref="B66:B84" si="14">SUM(C66:E66)</f>
        <v>0</v>
      </c>
      <c r="C66" s="415"/>
      <c r="D66" s="415"/>
      <c r="E66" s="415"/>
      <c r="F66" s="13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X66" s="3"/>
      <c r="BY66" s="3"/>
      <c r="BZ66" s="3"/>
      <c r="CA66" s="4"/>
      <c r="CB66" s="4"/>
      <c r="CC66" s="4"/>
      <c r="CD66" s="4"/>
      <c r="CE66" s="4"/>
      <c r="CF66" s="4"/>
      <c r="CG66" s="13"/>
      <c r="CH66" s="13"/>
      <c r="CI66" s="13"/>
      <c r="CJ66" s="13"/>
      <c r="CK66" s="13"/>
      <c r="CL66" s="13"/>
      <c r="CM66" s="13"/>
    </row>
    <row r="67" spans="1:91" s="2" customFormat="1" x14ac:dyDescent="0.2">
      <c r="A67" s="132" t="s">
        <v>70</v>
      </c>
      <c r="B67" s="133">
        <f t="shared" si="14"/>
        <v>0</v>
      </c>
      <c r="C67" s="75"/>
      <c r="D67" s="75"/>
      <c r="E67" s="75"/>
      <c r="F67" s="131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X67" s="3"/>
      <c r="BY67" s="3"/>
      <c r="BZ67" s="3"/>
      <c r="CA67" s="4"/>
      <c r="CB67" s="4"/>
      <c r="CC67" s="4"/>
      <c r="CD67" s="4"/>
      <c r="CE67" s="4"/>
      <c r="CF67" s="4"/>
      <c r="CG67" s="13"/>
      <c r="CH67" s="13"/>
      <c r="CI67" s="13"/>
      <c r="CJ67" s="13"/>
      <c r="CK67" s="13"/>
      <c r="CL67" s="13"/>
      <c r="CM67" s="13"/>
    </row>
    <row r="68" spans="1:91" s="2" customFormat="1" x14ac:dyDescent="0.2">
      <c r="A68" s="132" t="s">
        <v>71</v>
      </c>
      <c r="B68" s="133">
        <f t="shared" si="14"/>
        <v>0</v>
      </c>
      <c r="C68" s="75"/>
      <c r="D68" s="75"/>
      <c r="E68" s="75"/>
      <c r="F68" s="131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X68" s="3"/>
      <c r="BY68" s="3"/>
      <c r="BZ68" s="3"/>
      <c r="CA68" s="4"/>
      <c r="CB68" s="4"/>
      <c r="CC68" s="4"/>
      <c r="CD68" s="4"/>
      <c r="CE68" s="4"/>
      <c r="CF68" s="4"/>
      <c r="CG68" s="13"/>
      <c r="CH68" s="13"/>
      <c r="CI68" s="13"/>
      <c r="CJ68" s="13"/>
      <c r="CK68" s="13"/>
      <c r="CL68" s="13"/>
      <c r="CM68" s="13"/>
    </row>
    <row r="69" spans="1:91" s="2" customFormat="1" x14ac:dyDescent="0.2">
      <c r="A69" s="132" t="s">
        <v>72</v>
      </c>
      <c r="B69" s="133">
        <f t="shared" si="14"/>
        <v>208</v>
      </c>
      <c r="C69" s="75">
        <v>208</v>
      </c>
      <c r="D69" s="75"/>
      <c r="E69" s="75"/>
      <c r="F69" s="131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X69" s="3"/>
      <c r="BY69" s="3"/>
      <c r="BZ69" s="3"/>
      <c r="CA69" s="4"/>
      <c r="CB69" s="4"/>
      <c r="CC69" s="4"/>
      <c r="CD69" s="4"/>
      <c r="CE69" s="4"/>
      <c r="CF69" s="4"/>
      <c r="CG69" s="13"/>
      <c r="CH69" s="13"/>
      <c r="CI69" s="13"/>
      <c r="CJ69" s="13"/>
      <c r="CK69" s="13"/>
      <c r="CL69" s="13"/>
      <c r="CM69" s="13"/>
    </row>
    <row r="70" spans="1:91" s="2" customFormat="1" x14ac:dyDescent="0.2">
      <c r="A70" s="132" t="s">
        <v>73</v>
      </c>
      <c r="B70" s="133">
        <f t="shared" si="14"/>
        <v>0</v>
      </c>
      <c r="C70" s="75"/>
      <c r="D70" s="75"/>
      <c r="E70" s="75"/>
      <c r="F70" s="13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X70" s="3"/>
      <c r="BY70" s="3"/>
      <c r="BZ70" s="3"/>
      <c r="CA70" s="4"/>
      <c r="CB70" s="4"/>
      <c r="CC70" s="4"/>
      <c r="CD70" s="4"/>
      <c r="CE70" s="4"/>
      <c r="CF70" s="4"/>
      <c r="CG70" s="13"/>
      <c r="CH70" s="13"/>
      <c r="CI70" s="13"/>
      <c r="CJ70" s="13"/>
      <c r="CK70" s="13"/>
      <c r="CL70" s="13"/>
      <c r="CM70" s="13"/>
    </row>
    <row r="71" spans="1:91" s="2" customFormat="1" x14ac:dyDescent="0.2">
      <c r="A71" s="132" t="s">
        <v>74</v>
      </c>
      <c r="B71" s="133">
        <f t="shared" si="14"/>
        <v>0</v>
      </c>
      <c r="C71" s="75"/>
      <c r="D71" s="75"/>
      <c r="E71" s="75"/>
      <c r="F71" s="1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X71" s="3"/>
      <c r="BY71" s="3"/>
      <c r="BZ71" s="3"/>
      <c r="CA71" s="4"/>
      <c r="CB71" s="4"/>
      <c r="CC71" s="4"/>
      <c r="CD71" s="4"/>
      <c r="CE71" s="4"/>
      <c r="CF71" s="4"/>
      <c r="CG71" s="13"/>
      <c r="CH71" s="13"/>
      <c r="CI71" s="13"/>
      <c r="CJ71" s="13"/>
      <c r="CK71" s="13"/>
      <c r="CL71" s="13"/>
      <c r="CM71" s="13"/>
    </row>
    <row r="72" spans="1:91" s="2" customFormat="1" x14ac:dyDescent="0.2">
      <c r="A72" s="132" t="s">
        <v>75</v>
      </c>
      <c r="B72" s="133">
        <f t="shared" si="14"/>
        <v>624</v>
      </c>
      <c r="C72" s="75">
        <v>624</v>
      </c>
      <c r="D72" s="75"/>
      <c r="E72" s="75"/>
      <c r="F72" s="131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X72" s="3"/>
      <c r="BY72" s="3"/>
      <c r="BZ72" s="3"/>
      <c r="CA72" s="4"/>
      <c r="CB72" s="4"/>
      <c r="CC72" s="4"/>
      <c r="CD72" s="4"/>
      <c r="CE72" s="4"/>
      <c r="CF72" s="4"/>
      <c r="CG72" s="13"/>
      <c r="CH72" s="13"/>
      <c r="CI72" s="13"/>
      <c r="CJ72" s="13"/>
      <c r="CK72" s="13"/>
      <c r="CL72" s="13"/>
      <c r="CM72" s="13"/>
    </row>
    <row r="73" spans="1:91" s="2" customFormat="1" x14ac:dyDescent="0.2">
      <c r="A73" s="132" t="s">
        <v>76</v>
      </c>
      <c r="B73" s="133">
        <f t="shared" si="14"/>
        <v>0</v>
      </c>
      <c r="C73" s="75"/>
      <c r="D73" s="75"/>
      <c r="E73" s="75"/>
      <c r="F73" s="131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X73" s="3"/>
      <c r="BY73" s="3"/>
      <c r="BZ73" s="3"/>
      <c r="CA73" s="4"/>
      <c r="CB73" s="4"/>
      <c r="CC73" s="4"/>
      <c r="CD73" s="4"/>
      <c r="CE73" s="4"/>
      <c r="CF73" s="4"/>
      <c r="CG73" s="13"/>
      <c r="CH73" s="13"/>
      <c r="CI73" s="13"/>
      <c r="CJ73" s="13"/>
      <c r="CK73" s="13"/>
      <c r="CL73" s="13"/>
      <c r="CM73" s="13"/>
    </row>
    <row r="74" spans="1:91" s="2" customFormat="1" x14ac:dyDescent="0.2">
      <c r="A74" s="132" t="s">
        <v>77</v>
      </c>
      <c r="B74" s="133">
        <f t="shared" si="14"/>
        <v>0</v>
      </c>
      <c r="C74" s="75"/>
      <c r="D74" s="75"/>
      <c r="E74" s="75"/>
      <c r="F74" s="131"/>
      <c r="G74" s="134"/>
      <c r="H74" s="134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BX74" s="3"/>
      <c r="BY74" s="3"/>
      <c r="BZ74" s="3"/>
      <c r="CA74" s="4"/>
      <c r="CB74" s="4"/>
      <c r="CC74" s="4"/>
      <c r="CD74" s="4"/>
      <c r="CE74" s="4"/>
      <c r="CF74" s="4"/>
      <c r="CG74" s="13"/>
      <c r="CH74" s="13"/>
      <c r="CI74" s="13"/>
      <c r="CJ74" s="13"/>
      <c r="CK74" s="13"/>
      <c r="CL74" s="13"/>
      <c r="CM74" s="13"/>
    </row>
    <row r="75" spans="1:91" s="2" customFormat="1" x14ac:dyDescent="0.2">
      <c r="A75" s="132" t="s">
        <v>78</v>
      </c>
      <c r="B75" s="133">
        <f t="shared" si="14"/>
        <v>0</v>
      </c>
      <c r="C75" s="75"/>
      <c r="D75" s="75"/>
      <c r="E75" s="75"/>
      <c r="F75" s="131"/>
      <c r="G75" s="134"/>
      <c r="H75" s="134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BX75" s="3"/>
      <c r="BY75" s="3"/>
      <c r="BZ75" s="3"/>
      <c r="CA75" s="4"/>
      <c r="CB75" s="4"/>
      <c r="CC75" s="4"/>
      <c r="CD75" s="4"/>
      <c r="CE75" s="4"/>
      <c r="CF75" s="4"/>
      <c r="CG75" s="13"/>
      <c r="CH75" s="13"/>
      <c r="CI75" s="13"/>
      <c r="CJ75" s="13"/>
      <c r="CK75" s="13"/>
      <c r="CL75" s="13"/>
      <c r="CM75" s="13"/>
    </row>
    <row r="76" spans="1:91" s="2" customFormat="1" x14ac:dyDescent="0.2">
      <c r="A76" s="132" t="s">
        <v>79</v>
      </c>
      <c r="B76" s="133">
        <f t="shared" si="14"/>
        <v>0</v>
      </c>
      <c r="C76" s="75"/>
      <c r="D76" s="75"/>
      <c r="E76" s="75"/>
      <c r="F76" s="131"/>
      <c r="G76" s="134"/>
      <c r="H76" s="134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BX76" s="3"/>
      <c r="BY76" s="3"/>
      <c r="BZ76" s="3"/>
      <c r="CA76" s="4"/>
      <c r="CB76" s="4"/>
      <c r="CC76" s="4"/>
      <c r="CD76" s="4"/>
      <c r="CE76" s="4"/>
      <c r="CF76" s="4"/>
      <c r="CG76" s="13"/>
      <c r="CH76" s="13"/>
      <c r="CI76" s="13"/>
      <c r="CJ76" s="13"/>
      <c r="CK76" s="13"/>
      <c r="CL76" s="13"/>
      <c r="CM76" s="13"/>
    </row>
    <row r="77" spans="1:91" s="2" customFormat="1" x14ac:dyDescent="0.2">
      <c r="A77" s="135" t="s">
        <v>80</v>
      </c>
      <c r="B77" s="133">
        <f t="shared" si="14"/>
        <v>0</v>
      </c>
      <c r="C77" s="75"/>
      <c r="D77" s="75"/>
      <c r="E77" s="75"/>
      <c r="F77" s="131"/>
      <c r="G77" s="134"/>
      <c r="H77" s="134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BX77" s="3"/>
      <c r="BY77" s="3"/>
      <c r="BZ77" s="3"/>
      <c r="CA77" s="4"/>
      <c r="CB77" s="4"/>
      <c r="CC77" s="4"/>
      <c r="CD77" s="4"/>
      <c r="CE77" s="4"/>
      <c r="CF77" s="4"/>
      <c r="CG77" s="13"/>
      <c r="CH77" s="13"/>
      <c r="CI77" s="13"/>
      <c r="CJ77" s="13"/>
      <c r="CK77" s="13"/>
      <c r="CL77" s="13"/>
      <c r="CM77" s="13"/>
    </row>
    <row r="78" spans="1:91" s="2" customFormat="1" x14ac:dyDescent="0.2">
      <c r="A78" s="132" t="s">
        <v>81</v>
      </c>
      <c r="B78" s="133">
        <f t="shared" si="14"/>
        <v>455</v>
      </c>
      <c r="C78" s="75">
        <v>455</v>
      </c>
      <c r="D78" s="75"/>
      <c r="E78" s="75"/>
      <c r="F78" s="131"/>
      <c r="G78" s="134"/>
      <c r="H78" s="134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BX78" s="3"/>
      <c r="BY78" s="3"/>
      <c r="BZ78" s="3"/>
      <c r="CA78" s="4"/>
      <c r="CB78" s="4"/>
      <c r="CC78" s="4"/>
      <c r="CD78" s="4"/>
      <c r="CE78" s="4"/>
      <c r="CF78" s="4"/>
      <c r="CG78" s="13"/>
      <c r="CH78" s="13"/>
      <c r="CI78" s="13"/>
      <c r="CJ78" s="13"/>
      <c r="CK78" s="13"/>
      <c r="CL78" s="13"/>
      <c r="CM78" s="13"/>
    </row>
    <row r="79" spans="1:91" s="2" customFormat="1" x14ac:dyDescent="0.2">
      <c r="A79" s="132" t="s">
        <v>82</v>
      </c>
      <c r="B79" s="133">
        <f t="shared" si="14"/>
        <v>0</v>
      </c>
      <c r="C79" s="75"/>
      <c r="D79" s="75"/>
      <c r="E79" s="75"/>
      <c r="F79" s="131"/>
      <c r="G79" s="134"/>
      <c r="H79" s="134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BX79" s="3"/>
      <c r="BY79" s="3"/>
      <c r="BZ79" s="3"/>
      <c r="CA79" s="4"/>
      <c r="CB79" s="4"/>
      <c r="CC79" s="4"/>
      <c r="CD79" s="4"/>
      <c r="CE79" s="4"/>
      <c r="CF79" s="4"/>
      <c r="CG79" s="13"/>
      <c r="CH79" s="13"/>
      <c r="CI79" s="13"/>
      <c r="CJ79" s="13"/>
      <c r="CK79" s="13"/>
      <c r="CL79" s="13"/>
      <c r="CM79" s="13"/>
    </row>
    <row r="80" spans="1:91" s="2" customFormat="1" x14ac:dyDescent="0.2">
      <c r="A80" s="132" t="s">
        <v>83</v>
      </c>
      <c r="B80" s="133">
        <f t="shared" si="14"/>
        <v>336</v>
      </c>
      <c r="C80" s="75">
        <v>336</v>
      </c>
      <c r="D80" s="75"/>
      <c r="E80" s="75"/>
      <c r="F80" s="131"/>
      <c r="G80" s="134"/>
      <c r="H80" s="134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BX80" s="3"/>
      <c r="BY80" s="3"/>
      <c r="BZ80" s="3"/>
      <c r="CA80" s="4"/>
      <c r="CB80" s="4"/>
      <c r="CC80" s="4"/>
      <c r="CD80" s="4"/>
      <c r="CE80" s="4"/>
      <c r="CF80" s="4"/>
      <c r="CG80" s="13"/>
      <c r="CH80" s="13"/>
      <c r="CI80" s="13"/>
      <c r="CJ80" s="13"/>
      <c r="CK80" s="13"/>
      <c r="CL80" s="13"/>
      <c r="CM80" s="13"/>
    </row>
    <row r="81" spans="1:91" s="2" customFormat="1" x14ac:dyDescent="0.2">
      <c r="A81" s="132" t="s">
        <v>84</v>
      </c>
      <c r="B81" s="133">
        <f t="shared" si="14"/>
        <v>0</v>
      </c>
      <c r="C81" s="75"/>
      <c r="D81" s="75"/>
      <c r="E81" s="75"/>
      <c r="F81" s="131"/>
      <c r="G81" s="134"/>
      <c r="H81" s="134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BX81" s="3"/>
      <c r="BY81" s="3"/>
      <c r="BZ81" s="3"/>
      <c r="CA81" s="4"/>
      <c r="CB81" s="4"/>
      <c r="CC81" s="4"/>
      <c r="CD81" s="4"/>
      <c r="CE81" s="4"/>
      <c r="CF81" s="4"/>
      <c r="CG81" s="13"/>
      <c r="CH81" s="13"/>
      <c r="CI81" s="13"/>
      <c r="CJ81" s="13"/>
      <c r="CK81" s="13"/>
      <c r="CL81" s="13"/>
      <c r="CM81" s="13"/>
    </row>
    <row r="82" spans="1:91" s="2" customFormat="1" x14ac:dyDescent="0.2">
      <c r="A82" s="132" t="s">
        <v>85</v>
      </c>
      <c r="B82" s="133">
        <f t="shared" si="14"/>
        <v>0</v>
      </c>
      <c r="C82" s="75"/>
      <c r="D82" s="75"/>
      <c r="E82" s="75"/>
      <c r="F82" s="131"/>
      <c r="G82" s="134"/>
      <c r="H82" s="134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BX82" s="3"/>
      <c r="BY82" s="3"/>
      <c r="BZ82" s="3"/>
      <c r="CA82" s="4"/>
      <c r="CB82" s="4"/>
      <c r="CC82" s="4"/>
      <c r="CD82" s="4"/>
      <c r="CE82" s="4"/>
      <c r="CF82" s="4"/>
      <c r="CG82" s="13"/>
      <c r="CH82" s="13"/>
      <c r="CI82" s="13"/>
      <c r="CJ82" s="13"/>
      <c r="CK82" s="13"/>
      <c r="CL82" s="13"/>
      <c r="CM82" s="13"/>
    </row>
    <row r="83" spans="1:91" s="2" customFormat="1" x14ac:dyDescent="0.2">
      <c r="A83" s="132" t="s">
        <v>86</v>
      </c>
      <c r="B83" s="133">
        <f t="shared" si="14"/>
        <v>0</v>
      </c>
      <c r="C83" s="75"/>
      <c r="D83" s="75"/>
      <c r="E83" s="75"/>
      <c r="F83" s="131"/>
      <c r="G83" s="134"/>
      <c r="H83" s="134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BX83" s="3"/>
      <c r="BY83" s="3"/>
      <c r="BZ83" s="3"/>
      <c r="CA83" s="4"/>
      <c r="CB83" s="4"/>
      <c r="CC83" s="4"/>
      <c r="CD83" s="4"/>
      <c r="CE83" s="4"/>
      <c r="CF83" s="4"/>
      <c r="CG83" s="13"/>
      <c r="CH83" s="13"/>
      <c r="CI83" s="13"/>
      <c r="CJ83" s="13"/>
      <c r="CK83" s="13"/>
      <c r="CL83" s="13"/>
      <c r="CM83" s="13"/>
    </row>
    <row r="84" spans="1:91" s="2" customFormat="1" x14ac:dyDescent="0.2">
      <c r="A84" s="132" t="s">
        <v>87</v>
      </c>
      <c r="B84" s="136">
        <f t="shared" si="14"/>
        <v>0</v>
      </c>
      <c r="C84" s="137"/>
      <c r="D84" s="137"/>
      <c r="E84" s="137"/>
      <c r="F84" s="131"/>
      <c r="G84" s="134"/>
      <c r="H84" s="134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BX84" s="3"/>
      <c r="BY84" s="3"/>
      <c r="BZ84" s="3"/>
      <c r="CA84" s="4"/>
      <c r="CB84" s="4"/>
      <c r="CC84" s="4"/>
      <c r="CD84" s="4"/>
      <c r="CE84" s="4"/>
      <c r="CF84" s="4"/>
      <c r="CG84" s="13"/>
      <c r="CH84" s="13"/>
      <c r="CI84" s="13"/>
      <c r="CJ84" s="13"/>
      <c r="CK84" s="13"/>
      <c r="CL84" s="13"/>
      <c r="CM84" s="13"/>
    </row>
    <row r="85" spans="1:91" s="2" customFormat="1" x14ac:dyDescent="0.2">
      <c r="A85" s="90" t="s">
        <v>53</v>
      </c>
      <c r="B85" s="138">
        <f>SUM(B66:B84)</f>
        <v>1623</v>
      </c>
      <c r="C85" s="138">
        <f>SUM(C66:C84)</f>
        <v>1623</v>
      </c>
      <c r="D85" s="138">
        <f>SUM(D66:D84)</f>
        <v>0</v>
      </c>
      <c r="E85" s="138">
        <f>SUM(E66:E84)</f>
        <v>0</v>
      </c>
      <c r="F85" s="131"/>
      <c r="G85" s="134"/>
      <c r="H85" s="134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56"/>
      <c r="W85" s="7"/>
      <c r="X85" s="8"/>
      <c r="Y85" s="8"/>
      <c r="BX85" s="3"/>
      <c r="BY85" s="3"/>
      <c r="BZ85" s="3"/>
      <c r="CA85" s="4"/>
      <c r="CB85" s="4"/>
      <c r="CC85" s="4"/>
      <c r="CD85" s="4"/>
      <c r="CE85" s="4"/>
      <c r="CF85" s="4"/>
      <c r="CG85" s="13"/>
      <c r="CH85" s="13"/>
      <c r="CI85" s="13"/>
      <c r="CJ85" s="13"/>
      <c r="CK85" s="13"/>
      <c r="CL85" s="13"/>
      <c r="CM85" s="13"/>
    </row>
    <row r="86" spans="1:91" s="2" customFormat="1" x14ac:dyDescent="0.2">
      <c r="A86" s="82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CA86" s="4"/>
      <c r="CB86" s="4"/>
      <c r="CC86" s="4"/>
      <c r="CD86" s="4"/>
      <c r="CE86" s="4"/>
      <c r="CF86" s="4"/>
      <c r="CG86" s="13"/>
      <c r="CH86" s="13"/>
      <c r="CI86" s="13"/>
      <c r="CJ86" s="13"/>
      <c r="CK86" s="13"/>
      <c r="CL86" s="13"/>
      <c r="CM86" s="13"/>
    </row>
    <row r="87" spans="1:91" s="2" customFormat="1" ht="14.25" customHeight="1" x14ac:dyDescent="0.2">
      <c r="A87" s="1501" t="s">
        <v>89</v>
      </c>
      <c r="B87" s="1503"/>
      <c r="C87" s="1501" t="s">
        <v>5</v>
      </c>
      <c r="D87" s="1502"/>
      <c r="E87" s="1503"/>
      <c r="F87" s="1507" t="s">
        <v>6</v>
      </c>
      <c r="G87" s="1508"/>
      <c r="H87" s="1508"/>
      <c r="I87" s="1508"/>
      <c r="J87" s="1508"/>
      <c r="K87" s="1508"/>
      <c r="L87" s="1508"/>
      <c r="M87" s="1508"/>
      <c r="N87" s="1508"/>
      <c r="O87" s="1508"/>
      <c r="P87" s="1508"/>
      <c r="Q87" s="1508"/>
      <c r="R87" s="1508"/>
      <c r="S87" s="1508"/>
      <c r="T87" s="1508"/>
      <c r="U87" s="1508"/>
      <c r="V87" s="1508"/>
      <c r="W87" s="1508"/>
      <c r="X87" s="1508"/>
      <c r="Y87" s="1508"/>
      <c r="Z87" s="1508"/>
      <c r="AA87" s="1508"/>
      <c r="AB87" s="1508"/>
      <c r="AC87" s="1508"/>
      <c r="AD87" s="1508"/>
      <c r="AE87" s="1508"/>
      <c r="AF87" s="1508"/>
      <c r="AG87" s="1508"/>
      <c r="AH87" s="1508"/>
      <c r="AI87" s="1508"/>
      <c r="AJ87" s="1508"/>
      <c r="AK87" s="1508"/>
      <c r="AL87" s="1508"/>
      <c r="AM87" s="1509"/>
      <c r="AN87" s="1510" t="s">
        <v>7</v>
      </c>
      <c r="AO87" s="1510" t="s">
        <v>90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X87" s="3"/>
      <c r="BY87" s="3"/>
      <c r="BZ87" s="3"/>
      <c r="CA87" s="4"/>
      <c r="CB87" s="4"/>
      <c r="CC87" s="4"/>
      <c r="CD87" s="4"/>
      <c r="CE87" s="4"/>
      <c r="CF87" s="4"/>
      <c r="CG87" s="13"/>
      <c r="CH87" s="13"/>
      <c r="CI87" s="13"/>
      <c r="CJ87" s="13"/>
      <c r="CK87" s="13"/>
      <c r="CL87" s="13"/>
      <c r="CM87" s="13"/>
    </row>
    <row r="88" spans="1:91" s="2" customFormat="1" x14ac:dyDescent="0.2">
      <c r="A88" s="1545"/>
      <c r="B88" s="1546"/>
      <c r="C88" s="1504"/>
      <c r="D88" s="1505"/>
      <c r="E88" s="1506"/>
      <c r="F88" s="1507" t="s">
        <v>11</v>
      </c>
      <c r="G88" s="1509"/>
      <c r="H88" s="1508" t="s">
        <v>12</v>
      </c>
      <c r="I88" s="1508"/>
      <c r="J88" s="1507" t="s">
        <v>13</v>
      </c>
      <c r="K88" s="1509"/>
      <c r="L88" s="1508" t="s">
        <v>14</v>
      </c>
      <c r="M88" s="1508"/>
      <c r="N88" s="1507" t="s">
        <v>15</v>
      </c>
      <c r="O88" s="1509"/>
      <c r="P88" s="1508" t="s">
        <v>16</v>
      </c>
      <c r="Q88" s="1508"/>
      <c r="R88" s="1507" t="s">
        <v>17</v>
      </c>
      <c r="S88" s="1509"/>
      <c r="T88" s="1508" t="s">
        <v>18</v>
      </c>
      <c r="U88" s="1508"/>
      <c r="V88" s="1507" t="s">
        <v>19</v>
      </c>
      <c r="W88" s="1509"/>
      <c r="X88" s="1508" t="s">
        <v>20</v>
      </c>
      <c r="Y88" s="1509"/>
      <c r="Z88" s="1507" t="s">
        <v>21</v>
      </c>
      <c r="AA88" s="1508"/>
      <c r="AB88" s="1507" t="s">
        <v>22</v>
      </c>
      <c r="AC88" s="1509"/>
      <c r="AD88" s="1508" t="s">
        <v>23</v>
      </c>
      <c r="AE88" s="1508"/>
      <c r="AF88" s="1507" t="s">
        <v>24</v>
      </c>
      <c r="AG88" s="1509"/>
      <c r="AH88" s="1508" t="s">
        <v>25</v>
      </c>
      <c r="AI88" s="1508"/>
      <c r="AJ88" s="1507" t="s">
        <v>26</v>
      </c>
      <c r="AK88" s="1509"/>
      <c r="AL88" s="1508" t="s">
        <v>27</v>
      </c>
      <c r="AM88" s="1509"/>
      <c r="AN88" s="1511"/>
      <c r="AO88" s="1511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X88" s="3"/>
      <c r="BY88" s="3"/>
      <c r="BZ88" s="3"/>
      <c r="CA88" s="4"/>
      <c r="CB88" s="4"/>
      <c r="CC88" s="4"/>
      <c r="CD88" s="4"/>
      <c r="CE88" s="4"/>
      <c r="CF88" s="4"/>
      <c r="CG88" s="13"/>
      <c r="CH88" s="13"/>
      <c r="CI88" s="13"/>
      <c r="CJ88" s="13"/>
      <c r="CK88" s="13"/>
      <c r="CL88" s="13"/>
      <c r="CM88" s="13"/>
    </row>
    <row r="89" spans="1:91" s="2" customFormat="1" x14ac:dyDescent="0.2">
      <c r="A89" s="1504"/>
      <c r="B89" s="1505"/>
      <c r="C89" s="61" t="s">
        <v>32</v>
      </c>
      <c r="D89" s="420" t="s">
        <v>40</v>
      </c>
      <c r="E89" s="60" t="s">
        <v>34</v>
      </c>
      <c r="F89" s="90" t="s">
        <v>40</v>
      </c>
      <c r="G89" s="60" t="s">
        <v>34</v>
      </c>
      <c r="H89" s="99" t="s">
        <v>40</v>
      </c>
      <c r="I89" s="99" t="s">
        <v>34</v>
      </c>
      <c r="J89" s="90" t="s">
        <v>40</v>
      </c>
      <c r="K89" s="60" t="s">
        <v>34</v>
      </c>
      <c r="L89" s="99" t="s">
        <v>40</v>
      </c>
      <c r="M89" s="99" t="s">
        <v>34</v>
      </c>
      <c r="N89" s="90" t="s">
        <v>40</v>
      </c>
      <c r="O89" s="60" t="s">
        <v>34</v>
      </c>
      <c r="P89" s="99" t="s">
        <v>40</v>
      </c>
      <c r="Q89" s="99" t="s">
        <v>34</v>
      </c>
      <c r="R89" s="90" t="s">
        <v>40</v>
      </c>
      <c r="S89" s="60" t="s">
        <v>34</v>
      </c>
      <c r="T89" s="99" t="s">
        <v>40</v>
      </c>
      <c r="U89" s="99" t="s">
        <v>34</v>
      </c>
      <c r="V89" s="90" t="s">
        <v>40</v>
      </c>
      <c r="W89" s="60" t="s">
        <v>34</v>
      </c>
      <c r="X89" s="99" t="s">
        <v>40</v>
      </c>
      <c r="Y89" s="60" t="s">
        <v>34</v>
      </c>
      <c r="Z89" s="90" t="s">
        <v>40</v>
      </c>
      <c r="AA89" s="99" t="s">
        <v>34</v>
      </c>
      <c r="AB89" s="90" t="s">
        <v>40</v>
      </c>
      <c r="AC89" s="60" t="s">
        <v>34</v>
      </c>
      <c r="AD89" s="99" t="s">
        <v>40</v>
      </c>
      <c r="AE89" s="99" t="s">
        <v>34</v>
      </c>
      <c r="AF89" s="90" t="s">
        <v>40</v>
      </c>
      <c r="AG89" s="60" t="s">
        <v>34</v>
      </c>
      <c r="AH89" s="99" t="s">
        <v>40</v>
      </c>
      <c r="AI89" s="99" t="s">
        <v>34</v>
      </c>
      <c r="AJ89" s="90" t="s">
        <v>40</v>
      </c>
      <c r="AK89" s="60" t="s">
        <v>34</v>
      </c>
      <c r="AL89" s="99" t="s">
        <v>40</v>
      </c>
      <c r="AM89" s="60" t="s">
        <v>34</v>
      </c>
      <c r="AN89" s="1512"/>
      <c r="AO89" s="15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X89" s="3"/>
      <c r="BY89" s="3"/>
      <c r="BZ89" s="3"/>
      <c r="CA89" s="4"/>
      <c r="CB89" s="4"/>
      <c r="CC89" s="4"/>
      <c r="CD89" s="4"/>
      <c r="CE89" s="4"/>
      <c r="CF89" s="4"/>
      <c r="CG89" s="13"/>
      <c r="CH89" s="13"/>
      <c r="CI89" s="13"/>
      <c r="CJ89" s="13"/>
      <c r="CK89" s="13"/>
      <c r="CL89" s="13"/>
      <c r="CM89" s="13"/>
    </row>
    <row r="90" spans="1:91" s="2" customFormat="1" ht="14.25" customHeight="1" x14ac:dyDescent="0.2">
      <c r="A90" s="1507" t="s">
        <v>91</v>
      </c>
      <c r="B90" s="1509"/>
      <c r="C90" s="397">
        <f t="shared" ref="C90:AN90" si="15">SUM(C91:C97)</f>
        <v>881</v>
      </c>
      <c r="D90" s="405">
        <f>SUM(D91:D97)</f>
        <v>371</v>
      </c>
      <c r="E90" s="405">
        <f>SUM(E91:E97)</f>
        <v>510</v>
      </c>
      <c r="F90" s="116">
        <f t="shared" si="15"/>
        <v>23</v>
      </c>
      <c r="G90" s="421">
        <f t="shared" si="15"/>
        <v>25</v>
      </c>
      <c r="H90" s="116">
        <f t="shared" si="15"/>
        <v>19</v>
      </c>
      <c r="I90" s="421">
        <f t="shared" si="15"/>
        <v>16</v>
      </c>
      <c r="J90" s="116">
        <f t="shared" si="15"/>
        <v>16</v>
      </c>
      <c r="K90" s="421">
        <f t="shared" si="15"/>
        <v>18</v>
      </c>
      <c r="L90" s="116">
        <f t="shared" si="15"/>
        <v>6</v>
      </c>
      <c r="M90" s="421">
        <f t="shared" si="15"/>
        <v>28</v>
      </c>
      <c r="N90" s="116">
        <f t="shared" si="15"/>
        <v>13</v>
      </c>
      <c r="O90" s="421">
        <f t="shared" si="15"/>
        <v>57</v>
      </c>
      <c r="P90" s="116">
        <f t="shared" si="15"/>
        <v>14</v>
      </c>
      <c r="Q90" s="421">
        <f t="shared" si="15"/>
        <v>60</v>
      </c>
      <c r="R90" s="116">
        <f t="shared" si="15"/>
        <v>11</v>
      </c>
      <c r="S90" s="421">
        <f t="shared" si="15"/>
        <v>49</v>
      </c>
      <c r="T90" s="116">
        <f t="shared" si="15"/>
        <v>13</v>
      </c>
      <c r="U90" s="421">
        <f t="shared" si="15"/>
        <v>36</v>
      </c>
      <c r="V90" s="116">
        <f t="shared" si="15"/>
        <v>15</v>
      </c>
      <c r="W90" s="421">
        <f t="shared" si="15"/>
        <v>23</v>
      </c>
      <c r="X90" s="116">
        <f t="shared" si="15"/>
        <v>13</v>
      </c>
      <c r="Y90" s="421">
        <f t="shared" si="15"/>
        <v>22</v>
      </c>
      <c r="Z90" s="116">
        <f t="shared" si="15"/>
        <v>22</v>
      </c>
      <c r="AA90" s="421">
        <f t="shared" si="15"/>
        <v>18</v>
      </c>
      <c r="AB90" s="116">
        <f t="shared" si="15"/>
        <v>33</v>
      </c>
      <c r="AC90" s="421">
        <f t="shared" si="15"/>
        <v>11</v>
      </c>
      <c r="AD90" s="116">
        <f t="shared" si="15"/>
        <v>32</v>
      </c>
      <c r="AE90" s="421">
        <f t="shared" si="15"/>
        <v>33</v>
      </c>
      <c r="AF90" s="116">
        <f t="shared" si="15"/>
        <v>29</v>
      </c>
      <c r="AG90" s="421">
        <f t="shared" si="15"/>
        <v>12</v>
      </c>
      <c r="AH90" s="116">
        <f t="shared" si="15"/>
        <v>38</v>
      </c>
      <c r="AI90" s="421">
        <f t="shared" si="15"/>
        <v>21</v>
      </c>
      <c r="AJ90" s="116">
        <f t="shared" si="15"/>
        <v>26</v>
      </c>
      <c r="AK90" s="421">
        <f t="shared" si="15"/>
        <v>25</v>
      </c>
      <c r="AL90" s="116">
        <f t="shared" si="15"/>
        <v>48</v>
      </c>
      <c r="AM90" s="421">
        <f t="shared" si="15"/>
        <v>56</v>
      </c>
      <c r="AN90" s="422">
        <f t="shared" si="15"/>
        <v>846</v>
      </c>
      <c r="AO90" s="422">
        <f>SUM(AO91:AO93)</f>
        <v>0</v>
      </c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X90" s="3"/>
      <c r="BY90" s="3"/>
      <c r="BZ90" s="3"/>
      <c r="CA90" s="4"/>
      <c r="CB90" s="4"/>
      <c r="CC90" s="4"/>
      <c r="CD90" s="4"/>
      <c r="CE90" s="4"/>
      <c r="CF90" s="4"/>
      <c r="CG90" s="13">
        <v>0</v>
      </c>
      <c r="CH90" s="13">
        <v>0</v>
      </c>
      <c r="CI90" s="13"/>
      <c r="CJ90" s="13"/>
      <c r="CK90" s="13"/>
      <c r="CL90" s="13"/>
      <c r="CM90" s="13"/>
    </row>
    <row r="91" spans="1:91" s="2" customFormat="1" ht="14.25" customHeight="1" x14ac:dyDescent="0.2">
      <c r="A91" s="1510" t="s">
        <v>92</v>
      </c>
      <c r="B91" s="336" t="s">
        <v>93</v>
      </c>
      <c r="C91" s="397">
        <f t="shared" ref="C91:C97" si="16">SUM(D91+E91)</f>
        <v>789</v>
      </c>
      <c r="D91" s="405">
        <f>SUM(F91+H91+J91+L91+N91+P91+R91+T91+V91+X91+Z91+AB91+AD91+AF91+AH91+AJ91+AL91)</f>
        <v>316</v>
      </c>
      <c r="E91" s="405">
        <f>SUM(G91+I91+K91+M91+O91+Q91+S91+U91+W91+Y91+AA91+AC91+AE91+AG91+AI91+AK91+AM91)</f>
        <v>473</v>
      </c>
      <c r="F91" s="399">
        <v>22</v>
      </c>
      <c r="G91" s="423">
        <v>24</v>
      </c>
      <c r="H91" s="400">
        <v>19</v>
      </c>
      <c r="I91" s="401">
        <v>16</v>
      </c>
      <c r="J91" s="400">
        <v>15</v>
      </c>
      <c r="K91" s="401">
        <v>18</v>
      </c>
      <c r="L91" s="399">
        <v>4</v>
      </c>
      <c r="M91" s="423">
        <v>27</v>
      </c>
      <c r="N91" s="400">
        <v>11</v>
      </c>
      <c r="O91" s="401">
        <v>55</v>
      </c>
      <c r="P91" s="400">
        <v>12</v>
      </c>
      <c r="Q91" s="401">
        <v>58</v>
      </c>
      <c r="R91" s="400">
        <v>9</v>
      </c>
      <c r="S91" s="401">
        <v>46</v>
      </c>
      <c r="T91" s="400">
        <v>12</v>
      </c>
      <c r="U91" s="401">
        <v>36</v>
      </c>
      <c r="V91" s="400">
        <v>13</v>
      </c>
      <c r="W91" s="401">
        <v>21</v>
      </c>
      <c r="X91" s="400">
        <v>9</v>
      </c>
      <c r="Y91" s="401">
        <v>21</v>
      </c>
      <c r="Z91" s="400">
        <v>17</v>
      </c>
      <c r="AA91" s="401">
        <v>16</v>
      </c>
      <c r="AB91" s="400">
        <v>27</v>
      </c>
      <c r="AC91" s="401">
        <v>9</v>
      </c>
      <c r="AD91" s="400">
        <v>26</v>
      </c>
      <c r="AE91" s="401">
        <v>31</v>
      </c>
      <c r="AF91" s="400">
        <v>22</v>
      </c>
      <c r="AG91" s="401">
        <v>11</v>
      </c>
      <c r="AH91" s="400">
        <v>31</v>
      </c>
      <c r="AI91" s="401">
        <v>20</v>
      </c>
      <c r="AJ91" s="400">
        <v>24</v>
      </c>
      <c r="AK91" s="401">
        <v>22</v>
      </c>
      <c r="AL91" s="400">
        <v>43</v>
      </c>
      <c r="AM91" s="401">
        <v>42</v>
      </c>
      <c r="AN91" s="402">
        <v>764</v>
      </c>
      <c r="AO91" s="402">
        <v>0</v>
      </c>
      <c r="AP91" s="28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12"/>
      <c r="BB91" s="12"/>
      <c r="BX91" s="3"/>
      <c r="BY91" s="3"/>
      <c r="BZ91" s="3"/>
      <c r="CA91" s="4"/>
      <c r="CB91" s="4"/>
      <c r="CC91" s="4"/>
      <c r="CD91" s="4"/>
      <c r="CE91" s="4"/>
      <c r="CF91" s="4"/>
      <c r="CG91" s="13">
        <v>0</v>
      </c>
      <c r="CH91" s="13">
        <v>0</v>
      </c>
      <c r="CI91" s="13">
        <v>0</v>
      </c>
      <c r="CJ91" s="13">
        <v>0</v>
      </c>
      <c r="CK91" s="13"/>
      <c r="CL91" s="13"/>
      <c r="CM91" s="13"/>
    </row>
    <row r="92" spans="1:91" s="2" customFormat="1" x14ac:dyDescent="0.2">
      <c r="A92" s="1511"/>
      <c r="B92" s="144" t="s">
        <v>94</v>
      </c>
      <c r="C92" s="107">
        <f t="shared" si="16"/>
        <v>29</v>
      </c>
      <c r="D92" s="32">
        <f t="shared" ref="D92:E97" si="17">SUM(F92+H92+J92+L92+N92+P92+R92+T92+V92+X92+Z92+AB92+AD92+AF92+AH92+AJ92+AL92)</f>
        <v>19</v>
      </c>
      <c r="E92" s="32">
        <f t="shared" si="17"/>
        <v>10</v>
      </c>
      <c r="F92" s="145"/>
      <c r="G92" s="146"/>
      <c r="H92" s="147"/>
      <c r="I92" s="148"/>
      <c r="J92" s="145"/>
      <c r="K92" s="149"/>
      <c r="L92" s="147">
        <v>1</v>
      </c>
      <c r="M92" s="150"/>
      <c r="N92" s="145"/>
      <c r="O92" s="149"/>
      <c r="P92" s="148">
        <v>1</v>
      </c>
      <c r="Q92" s="150"/>
      <c r="R92" s="151"/>
      <c r="S92" s="149">
        <v>1</v>
      </c>
      <c r="T92" s="148"/>
      <c r="U92" s="150"/>
      <c r="V92" s="151">
        <v>1</v>
      </c>
      <c r="W92" s="149">
        <v>1</v>
      </c>
      <c r="X92" s="148">
        <v>2</v>
      </c>
      <c r="Y92" s="149">
        <v>1</v>
      </c>
      <c r="Z92" s="151">
        <v>2</v>
      </c>
      <c r="AA92" s="150"/>
      <c r="AB92" s="151">
        <v>2</v>
      </c>
      <c r="AC92" s="149">
        <v>1</v>
      </c>
      <c r="AD92" s="148">
        <v>2</v>
      </c>
      <c r="AE92" s="150">
        <v>1</v>
      </c>
      <c r="AF92" s="151">
        <v>1</v>
      </c>
      <c r="AG92" s="149"/>
      <c r="AH92" s="148">
        <v>4</v>
      </c>
      <c r="AI92" s="150"/>
      <c r="AJ92" s="151">
        <v>1</v>
      </c>
      <c r="AK92" s="149">
        <v>2</v>
      </c>
      <c r="AL92" s="148">
        <v>2</v>
      </c>
      <c r="AM92" s="149">
        <v>3</v>
      </c>
      <c r="AN92" s="152">
        <v>27</v>
      </c>
      <c r="AO92" s="152">
        <v>0</v>
      </c>
      <c r="AP92" s="28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BX92" s="3"/>
      <c r="BY92" s="3"/>
      <c r="BZ92" s="3"/>
      <c r="CA92" s="4"/>
      <c r="CB92" s="4"/>
      <c r="CC92" s="4"/>
      <c r="CD92" s="4"/>
      <c r="CE92" s="4"/>
      <c r="CF92" s="4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s="2" customFormat="1" ht="15" thickBot="1" x14ac:dyDescent="0.25">
      <c r="A93" s="1540"/>
      <c r="B93" s="153" t="s">
        <v>95</v>
      </c>
      <c r="C93" s="154">
        <f t="shared" si="16"/>
        <v>5</v>
      </c>
      <c r="D93" s="155">
        <f t="shared" si="17"/>
        <v>0</v>
      </c>
      <c r="E93" s="155">
        <f t="shared" si="17"/>
        <v>5</v>
      </c>
      <c r="F93" s="156"/>
      <c r="G93" s="157"/>
      <c r="H93" s="158"/>
      <c r="I93" s="159"/>
      <c r="J93" s="156"/>
      <c r="K93" s="160"/>
      <c r="L93" s="158"/>
      <c r="M93" s="161"/>
      <c r="N93" s="156"/>
      <c r="O93" s="160">
        <v>1</v>
      </c>
      <c r="P93" s="159"/>
      <c r="Q93" s="161"/>
      <c r="R93" s="162"/>
      <c r="S93" s="160"/>
      <c r="T93" s="159"/>
      <c r="U93" s="161"/>
      <c r="V93" s="162"/>
      <c r="W93" s="160"/>
      <c r="X93" s="159"/>
      <c r="Y93" s="160"/>
      <c r="Z93" s="162"/>
      <c r="AA93" s="161">
        <v>1</v>
      </c>
      <c r="AB93" s="162"/>
      <c r="AC93" s="160"/>
      <c r="AD93" s="159"/>
      <c r="AE93" s="161"/>
      <c r="AF93" s="162"/>
      <c r="AG93" s="160"/>
      <c r="AH93" s="159"/>
      <c r="AI93" s="161">
        <v>1</v>
      </c>
      <c r="AJ93" s="162"/>
      <c r="AK93" s="160"/>
      <c r="AL93" s="159"/>
      <c r="AM93" s="160">
        <v>2</v>
      </c>
      <c r="AN93" s="163">
        <v>5</v>
      </c>
      <c r="AO93" s="163">
        <v>0</v>
      </c>
      <c r="AP93" s="28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BX93" s="3"/>
      <c r="BY93" s="3"/>
      <c r="BZ93" s="3"/>
      <c r="CA93" s="4"/>
      <c r="CB93" s="4"/>
      <c r="CC93" s="4"/>
      <c r="CD93" s="4"/>
      <c r="CE93" s="4"/>
      <c r="CF93" s="4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s="2" customFormat="1" ht="15" thickTop="1" x14ac:dyDescent="0.2">
      <c r="A94" s="1541" t="s">
        <v>96</v>
      </c>
      <c r="B94" s="1542"/>
      <c r="C94" s="164">
        <f t="shared" si="16"/>
        <v>7</v>
      </c>
      <c r="D94" s="64">
        <f t="shared" si="17"/>
        <v>4</v>
      </c>
      <c r="E94" s="165">
        <f>SUM(G94+I94+K94+M94+O94+Q94+S94+U94+W94+Y94+AA94+AC94+AE94+AG94+AI94+AK94+AM94)</f>
        <v>3</v>
      </c>
      <c r="F94" s="166"/>
      <c r="G94" s="167"/>
      <c r="H94" s="168"/>
      <c r="I94" s="169"/>
      <c r="J94" s="170">
        <v>1</v>
      </c>
      <c r="K94" s="167"/>
      <c r="L94" s="168"/>
      <c r="M94" s="171"/>
      <c r="N94" s="170">
        <v>1</v>
      </c>
      <c r="O94" s="167"/>
      <c r="P94" s="169"/>
      <c r="Q94" s="171">
        <v>2</v>
      </c>
      <c r="R94" s="172"/>
      <c r="S94" s="167"/>
      <c r="T94" s="169"/>
      <c r="U94" s="171"/>
      <c r="V94" s="172"/>
      <c r="W94" s="167"/>
      <c r="X94" s="169"/>
      <c r="Y94" s="167"/>
      <c r="Z94" s="172">
        <v>1</v>
      </c>
      <c r="AA94" s="171"/>
      <c r="AB94" s="172"/>
      <c r="AC94" s="167"/>
      <c r="AD94" s="169"/>
      <c r="AE94" s="171"/>
      <c r="AF94" s="172"/>
      <c r="AG94" s="167">
        <v>1</v>
      </c>
      <c r="AH94" s="169">
        <v>1</v>
      </c>
      <c r="AI94" s="171"/>
      <c r="AJ94" s="172"/>
      <c r="AK94" s="167"/>
      <c r="AL94" s="169"/>
      <c r="AM94" s="167"/>
      <c r="AN94" s="173">
        <v>4</v>
      </c>
      <c r="AO94" s="174"/>
      <c r="AP94" s="28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BX94" s="3"/>
      <c r="BY94" s="3"/>
      <c r="BZ94" s="3"/>
      <c r="CA94" s="4"/>
      <c r="CB94" s="4"/>
      <c r="CC94" s="4"/>
      <c r="CD94" s="4"/>
      <c r="CE94" s="4"/>
      <c r="CF94" s="4"/>
      <c r="CG94" s="13">
        <v>0</v>
      </c>
      <c r="CH94" s="13">
        <v>0</v>
      </c>
      <c r="CI94" s="13"/>
      <c r="CJ94" s="13"/>
      <c r="CK94" s="13"/>
      <c r="CL94" s="13"/>
      <c r="CM94" s="13"/>
    </row>
    <row r="95" spans="1:91" s="2" customFormat="1" x14ac:dyDescent="0.2">
      <c r="A95" s="1543" t="s">
        <v>97</v>
      </c>
      <c r="B95" s="1544"/>
      <c r="C95" s="31">
        <f t="shared" si="16"/>
        <v>9</v>
      </c>
      <c r="D95" s="64">
        <f t="shared" si="17"/>
        <v>8</v>
      </c>
      <c r="E95" s="175">
        <f>SUM(G95+I95+K95+M95+O95+Q95+S95+U95+W95+Y95+AA95+AC95+AE95+AG95+AI95+AK95+AM95)</f>
        <v>1</v>
      </c>
      <c r="F95" s="176"/>
      <c r="G95" s="177"/>
      <c r="H95" s="178"/>
      <c r="I95" s="179"/>
      <c r="J95" s="166"/>
      <c r="K95" s="180"/>
      <c r="L95" s="178"/>
      <c r="M95" s="181">
        <v>1</v>
      </c>
      <c r="N95" s="166"/>
      <c r="O95" s="180"/>
      <c r="P95" s="179"/>
      <c r="Q95" s="181"/>
      <c r="R95" s="182">
        <v>1</v>
      </c>
      <c r="S95" s="180"/>
      <c r="T95" s="179"/>
      <c r="U95" s="181"/>
      <c r="V95" s="182"/>
      <c r="W95" s="180"/>
      <c r="X95" s="179">
        <v>1</v>
      </c>
      <c r="Y95" s="180"/>
      <c r="Z95" s="182">
        <v>1</v>
      </c>
      <c r="AA95" s="181"/>
      <c r="AB95" s="182"/>
      <c r="AC95" s="180"/>
      <c r="AD95" s="179"/>
      <c r="AE95" s="181"/>
      <c r="AF95" s="182">
        <v>4</v>
      </c>
      <c r="AG95" s="180"/>
      <c r="AH95" s="179">
        <v>1</v>
      </c>
      <c r="AI95" s="181"/>
      <c r="AJ95" s="182"/>
      <c r="AK95" s="180"/>
      <c r="AL95" s="179"/>
      <c r="AM95" s="180"/>
      <c r="AN95" s="183">
        <v>6</v>
      </c>
      <c r="AO95" s="184"/>
      <c r="AP95" s="28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BX95" s="3"/>
      <c r="BY95" s="3"/>
      <c r="BZ95" s="3"/>
      <c r="CA95" s="4"/>
      <c r="CB95" s="4"/>
      <c r="CC95" s="4"/>
      <c r="CD95" s="4"/>
      <c r="CE95" s="4"/>
      <c r="CF95" s="4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s="2" customFormat="1" x14ac:dyDescent="0.2">
      <c r="A96" s="1543" t="s">
        <v>98</v>
      </c>
      <c r="B96" s="1544"/>
      <c r="C96" s="107">
        <f t="shared" si="16"/>
        <v>39</v>
      </c>
      <c r="D96" s="32">
        <f t="shared" si="17"/>
        <v>21</v>
      </c>
      <c r="E96" s="185">
        <f>SUM(G96+I96+K96+M96+O96+Q96+S96+U96+W96+Y96+AA96+AC96+AE96+AG96+AI96+AK96+AM96)</f>
        <v>18</v>
      </c>
      <c r="F96" s="145"/>
      <c r="G96" s="146">
        <v>1</v>
      </c>
      <c r="H96" s="147"/>
      <c r="I96" s="148"/>
      <c r="J96" s="145"/>
      <c r="K96" s="149"/>
      <c r="L96" s="147">
        <v>1</v>
      </c>
      <c r="M96" s="150"/>
      <c r="N96" s="145"/>
      <c r="O96" s="149">
        <v>1</v>
      </c>
      <c r="P96" s="148">
        <v>1</v>
      </c>
      <c r="Q96" s="150"/>
      <c r="R96" s="151"/>
      <c r="S96" s="149">
        <v>2</v>
      </c>
      <c r="T96" s="148">
        <v>1</v>
      </c>
      <c r="U96" s="150"/>
      <c r="V96" s="151">
        <v>1</v>
      </c>
      <c r="W96" s="149">
        <v>1</v>
      </c>
      <c r="X96" s="148">
        <v>1</v>
      </c>
      <c r="Y96" s="149"/>
      <c r="Z96" s="151">
        <v>1</v>
      </c>
      <c r="AA96" s="150">
        <v>1</v>
      </c>
      <c r="AB96" s="151">
        <v>4</v>
      </c>
      <c r="AC96" s="149">
        <v>1</v>
      </c>
      <c r="AD96" s="148">
        <v>4</v>
      </c>
      <c r="AE96" s="150">
        <v>1</v>
      </c>
      <c r="AF96" s="151">
        <v>2</v>
      </c>
      <c r="AG96" s="149"/>
      <c r="AH96" s="148">
        <v>1</v>
      </c>
      <c r="AI96" s="150"/>
      <c r="AJ96" s="151">
        <v>1</v>
      </c>
      <c r="AK96" s="149">
        <v>1</v>
      </c>
      <c r="AL96" s="148">
        <v>3</v>
      </c>
      <c r="AM96" s="149">
        <v>9</v>
      </c>
      <c r="AN96" s="152">
        <v>37</v>
      </c>
      <c r="AO96" s="186"/>
      <c r="AP96" s="28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BX96" s="3"/>
      <c r="BY96" s="3"/>
      <c r="BZ96" s="3"/>
      <c r="CA96" s="4"/>
      <c r="CB96" s="4"/>
      <c r="CC96" s="4"/>
      <c r="CD96" s="4"/>
      <c r="CE96" s="4"/>
      <c r="CF96" s="4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s="2" customFormat="1" x14ac:dyDescent="0.2">
      <c r="A97" s="1547" t="s">
        <v>99</v>
      </c>
      <c r="B97" s="1548"/>
      <c r="C97" s="77">
        <f t="shared" si="16"/>
        <v>3</v>
      </c>
      <c r="D97" s="78">
        <f t="shared" si="17"/>
        <v>3</v>
      </c>
      <c r="E97" s="187">
        <f>SUM(G97+I97+K97+M97+O97+Q97+S97+U97+W97+Y97+AA97+AC97+AE97+AG97+AI97+AK97+AM97)</f>
        <v>0</v>
      </c>
      <c r="F97" s="188">
        <v>1</v>
      </c>
      <c r="G97" s="189"/>
      <c r="H97" s="190"/>
      <c r="I97" s="191"/>
      <c r="J97" s="188"/>
      <c r="K97" s="192"/>
      <c r="L97" s="190"/>
      <c r="M97" s="193"/>
      <c r="N97" s="188">
        <v>1</v>
      </c>
      <c r="O97" s="192"/>
      <c r="P97" s="191"/>
      <c r="Q97" s="193"/>
      <c r="R97" s="194">
        <v>1</v>
      </c>
      <c r="S97" s="192"/>
      <c r="T97" s="191"/>
      <c r="U97" s="193"/>
      <c r="V97" s="194"/>
      <c r="W97" s="192"/>
      <c r="X97" s="191"/>
      <c r="Y97" s="192"/>
      <c r="Z97" s="194"/>
      <c r="AA97" s="193"/>
      <c r="AB97" s="194"/>
      <c r="AC97" s="192"/>
      <c r="AD97" s="191"/>
      <c r="AE97" s="193"/>
      <c r="AF97" s="194"/>
      <c r="AG97" s="192"/>
      <c r="AH97" s="191"/>
      <c r="AI97" s="193"/>
      <c r="AJ97" s="194"/>
      <c r="AK97" s="192"/>
      <c r="AL97" s="191"/>
      <c r="AM97" s="192"/>
      <c r="AN97" s="195">
        <v>3</v>
      </c>
      <c r="AO97" s="196"/>
      <c r="AP97" s="28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BX97" s="3"/>
      <c r="BY97" s="3"/>
      <c r="BZ97" s="3"/>
      <c r="CA97" s="4"/>
      <c r="CB97" s="4"/>
      <c r="CC97" s="4"/>
      <c r="CD97" s="4"/>
      <c r="CE97" s="4"/>
      <c r="CF97" s="4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s="2" customFormat="1" x14ac:dyDescent="0.2">
      <c r="A98" s="82" t="s">
        <v>100</v>
      </c>
      <c r="B98" s="8"/>
      <c r="C98" s="8"/>
      <c r="D98" s="8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CA98" s="4"/>
      <c r="CB98" s="4"/>
      <c r="CC98" s="4"/>
      <c r="CD98" s="4"/>
      <c r="CE98" s="4"/>
      <c r="CF98" s="4"/>
      <c r="CG98" s="13"/>
      <c r="CH98" s="13"/>
      <c r="CI98" s="13"/>
      <c r="CJ98" s="13"/>
      <c r="CK98" s="13"/>
      <c r="CL98" s="13"/>
      <c r="CM98" s="13"/>
    </row>
    <row r="99" spans="1:91" s="2" customFormat="1" x14ac:dyDescent="0.2">
      <c r="A99" s="1507" t="s">
        <v>101</v>
      </c>
      <c r="B99" s="1508"/>
      <c r="C99" s="1509"/>
      <c r="D99" s="317" t="s">
        <v>53</v>
      </c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3"/>
      <c r="BY99" s="3"/>
      <c r="BZ99" s="3"/>
      <c r="CA99" s="4"/>
      <c r="CB99" s="4"/>
      <c r="CC99" s="4"/>
      <c r="CD99" s="4"/>
      <c r="CE99" s="4"/>
      <c r="CF99" s="4"/>
      <c r="CG99" s="13"/>
      <c r="CH99" s="13"/>
      <c r="CI99" s="13"/>
      <c r="CJ99" s="13"/>
      <c r="CK99" s="13"/>
      <c r="CL99" s="13"/>
      <c r="CM99" s="13"/>
    </row>
    <row r="100" spans="1:91" s="2" customFormat="1" ht="21" x14ac:dyDescent="0.2">
      <c r="A100" s="1501" t="s">
        <v>102</v>
      </c>
      <c r="B100" s="1503"/>
      <c r="C100" s="424" t="s">
        <v>103</v>
      </c>
      <c r="D100" s="425"/>
      <c r="E100" s="131"/>
      <c r="BX100" s="3"/>
      <c r="BY100" s="3"/>
      <c r="BZ100" s="3"/>
      <c r="CA100" s="4"/>
      <c r="CB100" s="4"/>
      <c r="CC100" s="4"/>
      <c r="CD100" s="4"/>
      <c r="CE100" s="4"/>
      <c r="CF100" s="4"/>
      <c r="CG100" s="13"/>
      <c r="CH100" s="13"/>
      <c r="CI100" s="13"/>
      <c r="CJ100" s="13"/>
      <c r="CK100" s="13"/>
      <c r="CL100" s="13"/>
      <c r="CM100" s="13"/>
    </row>
    <row r="101" spans="1:91" s="2" customFormat="1" x14ac:dyDescent="0.2">
      <c r="A101" s="1545"/>
      <c r="B101" s="1546"/>
      <c r="C101" s="312" t="s">
        <v>104</v>
      </c>
      <c r="D101" s="152"/>
      <c r="E101" s="131"/>
      <c r="BX101" s="3"/>
      <c r="BY101" s="3"/>
      <c r="BZ101" s="3"/>
      <c r="CA101" s="4"/>
      <c r="CB101" s="4"/>
      <c r="CC101" s="4"/>
      <c r="CD101" s="4"/>
      <c r="CE101" s="4"/>
      <c r="CF101" s="4"/>
      <c r="CG101" s="13"/>
      <c r="CH101" s="13"/>
      <c r="CI101" s="13"/>
      <c r="CJ101" s="13"/>
      <c r="CK101" s="13"/>
      <c r="CL101" s="13"/>
      <c r="CM101" s="13"/>
    </row>
    <row r="102" spans="1:91" s="2" customFormat="1" ht="21" x14ac:dyDescent="0.2">
      <c r="A102" s="1504"/>
      <c r="B102" s="1506"/>
      <c r="C102" s="315" t="s">
        <v>105</v>
      </c>
      <c r="D102" s="200"/>
      <c r="E102" s="131"/>
      <c r="BX102" s="3"/>
      <c r="BY102" s="3"/>
      <c r="BZ102" s="3"/>
      <c r="CA102" s="4"/>
      <c r="CB102" s="4"/>
      <c r="CC102" s="4"/>
      <c r="CD102" s="4"/>
      <c r="CE102" s="4"/>
      <c r="CF102" s="4"/>
      <c r="CG102" s="13"/>
      <c r="CH102" s="13"/>
      <c r="CI102" s="13"/>
      <c r="CJ102" s="13"/>
      <c r="CK102" s="13"/>
      <c r="CL102" s="13"/>
      <c r="CM102" s="13"/>
    </row>
    <row r="103" spans="1:91" s="2" customFormat="1" ht="15" x14ac:dyDescent="0.2">
      <c r="A103" s="81" t="s">
        <v>106</v>
      </c>
      <c r="B103" s="56"/>
      <c r="C103" s="201"/>
      <c r="D103" s="201"/>
      <c r="E103" s="202"/>
      <c r="F103" s="203"/>
      <c r="G103" s="203"/>
      <c r="H103" s="94"/>
      <c r="I103" s="203"/>
      <c r="J103" s="56"/>
      <c r="K103" s="204"/>
      <c r="L103" s="205"/>
      <c r="M103" s="204"/>
      <c r="N103" s="204"/>
      <c r="O103" s="206"/>
      <c r="P103" s="56"/>
      <c r="Q103" s="204"/>
      <c r="R103" s="206"/>
      <c r="S103" s="56"/>
      <c r="T103" s="204"/>
      <c r="U103" s="56"/>
      <c r="V103" s="56"/>
      <c r="W103" s="206"/>
      <c r="X103" s="206"/>
      <c r="Y103" s="206"/>
      <c r="Z103" s="207"/>
      <c r="AA103" s="56"/>
      <c r="AB103" s="206"/>
      <c r="AC103" s="206"/>
      <c r="AD103" s="206"/>
      <c r="AE103" s="206"/>
      <c r="AF103" s="207"/>
      <c r="AG103" s="56"/>
      <c r="AH103" s="206"/>
      <c r="AI103" s="206"/>
      <c r="AJ103" s="206"/>
      <c r="AK103" s="56"/>
      <c r="AL103" s="204"/>
      <c r="AM103" s="206"/>
      <c r="AN103" s="204"/>
      <c r="AO103" s="208"/>
      <c r="AP103" s="56"/>
      <c r="CA103" s="4"/>
      <c r="CB103" s="4"/>
      <c r="CC103" s="4"/>
      <c r="CD103" s="4"/>
      <c r="CE103" s="4"/>
      <c r="CF103" s="4"/>
      <c r="CG103" s="13"/>
      <c r="CH103" s="13"/>
      <c r="CI103" s="13"/>
      <c r="CJ103" s="13"/>
      <c r="CK103" s="13"/>
      <c r="CL103" s="13"/>
      <c r="CM103" s="13"/>
    </row>
    <row r="104" spans="1:91" s="2" customFormat="1" ht="14.25" customHeight="1" x14ac:dyDescent="0.2">
      <c r="A104" s="1523" t="s">
        <v>89</v>
      </c>
      <c r="B104" s="1549"/>
      <c r="C104" s="1501" t="s">
        <v>5</v>
      </c>
      <c r="D104" s="1502"/>
      <c r="E104" s="1503"/>
      <c r="F104" s="1507" t="s">
        <v>6</v>
      </c>
      <c r="G104" s="1508"/>
      <c r="H104" s="1508"/>
      <c r="I104" s="1508"/>
      <c r="J104" s="1508"/>
      <c r="K104" s="1508"/>
      <c r="L104" s="1508"/>
      <c r="M104" s="1508"/>
      <c r="N104" s="1508"/>
      <c r="O104" s="1508"/>
      <c r="P104" s="1508"/>
      <c r="Q104" s="1508"/>
      <c r="R104" s="1508"/>
      <c r="S104" s="1508"/>
      <c r="T104" s="1508"/>
      <c r="U104" s="1508"/>
      <c r="V104" s="1508"/>
      <c r="W104" s="1508"/>
      <c r="X104" s="1508"/>
      <c r="Y104" s="1508"/>
      <c r="Z104" s="1508"/>
      <c r="AA104" s="1508"/>
      <c r="AB104" s="1508"/>
      <c r="AC104" s="1508"/>
      <c r="AD104" s="1508"/>
      <c r="AE104" s="1508"/>
      <c r="AF104" s="1508"/>
      <c r="AG104" s="1508"/>
      <c r="AH104" s="1508"/>
      <c r="AI104" s="1508"/>
      <c r="AJ104" s="1508"/>
      <c r="AK104" s="1508"/>
      <c r="AL104" s="1508"/>
      <c r="AM104" s="1509"/>
      <c r="AN104" s="1510" t="s">
        <v>7</v>
      </c>
      <c r="AO104" s="209"/>
      <c r="BX104" s="3"/>
      <c r="BY104" s="3"/>
      <c r="BZ104" s="3"/>
      <c r="CA104" s="4"/>
      <c r="CB104" s="4"/>
      <c r="CC104" s="4"/>
      <c r="CD104" s="4"/>
      <c r="CE104" s="4"/>
      <c r="CF104" s="4"/>
      <c r="CG104" s="13"/>
      <c r="CH104" s="13"/>
      <c r="CI104" s="13"/>
      <c r="CJ104" s="13"/>
      <c r="CK104" s="13"/>
      <c r="CL104" s="13"/>
      <c r="CM104" s="13"/>
    </row>
    <row r="105" spans="1:91" s="2" customFormat="1" x14ac:dyDescent="0.2">
      <c r="A105" s="1524"/>
      <c r="B105" s="1550"/>
      <c r="C105" s="1504"/>
      <c r="D105" s="1505"/>
      <c r="E105" s="1506"/>
      <c r="F105" s="1507" t="s">
        <v>11</v>
      </c>
      <c r="G105" s="1509"/>
      <c r="H105" s="1507" t="s">
        <v>12</v>
      </c>
      <c r="I105" s="1509"/>
      <c r="J105" s="1507" t="s">
        <v>13</v>
      </c>
      <c r="K105" s="1509"/>
      <c r="L105" s="1507" t="s">
        <v>14</v>
      </c>
      <c r="M105" s="1509"/>
      <c r="N105" s="1507" t="s">
        <v>15</v>
      </c>
      <c r="O105" s="1509"/>
      <c r="P105" s="1513" t="s">
        <v>16</v>
      </c>
      <c r="Q105" s="1514"/>
      <c r="R105" s="1513" t="s">
        <v>17</v>
      </c>
      <c r="S105" s="1514"/>
      <c r="T105" s="1513" t="s">
        <v>18</v>
      </c>
      <c r="U105" s="1514"/>
      <c r="V105" s="1513" t="s">
        <v>19</v>
      </c>
      <c r="W105" s="1514"/>
      <c r="X105" s="1513" t="s">
        <v>20</v>
      </c>
      <c r="Y105" s="1514"/>
      <c r="Z105" s="1513" t="s">
        <v>21</v>
      </c>
      <c r="AA105" s="1514"/>
      <c r="AB105" s="1513" t="s">
        <v>22</v>
      </c>
      <c r="AC105" s="1514"/>
      <c r="AD105" s="1520" t="s">
        <v>23</v>
      </c>
      <c r="AE105" s="1520"/>
      <c r="AF105" s="1513" t="s">
        <v>24</v>
      </c>
      <c r="AG105" s="1514"/>
      <c r="AH105" s="1520" t="s">
        <v>25</v>
      </c>
      <c r="AI105" s="1520"/>
      <c r="AJ105" s="1513" t="s">
        <v>26</v>
      </c>
      <c r="AK105" s="1514"/>
      <c r="AL105" s="1520" t="s">
        <v>27</v>
      </c>
      <c r="AM105" s="1514"/>
      <c r="AN105" s="1511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X105" s="3"/>
      <c r="BY105" s="3"/>
      <c r="BZ105" s="3"/>
      <c r="CA105" s="4"/>
      <c r="CB105" s="4"/>
      <c r="CC105" s="4"/>
      <c r="CD105" s="4"/>
      <c r="CE105" s="4"/>
      <c r="CF105" s="4"/>
      <c r="CG105" s="13"/>
      <c r="CH105" s="13"/>
      <c r="CI105" s="13"/>
      <c r="CJ105" s="13"/>
      <c r="CK105" s="13"/>
      <c r="CL105" s="13"/>
      <c r="CM105" s="13"/>
    </row>
    <row r="106" spans="1:91" s="2" customFormat="1" x14ac:dyDescent="0.2">
      <c r="A106" s="1525"/>
      <c r="B106" s="1551"/>
      <c r="C106" s="58" t="s">
        <v>32</v>
      </c>
      <c r="D106" s="395" t="s">
        <v>40</v>
      </c>
      <c r="E106" s="60" t="s">
        <v>34</v>
      </c>
      <c r="F106" s="90" t="s">
        <v>40</v>
      </c>
      <c r="G106" s="60" t="s">
        <v>34</v>
      </c>
      <c r="H106" s="90" t="s">
        <v>40</v>
      </c>
      <c r="I106" s="60" t="s">
        <v>34</v>
      </c>
      <c r="J106" s="90" t="s">
        <v>40</v>
      </c>
      <c r="K106" s="60" t="s">
        <v>34</v>
      </c>
      <c r="L106" s="90" t="s">
        <v>40</v>
      </c>
      <c r="M106" s="60" t="s">
        <v>34</v>
      </c>
      <c r="N106" s="90" t="s">
        <v>40</v>
      </c>
      <c r="O106" s="60" t="s">
        <v>34</v>
      </c>
      <c r="P106" s="90" t="s">
        <v>40</v>
      </c>
      <c r="Q106" s="60" t="s">
        <v>34</v>
      </c>
      <c r="R106" s="90" t="s">
        <v>40</v>
      </c>
      <c r="S106" s="60" t="s">
        <v>34</v>
      </c>
      <c r="T106" s="90" t="s">
        <v>40</v>
      </c>
      <c r="U106" s="60" t="s">
        <v>34</v>
      </c>
      <c r="V106" s="90" t="s">
        <v>40</v>
      </c>
      <c r="W106" s="60" t="s">
        <v>34</v>
      </c>
      <c r="X106" s="90" t="s">
        <v>40</v>
      </c>
      <c r="Y106" s="60" t="s">
        <v>34</v>
      </c>
      <c r="Z106" s="90" t="s">
        <v>40</v>
      </c>
      <c r="AA106" s="60" t="s">
        <v>34</v>
      </c>
      <c r="AB106" s="90" t="s">
        <v>40</v>
      </c>
      <c r="AC106" s="60" t="s">
        <v>34</v>
      </c>
      <c r="AD106" s="99" t="s">
        <v>40</v>
      </c>
      <c r="AE106" s="99" t="s">
        <v>34</v>
      </c>
      <c r="AF106" s="90" t="s">
        <v>40</v>
      </c>
      <c r="AG106" s="60" t="s">
        <v>34</v>
      </c>
      <c r="AH106" s="99" t="s">
        <v>40</v>
      </c>
      <c r="AI106" s="99" t="s">
        <v>34</v>
      </c>
      <c r="AJ106" s="90" t="s">
        <v>40</v>
      </c>
      <c r="AK106" s="60" t="s">
        <v>34</v>
      </c>
      <c r="AL106" s="99" t="s">
        <v>40</v>
      </c>
      <c r="AM106" s="60" t="s">
        <v>34</v>
      </c>
      <c r="AN106" s="1512"/>
      <c r="AO106" s="210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X106" s="3"/>
      <c r="BY106" s="3"/>
      <c r="BZ106" s="3"/>
      <c r="CA106" s="4"/>
      <c r="CB106" s="4"/>
      <c r="CC106" s="4"/>
      <c r="CD106" s="4"/>
      <c r="CE106" s="4"/>
      <c r="CF106" s="4"/>
      <c r="CG106" s="13"/>
      <c r="CH106" s="13"/>
      <c r="CI106" s="13"/>
      <c r="CJ106" s="13"/>
      <c r="CK106" s="13"/>
      <c r="CL106" s="13"/>
      <c r="CM106" s="13"/>
    </row>
    <row r="107" spans="1:91" s="2" customFormat="1" ht="14.25" customHeight="1" x14ac:dyDescent="0.2">
      <c r="A107" s="1617" t="s">
        <v>107</v>
      </c>
      <c r="B107" s="1618"/>
      <c r="C107" s="164">
        <f>SUM(D107+E107)</f>
        <v>0</v>
      </c>
      <c r="D107" s="211">
        <f t="shared" ref="D107:E109" si="18">SUM(F107+H107+J107+L107+N107+P107+R107+T107+V107+X107+Z107+AB107+AD107+AF107+AH107+AJ107+AL107)</f>
        <v>0</v>
      </c>
      <c r="E107" s="65">
        <f t="shared" si="18"/>
        <v>0</v>
      </c>
      <c r="F107" s="212"/>
      <c r="G107" s="213"/>
      <c r="H107" s="212"/>
      <c r="I107" s="213"/>
      <c r="J107" s="212"/>
      <c r="K107" s="213"/>
      <c r="L107" s="212"/>
      <c r="M107" s="213"/>
      <c r="N107" s="212"/>
      <c r="O107" s="213"/>
      <c r="P107" s="212"/>
      <c r="Q107" s="213"/>
      <c r="R107" s="212"/>
      <c r="S107" s="213"/>
      <c r="T107" s="212"/>
      <c r="U107" s="213"/>
      <c r="V107" s="212"/>
      <c r="W107" s="213"/>
      <c r="X107" s="212"/>
      <c r="Y107" s="213"/>
      <c r="Z107" s="212"/>
      <c r="AA107" s="213"/>
      <c r="AB107" s="212"/>
      <c r="AC107" s="213"/>
      <c r="AD107" s="214"/>
      <c r="AE107" s="215"/>
      <c r="AF107" s="212"/>
      <c r="AG107" s="213"/>
      <c r="AH107" s="214"/>
      <c r="AI107" s="215"/>
      <c r="AJ107" s="212"/>
      <c r="AK107" s="213"/>
      <c r="AL107" s="214"/>
      <c r="AM107" s="213"/>
      <c r="AN107" s="216"/>
      <c r="AO107" s="28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12"/>
      <c r="BX107" s="3"/>
      <c r="BY107" s="3"/>
      <c r="BZ107" s="3"/>
      <c r="CA107" s="4"/>
      <c r="CB107" s="4"/>
      <c r="CC107" s="4"/>
      <c r="CD107" s="4"/>
      <c r="CE107" s="4"/>
      <c r="CF107" s="4"/>
      <c r="CG107" s="13">
        <v>0</v>
      </c>
      <c r="CH107" s="13">
        <v>0</v>
      </c>
      <c r="CI107" s="13"/>
      <c r="CJ107" s="13"/>
      <c r="CK107" s="13"/>
      <c r="CL107" s="13"/>
      <c r="CM107" s="13"/>
    </row>
    <row r="108" spans="1:91" s="2" customFormat="1" ht="14.25" customHeight="1" x14ac:dyDescent="0.2">
      <c r="A108" s="1558" t="s">
        <v>108</v>
      </c>
      <c r="B108" s="1559"/>
      <c r="C108" s="63">
        <f>SUM(D108+E108)</f>
        <v>6</v>
      </c>
      <c r="D108" s="64">
        <f t="shared" si="18"/>
        <v>3</v>
      </c>
      <c r="E108" s="72">
        <f t="shared" si="18"/>
        <v>3</v>
      </c>
      <c r="F108" s="217"/>
      <c r="G108" s="218"/>
      <c r="H108" s="217"/>
      <c r="I108" s="218"/>
      <c r="J108" s="217"/>
      <c r="K108" s="218"/>
      <c r="L108" s="217"/>
      <c r="M108" s="218"/>
      <c r="N108" s="217"/>
      <c r="O108" s="218"/>
      <c r="P108" s="217"/>
      <c r="Q108" s="218"/>
      <c r="R108" s="217"/>
      <c r="S108" s="218"/>
      <c r="T108" s="217"/>
      <c r="U108" s="218"/>
      <c r="V108" s="217"/>
      <c r="W108" s="218"/>
      <c r="X108" s="217"/>
      <c r="Y108" s="218"/>
      <c r="Z108" s="217">
        <v>1</v>
      </c>
      <c r="AA108" s="218"/>
      <c r="AB108" s="217"/>
      <c r="AC108" s="218"/>
      <c r="AD108" s="219"/>
      <c r="AE108" s="220"/>
      <c r="AF108" s="217"/>
      <c r="AG108" s="218"/>
      <c r="AH108" s="219">
        <v>2</v>
      </c>
      <c r="AI108" s="220"/>
      <c r="AJ108" s="217"/>
      <c r="AK108" s="218">
        <v>3</v>
      </c>
      <c r="AL108" s="219"/>
      <c r="AM108" s="218"/>
      <c r="AN108" s="221">
        <v>6</v>
      </c>
      <c r="AO108" s="28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BX108" s="3"/>
      <c r="BY108" s="3"/>
      <c r="BZ108" s="3"/>
      <c r="CA108" s="4"/>
      <c r="CB108" s="4"/>
      <c r="CC108" s="4"/>
      <c r="CD108" s="4"/>
      <c r="CE108" s="4"/>
      <c r="CF108" s="4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s="2" customFormat="1" ht="14.25" customHeight="1" x14ac:dyDescent="0.2">
      <c r="A109" s="1552" t="s">
        <v>109</v>
      </c>
      <c r="B109" s="1553"/>
      <c r="C109" s="77">
        <f>SUM(D109+E109)</f>
        <v>3</v>
      </c>
      <c r="D109" s="78">
        <f t="shared" si="18"/>
        <v>2</v>
      </c>
      <c r="E109" s="45">
        <f t="shared" si="18"/>
        <v>1</v>
      </c>
      <c r="F109" s="222"/>
      <c r="G109" s="223"/>
      <c r="H109" s="222"/>
      <c r="I109" s="223"/>
      <c r="J109" s="222"/>
      <c r="K109" s="223"/>
      <c r="L109" s="222"/>
      <c r="M109" s="223"/>
      <c r="N109" s="222"/>
      <c r="O109" s="223"/>
      <c r="P109" s="222"/>
      <c r="Q109" s="223"/>
      <c r="R109" s="222"/>
      <c r="S109" s="223"/>
      <c r="T109" s="222"/>
      <c r="U109" s="223"/>
      <c r="V109" s="222"/>
      <c r="W109" s="223"/>
      <c r="X109" s="222"/>
      <c r="Y109" s="223"/>
      <c r="Z109" s="222"/>
      <c r="AA109" s="223"/>
      <c r="AB109" s="222">
        <v>1</v>
      </c>
      <c r="AC109" s="223"/>
      <c r="AD109" s="224"/>
      <c r="AE109" s="225">
        <v>1</v>
      </c>
      <c r="AF109" s="222">
        <v>1</v>
      </c>
      <c r="AG109" s="223"/>
      <c r="AH109" s="224"/>
      <c r="AI109" s="225"/>
      <c r="AJ109" s="222"/>
      <c r="AK109" s="223"/>
      <c r="AL109" s="224"/>
      <c r="AM109" s="223"/>
      <c r="AN109" s="226">
        <v>3</v>
      </c>
      <c r="AO109" s="28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BX109" s="3"/>
      <c r="BY109" s="3"/>
      <c r="BZ109" s="3"/>
      <c r="CA109" s="4"/>
      <c r="CB109" s="4"/>
      <c r="CC109" s="4"/>
      <c r="CD109" s="4"/>
      <c r="CE109" s="4"/>
      <c r="CF109" s="4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s="2" customFormat="1" x14ac:dyDescent="0.2">
      <c r="A110" s="82" t="s">
        <v>110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CA110" s="4"/>
      <c r="CB110" s="4"/>
      <c r="CC110" s="4"/>
      <c r="CD110" s="4"/>
      <c r="CE110" s="4"/>
      <c r="CF110" s="4"/>
      <c r="CG110" s="13"/>
      <c r="CH110" s="13"/>
      <c r="CI110" s="13"/>
      <c r="CJ110" s="13"/>
      <c r="CK110" s="13"/>
      <c r="CL110" s="13"/>
      <c r="CM110" s="13"/>
    </row>
    <row r="111" spans="1:91" s="2" customFormat="1" ht="14.25" customHeight="1" x14ac:dyDescent="0.2">
      <c r="A111" s="1523" t="s">
        <v>111</v>
      </c>
      <c r="B111" s="1549"/>
      <c r="C111" s="1523" t="s">
        <v>53</v>
      </c>
      <c r="D111" s="1554"/>
      <c r="E111" s="1549"/>
      <c r="F111" s="1507" t="s">
        <v>112</v>
      </c>
      <c r="G111" s="1509"/>
      <c r="H111" s="1555" t="s">
        <v>113</v>
      </c>
      <c r="I111" s="1509"/>
      <c r="J111" s="1507" t="s">
        <v>114</v>
      </c>
      <c r="K111" s="1509"/>
      <c r="L111" s="1507" t="s">
        <v>115</v>
      </c>
      <c r="M111" s="1509"/>
      <c r="N111" s="1507" t="s">
        <v>116</v>
      </c>
      <c r="O111" s="1509"/>
      <c r="P111" s="1513" t="s">
        <v>117</v>
      </c>
      <c r="Q111" s="1514"/>
      <c r="R111" s="1513" t="s">
        <v>118</v>
      </c>
      <c r="S111" s="1514"/>
      <c r="T111" s="1513" t="s">
        <v>119</v>
      </c>
      <c r="U111" s="1520"/>
      <c r="V111" s="1513" t="s">
        <v>120</v>
      </c>
      <c r="W111" s="1520"/>
      <c r="X111" s="1562" t="s">
        <v>121</v>
      </c>
      <c r="Y111" s="1564" t="s">
        <v>122</v>
      </c>
      <c r="Z111" s="1520"/>
      <c r="AA111" s="1520"/>
      <c r="AB111" s="1514"/>
      <c r="AC111" s="1565" t="s">
        <v>123</v>
      </c>
      <c r="AD111" s="1566"/>
      <c r="AE111" s="1520" t="s">
        <v>124</v>
      </c>
      <c r="AF111" s="1520"/>
      <c r="AG111" s="1520"/>
      <c r="AH111" s="1514"/>
      <c r="AI111" s="1510" t="s">
        <v>125</v>
      </c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3"/>
      <c r="BY111" s="3"/>
      <c r="BZ111" s="3"/>
      <c r="CA111" s="4"/>
      <c r="CB111" s="4"/>
      <c r="CC111" s="4"/>
      <c r="CD111" s="4"/>
      <c r="CE111" s="4"/>
      <c r="CF111" s="4"/>
      <c r="CG111" s="13"/>
      <c r="CH111" s="13"/>
      <c r="CI111" s="13"/>
      <c r="CJ111" s="13"/>
      <c r="CK111" s="13"/>
      <c r="CL111" s="13"/>
      <c r="CM111" s="13"/>
    </row>
    <row r="112" spans="1:91" s="2" customFormat="1" ht="21" x14ac:dyDescent="0.2">
      <c r="A112" s="1525"/>
      <c r="B112" s="1551"/>
      <c r="C112" s="58" t="s">
        <v>32</v>
      </c>
      <c r="D112" s="395" t="s">
        <v>33</v>
      </c>
      <c r="E112" s="227" t="s">
        <v>34</v>
      </c>
      <c r="F112" s="61" t="s">
        <v>40</v>
      </c>
      <c r="G112" s="228" t="s">
        <v>34</v>
      </c>
      <c r="H112" s="61" t="s">
        <v>40</v>
      </c>
      <c r="I112" s="228" t="s">
        <v>34</v>
      </c>
      <c r="J112" s="61" t="s">
        <v>40</v>
      </c>
      <c r="K112" s="228" t="s">
        <v>34</v>
      </c>
      <c r="L112" s="61" t="s">
        <v>40</v>
      </c>
      <c r="M112" s="228" t="s">
        <v>34</v>
      </c>
      <c r="N112" s="61" t="s">
        <v>40</v>
      </c>
      <c r="O112" s="228" t="s">
        <v>34</v>
      </c>
      <c r="P112" s="61" t="s">
        <v>40</v>
      </c>
      <c r="Q112" s="228" t="s">
        <v>34</v>
      </c>
      <c r="R112" s="61" t="s">
        <v>40</v>
      </c>
      <c r="S112" s="228" t="s">
        <v>34</v>
      </c>
      <c r="T112" s="61" t="s">
        <v>40</v>
      </c>
      <c r="U112" s="229" t="s">
        <v>34</v>
      </c>
      <c r="V112" s="61" t="s">
        <v>40</v>
      </c>
      <c r="W112" s="229" t="s">
        <v>34</v>
      </c>
      <c r="X112" s="1563"/>
      <c r="Y112" s="230" t="s">
        <v>126</v>
      </c>
      <c r="Z112" s="231" t="s">
        <v>127</v>
      </c>
      <c r="AA112" s="232" t="s">
        <v>128</v>
      </c>
      <c r="AB112" s="317" t="s">
        <v>129</v>
      </c>
      <c r="AC112" s="359" t="s">
        <v>130</v>
      </c>
      <c r="AD112" s="234" t="s">
        <v>131</v>
      </c>
      <c r="AE112" s="426" t="s">
        <v>132</v>
      </c>
      <c r="AF112" s="317" t="s">
        <v>133</v>
      </c>
      <c r="AG112" s="236" t="s">
        <v>134</v>
      </c>
      <c r="AH112" s="317" t="s">
        <v>135</v>
      </c>
      <c r="AI112" s="15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X112" s="3"/>
      <c r="BY112" s="3"/>
      <c r="BZ112" s="3"/>
      <c r="CA112" s="4"/>
      <c r="CB112" s="4"/>
      <c r="CC112" s="4"/>
      <c r="CD112" s="4"/>
      <c r="CE112" s="4"/>
      <c r="CF112" s="4"/>
      <c r="CG112" s="13"/>
      <c r="CH112" s="13"/>
      <c r="CI112" s="13"/>
      <c r="CJ112" s="13"/>
      <c r="CK112" s="13"/>
      <c r="CL112" s="13"/>
      <c r="CM112" s="13"/>
    </row>
    <row r="113" spans="1:91" s="2" customFormat="1" x14ac:dyDescent="0.2">
      <c r="A113" s="1617" t="s">
        <v>136</v>
      </c>
      <c r="B113" s="1618"/>
      <c r="C113" s="397">
        <f>SUM(D113+E113)</f>
        <v>3</v>
      </c>
      <c r="D113" s="413">
        <f>SUM(F113+H113+J113+L113+N113+P113+R113+T113+V113)</f>
        <v>1</v>
      </c>
      <c r="E113" s="405">
        <f>SUM(G113+I113+K113+M113+O113+Q113+S113+U113+W113)</f>
        <v>2</v>
      </c>
      <c r="F113" s="423"/>
      <c r="G113" s="427"/>
      <c r="H113" s="399"/>
      <c r="I113" s="401"/>
      <c r="J113" s="423"/>
      <c r="K113" s="427">
        <v>1</v>
      </c>
      <c r="L113" s="399">
        <v>1</v>
      </c>
      <c r="M113" s="401"/>
      <c r="N113" s="423"/>
      <c r="O113" s="427">
        <v>1</v>
      </c>
      <c r="P113" s="399"/>
      <c r="Q113" s="401"/>
      <c r="R113" s="423"/>
      <c r="S113" s="427"/>
      <c r="T113" s="399"/>
      <c r="U113" s="401"/>
      <c r="V113" s="423"/>
      <c r="W113" s="428"/>
      <c r="X113" s="400"/>
      <c r="Y113" s="429">
        <v>2</v>
      </c>
      <c r="Z113" s="399">
        <v>1</v>
      </c>
      <c r="AA113" s="430"/>
      <c r="AB113" s="431"/>
      <c r="AC113" s="428">
        <v>2</v>
      </c>
      <c r="AD113" s="432">
        <v>1</v>
      </c>
      <c r="AE113" s="429"/>
      <c r="AF113" s="402"/>
      <c r="AG113" s="402">
        <v>3</v>
      </c>
      <c r="AH113" s="402"/>
      <c r="AI113" s="402"/>
      <c r="AJ113" s="28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12"/>
      <c r="AW113" s="12"/>
      <c r="AX113" s="12"/>
      <c r="AY113" s="12"/>
      <c r="AZ113" s="12"/>
      <c r="BA113" s="12"/>
      <c r="BX113" s="3"/>
      <c r="BY113" s="3"/>
      <c r="BZ113" s="3"/>
      <c r="CA113" s="4"/>
      <c r="CB113" s="4"/>
      <c r="CC113" s="4"/>
      <c r="CD113" s="4"/>
      <c r="CE113" s="4"/>
      <c r="CF113" s="4"/>
      <c r="CG113" s="13">
        <v>0</v>
      </c>
      <c r="CH113" s="13">
        <v>0</v>
      </c>
      <c r="CI113" s="13">
        <v>0</v>
      </c>
      <c r="CJ113" s="13"/>
      <c r="CK113" s="13"/>
      <c r="CL113" s="13"/>
      <c r="CM113" s="13"/>
    </row>
    <row r="114" spans="1:91" s="2" customFormat="1" x14ac:dyDescent="0.2">
      <c r="A114" s="1571" t="s">
        <v>137</v>
      </c>
      <c r="B114" s="1572"/>
      <c r="C114" s="239">
        <f>SUM(D114+E114)</f>
        <v>53</v>
      </c>
      <c r="D114" s="240">
        <f>SUM(F114+H114+J114+L114+N114+P114+R114+T114+V114)</f>
        <v>39</v>
      </c>
      <c r="E114" s="241">
        <f>SUM(G114+I114+K114+M114+O114+Q114+S114+U114+W114)</f>
        <v>14</v>
      </c>
      <c r="F114" s="242"/>
      <c r="G114" s="243"/>
      <c r="H114" s="244">
        <v>3</v>
      </c>
      <c r="I114" s="245"/>
      <c r="J114" s="242">
        <v>9</v>
      </c>
      <c r="K114" s="243">
        <v>2</v>
      </c>
      <c r="L114" s="244">
        <v>11</v>
      </c>
      <c r="M114" s="245">
        <v>5</v>
      </c>
      <c r="N114" s="242">
        <v>10</v>
      </c>
      <c r="O114" s="243">
        <v>5</v>
      </c>
      <c r="P114" s="244">
        <v>2</v>
      </c>
      <c r="Q114" s="245">
        <v>1</v>
      </c>
      <c r="R114" s="242">
        <v>4</v>
      </c>
      <c r="S114" s="243">
        <v>1</v>
      </c>
      <c r="T114" s="244"/>
      <c r="U114" s="245"/>
      <c r="V114" s="242"/>
      <c r="W114" s="246"/>
      <c r="X114" s="247">
        <v>2</v>
      </c>
      <c r="Y114" s="248"/>
      <c r="Z114" s="249"/>
      <c r="AA114" s="250">
        <v>18</v>
      </c>
      <c r="AB114" s="250">
        <v>35</v>
      </c>
      <c r="AC114" s="247">
        <v>14</v>
      </c>
      <c r="AD114" s="251">
        <v>39</v>
      </c>
      <c r="AE114" s="252">
        <v>8</v>
      </c>
      <c r="AF114" s="253"/>
      <c r="AG114" s="253">
        <v>26</v>
      </c>
      <c r="AH114" s="253">
        <v>14</v>
      </c>
      <c r="AI114" s="253">
        <v>5</v>
      </c>
      <c r="AJ114" s="28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BX114" s="3"/>
      <c r="BY114" s="3"/>
      <c r="BZ114" s="3"/>
      <c r="CA114" s="4"/>
      <c r="CB114" s="4"/>
      <c r="CC114" s="4"/>
      <c r="CD114" s="4"/>
      <c r="CE114" s="4"/>
      <c r="CF114" s="4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s="2" customFormat="1" x14ac:dyDescent="0.2">
      <c r="A115" s="82" t="s">
        <v>138</v>
      </c>
      <c r="B115" s="11"/>
      <c r="C115" s="1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"/>
      <c r="V115" s="8"/>
      <c r="W115" s="8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CA115" s="4"/>
      <c r="CB115" s="4"/>
      <c r="CC115" s="4"/>
      <c r="CD115" s="4"/>
      <c r="CE115" s="4"/>
      <c r="CF115" s="4"/>
      <c r="CG115" s="13"/>
      <c r="CH115" s="13"/>
      <c r="CI115" s="13"/>
      <c r="CJ115" s="13"/>
      <c r="CK115" s="13"/>
      <c r="CL115" s="13"/>
      <c r="CM115" s="13"/>
    </row>
    <row r="116" spans="1:91" s="2" customFormat="1" ht="14.25" customHeight="1" x14ac:dyDescent="0.2">
      <c r="A116" s="1523" t="s">
        <v>111</v>
      </c>
      <c r="B116" s="1549"/>
      <c r="C116" s="1498" t="s">
        <v>53</v>
      </c>
      <c r="D116" s="1507" t="s">
        <v>6</v>
      </c>
      <c r="E116" s="1508"/>
      <c r="F116" s="1508"/>
      <c r="G116" s="1508"/>
      <c r="H116" s="1508"/>
      <c r="I116" s="1508"/>
      <c r="J116" s="1508"/>
      <c r="K116" s="1508"/>
      <c r="L116" s="1508"/>
      <c r="M116" s="1561"/>
      <c r="N116" s="1560" t="s">
        <v>139</v>
      </c>
      <c r="O116" s="1561"/>
      <c r="P116" s="1503" t="s">
        <v>7</v>
      </c>
      <c r="Q116" s="8"/>
      <c r="R116" s="7"/>
      <c r="S116" s="7"/>
      <c r="T116" s="7"/>
      <c r="U116" s="7"/>
      <c r="V116" s="7"/>
      <c r="W116" s="7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3"/>
      <c r="BY116" s="3"/>
      <c r="BZ116" s="3"/>
      <c r="CA116" s="4"/>
      <c r="CB116" s="4"/>
      <c r="CC116" s="4"/>
      <c r="CD116" s="4"/>
      <c r="CE116" s="4"/>
      <c r="CF116" s="4"/>
      <c r="CG116" s="13"/>
      <c r="CH116" s="13"/>
      <c r="CI116" s="13"/>
      <c r="CJ116" s="13"/>
      <c r="CK116" s="13"/>
      <c r="CL116" s="13"/>
      <c r="CM116" s="13"/>
    </row>
    <row r="117" spans="1:91" s="2" customFormat="1" ht="21" x14ac:dyDescent="0.2">
      <c r="A117" s="1525"/>
      <c r="B117" s="1551"/>
      <c r="C117" s="1500"/>
      <c r="D117" s="61" t="s">
        <v>11</v>
      </c>
      <c r="E117" s="100" t="s">
        <v>12</v>
      </c>
      <c r="F117" s="420" t="s">
        <v>13</v>
      </c>
      <c r="G117" s="420" t="s">
        <v>14</v>
      </c>
      <c r="H117" s="420" t="s">
        <v>15</v>
      </c>
      <c r="I117" s="420" t="s">
        <v>140</v>
      </c>
      <c r="J117" s="420" t="s">
        <v>141</v>
      </c>
      <c r="K117" s="420" t="s">
        <v>142</v>
      </c>
      <c r="L117" s="420" t="s">
        <v>143</v>
      </c>
      <c r="M117" s="394" t="s">
        <v>144</v>
      </c>
      <c r="N117" s="255" t="s">
        <v>33</v>
      </c>
      <c r="O117" s="256" t="s">
        <v>34</v>
      </c>
      <c r="P117" s="1506"/>
      <c r="Q117" s="8"/>
      <c r="R117" s="7"/>
      <c r="S117" s="7"/>
      <c r="T117" s="7"/>
      <c r="U117" s="7"/>
      <c r="V117" s="7"/>
      <c r="W117" s="7"/>
      <c r="BX117" s="3"/>
      <c r="BY117" s="3"/>
      <c r="BZ117" s="3"/>
      <c r="CA117" s="4"/>
      <c r="CB117" s="4"/>
      <c r="CC117" s="4"/>
      <c r="CD117" s="4"/>
      <c r="CE117" s="4"/>
      <c r="CF117" s="4"/>
      <c r="CG117" s="13"/>
      <c r="CH117" s="13"/>
      <c r="CI117" s="13"/>
      <c r="CJ117" s="13"/>
      <c r="CK117" s="13"/>
      <c r="CL117" s="13"/>
      <c r="CM117" s="13"/>
    </row>
    <row r="118" spans="1:91" s="2" customFormat="1" ht="21.75" x14ac:dyDescent="0.2">
      <c r="A118" s="1510" t="s">
        <v>145</v>
      </c>
      <c r="B118" s="433" t="s">
        <v>146</v>
      </c>
      <c r="C118" s="434">
        <f>SUM(F118:K118)</f>
        <v>0</v>
      </c>
      <c r="D118" s="259"/>
      <c r="E118" s="260"/>
      <c r="F118" s="412"/>
      <c r="G118" s="412"/>
      <c r="H118" s="412"/>
      <c r="I118" s="412"/>
      <c r="J118" s="412"/>
      <c r="K118" s="412"/>
      <c r="L118" s="260"/>
      <c r="M118" s="261"/>
      <c r="N118" s="435"/>
      <c r="O118" s="436"/>
      <c r="P118" s="407"/>
      <c r="Q118" s="28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12"/>
      <c r="AD118" s="12"/>
      <c r="AE118" s="12"/>
      <c r="BX118" s="3"/>
      <c r="BY118" s="3"/>
      <c r="BZ118" s="3"/>
      <c r="CA118" s="4"/>
      <c r="CB118" s="4"/>
      <c r="CC118" s="4"/>
      <c r="CD118" s="4"/>
      <c r="CE118" s="4"/>
      <c r="CF118" s="4"/>
      <c r="CG118" s="13">
        <v>0</v>
      </c>
      <c r="CH118" s="13">
        <v>0</v>
      </c>
      <c r="CI118" s="13">
        <v>0</v>
      </c>
      <c r="CJ118" s="13"/>
      <c r="CK118" s="13"/>
      <c r="CL118" s="13"/>
      <c r="CM118" s="13"/>
    </row>
    <row r="119" spans="1:91" s="2" customFormat="1" ht="21.75" x14ac:dyDescent="0.2">
      <c r="A119" s="1512"/>
      <c r="B119" s="263" t="s">
        <v>147</v>
      </c>
      <c r="C119" s="264">
        <f>SUM(F119:K119)</f>
        <v>0</v>
      </c>
      <c r="D119" s="52"/>
      <c r="E119" s="53"/>
      <c r="F119" s="49"/>
      <c r="G119" s="265"/>
      <c r="H119" s="265"/>
      <c r="I119" s="265"/>
      <c r="J119" s="265"/>
      <c r="K119" s="265"/>
      <c r="L119" s="53"/>
      <c r="M119" s="266"/>
      <c r="N119" s="267"/>
      <c r="O119" s="268"/>
      <c r="P119" s="47"/>
      <c r="Q119" s="28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12"/>
      <c r="AD119" s="12"/>
      <c r="AE119" s="12"/>
      <c r="BX119" s="3"/>
      <c r="BY119" s="3"/>
      <c r="BZ119" s="3"/>
      <c r="CA119" s="4"/>
      <c r="CB119" s="4"/>
      <c r="CC119" s="4"/>
      <c r="CD119" s="4"/>
      <c r="CE119" s="4"/>
      <c r="CF119" s="4"/>
      <c r="CG119" s="13">
        <v>0</v>
      </c>
      <c r="CH119" s="13">
        <v>0</v>
      </c>
      <c r="CI119" s="13">
        <v>0</v>
      </c>
      <c r="CJ119" s="13"/>
      <c r="CK119" s="13"/>
      <c r="CL119" s="13"/>
      <c r="CM119" s="13"/>
    </row>
    <row r="120" spans="1:91" s="2" customFormat="1" x14ac:dyDescent="0.2">
      <c r="A120" s="82" t="s">
        <v>148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"/>
      <c r="P120" s="8"/>
      <c r="Q120" s="57"/>
      <c r="R120" s="57"/>
      <c r="S120" s="57"/>
      <c r="T120" s="57"/>
      <c r="U120" s="57"/>
      <c r="V120" s="57"/>
      <c r="W120" s="57"/>
      <c r="X120" s="12"/>
      <c r="Y120" s="12"/>
      <c r="Z120" s="12"/>
      <c r="AA120" s="12"/>
      <c r="AB120" s="12"/>
      <c r="AC120" s="12"/>
      <c r="AD120" s="12"/>
      <c r="AE120" s="12"/>
      <c r="CA120" s="4"/>
      <c r="CB120" s="4"/>
      <c r="CC120" s="4"/>
      <c r="CD120" s="4"/>
      <c r="CE120" s="4"/>
      <c r="CF120" s="4"/>
      <c r="CG120" s="13"/>
      <c r="CH120" s="13"/>
      <c r="CI120" s="13"/>
      <c r="CJ120" s="13"/>
      <c r="CK120" s="13"/>
      <c r="CL120" s="13"/>
      <c r="CM120" s="13"/>
    </row>
    <row r="121" spans="1:91" s="2" customFormat="1" x14ac:dyDescent="0.2">
      <c r="A121" s="1510" t="s">
        <v>149</v>
      </c>
      <c r="B121" s="1510" t="s">
        <v>150</v>
      </c>
      <c r="C121" s="8"/>
      <c r="D121" s="26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BX121" s="3"/>
      <c r="BY121" s="3"/>
      <c r="BZ121" s="3"/>
      <c r="CA121" s="4"/>
      <c r="CB121" s="4"/>
      <c r="CC121" s="4"/>
      <c r="CD121" s="4"/>
      <c r="CE121" s="4"/>
      <c r="CF121" s="4"/>
      <c r="CG121" s="13"/>
      <c r="CH121" s="13"/>
      <c r="CI121" s="13"/>
      <c r="CJ121" s="13"/>
      <c r="CK121" s="13"/>
      <c r="CL121" s="13"/>
      <c r="CM121" s="13"/>
    </row>
    <row r="122" spans="1:91" s="2" customFormat="1" x14ac:dyDescent="0.2">
      <c r="A122" s="1512"/>
      <c r="B122" s="1512"/>
      <c r="C122" s="8"/>
      <c r="D122" s="26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BX122" s="3"/>
      <c r="BY122" s="3"/>
      <c r="BZ122" s="3"/>
      <c r="CA122" s="4"/>
      <c r="CB122" s="4"/>
      <c r="CC122" s="4"/>
      <c r="CD122" s="4"/>
      <c r="CE122" s="4"/>
      <c r="CF122" s="4"/>
      <c r="CG122" s="13"/>
      <c r="CH122" s="13"/>
      <c r="CI122" s="13"/>
      <c r="CJ122" s="13"/>
      <c r="CK122" s="13"/>
      <c r="CL122" s="13"/>
      <c r="CM122" s="13"/>
    </row>
    <row r="123" spans="1:91" s="2" customFormat="1" x14ac:dyDescent="0.2">
      <c r="A123" s="437" t="s">
        <v>151</v>
      </c>
      <c r="B123" s="415">
        <v>3</v>
      </c>
      <c r="C123" s="13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BX123" s="3"/>
      <c r="BY123" s="3"/>
      <c r="BZ123" s="3"/>
      <c r="CA123" s="4"/>
      <c r="CB123" s="4"/>
      <c r="CC123" s="4"/>
      <c r="CD123" s="4"/>
      <c r="CE123" s="4"/>
      <c r="CF123" s="4"/>
      <c r="CG123" s="13"/>
      <c r="CH123" s="13"/>
      <c r="CI123" s="13"/>
      <c r="CJ123" s="13"/>
      <c r="CK123" s="13"/>
      <c r="CL123" s="13"/>
      <c r="CM123" s="13"/>
    </row>
    <row r="124" spans="1:91" s="2" customFormat="1" x14ac:dyDescent="0.2">
      <c r="A124" s="271" t="s">
        <v>152</v>
      </c>
      <c r="B124" s="70"/>
      <c r="C124" s="13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BX124" s="3"/>
      <c r="BY124" s="3"/>
      <c r="BZ124" s="3"/>
      <c r="CA124" s="4"/>
      <c r="CB124" s="4"/>
      <c r="CC124" s="4"/>
      <c r="CD124" s="4"/>
      <c r="CE124" s="4"/>
      <c r="CF124" s="4"/>
      <c r="CG124" s="13"/>
      <c r="CH124" s="13"/>
      <c r="CI124" s="13"/>
      <c r="CJ124" s="13"/>
      <c r="CK124" s="13"/>
      <c r="CL124" s="13"/>
      <c r="CM124" s="13"/>
    </row>
    <row r="125" spans="1:91" s="2" customFormat="1" x14ac:dyDescent="0.2">
      <c r="A125" s="271" t="s">
        <v>153</v>
      </c>
      <c r="B125" s="70">
        <v>9</v>
      </c>
      <c r="C125" s="13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BX125" s="3"/>
      <c r="BY125" s="3"/>
      <c r="BZ125" s="3"/>
      <c r="CA125" s="4"/>
      <c r="CB125" s="4"/>
      <c r="CC125" s="4"/>
      <c r="CD125" s="4"/>
      <c r="CE125" s="4"/>
      <c r="CF125" s="4"/>
      <c r="CG125" s="13"/>
      <c r="CH125" s="13"/>
      <c r="CI125" s="13"/>
      <c r="CJ125" s="13"/>
      <c r="CK125" s="13"/>
      <c r="CL125" s="13"/>
      <c r="CM125" s="13"/>
    </row>
    <row r="126" spans="1:91" s="2" customFormat="1" x14ac:dyDescent="0.2">
      <c r="A126" s="271" t="s">
        <v>154</v>
      </c>
      <c r="B126" s="70">
        <v>6</v>
      </c>
      <c r="C126" s="13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BX126" s="3"/>
      <c r="BY126" s="3"/>
      <c r="BZ126" s="3"/>
      <c r="CA126" s="4"/>
      <c r="CB126" s="4"/>
      <c r="CC126" s="4"/>
      <c r="CD126" s="4"/>
      <c r="CE126" s="4"/>
      <c r="CF126" s="4"/>
      <c r="CG126" s="13"/>
      <c r="CH126" s="13"/>
      <c r="CI126" s="13"/>
      <c r="CJ126" s="13"/>
      <c r="CK126" s="13"/>
      <c r="CL126" s="13"/>
      <c r="CM126" s="13"/>
    </row>
    <row r="127" spans="1:91" s="2" customFormat="1" x14ac:dyDescent="0.2">
      <c r="A127" s="271" t="s">
        <v>155</v>
      </c>
      <c r="B127" s="70"/>
      <c r="C127" s="13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BX127" s="3"/>
      <c r="BY127" s="3"/>
      <c r="BZ127" s="3"/>
      <c r="CA127" s="4"/>
      <c r="CB127" s="4"/>
      <c r="CC127" s="4"/>
      <c r="CD127" s="4"/>
      <c r="CE127" s="4"/>
      <c r="CF127" s="4"/>
      <c r="CG127" s="13"/>
      <c r="CH127" s="13"/>
      <c r="CI127" s="13"/>
      <c r="CJ127" s="13"/>
      <c r="CK127" s="13"/>
      <c r="CL127" s="13"/>
      <c r="CM127" s="13"/>
    </row>
    <row r="128" spans="1:91" s="2" customFormat="1" x14ac:dyDescent="0.2">
      <c r="A128" s="272" t="s">
        <v>156</v>
      </c>
      <c r="B128" s="75"/>
      <c r="C128" s="13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BX128" s="3"/>
      <c r="BY128" s="3"/>
      <c r="BZ128" s="3"/>
      <c r="CA128" s="4"/>
      <c r="CB128" s="4"/>
      <c r="CC128" s="4"/>
      <c r="CD128" s="4"/>
      <c r="CE128" s="4"/>
      <c r="CF128" s="4"/>
      <c r="CG128" s="13"/>
      <c r="CH128" s="13"/>
      <c r="CI128" s="13"/>
      <c r="CJ128" s="13"/>
      <c r="CK128" s="13"/>
      <c r="CL128" s="13"/>
      <c r="CM128" s="13"/>
    </row>
    <row r="129" spans="1:91" s="2" customFormat="1" x14ac:dyDescent="0.2">
      <c r="A129" s="272" t="s">
        <v>157</v>
      </c>
      <c r="B129" s="75"/>
      <c r="C129" s="13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BX129" s="3"/>
      <c r="BY129" s="3"/>
      <c r="BZ129" s="3"/>
      <c r="CA129" s="4"/>
      <c r="CB129" s="4"/>
      <c r="CC129" s="4"/>
      <c r="CD129" s="4"/>
      <c r="CE129" s="4"/>
      <c r="CF129" s="4"/>
      <c r="CG129" s="13"/>
      <c r="CH129" s="13"/>
      <c r="CI129" s="13"/>
      <c r="CJ129" s="13"/>
      <c r="CK129" s="13"/>
      <c r="CL129" s="13"/>
      <c r="CM129" s="13"/>
    </row>
    <row r="130" spans="1:91" s="2" customFormat="1" x14ac:dyDescent="0.2">
      <c r="A130" s="272" t="s">
        <v>158</v>
      </c>
      <c r="B130" s="70">
        <v>2</v>
      </c>
      <c r="C130" s="13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BX130" s="3"/>
      <c r="BY130" s="3"/>
      <c r="BZ130" s="3"/>
      <c r="CA130" s="4"/>
      <c r="CB130" s="4"/>
      <c r="CC130" s="4"/>
      <c r="CD130" s="4"/>
      <c r="CE130" s="4"/>
      <c r="CF130" s="4"/>
      <c r="CG130" s="13"/>
      <c r="CH130" s="13"/>
      <c r="CI130" s="13"/>
      <c r="CJ130" s="13"/>
      <c r="CK130" s="13"/>
      <c r="CL130" s="13"/>
      <c r="CM130" s="13"/>
    </row>
    <row r="131" spans="1:91" s="2" customFormat="1" x14ac:dyDescent="0.2">
      <c r="A131" s="272" t="s">
        <v>159</v>
      </c>
      <c r="B131" s="75">
        <v>2</v>
      </c>
      <c r="C131" s="13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BX131" s="3"/>
      <c r="BY131" s="3"/>
      <c r="BZ131" s="3"/>
      <c r="CA131" s="4"/>
      <c r="CB131" s="4"/>
      <c r="CC131" s="4"/>
      <c r="CD131" s="4"/>
      <c r="CE131" s="4"/>
      <c r="CF131" s="4"/>
      <c r="CG131" s="13"/>
      <c r="CH131" s="13"/>
      <c r="CI131" s="13"/>
      <c r="CJ131" s="13"/>
      <c r="CK131" s="13"/>
      <c r="CL131" s="13"/>
      <c r="CM131" s="13"/>
    </row>
    <row r="132" spans="1:91" s="2" customFormat="1" x14ac:dyDescent="0.2">
      <c r="A132" s="273" t="s">
        <v>160</v>
      </c>
      <c r="B132" s="274">
        <v>7</v>
      </c>
      <c r="C132" s="13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BX132" s="3"/>
      <c r="BY132" s="3"/>
      <c r="BZ132" s="3"/>
      <c r="CA132" s="4"/>
      <c r="CB132" s="4"/>
      <c r="CC132" s="4"/>
      <c r="CD132" s="4"/>
      <c r="CE132" s="4"/>
      <c r="CF132" s="4"/>
      <c r="CG132" s="13"/>
      <c r="CH132" s="13"/>
      <c r="CI132" s="13"/>
      <c r="CJ132" s="13"/>
      <c r="CK132" s="13"/>
      <c r="CL132" s="13"/>
      <c r="CM132" s="13"/>
    </row>
    <row r="133" spans="1:91" s="2" customFormat="1" x14ac:dyDescent="0.2">
      <c r="A133" s="275" t="s">
        <v>161</v>
      </c>
      <c r="B133" s="274">
        <v>71</v>
      </c>
      <c r="C133" s="131"/>
      <c r="D133" s="8"/>
      <c r="E133" s="8"/>
      <c r="F133" s="8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8"/>
      <c r="BX133" s="3"/>
      <c r="BY133" s="3"/>
      <c r="BZ133" s="3"/>
      <c r="CA133" s="4"/>
      <c r="CB133" s="4"/>
      <c r="CC133" s="4"/>
      <c r="CD133" s="4"/>
      <c r="CE133" s="4"/>
      <c r="CF133" s="4"/>
      <c r="CG133" s="13"/>
      <c r="CH133" s="13"/>
      <c r="CI133" s="13"/>
      <c r="CJ133" s="13"/>
      <c r="CK133" s="13"/>
      <c r="CL133" s="13"/>
      <c r="CM133" s="13"/>
    </row>
    <row r="134" spans="1:91" s="2" customFormat="1" x14ac:dyDescent="0.2">
      <c r="A134" s="275" t="s">
        <v>162</v>
      </c>
      <c r="B134" s="274">
        <v>94</v>
      </c>
      <c r="C134" s="131"/>
      <c r="D134" s="8"/>
      <c r="E134" s="8"/>
      <c r="F134" s="8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8"/>
      <c r="BX134" s="3"/>
      <c r="BY134" s="3"/>
      <c r="BZ134" s="3"/>
      <c r="CA134" s="4"/>
      <c r="CB134" s="4"/>
      <c r="CC134" s="4"/>
      <c r="CD134" s="4"/>
      <c r="CE134" s="4"/>
      <c r="CF134" s="4"/>
      <c r="CG134" s="13"/>
      <c r="CH134" s="13"/>
      <c r="CI134" s="13"/>
      <c r="CJ134" s="13"/>
      <c r="CK134" s="13"/>
      <c r="CL134" s="13"/>
      <c r="CM134" s="13"/>
    </row>
    <row r="135" spans="1:91" s="2" customFormat="1" x14ac:dyDescent="0.2">
      <c r="A135" s="276" t="s">
        <v>53</v>
      </c>
      <c r="B135" s="138">
        <f>SUM(B123:B134)</f>
        <v>194</v>
      </c>
      <c r="C135" s="8"/>
      <c r="D135" s="8"/>
      <c r="E135" s="8"/>
      <c r="F135" s="8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8"/>
      <c r="BX135" s="3"/>
      <c r="BY135" s="3"/>
      <c r="BZ135" s="3"/>
      <c r="CA135" s="4"/>
      <c r="CB135" s="4"/>
      <c r="CC135" s="4"/>
      <c r="CD135" s="4"/>
      <c r="CE135" s="4"/>
      <c r="CF135" s="4"/>
      <c r="CG135" s="13"/>
      <c r="CH135" s="13"/>
      <c r="CI135" s="13"/>
      <c r="CJ135" s="13"/>
      <c r="CK135" s="13"/>
      <c r="CL135" s="13"/>
      <c r="CM135" s="13"/>
    </row>
    <row r="136" spans="1:91" s="2" customFormat="1" ht="15" x14ac:dyDescent="0.2">
      <c r="A136" s="81" t="s">
        <v>163</v>
      </c>
      <c r="B136" s="1"/>
      <c r="C136" s="1"/>
      <c r="D136" s="8"/>
      <c r="E136" s="277"/>
      <c r="F136" s="8"/>
      <c r="G136" s="278"/>
      <c r="H136" s="57"/>
      <c r="I136" s="57"/>
      <c r="J136" s="57"/>
      <c r="K136" s="57"/>
      <c r="L136" s="57"/>
      <c r="M136" s="279"/>
      <c r="N136" s="279"/>
      <c r="O136" s="279"/>
      <c r="P136" s="57"/>
      <c r="Q136" s="57"/>
      <c r="R136" s="57"/>
      <c r="S136" s="57"/>
      <c r="T136" s="57"/>
      <c r="U136" s="57"/>
      <c r="V136" s="57"/>
      <c r="W136" s="8"/>
      <c r="CA136" s="4"/>
      <c r="CB136" s="4"/>
      <c r="CC136" s="4"/>
      <c r="CD136" s="4"/>
      <c r="CE136" s="4"/>
      <c r="CF136" s="4"/>
      <c r="CG136" s="13"/>
      <c r="CH136" s="13"/>
      <c r="CI136" s="13"/>
      <c r="CJ136" s="13"/>
      <c r="CK136" s="13"/>
      <c r="CL136" s="13"/>
      <c r="CM136" s="13"/>
    </row>
    <row r="137" spans="1:91" s="2" customFormat="1" ht="21" x14ac:dyDescent="0.2">
      <c r="A137" s="1507" t="s">
        <v>164</v>
      </c>
      <c r="B137" s="1508"/>
      <c r="C137" s="1508"/>
      <c r="D137" s="1509"/>
      <c r="E137" s="317" t="s">
        <v>165</v>
      </c>
      <c r="F137" s="317" t="s">
        <v>166</v>
      </c>
      <c r="G137" s="280"/>
      <c r="H137" s="281"/>
      <c r="I137" s="281"/>
      <c r="J137" s="281"/>
      <c r="K137" s="281"/>
      <c r="L137" s="57"/>
      <c r="M137" s="57"/>
      <c r="N137" s="57"/>
      <c r="O137" s="57"/>
      <c r="P137" s="57"/>
      <c r="Q137" s="57"/>
      <c r="R137" s="57"/>
      <c r="S137" s="57"/>
      <c r="T137" s="97"/>
      <c r="U137" s="97"/>
      <c r="V137" s="97"/>
      <c r="W137" s="7"/>
      <c r="BX137" s="3"/>
      <c r="BY137" s="3"/>
      <c r="BZ137" s="3"/>
      <c r="CA137" s="4"/>
      <c r="CB137" s="4"/>
      <c r="CC137" s="4"/>
      <c r="CD137" s="4"/>
      <c r="CE137" s="4"/>
      <c r="CF137" s="4"/>
      <c r="CG137" s="13"/>
      <c r="CH137" s="13"/>
      <c r="CI137" s="13"/>
      <c r="CJ137" s="13"/>
      <c r="CK137" s="13"/>
      <c r="CL137" s="13"/>
      <c r="CM137" s="13"/>
    </row>
    <row r="138" spans="1:91" s="2" customFormat="1" x14ac:dyDescent="0.2">
      <c r="A138" s="317" t="s">
        <v>167</v>
      </c>
      <c r="B138" s="1567" t="s">
        <v>168</v>
      </c>
      <c r="C138" s="1568"/>
      <c r="D138" s="1569"/>
      <c r="E138" s="282"/>
      <c r="F138" s="282"/>
      <c r="G138" s="102" t="str">
        <f>CA138</f>
        <v/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57"/>
      <c r="T138" s="97"/>
      <c r="U138" s="97"/>
      <c r="V138" s="97"/>
      <c r="W138" s="7"/>
      <c r="BX138" s="3"/>
      <c r="BY138" s="3"/>
      <c r="BZ138" s="3"/>
      <c r="CA138" s="103" t="str">
        <f>IF(E138&lt;F138,"* El número de llamadas válidas NO DEBE ser mayor al total de llamadas.","")</f>
        <v/>
      </c>
      <c r="CB138" s="4"/>
      <c r="CC138" s="4"/>
      <c r="CD138" s="4"/>
      <c r="CE138" s="4"/>
      <c r="CF138" s="4"/>
      <c r="CG138" s="104">
        <f>IF(E138&lt;F138,1,0)</f>
        <v>0</v>
      </c>
      <c r="CH138" s="13"/>
      <c r="CI138" s="13"/>
      <c r="CJ138" s="13"/>
      <c r="CK138" s="13"/>
      <c r="CL138" s="13"/>
      <c r="CM138" s="13"/>
    </row>
    <row r="139" spans="1:91" s="2" customFormat="1" ht="15" x14ac:dyDescent="0.2">
      <c r="A139" s="82" t="s">
        <v>169</v>
      </c>
      <c r="B139" s="82"/>
      <c r="C139" s="82"/>
      <c r="D139" s="82"/>
      <c r="E139" s="82"/>
      <c r="F139" s="82"/>
      <c r="G139" s="283"/>
      <c r="H139" s="283"/>
      <c r="I139" s="283"/>
      <c r="J139" s="283"/>
      <c r="K139" s="283"/>
      <c r="L139" s="284"/>
      <c r="M139" s="57"/>
      <c r="N139" s="57"/>
      <c r="O139" s="57"/>
      <c r="P139" s="57"/>
      <c r="Q139" s="57"/>
      <c r="R139" s="12"/>
      <c r="S139" s="12"/>
      <c r="T139" s="12"/>
      <c r="U139" s="12"/>
      <c r="V139" s="12"/>
      <c r="CA139" s="4"/>
      <c r="CB139" s="4"/>
      <c r="CC139" s="4"/>
      <c r="CD139" s="4"/>
      <c r="CE139" s="4"/>
      <c r="CF139" s="4"/>
      <c r="CG139" s="13"/>
      <c r="CH139" s="13"/>
      <c r="CI139" s="13"/>
      <c r="CJ139" s="13"/>
      <c r="CK139" s="13"/>
      <c r="CL139" s="13"/>
      <c r="CM139" s="13"/>
    </row>
    <row r="140" spans="1:91" s="2" customFormat="1" ht="14.25" customHeight="1" x14ac:dyDescent="0.2">
      <c r="A140" s="1523" t="s">
        <v>164</v>
      </c>
      <c r="B140" s="1554"/>
      <c r="C140" s="1549"/>
      <c r="D140" s="1513" t="s">
        <v>170</v>
      </c>
      <c r="E140" s="1520"/>
      <c r="F140" s="1514"/>
      <c r="G140" s="1510" t="s">
        <v>7</v>
      </c>
      <c r="H140" s="1508" t="s">
        <v>171</v>
      </c>
      <c r="I140" s="1508"/>
      <c r="J140" s="1509"/>
      <c r="K140" s="1507" t="s">
        <v>172</v>
      </c>
      <c r="L140" s="1508"/>
      <c r="M140" s="150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BX140" s="3"/>
      <c r="BY140" s="3"/>
      <c r="BZ140" s="3"/>
      <c r="CA140" s="4"/>
      <c r="CB140" s="4"/>
      <c r="CC140" s="4"/>
      <c r="CD140" s="4"/>
      <c r="CE140" s="4"/>
      <c r="CF140" s="4"/>
      <c r="CG140" s="13"/>
      <c r="CH140" s="13"/>
      <c r="CI140" s="13"/>
      <c r="CJ140" s="13"/>
      <c r="CK140" s="13"/>
      <c r="CL140" s="13"/>
      <c r="CM140" s="13"/>
    </row>
    <row r="141" spans="1:91" s="2" customFormat="1" ht="21" x14ac:dyDescent="0.2">
      <c r="A141" s="1525"/>
      <c r="B141" s="1570"/>
      <c r="C141" s="1551"/>
      <c r="D141" s="285" t="s">
        <v>53</v>
      </c>
      <c r="E141" s="17" t="s">
        <v>173</v>
      </c>
      <c r="F141" s="18" t="s">
        <v>174</v>
      </c>
      <c r="G141" s="1512"/>
      <c r="H141" s="17" t="s">
        <v>175</v>
      </c>
      <c r="I141" s="309" t="s">
        <v>176</v>
      </c>
      <c r="J141" s="18" t="s">
        <v>177</v>
      </c>
      <c r="K141" s="17" t="s">
        <v>175</v>
      </c>
      <c r="L141" s="309" t="s">
        <v>176</v>
      </c>
      <c r="M141" s="18" t="s">
        <v>177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BX141" s="3"/>
      <c r="BY141" s="3"/>
      <c r="BZ141" s="3"/>
      <c r="CA141" s="4"/>
      <c r="CB141" s="4"/>
      <c r="CC141" s="4"/>
      <c r="CD141" s="4"/>
      <c r="CE141" s="4"/>
      <c r="CF141" s="4"/>
      <c r="CG141" s="13"/>
      <c r="CH141" s="13"/>
      <c r="CI141" s="13"/>
      <c r="CJ141" s="13"/>
      <c r="CK141" s="13"/>
      <c r="CL141" s="13"/>
      <c r="CM141" s="13"/>
    </row>
    <row r="142" spans="1:91" s="2" customFormat="1" x14ac:dyDescent="0.2">
      <c r="A142" s="1510" t="s">
        <v>178</v>
      </c>
      <c r="B142" s="1619" t="s">
        <v>179</v>
      </c>
      <c r="C142" s="1620"/>
      <c r="D142" s="434">
        <f>SUM(E142+F142)</f>
        <v>0</v>
      </c>
      <c r="E142" s="406"/>
      <c r="F142" s="407"/>
      <c r="G142" s="415"/>
      <c r="H142" s="406"/>
      <c r="I142" s="409"/>
      <c r="J142" s="407"/>
      <c r="K142" s="406"/>
      <c r="L142" s="409"/>
      <c r="M142" s="407"/>
      <c r="N142" s="28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12"/>
      <c r="AA142" s="12"/>
      <c r="BX142" s="3"/>
      <c r="BY142" s="3"/>
      <c r="BZ142" s="3"/>
      <c r="CA142" s="4"/>
      <c r="CB142" s="4"/>
      <c r="CC142" s="4"/>
      <c r="CD142" s="4"/>
      <c r="CE142" s="4"/>
      <c r="CF142" s="4"/>
      <c r="CG142" s="13"/>
      <c r="CH142" s="13"/>
      <c r="CI142" s="13">
        <v>0</v>
      </c>
      <c r="CJ142" s="13"/>
      <c r="CK142" s="13"/>
      <c r="CL142" s="13"/>
      <c r="CM142" s="13"/>
    </row>
    <row r="143" spans="1:91" s="2" customFormat="1" x14ac:dyDescent="0.2">
      <c r="A143" s="1512"/>
      <c r="B143" s="286" t="s">
        <v>180</v>
      </c>
      <c r="C143" s="287"/>
      <c r="D143" s="288">
        <f>SUM(E143+F143)</f>
        <v>0</v>
      </c>
      <c r="E143" s="289"/>
      <c r="F143" s="290"/>
      <c r="G143" s="291"/>
      <c r="H143" s="289"/>
      <c r="I143" s="292"/>
      <c r="J143" s="290"/>
      <c r="K143" s="289"/>
      <c r="L143" s="292"/>
      <c r="M143" s="290"/>
      <c r="N143" s="28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BX143" s="3"/>
      <c r="BY143" s="3"/>
      <c r="BZ143" s="3"/>
      <c r="CA143" s="4"/>
      <c r="CB143" s="4"/>
      <c r="CC143" s="4"/>
      <c r="CD143" s="4"/>
      <c r="CE143" s="4"/>
      <c r="CF143" s="4"/>
      <c r="CG143" s="13"/>
      <c r="CH143" s="13"/>
      <c r="CI143" s="13">
        <v>0</v>
      </c>
      <c r="CJ143" s="13"/>
      <c r="CK143" s="13"/>
      <c r="CL143" s="13"/>
      <c r="CM143" s="13"/>
    </row>
    <row r="144" spans="1:91" s="2" customFormat="1" x14ac:dyDescent="0.2">
      <c r="A144" s="81" t="s">
        <v>181</v>
      </c>
      <c r="B144" s="8"/>
      <c r="C144" s="293"/>
      <c r="D144" s="293"/>
      <c r="E144" s="294"/>
      <c r="F144" s="8"/>
      <c r="G144" s="8"/>
      <c r="H144" s="8"/>
      <c r="I144" s="8"/>
      <c r="J144" s="8"/>
      <c r="K144" s="8"/>
      <c r="L144" s="8"/>
      <c r="M144" s="8"/>
      <c r="N144" s="57"/>
      <c r="O144" s="57"/>
      <c r="P144" s="57"/>
      <c r="Q144" s="57"/>
      <c r="R144" s="57"/>
      <c r="S144" s="57"/>
      <c r="T144" s="57"/>
      <c r="U144" s="57"/>
      <c r="V144" s="57"/>
      <c r="W144" s="12"/>
      <c r="X144" s="12"/>
      <c r="Y144" s="12"/>
      <c r="Z144" s="12"/>
      <c r="AA144" s="12"/>
      <c r="CA144" s="4"/>
      <c r="CB144" s="4"/>
      <c r="CC144" s="4"/>
      <c r="CD144" s="4"/>
      <c r="CE144" s="4"/>
      <c r="CF144" s="4"/>
      <c r="CG144" s="13"/>
      <c r="CH144" s="13"/>
      <c r="CI144" s="13"/>
      <c r="CJ144" s="13"/>
      <c r="CK144" s="13"/>
      <c r="CL144" s="13"/>
      <c r="CM144" s="13"/>
    </row>
    <row r="145" spans="1:104" ht="42" x14ac:dyDescent="0.2">
      <c r="A145" s="1513" t="s">
        <v>182</v>
      </c>
      <c r="B145" s="1514"/>
      <c r="C145" s="317" t="s">
        <v>5</v>
      </c>
      <c r="D145" s="317" t="s">
        <v>183</v>
      </c>
      <c r="E145" s="61" t="s">
        <v>184</v>
      </c>
      <c r="F145" s="60" t="s">
        <v>67</v>
      </c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97"/>
      <c r="T145" s="97"/>
      <c r="U145" s="97"/>
      <c r="V145" s="97"/>
      <c r="W145" s="12"/>
      <c r="X145" s="12"/>
      <c r="Y145" s="12"/>
      <c r="Z145" s="12"/>
      <c r="AA145" s="12"/>
      <c r="CG145" s="13"/>
      <c r="CH145" s="13"/>
      <c r="CI145" s="13"/>
      <c r="CJ145" s="13"/>
      <c r="CK145" s="13"/>
      <c r="CL145" s="13"/>
      <c r="CM145" s="13"/>
    </row>
    <row r="146" spans="1:104" x14ac:dyDescent="0.2">
      <c r="A146" s="1510" t="s">
        <v>185</v>
      </c>
      <c r="B146" s="62" t="s">
        <v>186</v>
      </c>
      <c r="C146" s="137"/>
      <c r="D146" s="295"/>
      <c r="E146" s="438"/>
      <c r="F146" s="439"/>
      <c r="G146" s="28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97"/>
      <c r="T146" s="97"/>
      <c r="U146" s="97"/>
      <c r="V146" s="97"/>
      <c r="W146" s="12"/>
      <c r="X146" s="12"/>
      <c r="CG146" s="13">
        <v>0</v>
      </c>
      <c r="CH146" s="13"/>
      <c r="CI146" s="13"/>
      <c r="CJ146" s="13"/>
      <c r="CK146" s="13"/>
      <c r="CL146" s="13"/>
      <c r="CM146" s="13"/>
    </row>
    <row r="147" spans="1:104" x14ac:dyDescent="0.2">
      <c r="A147" s="1512"/>
      <c r="B147" s="89" t="s">
        <v>187</v>
      </c>
      <c r="C147" s="80"/>
      <c r="D147" s="46"/>
      <c r="E147" s="298"/>
      <c r="F147" s="299"/>
      <c r="G147" s="28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97"/>
      <c r="T147" s="97"/>
      <c r="U147" s="97"/>
      <c r="V147" s="97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x14ac:dyDescent="0.2">
      <c r="A148" s="300" t="s">
        <v>188</v>
      </c>
      <c r="B148" s="71" t="s">
        <v>186</v>
      </c>
      <c r="C148" s="282"/>
      <c r="D148" s="301"/>
      <c r="E148" s="302"/>
      <c r="F148" s="303"/>
      <c r="G148" s="28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97"/>
      <c r="T148" s="97"/>
      <c r="U148" s="97"/>
      <c r="V148" s="97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x14ac:dyDescent="0.2">
      <c r="A149" s="1510" t="s">
        <v>189</v>
      </c>
      <c r="B149" s="62" t="s">
        <v>190</v>
      </c>
      <c r="C149" s="137"/>
      <c r="D149" s="36"/>
      <c r="E149" s="304"/>
      <c r="F149" s="305"/>
      <c r="G149" s="28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97"/>
      <c r="T149" s="97"/>
      <c r="U149" s="97"/>
      <c r="V149" s="97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x14ac:dyDescent="0.2">
      <c r="A150" s="1511"/>
      <c r="B150" s="30" t="s">
        <v>191</v>
      </c>
      <c r="C150" s="75"/>
      <c r="D150" s="34"/>
      <c r="E150" s="38"/>
      <c r="F150" s="73"/>
      <c r="G150" s="28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97"/>
      <c r="T150" s="97"/>
      <c r="U150" s="97"/>
      <c r="V150" s="97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x14ac:dyDescent="0.2">
      <c r="A151" s="1512"/>
      <c r="B151" s="89" t="s">
        <v>192</v>
      </c>
      <c r="C151" s="80"/>
      <c r="D151" s="46"/>
      <c r="E151" s="49"/>
      <c r="F151" s="47"/>
      <c r="G151" s="28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97"/>
      <c r="T151" s="97"/>
      <c r="U151" s="97"/>
      <c r="V151" s="97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s="82" customFormat="1" x14ac:dyDescent="0.2">
      <c r="A152" s="306" t="s">
        <v>193</v>
      </c>
      <c r="CA152" s="307"/>
      <c r="CB152" s="307"/>
      <c r="CC152" s="307"/>
      <c r="CD152" s="307"/>
      <c r="CE152" s="307"/>
      <c r="CF152" s="307"/>
      <c r="CG152" s="308"/>
      <c r="CH152" s="308"/>
      <c r="CI152" s="308"/>
      <c r="CJ152" s="308"/>
      <c r="CK152" s="308"/>
      <c r="CL152" s="308"/>
      <c r="CM152" s="308"/>
      <c r="CN152" s="307"/>
      <c r="CO152" s="307"/>
      <c r="CP152" s="307"/>
      <c r="CQ152" s="307"/>
      <c r="CR152" s="307"/>
      <c r="CS152" s="307"/>
      <c r="CT152" s="307"/>
      <c r="CU152" s="307"/>
      <c r="CV152" s="307"/>
      <c r="CW152" s="307"/>
      <c r="CX152" s="307"/>
      <c r="CY152" s="307"/>
      <c r="CZ152" s="307"/>
    </row>
    <row r="153" spans="1:104" s="82" customFormat="1" ht="14.25" customHeight="1" x14ac:dyDescent="0.2">
      <c r="A153" s="1523" t="s">
        <v>164</v>
      </c>
      <c r="B153" s="1554"/>
      <c r="C153" s="1549"/>
      <c r="D153" s="1513" t="s">
        <v>194</v>
      </c>
      <c r="E153" s="1520"/>
      <c r="F153" s="1573"/>
      <c r="G153" s="1574" t="s">
        <v>183</v>
      </c>
      <c r="H153" s="1515" t="s">
        <v>195</v>
      </c>
      <c r="I153" s="1503" t="s">
        <v>67</v>
      </c>
      <c r="BX153" s="310"/>
      <c r="BY153" s="310"/>
      <c r="BZ153" s="310"/>
      <c r="CA153" s="307"/>
      <c r="CB153" s="307"/>
      <c r="CC153" s="307"/>
      <c r="CD153" s="307"/>
      <c r="CE153" s="307"/>
      <c r="CF153" s="307"/>
      <c r="CG153" s="308"/>
      <c r="CH153" s="308"/>
      <c r="CI153" s="308"/>
      <c r="CJ153" s="308"/>
      <c r="CK153" s="308"/>
      <c r="CL153" s="308"/>
      <c r="CM153" s="308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</row>
    <row r="154" spans="1:104" s="82" customFormat="1" x14ac:dyDescent="0.2">
      <c r="A154" s="1525"/>
      <c r="B154" s="1570"/>
      <c r="C154" s="1551"/>
      <c r="D154" s="285" t="s">
        <v>196</v>
      </c>
      <c r="E154" s="61" t="s">
        <v>185</v>
      </c>
      <c r="F154" s="360" t="s">
        <v>189</v>
      </c>
      <c r="G154" s="1575"/>
      <c r="H154" s="1516"/>
      <c r="I154" s="1506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BX154" s="310"/>
      <c r="BY154" s="310"/>
      <c r="BZ154" s="310"/>
      <c r="CA154" s="307"/>
      <c r="CB154" s="307"/>
      <c r="CC154" s="307"/>
      <c r="CD154" s="307"/>
      <c r="CE154" s="307"/>
      <c r="CF154" s="307"/>
      <c r="CG154" s="308"/>
      <c r="CH154" s="308"/>
      <c r="CI154" s="308"/>
      <c r="CJ154" s="308"/>
      <c r="CK154" s="308"/>
      <c r="CL154" s="308"/>
      <c r="CM154" s="308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</row>
    <row r="155" spans="1:104" x14ac:dyDescent="0.2">
      <c r="A155" s="1621" t="s">
        <v>197</v>
      </c>
      <c r="B155" s="1622" t="s">
        <v>192</v>
      </c>
      <c r="C155" s="1623"/>
      <c r="D155" s="434">
        <f t="shared" ref="D155:D160" si="19">SUM(E155:F155)</f>
        <v>0</v>
      </c>
      <c r="E155" s="406"/>
      <c r="F155" s="440"/>
      <c r="G155" s="409"/>
      <c r="H155" s="412"/>
      <c r="I155" s="407"/>
      <c r="J155" s="28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12"/>
      <c r="W155" s="12"/>
      <c r="X155" s="12"/>
      <c r="Y155" s="12"/>
      <c r="Z155" s="12"/>
      <c r="AA155" s="12"/>
      <c r="CG155" s="13">
        <v>0</v>
      </c>
      <c r="CH155" s="13"/>
      <c r="CI155" s="13"/>
      <c r="CJ155" s="13"/>
      <c r="CK155" s="13"/>
      <c r="CL155" s="13"/>
      <c r="CM155" s="13"/>
    </row>
    <row r="156" spans="1:104" x14ac:dyDescent="0.2">
      <c r="A156" s="1579"/>
      <c r="B156" s="1558" t="s">
        <v>190</v>
      </c>
      <c r="C156" s="1559"/>
      <c r="D156" s="313">
        <f t="shared" si="19"/>
        <v>246</v>
      </c>
      <c r="E156" s="34">
        <v>246</v>
      </c>
      <c r="F156" s="314"/>
      <c r="G156" s="38">
        <v>246</v>
      </c>
      <c r="H156" s="41"/>
      <c r="I156" s="7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x14ac:dyDescent="0.2">
      <c r="A157" s="1580"/>
      <c r="B157" s="1547" t="s">
        <v>191</v>
      </c>
      <c r="C157" s="1548"/>
      <c r="D157" s="264">
        <f t="shared" si="19"/>
        <v>0</v>
      </c>
      <c r="E157" s="46"/>
      <c r="F157" s="316"/>
      <c r="G157" s="49"/>
      <c r="H157" s="265"/>
      <c r="I157" s="47"/>
      <c r="J157" s="2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x14ac:dyDescent="0.2">
      <c r="A158" s="1510" t="s">
        <v>198</v>
      </c>
      <c r="B158" s="1622" t="s">
        <v>192</v>
      </c>
      <c r="C158" s="1623"/>
      <c r="D158" s="434">
        <f t="shared" si="19"/>
        <v>0</v>
      </c>
      <c r="E158" s="406"/>
      <c r="F158" s="440"/>
      <c r="G158" s="409"/>
      <c r="H158" s="412"/>
      <c r="I158" s="407"/>
      <c r="J158" s="28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x14ac:dyDescent="0.2">
      <c r="A159" s="1511"/>
      <c r="B159" s="1558" t="s">
        <v>190</v>
      </c>
      <c r="C159" s="1559"/>
      <c r="D159" s="313">
        <f t="shared" si="19"/>
        <v>149</v>
      </c>
      <c r="E159" s="34">
        <v>149</v>
      </c>
      <c r="F159" s="314"/>
      <c r="G159" s="38">
        <v>149</v>
      </c>
      <c r="H159" s="41"/>
      <c r="I159" s="73"/>
      <c r="J159" s="28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x14ac:dyDescent="0.2">
      <c r="A160" s="1512"/>
      <c r="B160" s="1547" t="s">
        <v>191</v>
      </c>
      <c r="C160" s="1548"/>
      <c r="D160" s="264">
        <f t="shared" si="19"/>
        <v>0</v>
      </c>
      <c r="E160" s="46"/>
      <c r="F160" s="316"/>
      <c r="G160" s="49"/>
      <c r="H160" s="265"/>
      <c r="I160" s="47"/>
      <c r="J160" s="28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s="2" customFormat="1" x14ac:dyDescent="0.2">
      <c r="A161" s="10" t="s">
        <v>199</v>
      </c>
      <c r="B161" s="10"/>
      <c r="C161" s="10"/>
      <c r="D161" s="10"/>
      <c r="E161" s="8"/>
      <c r="G161" s="8"/>
      <c r="H161" s="8"/>
      <c r="I161" s="8"/>
      <c r="J161" s="57"/>
      <c r="K161" s="57"/>
      <c r="L161" s="57"/>
      <c r="M161" s="57"/>
      <c r="N161" s="57"/>
      <c r="O161" s="12"/>
      <c r="P161" s="57"/>
      <c r="Q161" s="57"/>
      <c r="R161" s="57"/>
      <c r="S161" s="57"/>
      <c r="T161" s="57"/>
      <c r="U161" s="57"/>
      <c r="V161" s="57"/>
      <c r="W161" s="57"/>
      <c r="X161" s="12"/>
      <c r="Y161" s="12"/>
      <c r="Z161" s="12"/>
      <c r="AA161" s="12"/>
      <c r="CA161" s="4"/>
      <c r="CB161" s="4"/>
      <c r="CC161" s="4"/>
      <c r="CD161" s="4"/>
      <c r="CE161" s="4"/>
      <c r="CF161" s="4"/>
      <c r="CG161" s="13"/>
      <c r="CH161" s="13"/>
      <c r="CI161" s="13"/>
      <c r="CJ161" s="13"/>
      <c r="CK161" s="13"/>
      <c r="CL161" s="13"/>
      <c r="CM161" s="13"/>
    </row>
    <row r="162" spans="1:91" s="2" customFormat="1" x14ac:dyDescent="0.2">
      <c r="A162" s="1588" t="s">
        <v>200</v>
      </c>
      <c r="B162" s="1588"/>
      <c r="C162" s="1589" t="s">
        <v>201</v>
      </c>
      <c r="D162" s="1590"/>
      <c r="E162" s="1591"/>
      <c r="F162" s="1565" t="s">
        <v>6</v>
      </c>
      <c r="G162" s="1595"/>
      <c r="H162" s="1595"/>
      <c r="I162" s="1595"/>
      <c r="J162" s="1595"/>
      <c r="K162" s="1595"/>
      <c r="L162" s="1595"/>
      <c r="M162" s="1595"/>
      <c r="N162" s="1595"/>
      <c r="O162" s="1595"/>
      <c r="P162" s="1595"/>
      <c r="Q162" s="1595"/>
      <c r="R162" s="1595"/>
      <c r="S162" s="1595"/>
      <c r="T162" s="1595"/>
      <c r="U162" s="1595"/>
      <c r="V162" s="1595"/>
      <c r="W162" s="1595"/>
      <c r="X162" s="1595"/>
      <c r="Y162" s="1595"/>
      <c r="Z162" s="1595"/>
      <c r="AA162" s="1595"/>
      <c r="AB162" s="1595"/>
      <c r="AC162" s="1595"/>
      <c r="AD162" s="1595"/>
      <c r="AE162" s="1595"/>
      <c r="AF162" s="1595"/>
      <c r="AG162" s="1595"/>
      <c r="AH162" s="1595"/>
      <c r="AI162" s="1595"/>
      <c r="AJ162" s="1595"/>
      <c r="AK162" s="1595"/>
      <c r="AL162" s="1595"/>
      <c r="AM162" s="1596"/>
      <c r="BX162" s="3"/>
      <c r="BY162" s="3"/>
      <c r="BZ162" s="3"/>
      <c r="CA162" s="4"/>
      <c r="CB162" s="4"/>
      <c r="CC162" s="4"/>
      <c r="CD162" s="4"/>
      <c r="CE162" s="4"/>
      <c r="CF162" s="4"/>
      <c r="CG162" s="13"/>
      <c r="CH162" s="13"/>
      <c r="CI162" s="13"/>
      <c r="CJ162" s="13"/>
      <c r="CK162" s="13"/>
      <c r="CL162" s="13"/>
      <c r="CM162" s="13"/>
    </row>
    <row r="163" spans="1:91" s="2" customFormat="1" x14ac:dyDescent="0.2">
      <c r="A163" s="1588"/>
      <c r="B163" s="1588"/>
      <c r="C163" s="1592"/>
      <c r="D163" s="1593"/>
      <c r="E163" s="1594"/>
      <c r="F163" s="1597" t="s">
        <v>11</v>
      </c>
      <c r="G163" s="1597"/>
      <c r="H163" s="1597" t="s">
        <v>12</v>
      </c>
      <c r="I163" s="1597"/>
      <c r="J163" s="1597" t="s">
        <v>13</v>
      </c>
      <c r="K163" s="1597"/>
      <c r="L163" s="1509" t="s">
        <v>14</v>
      </c>
      <c r="M163" s="1507"/>
      <c r="N163" s="1597" t="s">
        <v>15</v>
      </c>
      <c r="O163" s="1597"/>
      <c r="P163" s="1514" t="s">
        <v>16</v>
      </c>
      <c r="Q163" s="1513"/>
      <c r="R163" s="1583" t="s">
        <v>17</v>
      </c>
      <c r="S163" s="1583"/>
      <c r="T163" s="1514" t="s">
        <v>18</v>
      </c>
      <c r="U163" s="1513"/>
      <c r="V163" s="1583" t="s">
        <v>19</v>
      </c>
      <c r="W163" s="1583"/>
      <c r="X163" s="1514" t="s">
        <v>20</v>
      </c>
      <c r="Y163" s="1513"/>
      <c r="Z163" s="1513" t="s">
        <v>21</v>
      </c>
      <c r="AA163" s="1514"/>
      <c r="AB163" s="1583" t="s">
        <v>22</v>
      </c>
      <c r="AC163" s="1583"/>
      <c r="AD163" s="1583" t="s">
        <v>23</v>
      </c>
      <c r="AE163" s="1583"/>
      <c r="AF163" s="1583" t="s">
        <v>24</v>
      </c>
      <c r="AG163" s="1583"/>
      <c r="AH163" s="1583" t="s">
        <v>25</v>
      </c>
      <c r="AI163" s="1583"/>
      <c r="AJ163" s="1583" t="s">
        <v>26</v>
      </c>
      <c r="AK163" s="1583"/>
      <c r="AL163" s="1583" t="s">
        <v>27</v>
      </c>
      <c r="AM163" s="1583"/>
      <c r="BX163" s="3"/>
      <c r="BY163" s="3"/>
      <c r="BZ163" s="3"/>
      <c r="CA163" s="4"/>
      <c r="CB163" s="4"/>
      <c r="CC163" s="4"/>
      <c r="CD163" s="4"/>
      <c r="CE163" s="4"/>
      <c r="CF163" s="4"/>
      <c r="CG163" s="13"/>
      <c r="CH163" s="13"/>
      <c r="CI163" s="13"/>
      <c r="CJ163" s="13"/>
      <c r="CK163" s="13"/>
      <c r="CL163" s="13"/>
      <c r="CM163" s="13"/>
    </row>
    <row r="164" spans="1:91" s="2" customFormat="1" x14ac:dyDescent="0.2">
      <c r="A164" s="1588"/>
      <c r="B164" s="1588"/>
      <c r="C164" s="318" t="s">
        <v>32</v>
      </c>
      <c r="D164" s="441" t="s">
        <v>33</v>
      </c>
      <c r="E164" s="320" t="s">
        <v>34</v>
      </c>
      <c r="F164" s="61" t="s">
        <v>40</v>
      </c>
      <c r="G164" s="60" t="s">
        <v>34</v>
      </c>
      <c r="H164" s="61" t="s">
        <v>40</v>
      </c>
      <c r="I164" s="60" t="s">
        <v>34</v>
      </c>
      <c r="J164" s="61" t="s">
        <v>40</v>
      </c>
      <c r="K164" s="60" t="s">
        <v>34</v>
      </c>
      <c r="L164" s="61" t="s">
        <v>40</v>
      </c>
      <c r="M164" s="99" t="s">
        <v>34</v>
      </c>
      <c r="N164" s="61" t="s">
        <v>40</v>
      </c>
      <c r="O164" s="60" t="s">
        <v>34</v>
      </c>
      <c r="P164" s="61" t="s">
        <v>40</v>
      </c>
      <c r="Q164" s="99" t="s">
        <v>34</v>
      </c>
      <c r="R164" s="61" t="s">
        <v>40</v>
      </c>
      <c r="S164" s="60" t="s">
        <v>34</v>
      </c>
      <c r="T164" s="61" t="s">
        <v>40</v>
      </c>
      <c r="U164" s="99" t="s">
        <v>34</v>
      </c>
      <c r="V164" s="61" t="s">
        <v>40</v>
      </c>
      <c r="W164" s="60" t="s">
        <v>34</v>
      </c>
      <c r="X164" s="61" t="s">
        <v>40</v>
      </c>
      <c r="Y164" s="99" t="s">
        <v>34</v>
      </c>
      <c r="Z164" s="61" t="s">
        <v>40</v>
      </c>
      <c r="AA164" s="60" t="s">
        <v>34</v>
      </c>
      <c r="AB164" s="61" t="s">
        <v>40</v>
      </c>
      <c r="AC164" s="60" t="s">
        <v>34</v>
      </c>
      <c r="AD164" s="61" t="s">
        <v>40</v>
      </c>
      <c r="AE164" s="60" t="s">
        <v>34</v>
      </c>
      <c r="AF164" s="61" t="s">
        <v>40</v>
      </c>
      <c r="AG164" s="60" t="s">
        <v>34</v>
      </c>
      <c r="AH164" s="61" t="s">
        <v>40</v>
      </c>
      <c r="AI164" s="60" t="s">
        <v>34</v>
      </c>
      <c r="AJ164" s="61" t="s">
        <v>40</v>
      </c>
      <c r="AK164" s="60" t="s">
        <v>34</v>
      </c>
      <c r="AL164" s="61" t="s">
        <v>40</v>
      </c>
      <c r="AM164" s="60" t="s">
        <v>34</v>
      </c>
      <c r="BX164" s="3"/>
      <c r="BY164" s="3"/>
      <c r="BZ164" s="3"/>
      <c r="CA164" s="4"/>
      <c r="CB164" s="4"/>
      <c r="CC164" s="4"/>
      <c r="CD164" s="4"/>
      <c r="CE164" s="4"/>
      <c r="CF164" s="4"/>
      <c r="CG164" s="13"/>
      <c r="CH164" s="13"/>
      <c r="CI164" s="13"/>
      <c r="CJ164" s="13"/>
      <c r="CK164" s="13"/>
      <c r="CL164" s="13"/>
      <c r="CM164" s="13"/>
    </row>
    <row r="165" spans="1:91" s="2" customFormat="1" x14ac:dyDescent="0.2">
      <c r="A165" s="1624" t="s">
        <v>202</v>
      </c>
      <c r="B165" s="1625"/>
      <c r="C165" s="321">
        <f>SUM(D165+E165)</f>
        <v>0</v>
      </c>
      <c r="D165" s="322">
        <f>SUM(P165+R165+T165+V165+X165+Z165+AB165+AD165+AF165+AH165+AJ165+AL165)</f>
        <v>0</v>
      </c>
      <c r="E165" s="442">
        <f>SUM(Q165+S165+U165+W165+Y165+AA165+AC165+AE165+AG165+AI165+AK165+AM165)</f>
        <v>0</v>
      </c>
      <c r="F165" s="443"/>
      <c r="G165" s="325"/>
      <c r="H165" s="326"/>
      <c r="I165" s="444"/>
      <c r="J165" s="443"/>
      <c r="K165" s="325"/>
      <c r="L165" s="326"/>
      <c r="M165" s="444"/>
      <c r="N165" s="326"/>
      <c r="O165" s="444"/>
      <c r="P165" s="445"/>
      <c r="Q165" s="446"/>
      <c r="R165" s="447"/>
      <c r="S165" s="448"/>
      <c r="T165" s="445"/>
      <c r="U165" s="446"/>
      <c r="V165" s="447"/>
      <c r="W165" s="448"/>
      <c r="X165" s="445"/>
      <c r="Y165" s="446"/>
      <c r="Z165" s="447"/>
      <c r="AA165" s="448"/>
      <c r="AB165" s="447"/>
      <c r="AC165" s="448"/>
      <c r="AD165" s="447"/>
      <c r="AE165" s="448"/>
      <c r="AF165" s="447"/>
      <c r="AG165" s="448"/>
      <c r="AH165" s="447"/>
      <c r="AI165" s="448"/>
      <c r="AJ165" s="447"/>
      <c r="AK165" s="448"/>
      <c r="AL165" s="447"/>
      <c r="AM165" s="448"/>
      <c r="AN165" s="131"/>
      <c r="BX165" s="3"/>
      <c r="BY165" s="3"/>
      <c r="BZ165" s="3"/>
      <c r="CA165" s="4"/>
      <c r="CB165" s="4"/>
      <c r="CC165" s="4"/>
      <c r="CD165" s="4"/>
      <c r="CE165" s="4"/>
      <c r="CF165" s="4"/>
      <c r="CG165" s="13"/>
      <c r="CH165" s="13"/>
      <c r="CI165" s="13"/>
      <c r="CJ165" s="13"/>
      <c r="CK165" s="13"/>
      <c r="CL165" s="13"/>
      <c r="CM165" s="13"/>
    </row>
    <row r="166" spans="1:91" s="2" customFormat="1" x14ac:dyDescent="0.2">
      <c r="A166" s="1586" t="s">
        <v>203</v>
      </c>
      <c r="B166" s="1587"/>
      <c r="C166" s="328">
        <f>SUM(D166+E166)</f>
        <v>0</v>
      </c>
      <c r="D166" s="329">
        <f t="shared" ref="D166:E168" si="20">SUM(F166+H166+J166+L166+N166+P166+R166+T166+V166+X166+Z166+AB166+AD166+AF166+AH166+AJ166+AL166)</f>
        <v>0</v>
      </c>
      <c r="E166" s="330">
        <f t="shared" si="20"/>
        <v>0</v>
      </c>
      <c r="F166" s="449"/>
      <c r="G166" s="450"/>
      <c r="H166" s="449"/>
      <c r="I166" s="450"/>
      <c r="J166" s="449"/>
      <c r="K166" s="450"/>
      <c r="L166" s="451"/>
      <c r="M166" s="452"/>
      <c r="N166" s="449"/>
      <c r="O166" s="450"/>
      <c r="P166" s="451"/>
      <c r="Q166" s="452"/>
      <c r="R166" s="449"/>
      <c r="S166" s="450"/>
      <c r="T166" s="451"/>
      <c r="U166" s="452"/>
      <c r="V166" s="449"/>
      <c r="W166" s="450"/>
      <c r="X166" s="451"/>
      <c r="Y166" s="452"/>
      <c r="Z166" s="449"/>
      <c r="AA166" s="450"/>
      <c r="AB166" s="449"/>
      <c r="AC166" s="450"/>
      <c r="AD166" s="449"/>
      <c r="AE166" s="450"/>
      <c r="AF166" s="449"/>
      <c r="AG166" s="450"/>
      <c r="AH166" s="449"/>
      <c r="AI166" s="450"/>
      <c r="AJ166" s="449"/>
      <c r="AK166" s="450"/>
      <c r="AL166" s="449"/>
      <c r="AM166" s="450"/>
      <c r="AN166" s="131"/>
      <c r="BX166" s="3"/>
      <c r="BY166" s="3"/>
      <c r="BZ166" s="3"/>
      <c r="CA166" s="4"/>
      <c r="CB166" s="4"/>
      <c r="CC166" s="4"/>
      <c r="CD166" s="4"/>
      <c r="CE166" s="4"/>
      <c r="CF166" s="4"/>
      <c r="CG166" s="13"/>
      <c r="CH166" s="13"/>
      <c r="CI166" s="13"/>
      <c r="CJ166" s="13"/>
      <c r="CK166" s="13"/>
      <c r="CL166" s="13"/>
      <c r="CM166" s="13"/>
    </row>
    <row r="167" spans="1:91" s="2" customFormat="1" x14ac:dyDescent="0.2">
      <c r="A167" s="1598" t="s">
        <v>204</v>
      </c>
      <c r="B167" s="1599"/>
      <c r="C167" s="328">
        <f>SUM(D167+E167)</f>
        <v>0</v>
      </c>
      <c r="D167" s="329">
        <f t="shared" si="20"/>
        <v>0</v>
      </c>
      <c r="E167" s="330">
        <f t="shared" si="20"/>
        <v>0</v>
      </c>
      <c r="F167" s="449"/>
      <c r="G167" s="450"/>
      <c r="H167" s="449"/>
      <c r="I167" s="450"/>
      <c r="J167" s="449"/>
      <c r="K167" s="450"/>
      <c r="L167" s="451"/>
      <c r="M167" s="452"/>
      <c r="N167" s="449"/>
      <c r="O167" s="450"/>
      <c r="P167" s="451"/>
      <c r="Q167" s="452"/>
      <c r="R167" s="449"/>
      <c r="S167" s="450"/>
      <c r="T167" s="451"/>
      <c r="U167" s="452"/>
      <c r="V167" s="449"/>
      <c r="W167" s="450"/>
      <c r="X167" s="451"/>
      <c r="Y167" s="452"/>
      <c r="Z167" s="449"/>
      <c r="AA167" s="450"/>
      <c r="AB167" s="449"/>
      <c r="AC167" s="450"/>
      <c r="AD167" s="449"/>
      <c r="AE167" s="450"/>
      <c r="AF167" s="449"/>
      <c r="AG167" s="450"/>
      <c r="AH167" s="449"/>
      <c r="AI167" s="450"/>
      <c r="AJ167" s="449"/>
      <c r="AK167" s="450"/>
      <c r="AL167" s="449"/>
      <c r="AM167" s="450"/>
      <c r="AN167" s="131"/>
      <c r="BX167" s="3"/>
      <c r="BY167" s="3"/>
      <c r="BZ167" s="3"/>
      <c r="CA167" s="4"/>
      <c r="CB167" s="4"/>
      <c r="CC167" s="4"/>
      <c r="CD167" s="4"/>
      <c r="CE167" s="4"/>
      <c r="CF167" s="4"/>
      <c r="CG167" s="13"/>
      <c r="CH167" s="13"/>
      <c r="CI167" s="13"/>
      <c r="CJ167" s="13"/>
      <c r="CK167" s="13"/>
      <c r="CL167" s="13"/>
      <c r="CM167" s="13"/>
    </row>
    <row r="168" spans="1:91" s="2" customFormat="1" x14ac:dyDescent="0.2">
      <c r="A168" s="1600" t="s">
        <v>67</v>
      </c>
      <c r="B168" s="1601"/>
      <c r="C168" s="331">
        <f>SUM(D168+E168)</f>
        <v>0</v>
      </c>
      <c r="D168" s="332">
        <f t="shared" si="20"/>
        <v>0</v>
      </c>
      <c r="E168" s="333">
        <f t="shared" si="20"/>
        <v>0</v>
      </c>
      <c r="F168" s="453"/>
      <c r="G168" s="454"/>
      <c r="H168" s="453"/>
      <c r="I168" s="454"/>
      <c r="J168" s="453"/>
      <c r="K168" s="454"/>
      <c r="L168" s="455"/>
      <c r="M168" s="456"/>
      <c r="N168" s="453"/>
      <c r="O168" s="454"/>
      <c r="P168" s="455"/>
      <c r="Q168" s="456"/>
      <c r="R168" s="453"/>
      <c r="S168" s="454"/>
      <c r="T168" s="455"/>
      <c r="U168" s="456"/>
      <c r="V168" s="453"/>
      <c r="W168" s="454"/>
      <c r="X168" s="455"/>
      <c r="Y168" s="456"/>
      <c r="Z168" s="453"/>
      <c r="AA168" s="454"/>
      <c r="AB168" s="453"/>
      <c r="AC168" s="454"/>
      <c r="AD168" s="453"/>
      <c r="AE168" s="454"/>
      <c r="AF168" s="453"/>
      <c r="AG168" s="454"/>
      <c r="AH168" s="453"/>
      <c r="AI168" s="454"/>
      <c r="AJ168" s="453"/>
      <c r="AK168" s="454"/>
      <c r="AL168" s="453"/>
      <c r="AM168" s="454"/>
      <c r="AN168" s="131"/>
      <c r="BX168" s="3"/>
      <c r="BY168" s="3"/>
      <c r="BZ168" s="3"/>
      <c r="CA168" s="4"/>
      <c r="CB168" s="4"/>
      <c r="CC168" s="4"/>
      <c r="CD168" s="4"/>
      <c r="CE168" s="4"/>
      <c r="CF168" s="4"/>
      <c r="CG168" s="13"/>
      <c r="CH168" s="13"/>
      <c r="CI168" s="13"/>
      <c r="CJ168" s="13"/>
      <c r="CK168" s="13"/>
      <c r="CL168" s="13"/>
      <c r="CM168" s="13"/>
    </row>
    <row r="169" spans="1:91" s="2" customFormat="1" ht="15" x14ac:dyDescent="0.2">
      <c r="A169" s="334" t="s">
        <v>205</v>
      </c>
      <c r="B169" s="334"/>
      <c r="C169" s="10"/>
      <c r="D169" s="10"/>
      <c r="E169" s="11"/>
      <c r="F169" s="9"/>
      <c r="G169" s="8"/>
      <c r="H169" s="8"/>
      <c r="I169" s="1"/>
      <c r="J169" s="1"/>
      <c r="K169" s="1"/>
      <c r="L169" s="56"/>
      <c r="M169" s="206"/>
      <c r="N169" s="56"/>
      <c r="O169" s="335"/>
      <c r="P169" s="204"/>
      <c r="Q169" s="204"/>
      <c r="R169" s="204"/>
      <c r="S169" s="206"/>
      <c r="T169" s="56"/>
      <c r="U169" s="204"/>
      <c r="V169" s="204"/>
      <c r="W169" s="206"/>
      <c r="X169" s="206"/>
      <c r="Y169" s="56"/>
      <c r="Z169" s="206"/>
      <c r="AA169" s="56"/>
      <c r="AB169" s="206"/>
      <c r="AC169" s="204"/>
      <c r="CA169" s="4"/>
      <c r="CB169" s="4"/>
      <c r="CC169" s="4"/>
      <c r="CD169" s="4"/>
      <c r="CE169" s="4"/>
      <c r="CF169" s="4"/>
      <c r="CG169" s="13"/>
      <c r="CH169" s="13"/>
      <c r="CI169" s="13"/>
      <c r="CJ169" s="13"/>
      <c r="CK169" s="13"/>
      <c r="CL169" s="13"/>
      <c r="CM169" s="13"/>
    </row>
    <row r="170" spans="1:91" s="2" customFormat="1" ht="14.25" customHeight="1" x14ac:dyDescent="0.2">
      <c r="A170" s="1523" t="s">
        <v>111</v>
      </c>
      <c r="B170" s="1549"/>
      <c r="C170" s="1523" t="s">
        <v>53</v>
      </c>
      <c r="D170" s="1554"/>
      <c r="E170" s="1549"/>
      <c r="F170" s="1513" t="s">
        <v>206</v>
      </c>
      <c r="G170" s="1520"/>
      <c r="H170" s="1520"/>
      <c r="I170" s="1520"/>
      <c r="J170" s="1520"/>
      <c r="K170" s="1520"/>
      <c r="L170" s="1520"/>
      <c r="M170" s="1520"/>
      <c r="N170" s="1520"/>
      <c r="O170" s="1520"/>
      <c r="P170" s="1520"/>
      <c r="Q170" s="1520"/>
      <c r="R170" s="1520"/>
      <c r="S170" s="1520"/>
      <c r="T170" s="1520"/>
      <c r="U170" s="1514"/>
      <c r="V170" s="1503" t="s">
        <v>207</v>
      </c>
      <c r="W170" s="1627" t="s">
        <v>208</v>
      </c>
      <c r="X170" s="1627" t="s">
        <v>209</v>
      </c>
      <c r="Y170" s="1627" t="s">
        <v>210</v>
      </c>
      <c r="Z170" s="1627" t="s">
        <v>211</v>
      </c>
      <c r="AA170" s="1627" t="s">
        <v>212</v>
      </c>
      <c r="AB170" s="1628" t="s">
        <v>213</v>
      </c>
      <c r="AC170" s="1628"/>
      <c r="AD170" s="1628"/>
      <c r="AE170" s="1628"/>
      <c r="AF170" s="1565" t="s">
        <v>123</v>
      </c>
      <c r="AG170" s="1596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BX170" s="3"/>
      <c r="BY170" s="3"/>
      <c r="BZ170" s="3"/>
      <c r="CA170" s="4"/>
      <c r="CB170" s="4"/>
      <c r="CC170" s="4"/>
      <c r="CD170" s="4"/>
      <c r="CE170" s="4"/>
      <c r="CF170" s="4"/>
      <c r="CG170" s="13"/>
      <c r="CH170" s="13"/>
      <c r="CI170" s="13"/>
      <c r="CJ170" s="13"/>
      <c r="CK170" s="13"/>
      <c r="CL170" s="13"/>
      <c r="CM170" s="13"/>
    </row>
    <row r="171" spans="1:91" s="2" customFormat="1" ht="14.25" customHeight="1" x14ac:dyDescent="0.2">
      <c r="A171" s="1524"/>
      <c r="B171" s="1550"/>
      <c r="C171" s="1524"/>
      <c r="D171" s="1602"/>
      <c r="E171" s="1550"/>
      <c r="F171" s="1627" t="s">
        <v>11</v>
      </c>
      <c r="G171" s="1627"/>
      <c r="H171" s="1627" t="s">
        <v>12</v>
      </c>
      <c r="I171" s="1627"/>
      <c r="J171" s="1627" t="s">
        <v>13</v>
      </c>
      <c r="K171" s="1627"/>
      <c r="L171" s="1627" t="s">
        <v>214</v>
      </c>
      <c r="M171" s="1627"/>
      <c r="N171" s="1627" t="s">
        <v>114</v>
      </c>
      <c r="O171" s="1627"/>
      <c r="P171" s="1628" t="s">
        <v>215</v>
      </c>
      <c r="Q171" s="1628"/>
      <c r="R171" s="1628" t="s">
        <v>216</v>
      </c>
      <c r="S171" s="1628"/>
      <c r="T171" s="1551" t="s">
        <v>217</v>
      </c>
      <c r="U171" s="1500"/>
      <c r="V171" s="1546"/>
      <c r="W171" s="1627"/>
      <c r="X171" s="1627"/>
      <c r="Y171" s="1627"/>
      <c r="Z171" s="1627"/>
      <c r="AA171" s="1627"/>
      <c r="AB171" s="1627" t="s">
        <v>126</v>
      </c>
      <c r="AC171" s="1627" t="s">
        <v>127</v>
      </c>
      <c r="AD171" s="1627" t="s">
        <v>128</v>
      </c>
      <c r="AE171" s="1627" t="s">
        <v>129</v>
      </c>
      <c r="AF171" s="1626" t="s">
        <v>130</v>
      </c>
      <c r="AG171" s="1626" t="s">
        <v>131</v>
      </c>
      <c r="AH171" s="210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BX171" s="3"/>
      <c r="BY171" s="3"/>
      <c r="BZ171" s="3"/>
      <c r="CA171" s="4"/>
      <c r="CB171" s="4"/>
      <c r="CC171" s="4"/>
      <c r="CD171" s="4"/>
      <c r="CE171" s="4"/>
      <c r="CF171" s="4"/>
      <c r="CG171" s="13"/>
      <c r="CH171" s="13"/>
      <c r="CI171" s="13"/>
      <c r="CJ171" s="13"/>
      <c r="CK171" s="13"/>
      <c r="CL171" s="13"/>
      <c r="CM171" s="13"/>
    </row>
    <row r="172" spans="1:91" s="2" customFormat="1" x14ac:dyDescent="0.2">
      <c r="A172" s="1525"/>
      <c r="B172" s="1551"/>
      <c r="C172" s="457" t="s">
        <v>32</v>
      </c>
      <c r="D172" s="458" t="s">
        <v>40</v>
      </c>
      <c r="E172" s="227" t="s">
        <v>34</v>
      </c>
      <c r="F172" s="459" t="s">
        <v>40</v>
      </c>
      <c r="G172" s="460" t="s">
        <v>34</v>
      </c>
      <c r="H172" s="459" t="s">
        <v>40</v>
      </c>
      <c r="I172" s="460" t="s">
        <v>34</v>
      </c>
      <c r="J172" s="459" t="s">
        <v>40</v>
      </c>
      <c r="K172" s="460" t="s">
        <v>34</v>
      </c>
      <c r="L172" s="459" t="s">
        <v>40</v>
      </c>
      <c r="M172" s="460" t="s">
        <v>34</v>
      </c>
      <c r="N172" s="459" t="s">
        <v>40</v>
      </c>
      <c r="O172" s="460" t="s">
        <v>34</v>
      </c>
      <c r="P172" s="459" t="s">
        <v>40</v>
      </c>
      <c r="Q172" s="460" t="s">
        <v>34</v>
      </c>
      <c r="R172" s="459" t="s">
        <v>40</v>
      </c>
      <c r="S172" s="460" t="s">
        <v>34</v>
      </c>
      <c r="T172" s="100" t="s">
        <v>40</v>
      </c>
      <c r="U172" s="460" t="s">
        <v>34</v>
      </c>
      <c r="V172" s="1506"/>
      <c r="W172" s="1627"/>
      <c r="X172" s="1627"/>
      <c r="Y172" s="1627"/>
      <c r="Z172" s="1627"/>
      <c r="AA172" s="1627"/>
      <c r="AB172" s="1627"/>
      <c r="AC172" s="1627"/>
      <c r="AD172" s="1627"/>
      <c r="AE172" s="1627"/>
      <c r="AF172" s="1626"/>
      <c r="AG172" s="1626"/>
      <c r="AH172" s="210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BX172" s="3"/>
      <c r="BY172" s="3"/>
      <c r="BZ172" s="3"/>
      <c r="CA172" s="4"/>
      <c r="CB172" s="4"/>
      <c r="CC172" s="4"/>
      <c r="CD172" s="4"/>
      <c r="CE172" s="4"/>
      <c r="CF172" s="4"/>
      <c r="CG172" s="13"/>
      <c r="CH172" s="13"/>
      <c r="CI172" s="13"/>
      <c r="CJ172" s="13"/>
      <c r="CK172" s="13"/>
      <c r="CL172" s="13"/>
      <c r="CM172" s="13"/>
    </row>
    <row r="173" spans="1:91" s="2" customFormat="1" x14ac:dyDescent="0.2">
      <c r="A173" s="1627" t="s">
        <v>218</v>
      </c>
      <c r="B173" s="461" t="s">
        <v>219</v>
      </c>
      <c r="C173" s="462">
        <f>SUM(D173:E173)</f>
        <v>1</v>
      </c>
      <c r="D173" s="463">
        <f>SUM(F173+H173+J173+L173+N173+P173+R173+T173)</f>
        <v>0</v>
      </c>
      <c r="E173" s="56">
        <f>G173+I173+K173+M173+O173+Q173+S173+U173</f>
        <v>1</v>
      </c>
      <c r="F173" s="464"/>
      <c r="G173" s="465"/>
      <c r="H173" s="464"/>
      <c r="I173" s="465">
        <v>1</v>
      </c>
      <c r="J173" s="464"/>
      <c r="K173" s="465"/>
      <c r="L173" s="464"/>
      <c r="M173" s="465"/>
      <c r="N173" s="464"/>
      <c r="O173" s="465"/>
      <c r="P173" s="464"/>
      <c r="Q173" s="465"/>
      <c r="R173" s="464"/>
      <c r="S173" s="465"/>
      <c r="T173" s="464"/>
      <c r="U173" s="465"/>
      <c r="V173" s="466"/>
      <c r="W173" s="464"/>
      <c r="X173" s="465">
        <v>1</v>
      </c>
      <c r="Y173" s="465"/>
      <c r="Z173" s="465"/>
      <c r="AA173" s="465"/>
      <c r="AB173" s="464"/>
      <c r="AC173" s="465">
        <v>1</v>
      </c>
      <c r="AD173" s="465"/>
      <c r="AE173" s="467"/>
      <c r="AF173" s="465">
        <v>1</v>
      </c>
      <c r="AG173" s="467"/>
      <c r="AH173" s="28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12"/>
      <c r="AT173" s="12"/>
      <c r="BW173" s="3"/>
      <c r="BX173" s="3"/>
      <c r="BY173" s="3"/>
      <c r="BZ173" s="3"/>
      <c r="CA173" s="4"/>
      <c r="CB173" s="4"/>
      <c r="CC173" s="4"/>
      <c r="CD173" s="4"/>
      <c r="CE173" s="4"/>
      <c r="CF173" s="4"/>
      <c r="CG173" s="13">
        <v>0</v>
      </c>
      <c r="CH173" s="13">
        <v>0</v>
      </c>
      <c r="CI173" s="13">
        <v>0</v>
      </c>
      <c r="CJ173" s="13">
        <v>0</v>
      </c>
      <c r="CK173" s="13"/>
      <c r="CL173" s="13"/>
      <c r="CM173" s="13"/>
    </row>
    <row r="174" spans="1:91" s="2" customFormat="1" x14ac:dyDescent="0.2">
      <c r="A174" s="1627"/>
      <c r="B174" s="89" t="s">
        <v>220</v>
      </c>
      <c r="C174" s="344">
        <f>SUM(D174:E174)</f>
        <v>2</v>
      </c>
      <c r="D174" s="44">
        <f>SUM(F174+H174+J174+L174+N174+P174+R174+T174)</f>
        <v>0</v>
      </c>
      <c r="E174" s="345">
        <f>G174+I174+K174+M174+O174+Q174+S174+U174</f>
        <v>2</v>
      </c>
      <c r="F174" s="222"/>
      <c r="G174" s="346">
        <v>1</v>
      </c>
      <c r="H174" s="222"/>
      <c r="I174" s="346"/>
      <c r="J174" s="222"/>
      <c r="K174" s="346">
        <v>1</v>
      </c>
      <c r="L174" s="222"/>
      <c r="M174" s="346"/>
      <c r="N174" s="222"/>
      <c r="O174" s="346"/>
      <c r="P174" s="222"/>
      <c r="Q174" s="346"/>
      <c r="R174" s="222"/>
      <c r="S174" s="346"/>
      <c r="T174" s="222"/>
      <c r="U174" s="346"/>
      <c r="V174" s="347"/>
      <c r="W174" s="222"/>
      <c r="X174" s="346">
        <v>2</v>
      </c>
      <c r="Y174" s="346"/>
      <c r="Z174" s="346"/>
      <c r="AA174" s="346"/>
      <c r="AB174" s="222"/>
      <c r="AC174" s="346">
        <v>1</v>
      </c>
      <c r="AD174" s="346"/>
      <c r="AE174" s="223">
        <v>1</v>
      </c>
      <c r="AF174" s="346">
        <v>2</v>
      </c>
      <c r="AG174" s="223"/>
      <c r="AH174" s="28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BX174" s="3"/>
      <c r="BY174" s="3"/>
      <c r="BZ174" s="3"/>
      <c r="CA174" s="4"/>
      <c r="CB174" s="4"/>
      <c r="CC174" s="4"/>
      <c r="CD174" s="4"/>
      <c r="CE174" s="4"/>
      <c r="CF174" s="4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s="2" customFormat="1" x14ac:dyDescent="0.2">
      <c r="A175" s="82" t="s">
        <v>221</v>
      </c>
      <c r="B175" s="8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CA175" s="4"/>
      <c r="CB175" s="4"/>
      <c r="CC175" s="4"/>
      <c r="CD175" s="4"/>
      <c r="CE175" s="4"/>
      <c r="CF175" s="4"/>
      <c r="CG175" s="13"/>
      <c r="CH175" s="13"/>
      <c r="CI175" s="13"/>
      <c r="CJ175" s="13"/>
      <c r="CK175" s="13"/>
      <c r="CL175" s="13"/>
      <c r="CM175" s="13"/>
    </row>
    <row r="176" spans="1:91" s="2" customFormat="1" x14ac:dyDescent="0.2">
      <c r="A176" s="1498" t="s">
        <v>4</v>
      </c>
      <c r="B176" s="1498" t="s">
        <v>53</v>
      </c>
      <c r="C176" s="1510" t="s">
        <v>65</v>
      </c>
      <c r="D176" s="1503" t="s">
        <v>222</v>
      </c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BY176" s="3"/>
      <c r="BZ176" s="3"/>
      <c r="CA176" s="4"/>
      <c r="CB176" s="4"/>
      <c r="CC176" s="4"/>
      <c r="CD176" s="4"/>
      <c r="CE176" s="4"/>
      <c r="CF176" s="4"/>
      <c r="CG176" s="13"/>
      <c r="CH176" s="13"/>
      <c r="CI176" s="13"/>
      <c r="CJ176" s="13"/>
      <c r="CK176" s="13"/>
      <c r="CL176" s="13"/>
      <c r="CM176" s="13"/>
    </row>
    <row r="177" spans="1:91" s="2" customFormat="1" x14ac:dyDescent="0.2">
      <c r="A177" s="1500"/>
      <c r="B177" s="1500"/>
      <c r="C177" s="1512"/>
      <c r="D177" s="1506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Y177" s="3"/>
      <c r="BZ177" s="3"/>
      <c r="CA177" s="4"/>
      <c r="CB177" s="4"/>
      <c r="CC177" s="4"/>
      <c r="CD177" s="4"/>
      <c r="CE177" s="4"/>
      <c r="CF177" s="4"/>
      <c r="CG177" s="13"/>
      <c r="CH177" s="13"/>
      <c r="CI177" s="13"/>
      <c r="CJ177" s="13"/>
      <c r="CK177" s="13"/>
      <c r="CL177" s="13"/>
      <c r="CM177" s="13"/>
    </row>
    <row r="178" spans="1:91" s="2" customFormat="1" x14ac:dyDescent="0.2">
      <c r="A178" s="461" t="s">
        <v>223</v>
      </c>
      <c r="B178" s="468">
        <f>SUM(C178:D178)</f>
        <v>3</v>
      </c>
      <c r="C178" s="469"/>
      <c r="D178" s="470">
        <v>3</v>
      </c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Y178" s="3"/>
      <c r="BZ178" s="3"/>
      <c r="CA178" s="4"/>
      <c r="CB178" s="4"/>
      <c r="CC178" s="4"/>
      <c r="CD178" s="4"/>
      <c r="CE178" s="4"/>
      <c r="CF178" s="4"/>
      <c r="CG178" s="13"/>
      <c r="CH178" s="13"/>
      <c r="CI178" s="13"/>
      <c r="CJ178" s="13"/>
      <c r="CK178" s="13"/>
      <c r="CL178" s="13"/>
      <c r="CM178" s="13"/>
    </row>
    <row r="179" spans="1:91" s="2" customFormat="1" x14ac:dyDescent="0.2">
      <c r="A179" s="89" t="s">
        <v>224</v>
      </c>
      <c r="B179" s="349">
        <f>SUM(C179)</f>
        <v>0</v>
      </c>
      <c r="C179" s="350"/>
      <c r="D179" s="471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Y179" s="3"/>
      <c r="BZ179" s="3"/>
      <c r="CA179" s="4"/>
      <c r="CB179" s="4"/>
      <c r="CC179" s="4"/>
      <c r="CD179" s="4"/>
      <c r="CE179" s="4"/>
      <c r="CF179" s="4"/>
      <c r="CG179" s="13"/>
      <c r="CH179" s="13"/>
      <c r="CI179" s="13"/>
      <c r="CJ179" s="13"/>
      <c r="CK179" s="13"/>
      <c r="CL179" s="13"/>
      <c r="CM179" s="13"/>
    </row>
    <row r="180" spans="1:91" s="2" customFormat="1" x14ac:dyDescent="0.2">
      <c r="A180" s="352" t="s">
        <v>225</v>
      </c>
      <c r="B180" s="334"/>
      <c r="C180" s="353"/>
      <c r="D180" s="10"/>
      <c r="F180" s="207"/>
      <c r="G180" s="206"/>
      <c r="H180" s="56"/>
      <c r="I180" s="206"/>
      <c r="J180" s="204"/>
      <c r="K180" s="204"/>
      <c r="L180" s="206"/>
      <c r="M180" s="56"/>
      <c r="N180" s="206"/>
      <c r="O180" s="206"/>
      <c r="P180" s="56"/>
      <c r="Q180" s="206"/>
      <c r="R180" s="206"/>
      <c r="S180" s="56"/>
      <c r="T180" s="206"/>
      <c r="U180" s="206"/>
      <c r="V180" s="204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CA180" s="4"/>
      <c r="CB180" s="4"/>
      <c r="CC180" s="4"/>
      <c r="CD180" s="4"/>
      <c r="CE180" s="4"/>
      <c r="CF180" s="4"/>
      <c r="CG180" s="13"/>
      <c r="CH180" s="13"/>
      <c r="CI180" s="13"/>
      <c r="CJ180" s="13"/>
      <c r="CK180" s="13"/>
      <c r="CL180" s="13"/>
      <c r="CM180" s="13"/>
    </row>
    <row r="181" spans="1:91" s="2" customFormat="1" ht="14.25" customHeight="1" x14ac:dyDescent="0.2">
      <c r="A181" s="1498" t="s">
        <v>111</v>
      </c>
      <c r="B181" s="1523" t="s">
        <v>53</v>
      </c>
      <c r="C181" s="1554"/>
      <c r="D181" s="1549"/>
      <c r="E181" s="1613" t="s">
        <v>6</v>
      </c>
      <c r="F181" s="1614"/>
      <c r="G181" s="1614"/>
      <c r="H181" s="1614"/>
      <c r="I181" s="1614"/>
      <c r="J181" s="1614"/>
      <c r="K181" s="1614"/>
      <c r="L181" s="1614"/>
      <c r="M181" s="1614"/>
      <c r="N181" s="1614"/>
      <c r="O181" s="1614"/>
      <c r="P181" s="1614"/>
      <c r="Q181" s="1614"/>
      <c r="R181" s="1614"/>
      <c r="S181" s="1614"/>
      <c r="T181" s="1614"/>
      <c r="U181" s="1614"/>
      <c r="V181" s="1615"/>
      <c r="BX181" s="3"/>
      <c r="BY181" s="3"/>
      <c r="BZ181" s="3"/>
      <c r="CA181" s="4"/>
      <c r="CB181" s="4"/>
      <c r="CC181" s="4"/>
      <c r="CD181" s="4"/>
      <c r="CE181" s="4"/>
      <c r="CF181" s="4"/>
      <c r="CG181" s="13"/>
      <c r="CH181" s="13"/>
      <c r="CI181" s="13"/>
      <c r="CJ181" s="13"/>
      <c r="CK181" s="13"/>
      <c r="CL181" s="13"/>
      <c r="CM181" s="13"/>
    </row>
    <row r="182" spans="1:91" s="2" customFormat="1" x14ac:dyDescent="0.2">
      <c r="A182" s="1499"/>
      <c r="B182" s="1525"/>
      <c r="C182" s="1570"/>
      <c r="D182" s="1551"/>
      <c r="E182" s="1627" t="s">
        <v>112</v>
      </c>
      <c r="F182" s="1627"/>
      <c r="G182" s="1631" t="s">
        <v>226</v>
      </c>
      <c r="H182" s="1627"/>
      <c r="I182" s="1627" t="s">
        <v>15</v>
      </c>
      <c r="J182" s="1627"/>
      <c r="K182" s="1627" t="s">
        <v>227</v>
      </c>
      <c r="L182" s="1627"/>
      <c r="M182" s="1627" t="s">
        <v>117</v>
      </c>
      <c r="N182" s="1627"/>
      <c r="O182" s="1628" t="s">
        <v>118</v>
      </c>
      <c r="P182" s="1628"/>
      <c r="Q182" s="1628" t="s">
        <v>228</v>
      </c>
      <c r="R182" s="1628"/>
      <c r="S182" s="1628" t="s">
        <v>229</v>
      </c>
      <c r="T182" s="1628"/>
      <c r="U182" s="1514" t="s">
        <v>230</v>
      </c>
      <c r="V182" s="1628"/>
      <c r="BX182" s="3"/>
      <c r="BY182" s="3"/>
      <c r="BZ182" s="3"/>
      <c r="CA182" s="4"/>
      <c r="CB182" s="4"/>
      <c r="CC182" s="4"/>
      <c r="CD182" s="4"/>
      <c r="CE182" s="4"/>
      <c r="CF182" s="4"/>
      <c r="CG182" s="13"/>
      <c r="CH182" s="13"/>
      <c r="CI182" s="13"/>
      <c r="CJ182" s="13"/>
      <c r="CK182" s="13"/>
      <c r="CL182" s="13"/>
      <c r="CM182" s="13"/>
    </row>
    <row r="183" spans="1:91" s="2" customFormat="1" x14ac:dyDescent="0.2">
      <c r="A183" s="1500"/>
      <c r="B183" s="14" t="s">
        <v>32</v>
      </c>
      <c r="C183" s="15" t="s">
        <v>33</v>
      </c>
      <c r="D183" s="354" t="s">
        <v>34</v>
      </c>
      <c r="E183" s="459" t="s">
        <v>40</v>
      </c>
      <c r="F183" s="460" t="s">
        <v>34</v>
      </c>
      <c r="G183" s="459" t="s">
        <v>40</v>
      </c>
      <c r="H183" s="460" t="s">
        <v>34</v>
      </c>
      <c r="I183" s="459" t="s">
        <v>40</v>
      </c>
      <c r="J183" s="460" t="s">
        <v>34</v>
      </c>
      <c r="K183" s="459" t="s">
        <v>40</v>
      </c>
      <c r="L183" s="60" t="s">
        <v>34</v>
      </c>
      <c r="M183" s="459" t="s">
        <v>40</v>
      </c>
      <c r="N183" s="60" t="s">
        <v>34</v>
      </c>
      <c r="O183" s="459" t="s">
        <v>40</v>
      </c>
      <c r="P183" s="60" t="s">
        <v>34</v>
      </c>
      <c r="Q183" s="459" t="s">
        <v>40</v>
      </c>
      <c r="R183" s="460" t="s">
        <v>34</v>
      </c>
      <c r="S183" s="459" t="s">
        <v>40</v>
      </c>
      <c r="T183" s="460" t="s">
        <v>34</v>
      </c>
      <c r="U183" s="100" t="s">
        <v>40</v>
      </c>
      <c r="V183" s="460" t="s">
        <v>34</v>
      </c>
      <c r="BX183" s="3"/>
      <c r="BY183" s="3"/>
      <c r="BZ183" s="3"/>
      <c r="CA183" s="4"/>
      <c r="CB183" s="4"/>
      <c r="CC183" s="4"/>
      <c r="CD183" s="4"/>
      <c r="CE183" s="4"/>
      <c r="CF183" s="4"/>
      <c r="CG183" s="13"/>
      <c r="CH183" s="13"/>
      <c r="CI183" s="13"/>
      <c r="CJ183" s="13"/>
      <c r="CK183" s="13"/>
      <c r="CL183" s="13"/>
      <c r="CM183" s="13"/>
    </row>
    <row r="184" spans="1:91" s="2" customFormat="1" x14ac:dyDescent="0.2">
      <c r="A184" s="472" t="s">
        <v>231</v>
      </c>
      <c r="B184" s="473">
        <f>SUM(C184+D184)</f>
        <v>27</v>
      </c>
      <c r="C184" s="474">
        <f>SUM(E184+G184+I184+K184+M184+O184+Q184+S184+U184)</f>
        <v>4</v>
      </c>
      <c r="D184" s="118">
        <f>SUM(F184+H184+J184+L184+N184+P184+R184+T184+V184)</f>
        <v>23</v>
      </c>
      <c r="E184" s="475">
        <v>1</v>
      </c>
      <c r="F184" s="476">
        <v>0</v>
      </c>
      <c r="G184" s="475">
        <v>1</v>
      </c>
      <c r="H184" s="476">
        <v>10</v>
      </c>
      <c r="I184" s="475">
        <v>1</v>
      </c>
      <c r="J184" s="476">
        <v>6</v>
      </c>
      <c r="K184" s="475">
        <v>1</v>
      </c>
      <c r="L184" s="358">
        <v>5</v>
      </c>
      <c r="M184" s="475"/>
      <c r="N184" s="358"/>
      <c r="O184" s="475"/>
      <c r="P184" s="358"/>
      <c r="Q184" s="475"/>
      <c r="R184" s="476">
        <v>1</v>
      </c>
      <c r="S184" s="475"/>
      <c r="T184" s="476"/>
      <c r="U184" s="475"/>
      <c r="V184" s="358">
        <v>1</v>
      </c>
      <c r="W184" s="131"/>
      <c r="BX184" s="3"/>
      <c r="BY184" s="3"/>
      <c r="BZ184" s="3"/>
      <c r="CA184" s="4"/>
      <c r="CB184" s="4"/>
      <c r="CC184" s="4"/>
      <c r="CD184" s="4"/>
      <c r="CE184" s="4"/>
      <c r="CF184" s="4"/>
      <c r="CG184" s="13"/>
      <c r="CH184" s="13"/>
      <c r="CI184" s="13"/>
      <c r="CJ184" s="13"/>
      <c r="CK184" s="13"/>
      <c r="CL184" s="13"/>
      <c r="CM184" s="13"/>
    </row>
    <row r="185" spans="1:91" s="2" customFormat="1" x14ac:dyDescent="0.2">
      <c r="A185" s="82" t="s">
        <v>232</v>
      </c>
      <c r="B185" s="82"/>
      <c r="CA185" s="4"/>
      <c r="CB185" s="4"/>
      <c r="CC185" s="4"/>
      <c r="CD185" s="4"/>
      <c r="CE185" s="4"/>
      <c r="CF185" s="4"/>
      <c r="CG185" s="13"/>
      <c r="CH185" s="13"/>
      <c r="CI185" s="13"/>
      <c r="CJ185" s="13"/>
      <c r="CK185" s="13"/>
      <c r="CL185" s="13"/>
      <c r="CM185" s="13"/>
    </row>
    <row r="186" spans="1:91" s="2" customFormat="1" ht="14.25" customHeight="1" x14ac:dyDescent="0.2">
      <c r="A186" s="1549" t="s">
        <v>233</v>
      </c>
      <c r="B186" s="1501" t="s">
        <v>53</v>
      </c>
      <c r="C186" s="1502"/>
      <c r="D186" s="1503"/>
      <c r="E186" s="1606" t="s">
        <v>6</v>
      </c>
      <c r="F186" s="1607"/>
      <c r="G186" s="1607"/>
      <c r="H186" s="1607"/>
      <c r="I186" s="1607"/>
      <c r="J186" s="1607"/>
      <c r="K186" s="1607"/>
      <c r="L186" s="1608"/>
      <c r="M186" s="1502" t="s">
        <v>234</v>
      </c>
      <c r="N186" s="1609"/>
      <c r="O186" s="1503" t="s">
        <v>235</v>
      </c>
      <c r="CA186" s="4"/>
      <c r="CB186" s="4"/>
      <c r="CC186" s="4"/>
      <c r="CD186" s="4"/>
      <c r="CE186" s="4"/>
      <c r="CF186" s="4"/>
      <c r="CG186" s="13"/>
      <c r="CH186" s="13"/>
      <c r="CI186" s="13"/>
      <c r="CJ186" s="13"/>
      <c r="CK186" s="13"/>
      <c r="CL186" s="13"/>
      <c r="CM186" s="13"/>
    </row>
    <row r="187" spans="1:91" s="2" customFormat="1" ht="14.25" customHeight="1" x14ac:dyDescent="0.2">
      <c r="A187" s="1550"/>
      <c r="B187" s="1504"/>
      <c r="C187" s="1505"/>
      <c r="D187" s="1506"/>
      <c r="E187" s="1507" t="s">
        <v>11</v>
      </c>
      <c r="F187" s="1509"/>
      <c r="G187" s="1507" t="s">
        <v>12</v>
      </c>
      <c r="H187" s="1509"/>
      <c r="I187" s="1629" t="s">
        <v>13</v>
      </c>
      <c r="J187" s="1630"/>
      <c r="K187" s="1507" t="s">
        <v>236</v>
      </c>
      <c r="L187" s="1561"/>
      <c r="M187" s="1505"/>
      <c r="N187" s="1610"/>
      <c r="O187" s="1546"/>
      <c r="CA187" s="4"/>
      <c r="CB187" s="4"/>
      <c r="CC187" s="4"/>
      <c r="CD187" s="4"/>
      <c r="CE187" s="4"/>
      <c r="CF187" s="4"/>
      <c r="CG187" s="13"/>
      <c r="CH187" s="13"/>
      <c r="CI187" s="13"/>
      <c r="CJ187" s="13"/>
      <c r="CK187" s="13"/>
      <c r="CL187" s="13"/>
      <c r="CM187" s="13"/>
    </row>
    <row r="188" spans="1:91" s="2" customFormat="1" x14ac:dyDescent="0.2">
      <c r="A188" s="1550"/>
      <c r="B188" s="227" t="s">
        <v>32</v>
      </c>
      <c r="C188" s="472" t="s">
        <v>33</v>
      </c>
      <c r="D188" s="227" t="s">
        <v>34</v>
      </c>
      <c r="E188" s="459" t="s">
        <v>40</v>
      </c>
      <c r="F188" s="361" t="s">
        <v>34</v>
      </c>
      <c r="G188" s="459" t="s">
        <v>40</v>
      </c>
      <c r="H188" s="361" t="s">
        <v>34</v>
      </c>
      <c r="I188" s="362" t="s">
        <v>40</v>
      </c>
      <c r="J188" s="363" t="s">
        <v>34</v>
      </c>
      <c r="K188" s="459" t="s">
        <v>40</v>
      </c>
      <c r="L188" s="256" t="s">
        <v>34</v>
      </c>
      <c r="M188" s="477" t="s">
        <v>237</v>
      </c>
      <c r="N188" s="365" t="s">
        <v>238</v>
      </c>
      <c r="O188" s="1506"/>
      <c r="CA188" s="4"/>
      <c r="CB188" s="4"/>
      <c r="CC188" s="4"/>
      <c r="CD188" s="4"/>
      <c r="CE188" s="4"/>
      <c r="CF188" s="4"/>
      <c r="CG188" s="13"/>
      <c r="CH188" s="13"/>
      <c r="CI188" s="13"/>
      <c r="CJ188" s="13"/>
      <c r="CK188" s="13"/>
      <c r="CL188" s="13"/>
      <c r="CM188" s="13"/>
    </row>
    <row r="189" spans="1:91" s="2" customFormat="1" x14ac:dyDescent="0.2">
      <c r="A189" s="1551"/>
      <c r="B189" s="366">
        <f t="shared" ref="B189:B194" si="21">+C189+D189</f>
        <v>12</v>
      </c>
      <c r="C189" s="367">
        <f t="shared" ref="C189:D194" si="22">+E189+G189+I189+K189</f>
        <v>5</v>
      </c>
      <c r="D189" s="368">
        <f t="shared" si="22"/>
        <v>7</v>
      </c>
      <c r="E189" s="478">
        <f t="shared" ref="E189:O189" si="23">SUM(E190:E194)</f>
        <v>0</v>
      </c>
      <c r="F189" s="370">
        <f t="shared" si="23"/>
        <v>3</v>
      </c>
      <c r="G189" s="478">
        <f t="shared" si="23"/>
        <v>0</v>
      </c>
      <c r="H189" s="370">
        <f t="shared" si="23"/>
        <v>0</v>
      </c>
      <c r="I189" s="478">
        <f t="shared" si="23"/>
        <v>1</v>
      </c>
      <c r="J189" s="479">
        <f t="shared" si="23"/>
        <v>0</v>
      </c>
      <c r="K189" s="473">
        <f t="shared" si="23"/>
        <v>4</v>
      </c>
      <c r="L189" s="372">
        <f t="shared" si="23"/>
        <v>4</v>
      </c>
      <c r="M189" s="373">
        <f t="shared" si="23"/>
        <v>11</v>
      </c>
      <c r="N189" s="370">
        <f t="shared" si="23"/>
        <v>1</v>
      </c>
      <c r="O189" s="480">
        <f t="shared" si="23"/>
        <v>4</v>
      </c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CA189" s="4"/>
      <c r="CB189" s="4"/>
      <c r="CC189" s="4"/>
      <c r="CD189" s="4"/>
      <c r="CE189" s="4"/>
      <c r="CF189" s="4"/>
      <c r="CG189" s="13"/>
      <c r="CH189" s="13"/>
      <c r="CI189" s="13"/>
      <c r="CJ189" s="13"/>
      <c r="CK189" s="13"/>
      <c r="CL189" s="13"/>
      <c r="CM189" s="13"/>
    </row>
    <row r="190" spans="1:91" s="2" customFormat="1" x14ac:dyDescent="0.2">
      <c r="A190" s="461" t="s">
        <v>239</v>
      </c>
      <c r="B190" s="468">
        <f t="shared" si="21"/>
        <v>9</v>
      </c>
      <c r="C190" s="468">
        <f t="shared" si="22"/>
        <v>4</v>
      </c>
      <c r="D190" s="481">
        <f t="shared" si="22"/>
        <v>5</v>
      </c>
      <c r="E190" s="212"/>
      <c r="F190" s="216">
        <v>3</v>
      </c>
      <c r="G190" s="212"/>
      <c r="H190" s="216"/>
      <c r="I190" s="212">
        <v>1</v>
      </c>
      <c r="J190" s="213"/>
      <c r="K190" s="212">
        <v>3</v>
      </c>
      <c r="L190" s="376">
        <v>2</v>
      </c>
      <c r="M190" s="214">
        <v>8</v>
      </c>
      <c r="N190" s="216">
        <v>1</v>
      </c>
      <c r="O190" s="377">
        <v>3</v>
      </c>
      <c r="P190" s="28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12"/>
      <c r="AC190" s="12"/>
      <c r="AD190" s="12"/>
      <c r="AE190" s="12"/>
      <c r="CA190" s="4"/>
      <c r="CB190" s="4"/>
      <c r="CC190" s="4"/>
      <c r="CD190" s="4"/>
      <c r="CE190" s="4"/>
      <c r="CF190" s="4"/>
      <c r="CG190" s="13">
        <v>0</v>
      </c>
      <c r="CH190" s="13">
        <v>0</v>
      </c>
      <c r="CI190" s="13"/>
      <c r="CJ190" s="13"/>
      <c r="CK190" s="13"/>
      <c r="CL190" s="13"/>
      <c r="CM190" s="13"/>
    </row>
    <row r="191" spans="1:91" s="2" customFormat="1" x14ac:dyDescent="0.2">
      <c r="A191" s="30" t="s">
        <v>240</v>
      </c>
      <c r="B191" s="378">
        <f t="shared" si="21"/>
        <v>1</v>
      </c>
      <c r="C191" s="378">
        <f t="shared" si="22"/>
        <v>0</v>
      </c>
      <c r="D191" s="379">
        <f t="shared" si="22"/>
        <v>1</v>
      </c>
      <c r="E191" s="217"/>
      <c r="F191" s="221"/>
      <c r="G191" s="217"/>
      <c r="H191" s="221"/>
      <c r="I191" s="217"/>
      <c r="J191" s="218"/>
      <c r="K191" s="217"/>
      <c r="L191" s="380">
        <v>1</v>
      </c>
      <c r="M191" s="219">
        <v>1</v>
      </c>
      <c r="N191" s="221"/>
      <c r="O191" s="381">
        <v>1</v>
      </c>
      <c r="P191" s="28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CA191" s="4"/>
      <c r="CB191" s="4"/>
      <c r="CC191" s="4"/>
      <c r="CD191" s="4"/>
      <c r="CE191" s="4"/>
      <c r="CF191" s="4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s="2" customFormat="1" x14ac:dyDescent="0.2">
      <c r="A192" s="30" t="s">
        <v>241</v>
      </c>
      <c r="B192" s="378">
        <f t="shared" si="21"/>
        <v>0</v>
      </c>
      <c r="C192" s="378">
        <f t="shared" si="22"/>
        <v>0</v>
      </c>
      <c r="D192" s="379">
        <f t="shared" si="22"/>
        <v>0</v>
      </c>
      <c r="E192" s="217"/>
      <c r="F192" s="221"/>
      <c r="G192" s="217"/>
      <c r="H192" s="221"/>
      <c r="I192" s="217"/>
      <c r="J192" s="218"/>
      <c r="K192" s="217"/>
      <c r="L192" s="380"/>
      <c r="M192" s="219"/>
      <c r="N192" s="221"/>
      <c r="O192" s="381"/>
      <c r="P192" s="28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3"/>
      <c r="BY192" s="3"/>
      <c r="BZ192" s="3"/>
      <c r="CA192" s="4"/>
      <c r="CB192" s="4"/>
      <c r="CC192" s="4"/>
      <c r="CD192" s="4"/>
      <c r="CE192" s="4"/>
      <c r="CF192" s="4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x14ac:dyDescent="0.2">
      <c r="A193" s="30" t="s">
        <v>242</v>
      </c>
      <c r="B193" s="378">
        <f t="shared" si="21"/>
        <v>0</v>
      </c>
      <c r="C193" s="378">
        <f t="shared" si="22"/>
        <v>0</v>
      </c>
      <c r="D193" s="379">
        <f t="shared" si="22"/>
        <v>0</v>
      </c>
      <c r="E193" s="382"/>
      <c r="F193" s="383"/>
      <c r="G193" s="382"/>
      <c r="H193" s="383"/>
      <c r="I193" s="382"/>
      <c r="J193" s="384"/>
      <c r="K193" s="382"/>
      <c r="L193" s="385"/>
      <c r="M193" s="386"/>
      <c r="N193" s="383"/>
      <c r="O193" s="387"/>
      <c r="P193" s="28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x14ac:dyDescent="0.2">
      <c r="A194" s="76" t="s">
        <v>243</v>
      </c>
      <c r="B194" s="388">
        <f t="shared" si="21"/>
        <v>2</v>
      </c>
      <c r="C194" s="388">
        <f t="shared" si="22"/>
        <v>1</v>
      </c>
      <c r="D194" s="389">
        <f t="shared" si="22"/>
        <v>1</v>
      </c>
      <c r="E194" s="222"/>
      <c r="F194" s="223"/>
      <c r="G194" s="222"/>
      <c r="H194" s="223"/>
      <c r="I194" s="222"/>
      <c r="J194" s="223"/>
      <c r="K194" s="222">
        <v>1</v>
      </c>
      <c r="L194" s="390">
        <v>1</v>
      </c>
      <c r="M194" s="224">
        <v>2</v>
      </c>
      <c r="N194" s="223"/>
      <c r="O194" s="391"/>
      <c r="P194" s="28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9" spans="1:104" s="392" customFormat="1" x14ac:dyDescent="0.2">
      <c r="A199" s="392">
        <f>SUM(B12:B14,B19:B22,B27:B32,B63,B85,C90,D100:D102,C107:C109,C113:C114,C118:C119,B135,D142:D143,C146:C151,D155:D160,C165:C168,B178:B179,B184,B37:B42,B47:B52,E138:F138,C91:C97,C173:C174,B189)</f>
        <v>14341</v>
      </c>
      <c r="B199" s="392">
        <f>SUM(CG8:CM194)</f>
        <v>1</v>
      </c>
      <c r="BX199" s="393"/>
      <c r="BY199" s="393"/>
      <c r="BZ199" s="393"/>
      <c r="CA199" s="393"/>
      <c r="CB199" s="393"/>
      <c r="CC199" s="393"/>
      <c r="CD199" s="393"/>
      <c r="CE199" s="393"/>
      <c r="CF199" s="393"/>
      <c r="CG199" s="393"/>
      <c r="CH199" s="393"/>
      <c r="CI199" s="393"/>
      <c r="CJ199" s="393"/>
      <c r="CK199" s="393"/>
      <c r="CL199" s="393"/>
      <c r="CM199" s="393"/>
      <c r="CN199" s="393"/>
      <c r="CO199" s="393"/>
      <c r="CP199" s="393"/>
      <c r="CQ199" s="393"/>
      <c r="CR199" s="393"/>
      <c r="CS199" s="393"/>
      <c r="CT199" s="393"/>
      <c r="CU199" s="393"/>
      <c r="CV199" s="393"/>
      <c r="CW199" s="393"/>
      <c r="CX199" s="393"/>
      <c r="CY199" s="393"/>
      <c r="CZ199" s="393"/>
    </row>
  </sheetData>
  <mergeCells count="319">
    <mergeCell ref="K187:L187"/>
    <mergeCell ref="S182:T182"/>
    <mergeCell ref="U182:V182"/>
    <mergeCell ref="A186:A189"/>
    <mergeCell ref="B186:D187"/>
    <mergeCell ref="E186:L186"/>
    <mergeCell ref="M186:N187"/>
    <mergeCell ref="O186:O188"/>
    <mergeCell ref="E187:F187"/>
    <mergeCell ref="G187:H187"/>
    <mergeCell ref="I187:J187"/>
    <mergeCell ref="A181:A183"/>
    <mergeCell ref="B181:D182"/>
    <mergeCell ref="E181:V181"/>
    <mergeCell ref="E182:F182"/>
    <mergeCell ref="G182:H182"/>
    <mergeCell ref="I182:J182"/>
    <mergeCell ref="K182:L182"/>
    <mergeCell ref="M182:N182"/>
    <mergeCell ref="O182:P182"/>
    <mergeCell ref="Q182:R182"/>
    <mergeCell ref="A173:A174"/>
    <mergeCell ref="A176:A177"/>
    <mergeCell ref="B176:B177"/>
    <mergeCell ref="C176:C177"/>
    <mergeCell ref="D176:D177"/>
    <mergeCell ref="AF170:AG170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AB171:AB172"/>
    <mergeCell ref="W170:W172"/>
    <mergeCell ref="X170:X172"/>
    <mergeCell ref="Y170:Y172"/>
    <mergeCell ref="Z170:Z172"/>
    <mergeCell ref="AA170:AA172"/>
    <mergeCell ref="AB170:AE170"/>
    <mergeCell ref="AC171:AC172"/>
    <mergeCell ref="AD171:AD172"/>
    <mergeCell ref="AE171:AE172"/>
    <mergeCell ref="A167:B167"/>
    <mergeCell ref="A168:B168"/>
    <mergeCell ref="A170:B172"/>
    <mergeCell ref="C170:E171"/>
    <mergeCell ref="F170:U170"/>
    <mergeCell ref="V170:V172"/>
    <mergeCell ref="AF163:AG163"/>
    <mergeCell ref="AF171:AF172"/>
    <mergeCell ref="AG171:AG172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H163:AI163"/>
    <mergeCell ref="A146:A147"/>
    <mergeCell ref="A149:A151"/>
    <mergeCell ref="A153:C154"/>
    <mergeCell ref="D153:F153"/>
    <mergeCell ref="G153:G154"/>
    <mergeCell ref="H153:H154"/>
    <mergeCell ref="G140:G141"/>
    <mergeCell ref="H140:J140"/>
    <mergeCell ref="K140:M140"/>
    <mergeCell ref="A142:A143"/>
    <mergeCell ref="B142:C142"/>
    <mergeCell ref="A145:B145"/>
    <mergeCell ref="I153:I154"/>
    <mergeCell ref="A118:A119"/>
    <mergeCell ref="A121:A122"/>
    <mergeCell ref="B121:B122"/>
    <mergeCell ref="A137:D137"/>
    <mergeCell ref="B138:D138"/>
    <mergeCell ref="A140:C141"/>
    <mergeCell ref="D140:F140"/>
    <mergeCell ref="A114:B114"/>
    <mergeCell ref="A116:B117"/>
    <mergeCell ref="C116:C117"/>
    <mergeCell ref="D116:M116"/>
    <mergeCell ref="N116:O116"/>
    <mergeCell ref="P116:P117"/>
    <mergeCell ref="X111:X112"/>
    <mergeCell ref="Y111:AB111"/>
    <mergeCell ref="AC111:AD111"/>
    <mergeCell ref="AE111:AH111"/>
    <mergeCell ref="AI111:AI112"/>
    <mergeCell ref="A113:B113"/>
    <mergeCell ref="L111:M111"/>
    <mergeCell ref="N111:O111"/>
    <mergeCell ref="P111:Q111"/>
    <mergeCell ref="R111:S111"/>
    <mergeCell ref="T111:U111"/>
    <mergeCell ref="V111:W111"/>
    <mergeCell ref="A109:B109"/>
    <mergeCell ref="A111:B112"/>
    <mergeCell ref="C111:E111"/>
    <mergeCell ref="F111:G111"/>
    <mergeCell ref="H111:I111"/>
    <mergeCell ref="J111:K111"/>
    <mergeCell ref="AF105:AG105"/>
    <mergeCell ref="AH105:AI105"/>
    <mergeCell ref="AJ105:AK105"/>
    <mergeCell ref="A107:B107"/>
    <mergeCell ref="A108:B108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97:B97"/>
    <mergeCell ref="A99:C99"/>
    <mergeCell ref="A100:B102"/>
    <mergeCell ref="A104:B106"/>
    <mergeCell ref="C104:E105"/>
    <mergeCell ref="F104:AM104"/>
    <mergeCell ref="X105:Y105"/>
    <mergeCell ref="Z105:AA105"/>
    <mergeCell ref="AB105:AC105"/>
    <mergeCell ref="AD105:AE105"/>
    <mergeCell ref="AL105:AM105"/>
    <mergeCell ref="A90:B90"/>
    <mergeCell ref="A91:A93"/>
    <mergeCell ref="A94:B94"/>
    <mergeCell ref="A95:B95"/>
    <mergeCell ref="A96:B96"/>
    <mergeCell ref="Z88:AA88"/>
    <mergeCell ref="AB88:AC88"/>
    <mergeCell ref="AD88:AE88"/>
    <mergeCell ref="AF88:AG88"/>
    <mergeCell ref="A87:B89"/>
    <mergeCell ref="C87:E88"/>
    <mergeCell ref="AO87:AO89"/>
    <mergeCell ref="F88:G88"/>
    <mergeCell ref="H88:I88"/>
    <mergeCell ref="J88:K88"/>
    <mergeCell ref="L88:M88"/>
    <mergeCell ref="N88:O88"/>
    <mergeCell ref="P88:Q88"/>
    <mergeCell ref="R88:S88"/>
    <mergeCell ref="T88:U88"/>
    <mergeCell ref="AL88:AM88"/>
    <mergeCell ref="AH88:AI88"/>
    <mergeCell ref="AJ88:AK88"/>
    <mergeCell ref="F87:AM87"/>
    <mergeCell ref="V88:W88"/>
    <mergeCell ref="X88:Y88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K55:AL55"/>
    <mergeCell ref="AM54:AN55"/>
    <mergeCell ref="E55:F55"/>
    <mergeCell ref="G55:H55"/>
    <mergeCell ref="I55:J55"/>
    <mergeCell ref="K55:L55"/>
    <mergeCell ref="AN87:AN89"/>
    <mergeCell ref="M55:N55"/>
    <mergeCell ref="O55:P5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C55:AD55"/>
    <mergeCell ref="AE55:AF55"/>
    <mergeCell ref="AG55:AH55"/>
    <mergeCell ref="AI55:AJ5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9"/>
  <sheetViews>
    <sheetView workbookViewId="0"/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3" width="13.5703125" style="2" customWidth="1"/>
    <col min="24" max="24" width="17.42578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 customWidth="1"/>
    <col min="35" max="35" width="14" style="2" customWidth="1"/>
    <col min="36" max="37" width="11.42578125" style="2" customWidth="1"/>
    <col min="38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05" width="11.42578125" style="2" hidden="1" customWidth="1"/>
    <col min="106" max="16384" width="11.42578125" style="2"/>
  </cols>
  <sheetData>
    <row r="1" spans="1:91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s="2" customFormat="1" x14ac:dyDescent="0.2">
      <c r="A2" s="1" t="str">
        <f>CONCATENATE("COMUNA: ",[3]NOMBRE!B2," - ","( ",[3]NOMBRE!C2,[3]NOMBRE!D2,[3]NOMBRE!E2,[3]NOMBRE!F2,[3]NOMBRE!G2,"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s="2" customForma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s="2" customFormat="1" x14ac:dyDescent="0.2">
      <c r="A4" s="1" t="str">
        <f>CONCATENATE("MES: ",[3]NOMBRE!B6," - ","( ",[3]NOMBRE!C6,[3]NOMBRE!D6," )")</f>
        <v>MES: FEBRERO - ( 02 )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s="2" customFormat="1" x14ac:dyDescent="0.2">
      <c r="A5" s="1" t="str">
        <f>CONCATENATE("AÑO: ",[3]NOMBRE!B7)</f>
        <v>AÑO: 2020</v>
      </c>
      <c r="AP5" s="5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s="2" customFormat="1" ht="15" x14ac:dyDescent="0.2">
      <c r="A6" s="1497" t="s">
        <v>1</v>
      </c>
      <c r="B6" s="1497"/>
      <c r="C6" s="1497"/>
      <c r="D6" s="1497"/>
      <c r="E6" s="1497"/>
      <c r="F6" s="1497"/>
      <c r="G6" s="1497"/>
      <c r="H6" s="1497"/>
      <c r="I6" s="1497"/>
      <c r="J6" s="1497"/>
      <c r="K6" s="1497"/>
      <c r="L6" s="1497"/>
      <c r="M6" s="1497"/>
      <c r="N6" s="1497"/>
      <c r="O6" s="1497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</row>
    <row r="7" spans="1:91" s="2" customFormat="1" ht="15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</row>
    <row r="8" spans="1:91" s="2" customForma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CA8" s="4"/>
      <c r="CB8" s="4"/>
      <c r="CC8" s="4"/>
      <c r="CD8" s="4"/>
      <c r="CE8" s="4"/>
      <c r="CF8" s="4"/>
      <c r="CG8" s="13"/>
      <c r="CH8" s="13"/>
      <c r="CI8" s="13"/>
      <c r="CJ8" s="13"/>
      <c r="CK8" s="13"/>
      <c r="CL8" s="13"/>
      <c r="CM8" s="13"/>
    </row>
    <row r="9" spans="1:91" s="2" customFormat="1" ht="14.25" customHeight="1" x14ac:dyDescent="0.2">
      <c r="A9" s="1498" t="s">
        <v>4</v>
      </c>
      <c r="B9" s="1501" t="s">
        <v>5</v>
      </c>
      <c r="C9" s="1502"/>
      <c r="D9" s="1503"/>
      <c r="E9" s="1507" t="s">
        <v>6</v>
      </c>
      <c r="F9" s="1508"/>
      <c r="G9" s="1508"/>
      <c r="H9" s="1508"/>
      <c r="I9" s="1508"/>
      <c r="J9" s="1508"/>
      <c r="K9" s="1508"/>
      <c r="L9" s="1508"/>
      <c r="M9" s="1508"/>
      <c r="N9" s="1508"/>
      <c r="O9" s="1508"/>
      <c r="P9" s="1508"/>
      <c r="Q9" s="1508"/>
      <c r="R9" s="1508"/>
      <c r="S9" s="1508"/>
      <c r="T9" s="1508"/>
      <c r="U9" s="1508"/>
      <c r="V9" s="1508"/>
      <c r="W9" s="1508"/>
      <c r="X9" s="1508"/>
      <c r="Y9" s="1508"/>
      <c r="Z9" s="1508"/>
      <c r="AA9" s="1508"/>
      <c r="AB9" s="1508"/>
      <c r="AC9" s="1508"/>
      <c r="AD9" s="1508"/>
      <c r="AE9" s="1508"/>
      <c r="AF9" s="1508"/>
      <c r="AG9" s="1508"/>
      <c r="AH9" s="1508"/>
      <c r="AI9" s="1508"/>
      <c r="AJ9" s="1508"/>
      <c r="AK9" s="1508"/>
      <c r="AL9" s="1509"/>
      <c r="AM9" s="1510" t="s">
        <v>7</v>
      </c>
      <c r="AN9" s="1507" t="s">
        <v>8</v>
      </c>
      <c r="AO9" s="1508"/>
      <c r="AP9" s="1508"/>
      <c r="AQ9" s="1509"/>
      <c r="AR9" s="1510" t="s">
        <v>9</v>
      </c>
      <c r="AS9" s="1510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X9" s="3"/>
      <c r="BY9" s="3"/>
      <c r="BZ9" s="3"/>
      <c r="CA9" s="4"/>
      <c r="CB9" s="4"/>
      <c r="CC9" s="4"/>
      <c r="CD9" s="4"/>
      <c r="CE9" s="4"/>
      <c r="CF9" s="4"/>
      <c r="CG9" s="13"/>
      <c r="CH9" s="13"/>
      <c r="CI9" s="13"/>
      <c r="CJ9" s="13"/>
      <c r="CK9" s="13"/>
      <c r="CL9" s="13"/>
      <c r="CM9" s="13"/>
    </row>
    <row r="10" spans="1:91" s="2" customFormat="1" ht="14.25" customHeight="1" x14ac:dyDescent="0.2">
      <c r="A10" s="1499"/>
      <c r="B10" s="1504"/>
      <c r="C10" s="1505"/>
      <c r="D10" s="1506"/>
      <c r="E10" s="1507" t="s">
        <v>11</v>
      </c>
      <c r="F10" s="1509"/>
      <c r="G10" s="1507" t="s">
        <v>12</v>
      </c>
      <c r="H10" s="1509"/>
      <c r="I10" s="1507" t="s">
        <v>13</v>
      </c>
      <c r="J10" s="1509"/>
      <c r="K10" s="1507" t="s">
        <v>14</v>
      </c>
      <c r="L10" s="1509"/>
      <c r="M10" s="1507" t="s">
        <v>15</v>
      </c>
      <c r="N10" s="1509"/>
      <c r="O10" s="1513" t="s">
        <v>16</v>
      </c>
      <c r="P10" s="1514"/>
      <c r="Q10" s="1513" t="s">
        <v>17</v>
      </c>
      <c r="R10" s="1514"/>
      <c r="S10" s="1513" t="s">
        <v>18</v>
      </c>
      <c r="T10" s="1514"/>
      <c r="U10" s="1513" t="s">
        <v>19</v>
      </c>
      <c r="V10" s="1514"/>
      <c r="W10" s="1513" t="s">
        <v>20</v>
      </c>
      <c r="X10" s="1514"/>
      <c r="Y10" s="1513" t="s">
        <v>21</v>
      </c>
      <c r="Z10" s="1514"/>
      <c r="AA10" s="1513" t="s">
        <v>22</v>
      </c>
      <c r="AB10" s="1514"/>
      <c r="AC10" s="1513" t="s">
        <v>23</v>
      </c>
      <c r="AD10" s="1514"/>
      <c r="AE10" s="1513" t="s">
        <v>24</v>
      </c>
      <c r="AF10" s="1514"/>
      <c r="AG10" s="1520" t="s">
        <v>25</v>
      </c>
      <c r="AH10" s="1520"/>
      <c r="AI10" s="1513" t="s">
        <v>26</v>
      </c>
      <c r="AJ10" s="1514"/>
      <c r="AK10" s="1520" t="s">
        <v>27</v>
      </c>
      <c r="AL10" s="1514"/>
      <c r="AM10" s="1511"/>
      <c r="AN10" s="1521" t="s">
        <v>28</v>
      </c>
      <c r="AO10" s="1515" t="s">
        <v>29</v>
      </c>
      <c r="AP10" s="1515" t="s">
        <v>30</v>
      </c>
      <c r="AQ10" s="1517" t="s">
        <v>31</v>
      </c>
      <c r="AR10" s="1511"/>
      <c r="AS10" s="1511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X10" s="3"/>
      <c r="BY10" s="3"/>
      <c r="BZ10" s="3"/>
      <c r="CA10" s="4"/>
      <c r="CB10" s="4"/>
      <c r="CC10" s="4"/>
      <c r="CD10" s="4"/>
      <c r="CE10" s="4"/>
      <c r="CF10" s="4"/>
      <c r="CG10" s="13"/>
      <c r="CH10" s="13"/>
      <c r="CI10" s="13"/>
      <c r="CJ10" s="13"/>
      <c r="CK10" s="13"/>
      <c r="CL10" s="13"/>
      <c r="CM10" s="13"/>
    </row>
    <row r="11" spans="1:91" s="2" customFormat="1" x14ac:dyDescent="0.2">
      <c r="A11" s="1500"/>
      <c r="B11" s="14" t="s">
        <v>32</v>
      </c>
      <c r="C11" s="15" t="s">
        <v>33</v>
      </c>
      <c r="D11" s="139" t="s">
        <v>34</v>
      </c>
      <c r="E11" s="17" t="s">
        <v>33</v>
      </c>
      <c r="F11" s="18" t="s">
        <v>34</v>
      </c>
      <c r="G11" s="17" t="s">
        <v>33</v>
      </c>
      <c r="H11" s="18" t="s">
        <v>34</v>
      </c>
      <c r="I11" s="17" t="s">
        <v>33</v>
      </c>
      <c r="J11" s="18" t="s">
        <v>34</v>
      </c>
      <c r="K11" s="17" t="s">
        <v>33</v>
      </c>
      <c r="L11" s="18" t="s">
        <v>34</v>
      </c>
      <c r="M11" s="17" t="s">
        <v>33</v>
      </c>
      <c r="N11" s="18" t="s">
        <v>34</v>
      </c>
      <c r="O11" s="17" t="s">
        <v>33</v>
      </c>
      <c r="P11" s="18" t="s">
        <v>34</v>
      </c>
      <c r="Q11" s="17" t="s">
        <v>33</v>
      </c>
      <c r="R11" s="18" t="s">
        <v>34</v>
      </c>
      <c r="S11" s="17" t="s">
        <v>33</v>
      </c>
      <c r="T11" s="18" t="s">
        <v>34</v>
      </c>
      <c r="U11" s="17" t="s">
        <v>33</v>
      </c>
      <c r="V11" s="18" t="s">
        <v>34</v>
      </c>
      <c r="W11" s="17" t="s">
        <v>33</v>
      </c>
      <c r="X11" s="18" t="s">
        <v>34</v>
      </c>
      <c r="Y11" s="17" t="s">
        <v>33</v>
      </c>
      <c r="Z11" s="18" t="s">
        <v>34</v>
      </c>
      <c r="AA11" s="17" t="s">
        <v>33</v>
      </c>
      <c r="AB11" s="18" t="s">
        <v>34</v>
      </c>
      <c r="AC11" s="17" t="s">
        <v>33</v>
      </c>
      <c r="AD11" s="18" t="s">
        <v>34</v>
      </c>
      <c r="AE11" s="17" t="s">
        <v>33</v>
      </c>
      <c r="AF11" s="18" t="s">
        <v>34</v>
      </c>
      <c r="AG11" s="309" t="s">
        <v>33</v>
      </c>
      <c r="AH11" s="20" t="s">
        <v>34</v>
      </c>
      <c r="AI11" s="17" t="s">
        <v>33</v>
      </c>
      <c r="AJ11" s="18" t="s">
        <v>34</v>
      </c>
      <c r="AK11" s="309" t="s">
        <v>33</v>
      </c>
      <c r="AL11" s="18" t="s">
        <v>34</v>
      </c>
      <c r="AM11" s="1512"/>
      <c r="AN11" s="1522"/>
      <c r="AO11" s="1516"/>
      <c r="AP11" s="1516"/>
      <c r="AQ11" s="1518"/>
      <c r="AR11" s="1512"/>
      <c r="AS11" s="15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X11" s="3"/>
      <c r="BY11" s="3"/>
      <c r="BZ11" s="3"/>
      <c r="CA11" s="4"/>
      <c r="CB11" s="4"/>
      <c r="CC11" s="4"/>
      <c r="CD11" s="4"/>
      <c r="CE11" s="4"/>
      <c r="CF11" s="4"/>
      <c r="CG11" s="13"/>
      <c r="CH11" s="13"/>
      <c r="CI11" s="13"/>
      <c r="CJ11" s="13"/>
      <c r="CK11" s="13"/>
      <c r="CL11" s="13"/>
      <c r="CM11" s="13"/>
    </row>
    <row r="12" spans="1:91" s="2" customFormat="1" x14ac:dyDescent="0.2">
      <c r="A12" s="482" t="s">
        <v>35</v>
      </c>
      <c r="B12" s="483">
        <f>SUM(C12+D12)</f>
        <v>4039</v>
      </c>
      <c r="C12" s="463">
        <f t="shared" ref="C12:D14" si="0">SUM(E12+G12+I12+K12+M12+O12+Q12+S12+U12+W12+Y12+AA12+AC12+AE12+AG12+AI12+AK12)</f>
        <v>1992</v>
      </c>
      <c r="D12" s="484">
        <f t="shared" si="0"/>
        <v>2047</v>
      </c>
      <c r="E12" s="485">
        <v>323</v>
      </c>
      <c r="F12" s="486">
        <v>262</v>
      </c>
      <c r="G12" s="485">
        <v>180</v>
      </c>
      <c r="H12" s="486">
        <v>153</v>
      </c>
      <c r="I12" s="485">
        <v>99</v>
      </c>
      <c r="J12" s="487">
        <v>90</v>
      </c>
      <c r="K12" s="485">
        <v>101</v>
      </c>
      <c r="L12" s="487">
        <v>116</v>
      </c>
      <c r="M12" s="485">
        <v>105</v>
      </c>
      <c r="N12" s="487">
        <v>103</v>
      </c>
      <c r="O12" s="485">
        <v>97</v>
      </c>
      <c r="P12" s="487">
        <v>113</v>
      </c>
      <c r="Q12" s="485">
        <v>121</v>
      </c>
      <c r="R12" s="487">
        <v>111</v>
      </c>
      <c r="S12" s="485">
        <v>101</v>
      </c>
      <c r="T12" s="487">
        <v>98</v>
      </c>
      <c r="U12" s="485">
        <v>96</v>
      </c>
      <c r="V12" s="487">
        <v>97</v>
      </c>
      <c r="W12" s="485">
        <v>92</v>
      </c>
      <c r="X12" s="487">
        <v>112</v>
      </c>
      <c r="Y12" s="485">
        <v>90</v>
      </c>
      <c r="Z12" s="487">
        <v>121</v>
      </c>
      <c r="AA12" s="485">
        <v>123</v>
      </c>
      <c r="AB12" s="487">
        <v>121</v>
      </c>
      <c r="AC12" s="485">
        <v>98</v>
      </c>
      <c r="AD12" s="487">
        <v>116</v>
      </c>
      <c r="AE12" s="485">
        <v>106</v>
      </c>
      <c r="AF12" s="487">
        <v>100</v>
      </c>
      <c r="AG12" s="488">
        <v>87</v>
      </c>
      <c r="AH12" s="489">
        <v>88</v>
      </c>
      <c r="AI12" s="485">
        <v>73</v>
      </c>
      <c r="AJ12" s="487">
        <v>80</v>
      </c>
      <c r="AK12" s="490">
        <v>100</v>
      </c>
      <c r="AL12" s="487">
        <v>166</v>
      </c>
      <c r="AM12" s="490">
        <v>3827</v>
      </c>
      <c r="AN12" s="485">
        <v>77</v>
      </c>
      <c r="AO12" s="491"/>
      <c r="AP12" s="491">
        <v>228</v>
      </c>
      <c r="AQ12" s="487">
        <v>391</v>
      </c>
      <c r="AR12" s="487">
        <v>180</v>
      </c>
      <c r="AS12" s="487">
        <v>4952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BX12" s="3"/>
      <c r="BY12" s="3"/>
      <c r="BZ12" s="3"/>
      <c r="CA12" s="4"/>
      <c r="CB12" s="4"/>
      <c r="CC12" s="4"/>
      <c r="CD12" s="4"/>
      <c r="CE12" s="4"/>
      <c r="CF12" s="4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s="2" customFormat="1" x14ac:dyDescent="0.2">
      <c r="A13" s="30" t="s">
        <v>36</v>
      </c>
      <c r="B13" s="31">
        <f>SUM(C13+D13)</f>
        <v>401</v>
      </c>
      <c r="C13" s="32">
        <f t="shared" si="0"/>
        <v>0</v>
      </c>
      <c r="D13" s="33">
        <f t="shared" si="0"/>
        <v>401</v>
      </c>
      <c r="E13" s="34"/>
      <c r="F13" s="35"/>
      <c r="G13" s="36"/>
      <c r="H13" s="37"/>
      <c r="I13" s="36"/>
      <c r="J13" s="35">
        <v>4</v>
      </c>
      <c r="K13" s="34"/>
      <c r="L13" s="35">
        <v>43</v>
      </c>
      <c r="M13" s="34"/>
      <c r="N13" s="35">
        <v>74</v>
      </c>
      <c r="O13" s="34"/>
      <c r="P13" s="35">
        <v>90</v>
      </c>
      <c r="Q13" s="34"/>
      <c r="R13" s="35">
        <v>80</v>
      </c>
      <c r="S13" s="34"/>
      <c r="T13" s="35">
        <v>53</v>
      </c>
      <c r="U13" s="34"/>
      <c r="V13" s="35">
        <v>22</v>
      </c>
      <c r="W13" s="34"/>
      <c r="X13" s="35">
        <v>16</v>
      </c>
      <c r="Y13" s="34"/>
      <c r="Z13" s="35">
        <v>9</v>
      </c>
      <c r="AA13" s="34"/>
      <c r="AB13" s="35">
        <v>3</v>
      </c>
      <c r="AC13" s="34"/>
      <c r="AD13" s="35"/>
      <c r="AE13" s="34"/>
      <c r="AF13" s="35">
        <v>3</v>
      </c>
      <c r="AG13" s="38"/>
      <c r="AH13" s="39">
        <v>2</v>
      </c>
      <c r="AI13" s="34"/>
      <c r="AJ13" s="35">
        <v>1</v>
      </c>
      <c r="AK13" s="40"/>
      <c r="AL13" s="35">
        <v>1</v>
      </c>
      <c r="AM13" s="40">
        <v>389</v>
      </c>
      <c r="AN13" s="34">
        <v>5</v>
      </c>
      <c r="AO13" s="41"/>
      <c r="AP13" s="41">
        <v>4</v>
      </c>
      <c r="AQ13" s="35">
        <v>22</v>
      </c>
      <c r="AR13" s="35">
        <v>6</v>
      </c>
      <c r="AS13" s="35">
        <v>697</v>
      </c>
      <c r="AT13" s="28" t="s">
        <v>244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BX13" s="3"/>
      <c r="BY13" s="3"/>
      <c r="BZ13" s="3"/>
      <c r="CA13" s="4"/>
      <c r="CB13" s="4"/>
      <c r="CC13" s="4"/>
      <c r="CD13" s="4" t="s">
        <v>244</v>
      </c>
      <c r="CE13" s="4"/>
      <c r="CF13" s="4"/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s="2" customFormat="1" x14ac:dyDescent="0.2">
      <c r="A14" s="42" t="s">
        <v>37</v>
      </c>
      <c r="B14" s="43">
        <f>SUM(C14+D14)</f>
        <v>242</v>
      </c>
      <c r="C14" s="44">
        <f t="shared" si="0"/>
        <v>0</v>
      </c>
      <c r="D14" s="45">
        <f t="shared" si="0"/>
        <v>242</v>
      </c>
      <c r="E14" s="46"/>
      <c r="F14" s="47"/>
      <c r="G14" s="46"/>
      <c r="H14" s="47"/>
      <c r="I14" s="46"/>
      <c r="J14" s="48"/>
      <c r="K14" s="46"/>
      <c r="L14" s="48">
        <v>19</v>
      </c>
      <c r="M14" s="46"/>
      <c r="N14" s="48">
        <v>39</v>
      </c>
      <c r="O14" s="46"/>
      <c r="P14" s="48">
        <v>59</v>
      </c>
      <c r="Q14" s="46"/>
      <c r="R14" s="48">
        <v>51</v>
      </c>
      <c r="S14" s="46"/>
      <c r="T14" s="48">
        <v>33</v>
      </c>
      <c r="U14" s="46"/>
      <c r="V14" s="48">
        <v>16</v>
      </c>
      <c r="W14" s="46"/>
      <c r="X14" s="48">
        <v>7</v>
      </c>
      <c r="Y14" s="46"/>
      <c r="Z14" s="48">
        <v>5</v>
      </c>
      <c r="AA14" s="46"/>
      <c r="AB14" s="48">
        <v>2</v>
      </c>
      <c r="AC14" s="46"/>
      <c r="AD14" s="48">
        <v>3</v>
      </c>
      <c r="AE14" s="46"/>
      <c r="AF14" s="48">
        <v>4</v>
      </c>
      <c r="AG14" s="49"/>
      <c r="AH14" s="50">
        <v>4</v>
      </c>
      <c r="AI14" s="46"/>
      <c r="AJ14" s="48"/>
      <c r="AK14" s="51"/>
      <c r="AL14" s="48"/>
      <c r="AM14" s="51">
        <v>237</v>
      </c>
      <c r="AN14" s="52"/>
      <c r="AO14" s="53"/>
      <c r="AP14" s="53"/>
      <c r="AQ14" s="54"/>
      <c r="AR14" s="54"/>
      <c r="AS14" s="54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BX14" s="3"/>
      <c r="BY14" s="3"/>
      <c r="BZ14" s="3"/>
      <c r="CA14" s="4"/>
      <c r="CB14" s="4"/>
      <c r="CC14" s="4"/>
      <c r="CD14" s="4"/>
      <c r="CE14" s="4"/>
      <c r="CF14" s="4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s="2" customFormat="1" x14ac:dyDescent="0.2">
      <c r="A15" s="1519" t="s">
        <v>38</v>
      </c>
      <c r="B15" s="1519"/>
      <c r="C15" s="1519"/>
      <c r="D15" s="1519"/>
      <c r="E15" s="1519"/>
      <c r="F15" s="1519"/>
      <c r="G15" s="1519"/>
      <c r="H15" s="1519"/>
      <c r="I15" s="1519"/>
      <c r="J15" s="1519"/>
      <c r="K15" s="1519"/>
      <c r="L15" s="1519"/>
      <c r="M15" s="1519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CA15" s="4"/>
      <c r="CB15" s="4"/>
      <c r="CC15" s="4"/>
      <c r="CD15" s="4"/>
      <c r="CE15" s="4"/>
      <c r="CF15" s="4"/>
      <c r="CG15" s="13"/>
      <c r="CH15" s="13"/>
      <c r="CI15" s="13"/>
      <c r="CJ15" s="13"/>
      <c r="CK15" s="13"/>
      <c r="CL15" s="13"/>
      <c r="CM15" s="13"/>
    </row>
    <row r="16" spans="1:91" s="2" customFormat="1" ht="14.25" customHeight="1" x14ac:dyDescent="0.2">
      <c r="A16" s="1498" t="s">
        <v>39</v>
      </c>
      <c r="B16" s="1501" t="s">
        <v>5</v>
      </c>
      <c r="C16" s="1502"/>
      <c r="D16" s="1503"/>
      <c r="E16" s="1507" t="s">
        <v>6</v>
      </c>
      <c r="F16" s="1508"/>
      <c r="G16" s="1508"/>
      <c r="H16" s="1508"/>
      <c r="I16" s="1508"/>
      <c r="J16" s="1508"/>
      <c r="K16" s="1508"/>
      <c r="L16" s="1508"/>
      <c r="M16" s="1508"/>
      <c r="N16" s="1508"/>
      <c r="O16" s="1508"/>
      <c r="P16" s="1508"/>
      <c r="Q16" s="1508"/>
      <c r="R16" s="1508"/>
      <c r="S16" s="1508"/>
      <c r="T16" s="1508"/>
      <c r="U16" s="1508"/>
      <c r="V16" s="1508"/>
      <c r="W16" s="1508"/>
      <c r="X16" s="1508"/>
      <c r="Y16" s="1508"/>
      <c r="Z16" s="1508"/>
      <c r="AA16" s="1508"/>
      <c r="AB16" s="1508"/>
      <c r="AC16" s="1508"/>
      <c r="AD16" s="1508"/>
      <c r="AE16" s="1508"/>
      <c r="AF16" s="1508"/>
      <c r="AG16" s="1508"/>
      <c r="AH16" s="1508"/>
      <c r="AI16" s="1508"/>
      <c r="AJ16" s="1508"/>
      <c r="AK16" s="1508"/>
      <c r="AL16" s="1509"/>
      <c r="AM16" s="1510" t="s">
        <v>7</v>
      </c>
      <c r="AN16" s="1510" t="s">
        <v>10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3"/>
      <c r="BY16" s="3"/>
      <c r="BZ16" s="3"/>
      <c r="CA16" s="4"/>
      <c r="CB16" s="4"/>
      <c r="CC16" s="4"/>
      <c r="CD16" s="4"/>
      <c r="CE16" s="4"/>
      <c r="CF16" s="4"/>
      <c r="CG16" s="13"/>
      <c r="CH16" s="13"/>
      <c r="CI16" s="13"/>
      <c r="CJ16" s="13"/>
      <c r="CK16" s="13"/>
      <c r="CL16" s="13"/>
      <c r="CM16" s="13"/>
    </row>
    <row r="17" spans="1:91" s="2" customFormat="1" x14ac:dyDescent="0.2">
      <c r="A17" s="1499"/>
      <c r="B17" s="1504"/>
      <c r="C17" s="1505"/>
      <c r="D17" s="1506"/>
      <c r="E17" s="1507" t="s">
        <v>11</v>
      </c>
      <c r="F17" s="1509"/>
      <c r="G17" s="1507" t="s">
        <v>12</v>
      </c>
      <c r="H17" s="1509"/>
      <c r="I17" s="1507" t="s">
        <v>13</v>
      </c>
      <c r="J17" s="1509"/>
      <c r="K17" s="1507" t="s">
        <v>14</v>
      </c>
      <c r="L17" s="1509"/>
      <c r="M17" s="1507" t="s">
        <v>15</v>
      </c>
      <c r="N17" s="1509"/>
      <c r="O17" s="1513" t="s">
        <v>16</v>
      </c>
      <c r="P17" s="1514"/>
      <c r="Q17" s="1513" t="s">
        <v>17</v>
      </c>
      <c r="R17" s="1514"/>
      <c r="S17" s="1513" t="s">
        <v>18</v>
      </c>
      <c r="T17" s="1514"/>
      <c r="U17" s="1513" t="s">
        <v>19</v>
      </c>
      <c r="V17" s="1514"/>
      <c r="W17" s="1513" t="s">
        <v>20</v>
      </c>
      <c r="X17" s="1514"/>
      <c r="Y17" s="1513" t="s">
        <v>21</v>
      </c>
      <c r="Z17" s="1514"/>
      <c r="AA17" s="1513" t="s">
        <v>22</v>
      </c>
      <c r="AB17" s="1514"/>
      <c r="AC17" s="1513" t="s">
        <v>23</v>
      </c>
      <c r="AD17" s="1514"/>
      <c r="AE17" s="1513" t="s">
        <v>24</v>
      </c>
      <c r="AF17" s="1514"/>
      <c r="AG17" s="1513" t="s">
        <v>25</v>
      </c>
      <c r="AH17" s="1514"/>
      <c r="AI17" s="1513" t="s">
        <v>26</v>
      </c>
      <c r="AJ17" s="1514"/>
      <c r="AK17" s="1513" t="s">
        <v>27</v>
      </c>
      <c r="AL17" s="1514"/>
      <c r="AM17" s="1511"/>
      <c r="AN17" s="1511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X17" s="3"/>
      <c r="BY17" s="3"/>
      <c r="BZ17" s="3"/>
      <c r="CA17" s="4"/>
      <c r="CB17" s="4"/>
      <c r="CC17" s="4"/>
      <c r="CD17" s="4"/>
      <c r="CE17" s="4"/>
      <c r="CF17" s="4"/>
      <c r="CG17" s="13"/>
      <c r="CH17" s="13"/>
      <c r="CI17" s="13"/>
      <c r="CJ17" s="13"/>
      <c r="CK17" s="13"/>
      <c r="CL17" s="13"/>
      <c r="CM17" s="13"/>
    </row>
    <row r="18" spans="1:91" s="2" customFormat="1" x14ac:dyDescent="0.2">
      <c r="A18" s="1500"/>
      <c r="B18" s="457" t="s">
        <v>32</v>
      </c>
      <c r="C18" s="458" t="s">
        <v>40</v>
      </c>
      <c r="D18" s="60" t="s">
        <v>34</v>
      </c>
      <c r="E18" s="459" t="s">
        <v>40</v>
      </c>
      <c r="F18" s="60" t="s">
        <v>34</v>
      </c>
      <c r="G18" s="459" t="s">
        <v>40</v>
      </c>
      <c r="H18" s="60" t="s">
        <v>34</v>
      </c>
      <c r="I18" s="459" t="s">
        <v>40</v>
      </c>
      <c r="J18" s="60" t="s">
        <v>34</v>
      </c>
      <c r="K18" s="459" t="s">
        <v>40</v>
      </c>
      <c r="L18" s="60" t="s">
        <v>34</v>
      </c>
      <c r="M18" s="459" t="s">
        <v>40</v>
      </c>
      <c r="N18" s="60" t="s">
        <v>34</v>
      </c>
      <c r="O18" s="459" t="s">
        <v>40</v>
      </c>
      <c r="P18" s="60" t="s">
        <v>34</v>
      </c>
      <c r="Q18" s="459" t="s">
        <v>40</v>
      </c>
      <c r="R18" s="60" t="s">
        <v>34</v>
      </c>
      <c r="S18" s="459" t="s">
        <v>40</v>
      </c>
      <c r="T18" s="60" t="s">
        <v>34</v>
      </c>
      <c r="U18" s="459" t="s">
        <v>40</v>
      </c>
      <c r="V18" s="60" t="s">
        <v>34</v>
      </c>
      <c r="W18" s="459" t="s">
        <v>40</v>
      </c>
      <c r="X18" s="60" t="s">
        <v>34</v>
      </c>
      <c r="Y18" s="459" t="s">
        <v>40</v>
      </c>
      <c r="Z18" s="60" t="s">
        <v>34</v>
      </c>
      <c r="AA18" s="459" t="s">
        <v>40</v>
      </c>
      <c r="AB18" s="60" t="s">
        <v>34</v>
      </c>
      <c r="AC18" s="459" t="s">
        <v>40</v>
      </c>
      <c r="AD18" s="60" t="s">
        <v>34</v>
      </c>
      <c r="AE18" s="459" t="s">
        <v>40</v>
      </c>
      <c r="AF18" s="60" t="s">
        <v>34</v>
      </c>
      <c r="AG18" s="459" t="s">
        <v>40</v>
      </c>
      <c r="AH18" s="60" t="s">
        <v>34</v>
      </c>
      <c r="AI18" s="459" t="s">
        <v>40</v>
      </c>
      <c r="AJ18" s="60" t="s">
        <v>34</v>
      </c>
      <c r="AK18" s="459" t="s">
        <v>40</v>
      </c>
      <c r="AL18" s="60" t="s">
        <v>34</v>
      </c>
      <c r="AM18" s="1512"/>
      <c r="AN18" s="15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X18" s="3"/>
      <c r="BY18" s="3"/>
      <c r="BZ18" s="3"/>
      <c r="CA18" s="4"/>
      <c r="CB18" s="4"/>
      <c r="CC18" s="4"/>
      <c r="CD18" s="4"/>
      <c r="CE18" s="4"/>
      <c r="CF18" s="4"/>
      <c r="CG18" s="13"/>
      <c r="CH18" s="13"/>
      <c r="CI18" s="13"/>
      <c r="CJ18" s="13"/>
      <c r="CK18" s="13"/>
      <c r="CL18" s="13"/>
      <c r="CM18" s="13"/>
    </row>
    <row r="19" spans="1:91" s="2" customFormat="1" x14ac:dyDescent="0.2">
      <c r="A19" s="62" t="s">
        <v>41</v>
      </c>
      <c r="B19" s="63">
        <f>SUM(C19+D19)</f>
        <v>0</v>
      </c>
      <c r="C19" s="64">
        <f t="shared" ref="C19:D22" si="1">SUM(E19+G19+I19+K19+M19+O19+Q19+S19+U19+W19+Y19+AA19+AC19+AE19+AG19+AI19+AK19)</f>
        <v>0</v>
      </c>
      <c r="D19" s="65">
        <f t="shared" si="1"/>
        <v>0</v>
      </c>
      <c r="E19" s="66"/>
      <c r="F19" s="67"/>
      <c r="G19" s="66"/>
      <c r="H19" s="67"/>
      <c r="I19" s="66"/>
      <c r="J19" s="68"/>
      <c r="K19" s="66"/>
      <c r="L19" s="68"/>
      <c r="M19" s="66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69"/>
      <c r="AH19" s="68"/>
      <c r="AI19" s="69"/>
      <c r="AJ19" s="68"/>
      <c r="AK19" s="69"/>
      <c r="AL19" s="68"/>
      <c r="AM19" s="70"/>
      <c r="AN19" s="70"/>
      <c r="AO19" s="28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X19" s="3"/>
      <c r="BY19" s="3"/>
      <c r="BZ19" s="3"/>
      <c r="CA19" s="4"/>
      <c r="CB19" s="4"/>
      <c r="CC19" s="4"/>
      <c r="CD19" s="4"/>
      <c r="CE19" s="4"/>
      <c r="CF19" s="4"/>
      <c r="CG19" s="13">
        <v>0</v>
      </c>
      <c r="CH19" s="13">
        <v>0</v>
      </c>
      <c r="CI19" s="13"/>
      <c r="CJ19" s="13"/>
      <c r="CK19" s="13"/>
      <c r="CL19" s="13"/>
      <c r="CM19" s="13"/>
    </row>
    <row r="20" spans="1:91" s="2" customFormat="1" x14ac:dyDescent="0.2">
      <c r="A20" s="71" t="s">
        <v>42</v>
      </c>
      <c r="B20" s="63">
        <f>SUM(C20+D20)</f>
        <v>0</v>
      </c>
      <c r="C20" s="64">
        <f t="shared" si="1"/>
        <v>0</v>
      </c>
      <c r="D20" s="72">
        <f t="shared" si="1"/>
        <v>0</v>
      </c>
      <c r="E20" s="34"/>
      <c r="F20" s="73"/>
      <c r="G20" s="34"/>
      <c r="H20" s="73"/>
      <c r="I20" s="34"/>
      <c r="J20" s="35"/>
      <c r="K20" s="34"/>
      <c r="L20" s="35"/>
      <c r="M20" s="34"/>
      <c r="N20" s="35"/>
      <c r="O20" s="74"/>
      <c r="P20" s="35"/>
      <c r="Q20" s="74"/>
      <c r="R20" s="35"/>
      <c r="S20" s="74"/>
      <c r="T20" s="35"/>
      <c r="U20" s="74"/>
      <c r="V20" s="35"/>
      <c r="W20" s="74"/>
      <c r="X20" s="35"/>
      <c r="Y20" s="74"/>
      <c r="Z20" s="35"/>
      <c r="AA20" s="74"/>
      <c r="AB20" s="35"/>
      <c r="AC20" s="74"/>
      <c r="AD20" s="35"/>
      <c r="AE20" s="74"/>
      <c r="AF20" s="35"/>
      <c r="AG20" s="74"/>
      <c r="AH20" s="35"/>
      <c r="AI20" s="74"/>
      <c r="AJ20" s="35"/>
      <c r="AK20" s="74"/>
      <c r="AL20" s="35"/>
      <c r="AM20" s="75"/>
      <c r="AN20" s="75"/>
      <c r="AO20" s="28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X20" s="3"/>
      <c r="BY20" s="3"/>
      <c r="BZ20" s="3"/>
      <c r="CA20" s="4"/>
      <c r="CB20" s="4"/>
      <c r="CC20" s="4"/>
      <c r="CD20" s="4"/>
      <c r="CE20" s="4"/>
      <c r="CF20" s="4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s="2" customFormat="1" x14ac:dyDescent="0.2">
      <c r="A21" s="71" t="s">
        <v>43</v>
      </c>
      <c r="B21" s="63">
        <f>SUM(C21+D21)</f>
        <v>0</v>
      </c>
      <c r="C21" s="64">
        <f t="shared" si="1"/>
        <v>0</v>
      </c>
      <c r="D21" s="72">
        <f t="shared" si="1"/>
        <v>0</v>
      </c>
      <c r="E21" s="34"/>
      <c r="F21" s="73"/>
      <c r="G21" s="34"/>
      <c r="H21" s="73"/>
      <c r="I21" s="34"/>
      <c r="J21" s="35"/>
      <c r="K21" s="34"/>
      <c r="L21" s="35"/>
      <c r="M21" s="34"/>
      <c r="N21" s="35"/>
      <c r="O21" s="74"/>
      <c r="P21" s="35"/>
      <c r="Q21" s="74"/>
      <c r="R21" s="35"/>
      <c r="S21" s="74"/>
      <c r="T21" s="35"/>
      <c r="U21" s="74"/>
      <c r="V21" s="35"/>
      <c r="W21" s="74"/>
      <c r="X21" s="35"/>
      <c r="Y21" s="74"/>
      <c r="Z21" s="35"/>
      <c r="AA21" s="74"/>
      <c r="AB21" s="35"/>
      <c r="AC21" s="74"/>
      <c r="AD21" s="35"/>
      <c r="AE21" s="74"/>
      <c r="AF21" s="35"/>
      <c r="AG21" s="74"/>
      <c r="AH21" s="35"/>
      <c r="AI21" s="74"/>
      <c r="AJ21" s="35"/>
      <c r="AK21" s="74"/>
      <c r="AL21" s="35"/>
      <c r="AM21" s="75"/>
      <c r="AN21" s="75"/>
      <c r="AO21" s="28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X21" s="3"/>
      <c r="BY21" s="3"/>
      <c r="BZ21" s="3"/>
      <c r="CA21" s="4"/>
      <c r="CB21" s="4"/>
      <c r="CC21" s="4"/>
      <c r="CD21" s="4"/>
      <c r="CE21" s="4"/>
      <c r="CF21" s="4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s="2" customFormat="1" x14ac:dyDescent="0.2">
      <c r="A22" s="76" t="s">
        <v>44</v>
      </c>
      <c r="B22" s="77">
        <f>SUM(C22+D22)</f>
        <v>0</v>
      </c>
      <c r="C22" s="78">
        <f t="shared" si="1"/>
        <v>0</v>
      </c>
      <c r="D22" s="45">
        <f t="shared" si="1"/>
        <v>0</v>
      </c>
      <c r="E22" s="46"/>
      <c r="F22" s="47"/>
      <c r="G22" s="46"/>
      <c r="H22" s="47"/>
      <c r="I22" s="46"/>
      <c r="J22" s="48"/>
      <c r="K22" s="46"/>
      <c r="L22" s="48"/>
      <c r="M22" s="46"/>
      <c r="N22" s="48"/>
      <c r="O22" s="79"/>
      <c r="P22" s="48"/>
      <c r="Q22" s="79"/>
      <c r="R22" s="48"/>
      <c r="S22" s="79"/>
      <c r="T22" s="48"/>
      <c r="U22" s="79"/>
      <c r="V22" s="48"/>
      <c r="W22" s="79"/>
      <c r="X22" s="48"/>
      <c r="Y22" s="79"/>
      <c r="Z22" s="48"/>
      <c r="AA22" s="79"/>
      <c r="AB22" s="48"/>
      <c r="AC22" s="79"/>
      <c r="AD22" s="48"/>
      <c r="AE22" s="79"/>
      <c r="AF22" s="48"/>
      <c r="AG22" s="79"/>
      <c r="AH22" s="48"/>
      <c r="AI22" s="79"/>
      <c r="AJ22" s="48"/>
      <c r="AK22" s="79"/>
      <c r="AL22" s="48"/>
      <c r="AM22" s="80"/>
      <c r="AN22" s="80"/>
      <c r="AO22" s="28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X22" s="3"/>
      <c r="BY22" s="3"/>
      <c r="BZ22" s="3"/>
      <c r="CA22" s="4"/>
      <c r="CB22" s="4"/>
      <c r="CC22" s="4"/>
      <c r="CD22" s="4"/>
      <c r="CE22" s="4"/>
      <c r="CF22" s="4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s="2" customFormat="1" x14ac:dyDescent="0.2">
      <c r="A23" s="81" t="s">
        <v>45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2"/>
      <c r="M23" s="11"/>
      <c r="N23" s="11"/>
      <c r="O23" s="8"/>
      <c r="P23" s="8"/>
      <c r="Q23" s="8"/>
      <c r="R23" s="8"/>
      <c r="S23" s="8"/>
      <c r="T23" s="8"/>
      <c r="U23" s="8"/>
      <c r="V23" s="8"/>
      <c r="W23" s="8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5"/>
      <c r="AN23" s="57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A23" s="4"/>
      <c r="CB23" s="4"/>
      <c r="CC23" s="4"/>
      <c r="CD23" s="4"/>
      <c r="CE23" s="4"/>
      <c r="CF23" s="4"/>
      <c r="CG23" s="13"/>
      <c r="CH23" s="13"/>
      <c r="CI23" s="13"/>
      <c r="CJ23" s="13"/>
      <c r="CK23" s="13"/>
      <c r="CL23" s="13"/>
      <c r="CM23" s="13"/>
    </row>
    <row r="24" spans="1:91" s="2" customFormat="1" ht="14.25" customHeight="1" x14ac:dyDescent="0.2">
      <c r="A24" s="1523" t="s">
        <v>39</v>
      </c>
      <c r="B24" s="1501" t="s">
        <v>5</v>
      </c>
      <c r="C24" s="1502"/>
      <c r="D24" s="1503"/>
      <c r="E24" s="1507" t="s">
        <v>6</v>
      </c>
      <c r="F24" s="1508"/>
      <c r="G24" s="1508"/>
      <c r="H24" s="1508"/>
      <c r="I24" s="1508"/>
      <c r="J24" s="1508"/>
      <c r="K24" s="1508"/>
      <c r="L24" s="1508"/>
      <c r="M24" s="1508"/>
      <c r="N24" s="1508"/>
      <c r="O24" s="1508"/>
      <c r="P24" s="1508"/>
      <c r="Q24" s="1508"/>
      <c r="R24" s="1508"/>
      <c r="S24" s="1508"/>
      <c r="T24" s="1508"/>
      <c r="U24" s="1508"/>
      <c r="V24" s="1508"/>
      <c r="W24" s="1508"/>
      <c r="X24" s="1508"/>
      <c r="Y24" s="1508"/>
      <c r="Z24" s="1508"/>
      <c r="AA24" s="1508"/>
      <c r="AB24" s="1508"/>
      <c r="AC24" s="1508"/>
      <c r="AD24" s="1508"/>
      <c r="AE24" s="1508"/>
      <c r="AF24" s="1508"/>
      <c r="AG24" s="1508"/>
      <c r="AH24" s="1508"/>
      <c r="AI24" s="1508"/>
      <c r="AJ24" s="1508"/>
      <c r="AK24" s="1508"/>
      <c r="AL24" s="1509"/>
      <c r="AM24" s="1510" t="s">
        <v>7</v>
      </c>
      <c r="AN24" s="1510" t="s">
        <v>10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3"/>
      <c r="BY24" s="3"/>
      <c r="BZ24" s="3"/>
      <c r="CA24" s="4"/>
      <c r="CB24" s="4"/>
      <c r="CC24" s="4"/>
      <c r="CD24" s="4"/>
      <c r="CE24" s="4"/>
      <c r="CF24" s="4"/>
      <c r="CG24" s="13"/>
      <c r="CH24" s="13"/>
      <c r="CI24" s="13"/>
      <c r="CJ24" s="13"/>
      <c r="CK24" s="13"/>
      <c r="CL24" s="13"/>
      <c r="CM24" s="13"/>
    </row>
    <row r="25" spans="1:91" s="2" customFormat="1" x14ac:dyDescent="0.2">
      <c r="A25" s="1524"/>
      <c r="B25" s="1504"/>
      <c r="C25" s="1505"/>
      <c r="D25" s="1506"/>
      <c r="E25" s="1507" t="s">
        <v>11</v>
      </c>
      <c r="F25" s="1509"/>
      <c r="G25" s="1507" t="s">
        <v>12</v>
      </c>
      <c r="H25" s="1509"/>
      <c r="I25" s="1507" t="s">
        <v>13</v>
      </c>
      <c r="J25" s="1509"/>
      <c r="K25" s="1507" t="s">
        <v>14</v>
      </c>
      <c r="L25" s="1509"/>
      <c r="M25" s="1507" t="s">
        <v>15</v>
      </c>
      <c r="N25" s="1509"/>
      <c r="O25" s="1513" t="s">
        <v>16</v>
      </c>
      <c r="P25" s="1514"/>
      <c r="Q25" s="1513" t="s">
        <v>17</v>
      </c>
      <c r="R25" s="1514"/>
      <c r="S25" s="1513" t="s">
        <v>18</v>
      </c>
      <c r="T25" s="1514"/>
      <c r="U25" s="1513" t="s">
        <v>19</v>
      </c>
      <c r="V25" s="1514"/>
      <c r="W25" s="1513" t="s">
        <v>20</v>
      </c>
      <c r="X25" s="1514"/>
      <c r="Y25" s="1513" t="s">
        <v>21</v>
      </c>
      <c r="Z25" s="1514"/>
      <c r="AA25" s="1513" t="s">
        <v>22</v>
      </c>
      <c r="AB25" s="1514"/>
      <c r="AC25" s="1513" t="s">
        <v>23</v>
      </c>
      <c r="AD25" s="1514"/>
      <c r="AE25" s="1513" t="s">
        <v>24</v>
      </c>
      <c r="AF25" s="1514"/>
      <c r="AG25" s="1513" t="s">
        <v>25</v>
      </c>
      <c r="AH25" s="1514"/>
      <c r="AI25" s="1513" t="s">
        <v>26</v>
      </c>
      <c r="AJ25" s="1514"/>
      <c r="AK25" s="1513" t="s">
        <v>27</v>
      </c>
      <c r="AL25" s="1514"/>
      <c r="AM25" s="1511"/>
      <c r="AN25" s="1511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X25" s="3"/>
      <c r="BY25" s="3"/>
      <c r="BZ25" s="3"/>
      <c r="CA25" s="4"/>
      <c r="CB25" s="4"/>
      <c r="CC25" s="4"/>
      <c r="CD25" s="4"/>
      <c r="CE25" s="4"/>
      <c r="CF25" s="4"/>
      <c r="CG25" s="13"/>
      <c r="CH25" s="13"/>
      <c r="CI25" s="13"/>
      <c r="CJ25" s="13"/>
      <c r="CK25" s="13"/>
      <c r="CL25" s="13"/>
      <c r="CM25" s="13"/>
    </row>
    <row r="26" spans="1:91" s="2" customFormat="1" x14ac:dyDescent="0.2">
      <c r="A26" s="1525"/>
      <c r="B26" s="457" t="s">
        <v>32</v>
      </c>
      <c r="C26" s="15" t="s">
        <v>40</v>
      </c>
      <c r="D26" s="139" t="s">
        <v>34</v>
      </c>
      <c r="E26" s="83" t="s">
        <v>40</v>
      </c>
      <c r="F26" s="18" t="s">
        <v>34</v>
      </c>
      <c r="G26" s="83" t="s">
        <v>40</v>
      </c>
      <c r="H26" s="18" t="s">
        <v>34</v>
      </c>
      <c r="I26" s="83" t="s">
        <v>40</v>
      </c>
      <c r="J26" s="18" t="s">
        <v>34</v>
      </c>
      <c r="K26" s="83" t="s">
        <v>40</v>
      </c>
      <c r="L26" s="18" t="s">
        <v>34</v>
      </c>
      <c r="M26" s="83" t="s">
        <v>40</v>
      </c>
      <c r="N26" s="18" t="s">
        <v>34</v>
      </c>
      <c r="O26" s="83" t="s">
        <v>40</v>
      </c>
      <c r="P26" s="18" t="s">
        <v>34</v>
      </c>
      <c r="Q26" s="83" t="s">
        <v>40</v>
      </c>
      <c r="R26" s="18" t="s">
        <v>34</v>
      </c>
      <c r="S26" s="83" t="s">
        <v>40</v>
      </c>
      <c r="T26" s="18" t="s">
        <v>34</v>
      </c>
      <c r="U26" s="83" t="s">
        <v>40</v>
      </c>
      <c r="V26" s="18" t="s">
        <v>34</v>
      </c>
      <c r="W26" s="83" t="s">
        <v>40</v>
      </c>
      <c r="X26" s="18" t="s">
        <v>34</v>
      </c>
      <c r="Y26" s="83" t="s">
        <v>40</v>
      </c>
      <c r="Z26" s="18" t="s">
        <v>34</v>
      </c>
      <c r="AA26" s="83" t="s">
        <v>40</v>
      </c>
      <c r="AB26" s="18" t="s">
        <v>34</v>
      </c>
      <c r="AC26" s="83" t="s">
        <v>40</v>
      </c>
      <c r="AD26" s="18" t="s">
        <v>34</v>
      </c>
      <c r="AE26" s="83" t="s">
        <v>40</v>
      </c>
      <c r="AF26" s="18" t="s">
        <v>34</v>
      </c>
      <c r="AG26" s="83" t="s">
        <v>40</v>
      </c>
      <c r="AH26" s="18" t="s">
        <v>34</v>
      </c>
      <c r="AI26" s="83" t="s">
        <v>40</v>
      </c>
      <c r="AJ26" s="18" t="s">
        <v>34</v>
      </c>
      <c r="AK26" s="83" t="s">
        <v>40</v>
      </c>
      <c r="AL26" s="18" t="s">
        <v>34</v>
      </c>
      <c r="AM26" s="1512"/>
      <c r="AN26" s="15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X26" s="3"/>
      <c r="BY26" s="3"/>
      <c r="BZ26" s="3"/>
      <c r="CA26" s="4"/>
      <c r="CB26" s="4"/>
      <c r="CC26" s="4"/>
      <c r="CD26" s="4"/>
      <c r="CE26" s="4"/>
      <c r="CF26" s="4"/>
      <c r="CG26" s="13"/>
      <c r="CH26" s="13"/>
      <c r="CI26" s="13"/>
      <c r="CJ26" s="13"/>
      <c r="CK26" s="13"/>
      <c r="CL26" s="13"/>
      <c r="CM26" s="13"/>
    </row>
    <row r="27" spans="1:91" s="2" customFormat="1" x14ac:dyDescent="0.2">
      <c r="A27" s="461" t="s">
        <v>41</v>
      </c>
      <c r="B27" s="462">
        <f t="shared" ref="B27:B32" si="2">SUM(C27+D27)</f>
        <v>0</v>
      </c>
      <c r="C27" s="492">
        <f t="shared" ref="C27:D32" si="3">SUM(E27+G27+I27+K27+M27+O27+Q27+S27+U27+W27+Y27+AA27+AC27+AE27+AG27+AI27+AK27)</f>
        <v>0</v>
      </c>
      <c r="D27" s="484">
        <f t="shared" si="3"/>
        <v>0</v>
      </c>
      <c r="E27" s="485"/>
      <c r="F27" s="486"/>
      <c r="G27" s="485"/>
      <c r="H27" s="486"/>
      <c r="I27" s="485"/>
      <c r="J27" s="487"/>
      <c r="K27" s="485"/>
      <c r="L27" s="487"/>
      <c r="M27" s="485"/>
      <c r="N27" s="487"/>
      <c r="O27" s="493"/>
      <c r="P27" s="487"/>
      <c r="Q27" s="493"/>
      <c r="R27" s="487"/>
      <c r="S27" s="493"/>
      <c r="T27" s="487"/>
      <c r="U27" s="493"/>
      <c r="V27" s="487"/>
      <c r="W27" s="493"/>
      <c r="X27" s="487"/>
      <c r="Y27" s="493"/>
      <c r="Z27" s="487"/>
      <c r="AA27" s="493"/>
      <c r="AB27" s="487"/>
      <c r="AC27" s="493"/>
      <c r="AD27" s="487"/>
      <c r="AE27" s="493"/>
      <c r="AF27" s="487"/>
      <c r="AG27" s="493"/>
      <c r="AH27" s="487"/>
      <c r="AI27" s="493"/>
      <c r="AJ27" s="487"/>
      <c r="AK27" s="493"/>
      <c r="AL27" s="487"/>
      <c r="AM27" s="494"/>
      <c r="AN27" s="494"/>
      <c r="AO27" s="28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X27" s="3"/>
      <c r="BY27" s="3"/>
      <c r="BZ27" s="3"/>
      <c r="CA27" s="4"/>
      <c r="CB27" s="4"/>
      <c r="CC27" s="4"/>
      <c r="CD27" s="4"/>
      <c r="CE27" s="4"/>
      <c r="CF27" s="4"/>
      <c r="CG27" s="13">
        <v>0</v>
      </c>
      <c r="CH27" s="13">
        <v>0</v>
      </c>
      <c r="CI27" s="13"/>
      <c r="CJ27" s="13"/>
      <c r="CK27" s="13"/>
      <c r="CL27" s="13"/>
      <c r="CM27" s="13"/>
    </row>
    <row r="28" spans="1:91" s="2" customFormat="1" x14ac:dyDescent="0.2">
      <c r="A28" s="30" t="s">
        <v>42</v>
      </c>
      <c r="B28" s="63">
        <f t="shared" si="2"/>
        <v>0</v>
      </c>
      <c r="C28" s="64">
        <f t="shared" si="3"/>
        <v>0</v>
      </c>
      <c r="D28" s="72">
        <f t="shared" si="3"/>
        <v>0</v>
      </c>
      <c r="E28" s="34"/>
      <c r="F28" s="73"/>
      <c r="G28" s="34"/>
      <c r="H28" s="73"/>
      <c r="I28" s="34"/>
      <c r="J28" s="35"/>
      <c r="K28" s="34"/>
      <c r="L28" s="35"/>
      <c r="M28" s="34"/>
      <c r="N28" s="35"/>
      <c r="O28" s="74"/>
      <c r="P28" s="35"/>
      <c r="Q28" s="74"/>
      <c r="R28" s="35"/>
      <c r="S28" s="74"/>
      <c r="T28" s="35"/>
      <c r="U28" s="74"/>
      <c r="V28" s="35"/>
      <c r="W28" s="74"/>
      <c r="X28" s="35"/>
      <c r="Y28" s="74"/>
      <c r="Z28" s="35"/>
      <c r="AA28" s="74"/>
      <c r="AB28" s="35"/>
      <c r="AC28" s="74"/>
      <c r="AD28" s="35"/>
      <c r="AE28" s="74"/>
      <c r="AF28" s="35"/>
      <c r="AG28" s="74"/>
      <c r="AH28" s="35"/>
      <c r="AI28" s="74"/>
      <c r="AJ28" s="35"/>
      <c r="AK28" s="74"/>
      <c r="AL28" s="35"/>
      <c r="AM28" s="75"/>
      <c r="AN28" s="75"/>
      <c r="AO28" s="28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X28" s="3"/>
      <c r="BY28" s="3"/>
      <c r="BZ28" s="3"/>
      <c r="CA28" s="4"/>
      <c r="CB28" s="4"/>
      <c r="CC28" s="4"/>
      <c r="CD28" s="4"/>
      <c r="CE28" s="4"/>
      <c r="CF28" s="4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s="2" customFormat="1" x14ac:dyDescent="0.2">
      <c r="A29" s="30" t="s">
        <v>43</v>
      </c>
      <c r="B29" s="63">
        <f t="shared" si="2"/>
        <v>0</v>
      </c>
      <c r="C29" s="64">
        <f t="shared" si="3"/>
        <v>0</v>
      </c>
      <c r="D29" s="72">
        <f t="shared" si="3"/>
        <v>0</v>
      </c>
      <c r="E29" s="34"/>
      <c r="F29" s="73"/>
      <c r="G29" s="34"/>
      <c r="H29" s="73"/>
      <c r="I29" s="34"/>
      <c r="J29" s="35"/>
      <c r="K29" s="34"/>
      <c r="L29" s="35"/>
      <c r="M29" s="34"/>
      <c r="N29" s="35"/>
      <c r="O29" s="74"/>
      <c r="P29" s="35"/>
      <c r="Q29" s="74"/>
      <c r="R29" s="35"/>
      <c r="S29" s="74"/>
      <c r="T29" s="35"/>
      <c r="U29" s="74"/>
      <c r="V29" s="35"/>
      <c r="W29" s="74"/>
      <c r="X29" s="35"/>
      <c r="Y29" s="74"/>
      <c r="Z29" s="35"/>
      <c r="AA29" s="74"/>
      <c r="AB29" s="35"/>
      <c r="AC29" s="74"/>
      <c r="AD29" s="35"/>
      <c r="AE29" s="74"/>
      <c r="AF29" s="35"/>
      <c r="AG29" s="74"/>
      <c r="AH29" s="35"/>
      <c r="AI29" s="74"/>
      <c r="AJ29" s="35"/>
      <c r="AK29" s="74"/>
      <c r="AL29" s="35"/>
      <c r="AM29" s="75"/>
      <c r="AN29" s="75"/>
      <c r="AO29" s="28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X29" s="3"/>
      <c r="BY29" s="3"/>
      <c r="BZ29" s="3"/>
      <c r="CA29" s="4"/>
      <c r="CB29" s="4"/>
      <c r="CC29" s="4"/>
      <c r="CD29" s="4"/>
      <c r="CE29" s="4"/>
      <c r="CF29" s="4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s="2" customFormat="1" x14ac:dyDescent="0.2">
      <c r="A30" s="30" t="s">
        <v>46</v>
      </c>
      <c r="B30" s="63">
        <f t="shared" si="2"/>
        <v>0</v>
      </c>
      <c r="C30" s="64">
        <f t="shared" si="3"/>
        <v>0</v>
      </c>
      <c r="D30" s="72">
        <f t="shared" si="3"/>
        <v>0</v>
      </c>
      <c r="E30" s="34"/>
      <c r="F30" s="73"/>
      <c r="G30" s="34"/>
      <c r="H30" s="73"/>
      <c r="I30" s="34"/>
      <c r="J30" s="35"/>
      <c r="K30" s="34"/>
      <c r="L30" s="35"/>
      <c r="M30" s="34"/>
      <c r="N30" s="35"/>
      <c r="O30" s="74"/>
      <c r="P30" s="35"/>
      <c r="Q30" s="74"/>
      <c r="R30" s="35"/>
      <c r="S30" s="74"/>
      <c r="T30" s="35"/>
      <c r="U30" s="74"/>
      <c r="V30" s="35"/>
      <c r="W30" s="74"/>
      <c r="X30" s="35"/>
      <c r="Y30" s="74"/>
      <c r="Z30" s="35"/>
      <c r="AA30" s="74"/>
      <c r="AB30" s="35"/>
      <c r="AC30" s="74"/>
      <c r="AD30" s="35"/>
      <c r="AE30" s="74"/>
      <c r="AF30" s="35"/>
      <c r="AG30" s="74"/>
      <c r="AH30" s="35"/>
      <c r="AI30" s="74"/>
      <c r="AJ30" s="35"/>
      <c r="AK30" s="74"/>
      <c r="AL30" s="35"/>
      <c r="AM30" s="75"/>
      <c r="AN30" s="75"/>
      <c r="AO30" s="28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X30" s="3"/>
      <c r="BY30" s="3"/>
      <c r="BZ30" s="3"/>
      <c r="CA30" s="4"/>
      <c r="CB30" s="4"/>
      <c r="CC30" s="4"/>
      <c r="CD30" s="4"/>
      <c r="CE30" s="4"/>
      <c r="CF30" s="4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s="2" customFormat="1" x14ac:dyDescent="0.2">
      <c r="A31" s="30" t="s">
        <v>47</v>
      </c>
      <c r="B31" s="63">
        <f t="shared" si="2"/>
        <v>0</v>
      </c>
      <c r="C31" s="64">
        <f t="shared" si="3"/>
        <v>0</v>
      </c>
      <c r="D31" s="72">
        <f t="shared" si="3"/>
        <v>0</v>
      </c>
      <c r="E31" s="34"/>
      <c r="F31" s="73"/>
      <c r="G31" s="34"/>
      <c r="H31" s="73"/>
      <c r="I31" s="34"/>
      <c r="J31" s="35"/>
      <c r="K31" s="34"/>
      <c r="L31" s="35"/>
      <c r="M31" s="34"/>
      <c r="N31" s="35"/>
      <c r="O31" s="74"/>
      <c r="P31" s="35"/>
      <c r="Q31" s="74"/>
      <c r="R31" s="35"/>
      <c r="S31" s="74"/>
      <c r="T31" s="35"/>
      <c r="U31" s="74"/>
      <c r="V31" s="35"/>
      <c r="W31" s="74"/>
      <c r="X31" s="35"/>
      <c r="Y31" s="74"/>
      <c r="Z31" s="35"/>
      <c r="AA31" s="74"/>
      <c r="AB31" s="35"/>
      <c r="AC31" s="74"/>
      <c r="AD31" s="35"/>
      <c r="AE31" s="74"/>
      <c r="AF31" s="35"/>
      <c r="AG31" s="74"/>
      <c r="AH31" s="35"/>
      <c r="AI31" s="74"/>
      <c r="AJ31" s="35"/>
      <c r="AK31" s="74"/>
      <c r="AL31" s="35"/>
      <c r="AM31" s="75"/>
      <c r="AN31" s="75"/>
      <c r="AO31" s="28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X31" s="3"/>
      <c r="BY31" s="3"/>
      <c r="BZ31" s="3"/>
      <c r="CA31" s="4"/>
      <c r="CB31" s="4"/>
      <c r="CC31" s="4"/>
      <c r="CD31" s="4"/>
      <c r="CE31" s="4"/>
      <c r="CF31" s="4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s="2" customFormat="1" x14ac:dyDescent="0.2">
      <c r="A32" s="89" t="s">
        <v>48</v>
      </c>
      <c r="B32" s="77">
        <f t="shared" si="2"/>
        <v>0</v>
      </c>
      <c r="C32" s="78">
        <f t="shared" si="3"/>
        <v>0</v>
      </c>
      <c r="D32" s="45">
        <f t="shared" si="3"/>
        <v>0</v>
      </c>
      <c r="E32" s="46"/>
      <c r="F32" s="47"/>
      <c r="G32" s="46"/>
      <c r="H32" s="47"/>
      <c r="I32" s="46"/>
      <c r="J32" s="48"/>
      <c r="K32" s="46"/>
      <c r="L32" s="48"/>
      <c r="M32" s="46"/>
      <c r="N32" s="48"/>
      <c r="O32" s="79"/>
      <c r="P32" s="48"/>
      <c r="Q32" s="79"/>
      <c r="R32" s="48"/>
      <c r="S32" s="79"/>
      <c r="T32" s="48"/>
      <c r="U32" s="79"/>
      <c r="V32" s="48"/>
      <c r="W32" s="79"/>
      <c r="X32" s="48"/>
      <c r="Y32" s="79"/>
      <c r="Z32" s="48"/>
      <c r="AA32" s="79"/>
      <c r="AB32" s="48"/>
      <c r="AC32" s="79"/>
      <c r="AD32" s="48"/>
      <c r="AE32" s="79"/>
      <c r="AF32" s="48"/>
      <c r="AG32" s="79"/>
      <c r="AH32" s="48"/>
      <c r="AI32" s="79"/>
      <c r="AJ32" s="48"/>
      <c r="AK32" s="79"/>
      <c r="AL32" s="48"/>
      <c r="AM32" s="80"/>
      <c r="AN32" s="80"/>
      <c r="AO32" s="28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X32" s="3"/>
      <c r="BY32" s="3"/>
      <c r="BZ32" s="3"/>
      <c r="CA32" s="4"/>
      <c r="CB32" s="4"/>
      <c r="CC32" s="4"/>
      <c r="CD32" s="4"/>
      <c r="CE32" s="4"/>
      <c r="CF32" s="4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s="2" customFormat="1" x14ac:dyDescent="0.2">
      <c r="A33" s="81" t="s">
        <v>49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2"/>
      <c r="M33" s="11"/>
      <c r="N33" s="11"/>
      <c r="O33" s="8"/>
      <c r="P33" s="8"/>
      <c r="Q33" s="8"/>
      <c r="R33" s="8"/>
      <c r="S33" s="8"/>
      <c r="T33" s="8"/>
      <c r="U33" s="8"/>
      <c r="V33" s="8"/>
      <c r="W33" s="8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5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A33" s="4"/>
      <c r="CB33" s="4"/>
      <c r="CC33" s="4"/>
      <c r="CD33" s="4"/>
      <c r="CE33" s="4"/>
      <c r="CF33" s="4"/>
      <c r="CG33" s="13"/>
      <c r="CH33" s="13"/>
      <c r="CI33" s="13"/>
      <c r="CJ33" s="13"/>
      <c r="CK33" s="13"/>
      <c r="CL33" s="13"/>
      <c r="CM33" s="13"/>
    </row>
    <row r="34" spans="1:91" s="2" customFormat="1" ht="14.25" customHeight="1" x14ac:dyDescent="0.2">
      <c r="A34" s="1523" t="s">
        <v>39</v>
      </c>
      <c r="B34" s="1501" t="s">
        <v>5</v>
      </c>
      <c r="C34" s="1502"/>
      <c r="D34" s="1503"/>
      <c r="E34" s="1507" t="s">
        <v>6</v>
      </c>
      <c r="F34" s="1508"/>
      <c r="G34" s="1508"/>
      <c r="H34" s="1508"/>
      <c r="I34" s="1508"/>
      <c r="J34" s="1508"/>
      <c r="K34" s="1508"/>
      <c r="L34" s="1508"/>
      <c r="M34" s="1508"/>
      <c r="N34" s="1508"/>
      <c r="O34" s="1508"/>
      <c r="P34" s="1508"/>
      <c r="Q34" s="1508"/>
      <c r="R34" s="1508"/>
      <c r="S34" s="1508"/>
      <c r="T34" s="1508"/>
      <c r="U34" s="1508"/>
      <c r="V34" s="1508"/>
      <c r="W34" s="1508"/>
      <c r="X34" s="1508"/>
      <c r="Y34" s="1508"/>
      <c r="Z34" s="1508"/>
      <c r="AA34" s="1508"/>
      <c r="AB34" s="1508"/>
      <c r="AC34" s="1508"/>
      <c r="AD34" s="1508"/>
      <c r="AE34" s="1508"/>
      <c r="AF34" s="1508"/>
      <c r="AG34" s="1508"/>
      <c r="AH34" s="1508"/>
      <c r="AI34" s="1508"/>
      <c r="AJ34" s="1508"/>
      <c r="AK34" s="1508"/>
      <c r="AL34" s="1509"/>
      <c r="AM34" s="1510" t="s">
        <v>7</v>
      </c>
      <c r="AN34" s="1510" t="s">
        <v>10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3"/>
      <c r="BY34" s="3"/>
      <c r="BZ34" s="3"/>
      <c r="CA34" s="4"/>
      <c r="CB34" s="4"/>
      <c r="CC34" s="4"/>
      <c r="CD34" s="4"/>
      <c r="CE34" s="4"/>
      <c r="CF34" s="4"/>
      <c r="CG34" s="13"/>
      <c r="CH34" s="13"/>
      <c r="CI34" s="13"/>
      <c r="CJ34" s="13"/>
      <c r="CK34" s="13"/>
      <c r="CL34" s="13"/>
      <c r="CM34" s="13"/>
    </row>
    <row r="35" spans="1:91" s="2" customFormat="1" x14ac:dyDescent="0.2">
      <c r="A35" s="1524"/>
      <c r="B35" s="1504"/>
      <c r="C35" s="1505"/>
      <c r="D35" s="1506"/>
      <c r="E35" s="1507" t="s">
        <v>11</v>
      </c>
      <c r="F35" s="1509"/>
      <c r="G35" s="1507" t="s">
        <v>12</v>
      </c>
      <c r="H35" s="1509"/>
      <c r="I35" s="1507" t="s">
        <v>13</v>
      </c>
      <c r="J35" s="1509"/>
      <c r="K35" s="1507" t="s">
        <v>14</v>
      </c>
      <c r="L35" s="1509"/>
      <c r="M35" s="1507" t="s">
        <v>15</v>
      </c>
      <c r="N35" s="1509"/>
      <c r="O35" s="1513" t="s">
        <v>16</v>
      </c>
      <c r="P35" s="1514"/>
      <c r="Q35" s="1513" t="s">
        <v>17</v>
      </c>
      <c r="R35" s="1514"/>
      <c r="S35" s="1513" t="s">
        <v>18</v>
      </c>
      <c r="T35" s="1514"/>
      <c r="U35" s="1513" t="s">
        <v>19</v>
      </c>
      <c r="V35" s="1514"/>
      <c r="W35" s="1513" t="s">
        <v>20</v>
      </c>
      <c r="X35" s="1514"/>
      <c r="Y35" s="1513" t="s">
        <v>21</v>
      </c>
      <c r="Z35" s="1514"/>
      <c r="AA35" s="1513" t="s">
        <v>22</v>
      </c>
      <c r="AB35" s="1514"/>
      <c r="AC35" s="1513" t="s">
        <v>23</v>
      </c>
      <c r="AD35" s="1514"/>
      <c r="AE35" s="1513" t="s">
        <v>24</v>
      </c>
      <c r="AF35" s="1514"/>
      <c r="AG35" s="1513" t="s">
        <v>25</v>
      </c>
      <c r="AH35" s="1514"/>
      <c r="AI35" s="1513" t="s">
        <v>26</v>
      </c>
      <c r="AJ35" s="1514"/>
      <c r="AK35" s="1513" t="s">
        <v>27</v>
      </c>
      <c r="AL35" s="1514"/>
      <c r="AM35" s="1511"/>
      <c r="AN35" s="1511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X35" s="3"/>
      <c r="BY35" s="3"/>
      <c r="BZ35" s="3"/>
      <c r="CA35" s="4"/>
      <c r="CB35" s="4"/>
      <c r="CC35" s="4"/>
      <c r="CD35" s="4"/>
      <c r="CE35" s="4"/>
      <c r="CF35" s="4"/>
      <c r="CG35" s="13"/>
      <c r="CH35" s="13"/>
      <c r="CI35" s="13"/>
      <c r="CJ35" s="13"/>
      <c r="CK35" s="13"/>
      <c r="CL35" s="13"/>
      <c r="CM35" s="13"/>
    </row>
    <row r="36" spans="1:91" s="2" customFormat="1" x14ac:dyDescent="0.2">
      <c r="A36" s="1525"/>
      <c r="B36" s="457" t="s">
        <v>32</v>
      </c>
      <c r="C36" s="15" t="s">
        <v>40</v>
      </c>
      <c r="D36" s="139" t="s">
        <v>34</v>
      </c>
      <c r="E36" s="90" t="s">
        <v>40</v>
      </c>
      <c r="F36" s="60" t="s">
        <v>34</v>
      </c>
      <c r="G36" s="90" t="s">
        <v>40</v>
      </c>
      <c r="H36" s="60" t="s">
        <v>34</v>
      </c>
      <c r="I36" s="90" t="s">
        <v>40</v>
      </c>
      <c r="J36" s="60" t="s">
        <v>34</v>
      </c>
      <c r="K36" s="90" t="s">
        <v>40</v>
      </c>
      <c r="L36" s="60" t="s">
        <v>34</v>
      </c>
      <c r="M36" s="90" t="s">
        <v>40</v>
      </c>
      <c r="N36" s="60" t="s">
        <v>34</v>
      </c>
      <c r="O36" s="90" t="s">
        <v>40</v>
      </c>
      <c r="P36" s="60" t="s">
        <v>34</v>
      </c>
      <c r="Q36" s="90" t="s">
        <v>40</v>
      </c>
      <c r="R36" s="60" t="s">
        <v>34</v>
      </c>
      <c r="S36" s="90" t="s">
        <v>40</v>
      </c>
      <c r="T36" s="60" t="s">
        <v>34</v>
      </c>
      <c r="U36" s="90" t="s">
        <v>40</v>
      </c>
      <c r="V36" s="60" t="s">
        <v>34</v>
      </c>
      <c r="W36" s="90" t="s">
        <v>40</v>
      </c>
      <c r="X36" s="60" t="s">
        <v>34</v>
      </c>
      <c r="Y36" s="90" t="s">
        <v>40</v>
      </c>
      <c r="Z36" s="60" t="s">
        <v>34</v>
      </c>
      <c r="AA36" s="90" t="s">
        <v>40</v>
      </c>
      <c r="AB36" s="60" t="s">
        <v>34</v>
      </c>
      <c r="AC36" s="90" t="s">
        <v>40</v>
      </c>
      <c r="AD36" s="60" t="s">
        <v>34</v>
      </c>
      <c r="AE36" s="90" t="s">
        <v>40</v>
      </c>
      <c r="AF36" s="60" t="s">
        <v>34</v>
      </c>
      <c r="AG36" s="90" t="s">
        <v>40</v>
      </c>
      <c r="AH36" s="60" t="s">
        <v>34</v>
      </c>
      <c r="AI36" s="90" t="s">
        <v>40</v>
      </c>
      <c r="AJ36" s="60" t="s">
        <v>34</v>
      </c>
      <c r="AK36" s="90" t="s">
        <v>40</v>
      </c>
      <c r="AL36" s="60" t="s">
        <v>34</v>
      </c>
      <c r="AM36" s="1512"/>
      <c r="AN36" s="1512"/>
      <c r="AO36" s="91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X36" s="3"/>
      <c r="BY36" s="3"/>
      <c r="BZ36" s="3"/>
      <c r="CA36" s="4"/>
      <c r="CB36" s="4"/>
      <c r="CC36" s="4"/>
      <c r="CD36" s="4"/>
      <c r="CE36" s="4"/>
      <c r="CF36" s="4"/>
      <c r="CG36" s="13"/>
      <c r="CH36" s="13"/>
      <c r="CI36" s="13"/>
      <c r="CJ36" s="13"/>
      <c r="CK36" s="13"/>
      <c r="CL36" s="13"/>
      <c r="CM36" s="13"/>
    </row>
    <row r="37" spans="1:91" s="2" customFormat="1" x14ac:dyDescent="0.2">
      <c r="A37" s="461" t="s">
        <v>41</v>
      </c>
      <c r="B37" s="462">
        <f t="shared" ref="B37:B42" si="4">SUM(C37+D37)</f>
        <v>0</v>
      </c>
      <c r="C37" s="492">
        <f t="shared" ref="C37:D42" si="5">SUM(E37+G37+I37+K37+M37+O37+Q37+S37+U37+W37+Y37+AA37+AC37+AE37+AG37+AI37+AK37)</f>
        <v>0</v>
      </c>
      <c r="D37" s="484">
        <f t="shared" si="5"/>
        <v>0</v>
      </c>
      <c r="E37" s="66"/>
      <c r="F37" s="67"/>
      <c r="G37" s="66"/>
      <c r="H37" s="67"/>
      <c r="I37" s="66"/>
      <c r="J37" s="68"/>
      <c r="K37" s="66"/>
      <c r="L37" s="68"/>
      <c r="M37" s="66"/>
      <c r="N37" s="68"/>
      <c r="O37" s="69"/>
      <c r="P37" s="68"/>
      <c r="Q37" s="69"/>
      <c r="R37" s="68"/>
      <c r="S37" s="69"/>
      <c r="T37" s="68"/>
      <c r="U37" s="69"/>
      <c r="V37" s="68"/>
      <c r="W37" s="69"/>
      <c r="X37" s="68"/>
      <c r="Y37" s="69"/>
      <c r="Z37" s="68"/>
      <c r="AA37" s="69"/>
      <c r="AB37" s="68"/>
      <c r="AC37" s="69"/>
      <c r="AD37" s="68"/>
      <c r="AE37" s="69"/>
      <c r="AF37" s="68"/>
      <c r="AG37" s="69"/>
      <c r="AH37" s="68"/>
      <c r="AI37" s="69"/>
      <c r="AJ37" s="68"/>
      <c r="AK37" s="69"/>
      <c r="AL37" s="68"/>
      <c r="AM37" s="75"/>
      <c r="AN37" s="494"/>
      <c r="AO37" s="28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X37" s="3"/>
      <c r="BY37" s="3"/>
      <c r="BZ37" s="3"/>
      <c r="CA37" s="4"/>
      <c r="CB37" s="4"/>
      <c r="CC37" s="4"/>
      <c r="CD37" s="4"/>
      <c r="CE37" s="4"/>
      <c r="CF37" s="4"/>
      <c r="CG37" s="13">
        <v>0</v>
      </c>
      <c r="CH37" s="13">
        <v>0</v>
      </c>
      <c r="CI37" s="13"/>
      <c r="CJ37" s="13"/>
      <c r="CK37" s="13"/>
      <c r="CL37" s="13"/>
      <c r="CM37" s="13"/>
    </row>
    <row r="38" spans="1:91" s="2" customFormat="1" x14ac:dyDescent="0.2">
      <c r="A38" s="30" t="s">
        <v>42</v>
      </c>
      <c r="B38" s="63">
        <f t="shared" si="4"/>
        <v>0</v>
      </c>
      <c r="C38" s="64">
        <f t="shared" si="5"/>
        <v>0</v>
      </c>
      <c r="D38" s="72">
        <f t="shared" si="5"/>
        <v>0</v>
      </c>
      <c r="E38" s="34"/>
      <c r="F38" s="73"/>
      <c r="G38" s="34"/>
      <c r="H38" s="73"/>
      <c r="I38" s="34"/>
      <c r="J38" s="35"/>
      <c r="K38" s="34"/>
      <c r="L38" s="35"/>
      <c r="M38" s="34"/>
      <c r="N38" s="35"/>
      <c r="O38" s="74"/>
      <c r="P38" s="35"/>
      <c r="Q38" s="74"/>
      <c r="R38" s="35"/>
      <c r="S38" s="74"/>
      <c r="T38" s="35"/>
      <c r="U38" s="74"/>
      <c r="V38" s="35"/>
      <c r="W38" s="74"/>
      <c r="X38" s="35"/>
      <c r="Y38" s="74"/>
      <c r="Z38" s="35"/>
      <c r="AA38" s="74"/>
      <c r="AB38" s="35"/>
      <c r="AC38" s="74"/>
      <c r="AD38" s="35"/>
      <c r="AE38" s="74"/>
      <c r="AF38" s="35"/>
      <c r="AG38" s="74"/>
      <c r="AH38" s="35"/>
      <c r="AI38" s="74"/>
      <c r="AJ38" s="35"/>
      <c r="AK38" s="74"/>
      <c r="AL38" s="35"/>
      <c r="AM38" s="75"/>
      <c r="AN38" s="75"/>
      <c r="AO38" s="28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X38" s="3"/>
      <c r="BY38" s="3"/>
      <c r="BZ38" s="3"/>
      <c r="CA38" s="4"/>
      <c r="CB38" s="4"/>
      <c r="CC38" s="4"/>
      <c r="CD38" s="4"/>
      <c r="CE38" s="4"/>
      <c r="CF38" s="4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s="2" customFormat="1" x14ac:dyDescent="0.2">
      <c r="A39" s="30" t="s">
        <v>43</v>
      </c>
      <c r="B39" s="63">
        <f t="shared" si="4"/>
        <v>0</v>
      </c>
      <c r="C39" s="64">
        <f t="shared" si="5"/>
        <v>0</v>
      </c>
      <c r="D39" s="72">
        <f t="shared" si="5"/>
        <v>0</v>
      </c>
      <c r="E39" s="34"/>
      <c r="F39" s="73"/>
      <c r="G39" s="34"/>
      <c r="H39" s="73"/>
      <c r="I39" s="34"/>
      <c r="J39" s="35"/>
      <c r="K39" s="34"/>
      <c r="L39" s="35"/>
      <c r="M39" s="34"/>
      <c r="N39" s="35"/>
      <c r="O39" s="74"/>
      <c r="P39" s="35"/>
      <c r="Q39" s="74"/>
      <c r="R39" s="35"/>
      <c r="S39" s="74"/>
      <c r="T39" s="35"/>
      <c r="U39" s="74"/>
      <c r="V39" s="35"/>
      <c r="W39" s="74"/>
      <c r="X39" s="35"/>
      <c r="Y39" s="74"/>
      <c r="Z39" s="35"/>
      <c r="AA39" s="74"/>
      <c r="AB39" s="35"/>
      <c r="AC39" s="74"/>
      <c r="AD39" s="35"/>
      <c r="AE39" s="74"/>
      <c r="AF39" s="35"/>
      <c r="AG39" s="74"/>
      <c r="AH39" s="35"/>
      <c r="AI39" s="74"/>
      <c r="AJ39" s="35"/>
      <c r="AK39" s="74"/>
      <c r="AL39" s="35"/>
      <c r="AM39" s="75"/>
      <c r="AN39" s="75"/>
      <c r="AO39" s="28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X39" s="3"/>
      <c r="BY39" s="3"/>
      <c r="BZ39" s="3"/>
      <c r="CA39" s="4"/>
      <c r="CB39" s="4"/>
      <c r="CC39" s="4"/>
      <c r="CD39" s="4"/>
      <c r="CE39" s="4"/>
      <c r="CF39" s="4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s="2" customFormat="1" x14ac:dyDescent="0.2">
      <c r="A40" s="30" t="s">
        <v>46</v>
      </c>
      <c r="B40" s="63">
        <f t="shared" si="4"/>
        <v>0</v>
      </c>
      <c r="C40" s="64">
        <f t="shared" si="5"/>
        <v>0</v>
      </c>
      <c r="D40" s="72">
        <f t="shared" si="5"/>
        <v>0</v>
      </c>
      <c r="E40" s="34"/>
      <c r="F40" s="73"/>
      <c r="G40" s="34"/>
      <c r="H40" s="73"/>
      <c r="I40" s="34"/>
      <c r="J40" s="35"/>
      <c r="K40" s="34"/>
      <c r="L40" s="35"/>
      <c r="M40" s="34"/>
      <c r="N40" s="35"/>
      <c r="O40" s="74"/>
      <c r="P40" s="35"/>
      <c r="Q40" s="74"/>
      <c r="R40" s="35"/>
      <c r="S40" s="74"/>
      <c r="T40" s="35"/>
      <c r="U40" s="74"/>
      <c r="V40" s="35"/>
      <c r="W40" s="74"/>
      <c r="X40" s="35"/>
      <c r="Y40" s="74"/>
      <c r="Z40" s="35"/>
      <c r="AA40" s="74"/>
      <c r="AB40" s="35"/>
      <c r="AC40" s="74"/>
      <c r="AD40" s="35"/>
      <c r="AE40" s="74"/>
      <c r="AF40" s="35"/>
      <c r="AG40" s="74"/>
      <c r="AH40" s="35"/>
      <c r="AI40" s="74"/>
      <c r="AJ40" s="35"/>
      <c r="AK40" s="74"/>
      <c r="AL40" s="35"/>
      <c r="AM40" s="75"/>
      <c r="AN40" s="75"/>
      <c r="AO40" s="28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X40" s="3"/>
      <c r="BY40" s="3"/>
      <c r="BZ40" s="3"/>
      <c r="CA40" s="4"/>
      <c r="CB40" s="4"/>
      <c r="CC40" s="4"/>
      <c r="CD40" s="4"/>
      <c r="CE40" s="4"/>
      <c r="CF40" s="4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s="2" customFormat="1" x14ac:dyDescent="0.2">
      <c r="A41" s="30" t="s">
        <v>47</v>
      </c>
      <c r="B41" s="63">
        <f t="shared" si="4"/>
        <v>0</v>
      </c>
      <c r="C41" s="64">
        <f t="shared" si="5"/>
        <v>0</v>
      </c>
      <c r="D41" s="72">
        <f t="shared" si="5"/>
        <v>0</v>
      </c>
      <c r="E41" s="34"/>
      <c r="F41" s="73"/>
      <c r="G41" s="34"/>
      <c r="H41" s="73"/>
      <c r="I41" s="34"/>
      <c r="J41" s="35"/>
      <c r="K41" s="34"/>
      <c r="L41" s="35"/>
      <c r="M41" s="34"/>
      <c r="N41" s="35"/>
      <c r="O41" s="74"/>
      <c r="P41" s="35"/>
      <c r="Q41" s="74"/>
      <c r="R41" s="35"/>
      <c r="S41" s="74"/>
      <c r="T41" s="35"/>
      <c r="U41" s="74"/>
      <c r="V41" s="35"/>
      <c r="W41" s="74"/>
      <c r="X41" s="35"/>
      <c r="Y41" s="74"/>
      <c r="Z41" s="35"/>
      <c r="AA41" s="74"/>
      <c r="AB41" s="35"/>
      <c r="AC41" s="74"/>
      <c r="AD41" s="35"/>
      <c r="AE41" s="74"/>
      <c r="AF41" s="35"/>
      <c r="AG41" s="74"/>
      <c r="AH41" s="35"/>
      <c r="AI41" s="74"/>
      <c r="AJ41" s="35"/>
      <c r="AK41" s="74"/>
      <c r="AL41" s="35"/>
      <c r="AM41" s="75"/>
      <c r="AN41" s="75"/>
      <c r="AO41" s="28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X41" s="3"/>
      <c r="BY41" s="3"/>
      <c r="BZ41" s="3"/>
      <c r="CA41" s="4"/>
      <c r="CB41" s="4"/>
      <c r="CC41" s="4"/>
      <c r="CD41" s="4"/>
      <c r="CE41" s="4"/>
      <c r="CF41" s="4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s="2" customFormat="1" x14ac:dyDescent="0.2">
      <c r="A42" s="89" t="s">
        <v>48</v>
      </c>
      <c r="B42" s="77">
        <f t="shared" si="4"/>
        <v>0</v>
      </c>
      <c r="C42" s="78">
        <f t="shared" si="5"/>
        <v>0</v>
      </c>
      <c r="D42" s="45">
        <f t="shared" si="5"/>
        <v>0</v>
      </c>
      <c r="E42" s="46"/>
      <c r="F42" s="47"/>
      <c r="G42" s="46"/>
      <c r="H42" s="47"/>
      <c r="I42" s="46"/>
      <c r="J42" s="48"/>
      <c r="K42" s="46"/>
      <c r="L42" s="48"/>
      <c r="M42" s="46"/>
      <c r="N42" s="48"/>
      <c r="O42" s="79"/>
      <c r="P42" s="48"/>
      <c r="Q42" s="79"/>
      <c r="R42" s="48"/>
      <c r="S42" s="79"/>
      <c r="T42" s="48"/>
      <c r="U42" s="79"/>
      <c r="V42" s="48"/>
      <c r="W42" s="79"/>
      <c r="X42" s="48"/>
      <c r="Y42" s="79"/>
      <c r="Z42" s="48"/>
      <c r="AA42" s="79"/>
      <c r="AB42" s="48"/>
      <c r="AC42" s="79"/>
      <c r="AD42" s="48"/>
      <c r="AE42" s="79"/>
      <c r="AF42" s="48"/>
      <c r="AG42" s="79"/>
      <c r="AH42" s="48"/>
      <c r="AI42" s="79"/>
      <c r="AJ42" s="48"/>
      <c r="AK42" s="79"/>
      <c r="AL42" s="48"/>
      <c r="AM42" s="80"/>
      <c r="AN42" s="80"/>
      <c r="AO42" s="28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X42" s="3"/>
      <c r="BY42" s="3"/>
      <c r="BZ42" s="3"/>
      <c r="CA42" s="4"/>
      <c r="CB42" s="4"/>
      <c r="CC42" s="4"/>
      <c r="CD42" s="4"/>
      <c r="CE42" s="4"/>
      <c r="CF42" s="4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s="2" customFormat="1" x14ac:dyDescent="0.2">
      <c r="A43" s="81" t="s">
        <v>50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2"/>
      <c r="M43" s="11"/>
      <c r="N43" s="11"/>
      <c r="O43" s="8"/>
      <c r="P43" s="8"/>
      <c r="Q43" s="8"/>
      <c r="R43" s="8"/>
      <c r="S43" s="8"/>
      <c r="T43" s="8"/>
      <c r="U43" s="8"/>
      <c r="V43" s="8"/>
      <c r="W43" s="8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5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A43" s="4"/>
      <c r="CB43" s="4"/>
      <c r="CC43" s="4"/>
      <c r="CD43" s="4"/>
      <c r="CE43" s="4"/>
      <c r="CF43" s="4"/>
      <c r="CG43" s="13"/>
      <c r="CH43" s="13"/>
      <c r="CI43" s="13"/>
      <c r="CJ43" s="13"/>
      <c r="CK43" s="13"/>
      <c r="CL43" s="13"/>
      <c r="CM43" s="13"/>
    </row>
    <row r="44" spans="1:91" s="2" customFormat="1" ht="14.25" customHeight="1" x14ac:dyDescent="0.2">
      <c r="A44" s="1523" t="s">
        <v>39</v>
      </c>
      <c r="B44" s="1501" t="s">
        <v>5</v>
      </c>
      <c r="C44" s="1502"/>
      <c r="D44" s="1503"/>
      <c r="E44" s="1507" t="s">
        <v>6</v>
      </c>
      <c r="F44" s="1508"/>
      <c r="G44" s="1508"/>
      <c r="H44" s="1508"/>
      <c r="I44" s="1508"/>
      <c r="J44" s="1508"/>
      <c r="K44" s="1508"/>
      <c r="L44" s="1508"/>
      <c r="M44" s="1508"/>
      <c r="N44" s="1508"/>
      <c r="O44" s="1508"/>
      <c r="P44" s="1508"/>
      <c r="Q44" s="1508"/>
      <c r="R44" s="1508"/>
      <c r="S44" s="1508"/>
      <c r="T44" s="1508"/>
      <c r="U44" s="1508"/>
      <c r="V44" s="1508"/>
      <c r="W44" s="1508"/>
      <c r="X44" s="1508"/>
      <c r="Y44" s="1508"/>
      <c r="Z44" s="1508"/>
      <c r="AA44" s="1508"/>
      <c r="AB44" s="1508"/>
      <c r="AC44" s="1508"/>
      <c r="AD44" s="1508"/>
      <c r="AE44" s="1508"/>
      <c r="AF44" s="1508"/>
      <c r="AG44" s="1508"/>
      <c r="AH44" s="1508"/>
      <c r="AI44" s="1508"/>
      <c r="AJ44" s="1508"/>
      <c r="AK44" s="1508"/>
      <c r="AL44" s="1509"/>
      <c r="AM44" s="1510" t="s">
        <v>7</v>
      </c>
      <c r="AN44" s="1510" t="s">
        <v>10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3"/>
      <c r="BY44" s="3"/>
      <c r="BZ44" s="3"/>
      <c r="CA44" s="4"/>
      <c r="CB44" s="4"/>
      <c r="CC44" s="4"/>
      <c r="CD44" s="4"/>
      <c r="CE44" s="4"/>
      <c r="CF44" s="4"/>
      <c r="CG44" s="13"/>
      <c r="CH44" s="13"/>
      <c r="CI44" s="13"/>
      <c r="CJ44" s="13"/>
      <c r="CK44" s="13"/>
      <c r="CL44" s="13"/>
      <c r="CM44" s="13"/>
    </row>
    <row r="45" spans="1:91" s="2" customFormat="1" x14ac:dyDescent="0.2">
      <c r="A45" s="1524"/>
      <c r="B45" s="1504"/>
      <c r="C45" s="1505"/>
      <c r="D45" s="1506"/>
      <c r="E45" s="1507" t="s">
        <v>11</v>
      </c>
      <c r="F45" s="1509"/>
      <c r="G45" s="1507" t="s">
        <v>12</v>
      </c>
      <c r="H45" s="1509"/>
      <c r="I45" s="1507" t="s">
        <v>13</v>
      </c>
      <c r="J45" s="1509"/>
      <c r="K45" s="1507" t="s">
        <v>14</v>
      </c>
      <c r="L45" s="1509"/>
      <c r="M45" s="1507" t="s">
        <v>15</v>
      </c>
      <c r="N45" s="1509"/>
      <c r="O45" s="1513" t="s">
        <v>16</v>
      </c>
      <c r="P45" s="1514"/>
      <c r="Q45" s="1513" t="s">
        <v>17</v>
      </c>
      <c r="R45" s="1514"/>
      <c r="S45" s="1513" t="s">
        <v>18</v>
      </c>
      <c r="T45" s="1514"/>
      <c r="U45" s="1513" t="s">
        <v>19</v>
      </c>
      <c r="V45" s="1514"/>
      <c r="W45" s="1513" t="s">
        <v>20</v>
      </c>
      <c r="X45" s="1514"/>
      <c r="Y45" s="1513" t="s">
        <v>21</v>
      </c>
      <c r="Z45" s="1514"/>
      <c r="AA45" s="1513" t="s">
        <v>22</v>
      </c>
      <c r="AB45" s="1514"/>
      <c r="AC45" s="1513" t="s">
        <v>23</v>
      </c>
      <c r="AD45" s="1514"/>
      <c r="AE45" s="1513" t="s">
        <v>24</v>
      </c>
      <c r="AF45" s="1514"/>
      <c r="AG45" s="1513" t="s">
        <v>25</v>
      </c>
      <c r="AH45" s="1514"/>
      <c r="AI45" s="1513" t="s">
        <v>26</v>
      </c>
      <c r="AJ45" s="1514"/>
      <c r="AK45" s="1513" t="s">
        <v>27</v>
      </c>
      <c r="AL45" s="1514"/>
      <c r="AM45" s="1511"/>
      <c r="AN45" s="1511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X45" s="3"/>
      <c r="BY45" s="3"/>
      <c r="BZ45" s="3"/>
      <c r="CA45" s="4"/>
      <c r="CB45" s="4"/>
      <c r="CC45" s="4"/>
      <c r="CD45" s="4"/>
      <c r="CE45" s="4"/>
      <c r="CF45" s="4"/>
      <c r="CG45" s="13"/>
      <c r="CH45" s="13"/>
      <c r="CI45" s="13"/>
      <c r="CJ45" s="13"/>
      <c r="CK45" s="13"/>
      <c r="CL45" s="13"/>
      <c r="CM45" s="13"/>
    </row>
    <row r="46" spans="1:91" s="2" customFormat="1" x14ac:dyDescent="0.2">
      <c r="A46" s="1525"/>
      <c r="B46" s="457" t="s">
        <v>32</v>
      </c>
      <c r="C46" s="15" t="s">
        <v>40</v>
      </c>
      <c r="D46" s="139" t="s">
        <v>34</v>
      </c>
      <c r="E46" s="83" t="s">
        <v>40</v>
      </c>
      <c r="F46" s="18" t="s">
        <v>34</v>
      </c>
      <c r="G46" s="83" t="s">
        <v>40</v>
      </c>
      <c r="H46" s="18" t="s">
        <v>34</v>
      </c>
      <c r="I46" s="83" t="s">
        <v>40</v>
      </c>
      <c r="J46" s="18" t="s">
        <v>34</v>
      </c>
      <c r="K46" s="83" t="s">
        <v>40</v>
      </c>
      <c r="L46" s="18" t="s">
        <v>34</v>
      </c>
      <c r="M46" s="83" t="s">
        <v>40</v>
      </c>
      <c r="N46" s="18" t="s">
        <v>34</v>
      </c>
      <c r="O46" s="83" t="s">
        <v>40</v>
      </c>
      <c r="P46" s="18" t="s">
        <v>34</v>
      </c>
      <c r="Q46" s="83" t="s">
        <v>40</v>
      </c>
      <c r="R46" s="18" t="s">
        <v>34</v>
      </c>
      <c r="S46" s="83" t="s">
        <v>40</v>
      </c>
      <c r="T46" s="18" t="s">
        <v>34</v>
      </c>
      <c r="U46" s="83" t="s">
        <v>40</v>
      </c>
      <c r="V46" s="18" t="s">
        <v>34</v>
      </c>
      <c r="W46" s="83" t="s">
        <v>40</v>
      </c>
      <c r="X46" s="18" t="s">
        <v>34</v>
      </c>
      <c r="Y46" s="83" t="s">
        <v>40</v>
      </c>
      <c r="Z46" s="18" t="s">
        <v>34</v>
      </c>
      <c r="AA46" s="83" t="s">
        <v>40</v>
      </c>
      <c r="AB46" s="18" t="s">
        <v>34</v>
      </c>
      <c r="AC46" s="83" t="s">
        <v>40</v>
      </c>
      <c r="AD46" s="18" t="s">
        <v>34</v>
      </c>
      <c r="AE46" s="83" t="s">
        <v>40</v>
      </c>
      <c r="AF46" s="18" t="s">
        <v>34</v>
      </c>
      <c r="AG46" s="83" t="s">
        <v>40</v>
      </c>
      <c r="AH46" s="18" t="s">
        <v>34</v>
      </c>
      <c r="AI46" s="83" t="s">
        <v>40</v>
      </c>
      <c r="AJ46" s="18" t="s">
        <v>34</v>
      </c>
      <c r="AK46" s="83" t="s">
        <v>40</v>
      </c>
      <c r="AL46" s="18" t="s">
        <v>34</v>
      </c>
      <c r="AM46" s="1512"/>
      <c r="AN46" s="15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X46" s="3"/>
      <c r="BY46" s="3"/>
      <c r="BZ46" s="3"/>
      <c r="CA46" s="4"/>
      <c r="CB46" s="4"/>
      <c r="CC46" s="4"/>
      <c r="CD46" s="4"/>
      <c r="CE46" s="4"/>
      <c r="CF46" s="4"/>
      <c r="CG46" s="13"/>
      <c r="CH46" s="13"/>
      <c r="CI46" s="13"/>
      <c r="CJ46" s="13"/>
      <c r="CK46" s="13"/>
      <c r="CL46" s="13"/>
      <c r="CM46" s="13"/>
    </row>
    <row r="47" spans="1:91" s="2" customFormat="1" x14ac:dyDescent="0.2">
      <c r="A47" s="461" t="s">
        <v>41</v>
      </c>
      <c r="B47" s="462">
        <f t="shared" ref="B47:B52" si="6">SUM(C47+D47)</f>
        <v>0</v>
      </c>
      <c r="C47" s="492">
        <f t="shared" ref="C47:D52" si="7">SUM(E47+G47+I47+K47+M47+O47+Q47+S47+U47+W47+Y47+AA47+AC47+AE47+AG47+AI47+AK47)</f>
        <v>0</v>
      </c>
      <c r="D47" s="484">
        <f t="shared" si="7"/>
        <v>0</v>
      </c>
      <c r="E47" s="485"/>
      <c r="F47" s="486"/>
      <c r="G47" s="485"/>
      <c r="H47" s="486"/>
      <c r="I47" s="485"/>
      <c r="J47" s="487"/>
      <c r="K47" s="485"/>
      <c r="L47" s="487"/>
      <c r="M47" s="485"/>
      <c r="N47" s="487"/>
      <c r="O47" s="493"/>
      <c r="P47" s="487"/>
      <c r="Q47" s="493"/>
      <c r="R47" s="487"/>
      <c r="S47" s="493"/>
      <c r="T47" s="487"/>
      <c r="U47" s="493"/>
      <c r="V47" s="487"/>
      <c r="W47" s="493"/>
      <c r="X47" s="487"/>
      <c r="Y47" s="493"/>
      <c r="Z47" s="487"/>
      <c r="AA47" s="493"/>
      <c r="AB47" s="487"/>
      <c r="AC47" s="493"/>
      <c r="AD47" s="487"/>
      <c r="AE47" s="493"/>
      <c r="AF47" s="487"/>
      <c r="AG47" s="493"/>
      <c r="AH47" s="487"/>
      <c r="AI47" s="493"/>
      <c r="AJ47" s="487"/>
      <c r="AK47" s="493"/>
      <c r="AL47" s="487"/>
      <c r="AM47" s="494"/>
      <c r="AN47" s="494"/>
      <c r="AO47" s="28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X47" s="3"/>
      <c r="BY47" s="3"/>
      <c r="BZ47" s="3"/>
      <c r="CA47" s="4"/>
      <c r="CB47" s="4"/>
      <c r="CC47" s="4"/>
      <c r="CD47" s="4"/>
      <c r="CE47" s="4"/>
      <c r="CF47" s="4"/>
      <c r="CG47" s="13">
        <v>0</v>
      </c>
      <c r="CH47" s="13">
        <v>0</v>
      </c>
      <c r="CI47" s="13"/>
      <c r="CJ47" s="13"/>
      <c r="CK47" s="13"/>
      <c r="CL47" s="13"/>
      <c r="CM47" s="13"/>
    </row>
    <row r="48" spans="1:91" s="2" customFormat="1" x14ac:dyDescent="0.2">
      <c r="A48" s="30" t="s">
        <v>42</v>
      </c>
      <c r="B48" s="63">
        <f t="shared" si="6"/>
        <v>0</v>
      </c>
      <c r="C48" s="64">
        <f t="shared" si="7"/>
        <v>0</v>
      </c>
      <c r="D48" s="72">
        <f t="shared" si="7"/>
        <v>0</v>
      </c>
      <c r="E48" s="34"/>
      <c r="F48" s="73"/>
      <c r="G48" s="34"/>
      <c r="H48" s="73"/>
      <c r="I48" s="34"/>
      <c r="J48" s="35"/>
      <c r="K48" s="34"/>
      <c r="L48" s="35"/>
      <c r="M48" s="34"/>
      <c r="N48" s="35"/>
      <c r="O48" s="74"/>
      <c r="P48" s="35"/>
      <c r="Q48" s="74"/>
      <c r="R48" s="35"/>
      <c r="S48" s="74"/>
      <c r="T48" s="35"/>
      <c r="U48" s="74"/>
      <c r="V48" s="35"/>
      <c r="W48" s="74"/>
      <c r="X48" s="35"/>
      <c r="Y48" s="74"/>
      <c r="Z48" s="35"/>
      <c r="AA48" s="74"/>
      <c r="AB48" s="35"/>
      <c r="AC48" s="74"/>
      <c r="AD48" s="35"/>
      <c r="AE48" s="74"/>
      <c r="AF48" s="35"/>
      <c r="AG48" s="74"/>
      <c r="AH48" s="35"/>
      <c r="AI48" s="74"/>
      <c r="AJ48" s="35"/>
      <c r="AK48" s="74"/>
      <c r="AL48" s="35"/>
      <c r="AM48" s="75"/>
      <c r="AN48" s="75"/>
      <c r="AO48" s="28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X48" s="3"/>
      <c r="BY48" s="3"/>
      <c r="BZ48" s="3"/>
      <c r="CA48" s="4"/>
      <c r="CB48" s="4"/>
      <c r="CC48" s="4"/>
      <c r="CD48" s="4"/>
      <c r="CE48" s="4"/>
      <c r="CF48" s="4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x14ac:dyDescent="0.2">
      <c r="A49" s="30" t="s">
        <v>43</v>
      </c>
      <c r="B49" s="63">
        <f t="shared" si="6"/>
        <v>0</v>
      </c>
      <c r="C49" s="64">
        <f t="shared" si="7"/>
        <v>0</v>
      </c>
      <c r="D49" s="72">
        <f t="shared" si="7"/>
        <v>0</v>
      </c>
      <c r="E49" s="34"/>
      <c r="F49" s="73"/>
      <c r="G49" s="34"/>
      <c r="H49" s="73"/>
      <c r="I49" s="34"/>
      <c r="J49" s="35"/>
      <c r="K49" s="34"/>
      <c r="L49" s="35"/>
      <c r="M49" s="34"/>
      <c r="N49" s="35"/>
      <c r="O49" s="74"/>
      <c r="P49" s="35"/>
      <c r="Q49" s="74"/>
      <c r="R49" s="35"/>
      <c r="S49" s="74"/>
      <c r="T49" s="35"/>
      <c r="U49" s="74"/>
      <c r="V49" s="35"/>
      <c r="W49" s="74"/>
      <c r="X49" s="35"/>
      <c r="Y49" s="74"/>
      <c r="Z49" s="35"/>
      <c r="AA49" s="74"/>
      <c r="AB49" s="35"/>
      <c r="AC49" s="74"/>
      <c r="AD49" s="35"/>
      <c r="AE49" s="74"/>
      <c r="AF49" s="35"/>
      <c r="AG49" s="74"/>
      <c r="AH49" s="35"/>
      <c r="AI49" s="74"/>
      <c r="AJ49" s="35"/>
      <c r="AK49" s="74"/>
      <c r="AL49" s="35"/>
      <c r="AM49" s="75"/>
      <c r="AN49" s="75"/>
      <c r="AO49" s="28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x14ac:dyDescent="0.2">
      <c r="A50" s="30" t="s">
        <v>46</v>
      </c>
      <c r="B50" s="63">
        <f t="shared" si="6"/>
        <v>0</v>
      </c>
      <c r="C50" s="64">
        <f t="shared" si="7"/>
        <v>0</v>
      </c>
      <c r="D50" s="72">
        <f t="shared" si="7"/>
        <v>0</v>
      </c>
      <c r="E50" s="34"/>
      <c r="F50" s="73"/>
      <c r="G50" s="34"/>
      <c r="H50" s="73"/>
      <c r="I50" s="34"/>
      <c r="J50" s="35"/>
      <c r="K50" s="34"/>
      <c r="L50" s="35"/>
      <c r="M50" s="34"/>
      <c r="N50" s="35"/>
      <c r="O50" s="74"/>
      <c r="P50" s="35"/>
      <c r="Q50" s="74"/>
      <c r="R50" s="35"/>
      <c r="S50" s="74"/>
      <c r="T50" s="35"/>
      <c r="U50" s="74"/>
      <c r="V50" s="35"/>
      <c r="W50" s="74"/>
      <c r="X50" s="35"/>
      <c r="Y50" s="74"/>
      <c r="Z50" s="35"/>
      <c r="AA50" s="74"/>
      <c r="AB50" s="35"/>
      <c r="AC50" s="74"/>
      <c r="AD50" s="35"/>
      <c r="AE50" s="74"/>
      <c r="AF50" s="35"/>
      <c r="AG50" s="74"/>
      <c r="AH50" s="35"/>
      <c r="AI50" s="74"/>
      <c r="AJ50" s="35"/>
      <c r="AK50" s="74"/>
      <c r="AL50" s="35"/>
      <c r="AM50" s="75"/>
      <c r="AN50" s="75"/>
      <c r="AO50" s="28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x14ac:dyDescent="0.2">
      <c r="A51" s="30" t="s">
        <v>47</v>
      </c>
      <c r="B51" s="63">
        <f t="shared" si="6"/>
        <v>0</v>
      </c>
      <c r="C51" s="64">
        <f t="shared" si="7"/>
        <v>0</v>
      </c>
      <c r="D51" s="72">
        <f t="shared" si="7"/>
        <v>0</v>
      </c>
      <c r="E51" s="34"/>
      <c r="F51" s="73"/>
      <c r="G51" s="34"/>
      <c r="H51" s="73"/>
      <c r="I51" s="34"/>
      <c r="J51" s="35"/>
      <c r="K51" s="34"/>
      <c r="L51" s="35"/>
      <c r="M51" s="34"/>
      <c r="N51" s="35"/>
      <c r="O51" s="74"/>
      <c r="P51" s="35"/>
      <c r="Q51" s="74"/>
      <c r="R51" s="35"/>
      <c r="S51" s="74"/>
      <c r="T51" s="35"/>
      <c r="U51" s="74"/>
      <c r="V51" s="35"/>
      <c r="W51" s="74"/>
      <c r="X51" s="35"/>
      <c r="Y51" s="74"/>
      <c r="Z51" s="35"/>
      <c r="AA51" s="74"/>
      <c r="AB51" s="35"/>
      <c r="AC51" s="74"/>
      <c r="AD51" s="35"/>
      <c r="AE51" s="74"/>
      <c r="AF51" s="35"/>
      <c r="AG51" s="74"/>
      <c r="AH51" s="35"/>
      <c r="AI51" s="74"/>
      <c r="AJ51" s="35"/>
      <c r="AK51" s="74"/>
      <c r="AL51" s="35"/>
      <c r="AM51" s="75"/>
      <c r="AN51" s="75"/>
      <c r="AO51" s="28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x14ac:dyDescent="0.2">
      <c r="A52" s="89" t="s">
        <v>48</v>
      </c>
      <c r="B52" s="77">
        <f t="shared" si="6"/>
        <v>0</v>
      </c>
      <c r="C52" s="78">
        <f t="shared" si="7"/>
        <v>0</v>
      </c>
      <c r="D52" s="45">
        <f t="shared" si="7"/>
        <v>0</v>
      </c>
      <c r="E52" s="46"/>
      <c r="F52" s="47"/>
      <c r="G52" s="46"/>
      <c r="H52" s="47"/>
      <c r="I52" s="46"/>
      <c r="J52" s="48"/>
      <c r="K52" s="46"/>
      <c r="L52" s="48"/>
      <c r="M52" s="46"/>
      <c r="N52" s="48"/>
      <c r="O52" s="79"/>
      <c r="P52" s="48"/>
      <c r="Q52" s="79"/>
      <c r="R52" s="48"/>
      <c r="S52" s="79"/>
      <c r="T52" s="48"/>
      <c r="U52" s="79"/>
      <c r="V52" s="48"/>
      <c r="W52" s="79"/>
      <c r="X52" s="48"/>
      <c r="Y52" s="79"/>
      <c r="Z52" s="48"/>
      <c r="AA52" s="79"/>
      <c r="AB52" s="48"/>
      <c r="AC52" s="79"/>
      <c r="AD52" s="48"/>
      <c r="AE52" s="79"/>
      <c r="AF52" s="48"/>
      <c r="AG52" s="79"/>
      <c r="AH52" s="48"/>
      <c r="AI52" s="79"/>
      <c r="AJ52" s="48"/>
      <c r="AK52" s="79"/>
      <c r="AL52" s="48"/>
      <c r="AM52" s="80"/>
      <c r="AN52" s="80"/>
      <c r="AO52" s="28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s="94" customFormat="1" x14ac:dyDescent="0.2">
      <c r="A53" s="92" t="s">
        <v>51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  <c r="O53" s="93"/>
      <c r="P53" s="56"/>
      <c r="Q53" s="56"/>
      <c r="R53" s="56"/>
      <c r="S53" s="56"/>
      <c r="T53" s="56"/>
      <c r="U53" s="56"/>
      <c r="V53" s="56"/>
      <c r="W53" s="56"/>
      <c r="X53" s="56"/>
      <c r="Y53" s="56"/>
      <c r="AN53" s="8"/>
      <c r="AO53" s="8"/>
      <c r="AP53" s="8"/>
      <c r="AQ53" s="8"/>
      <c r="AR53" s="57"/>
      <c r="AS53" s="57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95"/>
      <c r="CB53" s="95"/>
      <c r="CC53" s="95"/>
      <c r="CD53" s="95"/>
      <c r="CE53" s="95"/>
      <c r="CF53" s="95"/>
      <c r="CG53" s="96"/>
      <c r="CH53" s="96"/>
      <c r="CI53" s="96"/>
      <c r="CJ53" s="96"/>
      <c r="CK53" s="96"/>
      <c r="CL53" s="96"/>
      <c r="CM53" s="96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</row>
    <row r="54" spans="1:104" ht="14.25" customHeight="1" x14ac:dyDescent="0.2">
      <c r="A54" s="1502" t="s">
        <v>52</v>
      </c>
      <c r="B54" s="1531" t="s">
        <v>53</v>
      </c>
      <c r="C54" s="1532"/>
      <c r="D54" s="1533"/>
      <c r="E54" s="1537" t="s">
        <v>6</v>
      </c>
      <c r="F54" s="1538"/>
      <c r="G54" s="1538"/>
      <c r="H54" s="1538"/>
      <c r="I54" s="1538"/>
      <c r="J54" s="1538"/>
      <c r="K54" s="1538"/>
      <c r="L54" s="1538"/>
      <c r="M54" s="1538"/>
      <c r="N54" s="1538"/>
      <c r="O54" s="1538"/>
      <c r="P54" s="1538"/>
      <c r="Q54" s="1538"/>
      <c r="R54" s="1538"/>
      <c r="S54" s="1538"/>
      <c r="T54" s="1538"/>
      <c r="U54" s="1538"/>
      <c r="V54" s="1538"/>
      <c r="W54" s="1538"/>
      <c r="X54" s="1538"/>
      <c r="Y54" s="1538"/>
      <c r="Z54" s="1538"/>
      <c r="AA54" s="1538"/>
      <c r="AB54" s="1538"/>
      <c r="AC54" s="1538"/>
      <c r="AD54" s="1538"/>
      <c r="AE54" s="1538"/>
      <c r="AF54" s="1538"/>
      <c r="AG54" s="1538"/>
      <c r="AH54" s="1538"/>
      <c r="AI54" s="1538"/>
      <c r="AJ54" s="1538"/>
      <c r="AK54" s="1538"/>
      <c r="AL54" s="1539"/>
      <c r="AM54" s="1526" t="s">
        <v>54</v>
      </c>
      <c r="AN54" s="1527"/>
      <c r="AO54" s="7"/>
      <c r="AP54" s="7"/>
      <c r="AQ54" s="7"/>
      <c r="AR54" s="97"/>
      <c r="AS54" s="97"/>
      <c r="AT54" s="7"/>
      <c r="BX54" s="2"/>
      <c r="BY54" s="2"/>
      <c r="CG54" s="13"/>
      <c r="CH54" s="13"/>
      <c r="CI54" s="13"/>
      <c r="CJ54" s="13"/>
      <c r="CK54" s="13"/>
      <c r="CL54" s="13"/>
      <c r="CM54" s="13"/>
    </row>
    <row r="55" spans="1:104" x14ac:dyDescent="0.2">
      <c r="A55" s="1530"/>
      <c r="B55" s="1534"/>
      <c r="C55" s="1535"/>
      <c r="D55" s="1536"/>
      <c r="E55" s="1507" t="s">
        <v>11</v>
      </c>
      <c r="F55" s="1509"/>
      <c r="G55" s="1507" t="s">
        <v>12</v>
      </c>
      <c r="H55" s="1509"/>
      <c r="I55" s="1507" t="s">
        <v>13</v>
      </c>
      <c r="J55" s="1509"/>
      <c r="K55" s="1507" t="s">
        <v>14</v>
      </c>
      <c r="L55" s="1509"/>
      <c r="M55" s="1507" t="s">
        <v>15</v>
      </c>
      <c r="N55" s="1509"/>
      <c r="O55" s="1513" t="s">
        <v>16</v>
      </c>
      <c r="P55" s="1514"/>
      <c r="Q55" s="1513" t="s">
        <v>17</v>
      </c>
      <c r="R55" s="1514"/>
      <c r="S55" s="1513" t="s">
        <v>18</v>
      </c>
      <c r="T55" s="1514"/>
      <c r="U55" s="1513" t="s">
        <v>19</v>
      </c>
      <c r="V55" s="1520"/>
      <c r="W55" s="1513" t="s">
        <v>20</v>
      </c>
      <c r="X55" s="1514"/>
      <c r="Y55" s="1513" t="s">
        <v>21</v>
      </c>
      <c r="Z55" s="1514"/>
      <c r="AA55" s="1513" t="s">
        <v>22</v>
      </c>
      <c r="AB55" s="1514"/>
      <c r="AC55" s="1513" t="s">
        <v>23</v>
      </c>
      <c r="AD55" s="1514"/>
      <c r="AE55" s="1513" t="s">
        <v>24</v>
      </c>
      <c r="AF55" s="1514"/>
      <c r="AG55" s="1513" t="s">
        <v>25</v>
      </c>
      <c r="AH55" s="1514"/>
      <c r="AI55" s="1513" t="s">
        <v>26</v>
      </c>
      <c r="AJ55" s="1514"/>
      <c r="AK55" s="1513" t="s">
        <v>27</v>
      </c>
      <c r="AL55" s="1514"/>
      <c r="AM55" s="1528"/>
      <c r="AN55" s="1529"/>
      <c r="AO55" s="97"/>
      <c r="AP55" s="97"/>
      <c r="AQ55" s="97"/>
      <c r="AR55" s="97"/>
      <c r="AS55" s="97"/>
      <c r="AT55" s="97"/>
      <c r="AU55" s="12"/>
      <c r="AV55" s="12"/>
      <c r="AW55" s="12"/>
      <c r="AX55" s="12"/>
      <c r="AY55" s="12"/>
      <c r="AZ55" s="12"/>
      <c r="BA55" s="12"/>
      <c r="BB55" s="12"/>
      <c r="BC55" s="12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21" x14ac:dyDescent="0.2">
      <c r="A56" s="1505"/>
      <c r="B56" s="17" t="s">
        <v>32</v>
      </c>
      <c r="C56" s="98" t="s">
        <v>33</v>
      </c>
      <c r="D56" s="60" t="s">
        <v>34</v>
      </c>
      <c r="E56" s="459" t="s">
        <v>33</v>
      </c>
      <c r="F56" s="60" t="s">
        <v>34</v>
      </c>
      <c r="G56" s="459" t="s">
        <v>33</v>
      </c>
      <c r="H56" s="60" t="s">
        <v>34</v>
      </c>
      <c r="I56" s="459" t="s">
        <v>33</v>
      </c>
      <c r="J56" s="60" t="s">
        <v>34</v>
      </c>
      <c r="K56" s="459" t="s">
        <v>33</v>
      </c>
      <c r="L56" s="60" t="s">
        <v>34</v>
      </c>
      <c r="M56" s="459" t="s">
        <v>33</v>
      </c>
      <c r="N56" s="60" t="s">
        <v>34</v>
      </c>
      <c r="O56" s="459" t="s">
        <v>33</v>
      </c>
      <c r="P56" s="60" t="s">
        <v>34</v>
      </c>
      <c r="Q56" s="459" t="s">
        <v>33</v>
      </c>
      <c r="R56" s="60" t="s">
        <v>34</v>
      </c>
      <c r="S56" s="459" t="s">
        <v>33</v>
      </c>
      <c r="T56" s="60" t="s">
        <v>34</v>
      </c>
      <c r="U56" s="459" t="s">
        <v>33</v>
      </c>
      <c r="V56" s="99" t="s">
        <v>34</v>
      </c>
      <c r="W56" s="459" t="s">
        <v>33</v>
      </c>
      <c r="X56" s="60" t="s">
        <v>34</v>
      </c>
      <c r="Y56" s="459" t="s">
        <v>33</v>
      </c>
      <c r="Z56" s="60" t="s">
        <v>34</v>
      </c>
      <c r="AA56" s="459" t="s">
        <v>33</v>
      </c>
      <c r="AB56" s="60" t="s">
        <v>34</v>
      </c>
      <c r="AC56" s="459" t="s">
        <v>33</v>
      </c>
      <c r="AD56" s="60" t="s">
        <v>34</v>
      </c>
      <c r="AE56" s="459" t="s">
        <v>33</v>
      </c>
      <c r="AF56" s="60" t="s">
        <v>34</v>
      </c>
      <c r="AG56" s="459" t="s">
        <v>33</v>
      </c>
      <c r="AH56" s="60" t="s">
        <v>34</v>
      </c>
      <c r="AI56" s="459" t="s">
        <v>33</v>
      </c>
      <c r="AJ56" s="60" t="s">
        <v>34</v>
      </c>
      <c r="AK56" s="459" t="s">
        <v>33</v>
      </c>
      <c r="AL56" s="60" t="s">
        <v>34</v>
      </c>
      <c r="AM56" s="100" t="s">
        <v>55</v>
      </c>
      <c r="AN56" s="60" t="s">
        <v>56</v>
      </c>
      <c r="AO56" s="97"/>
      <c r="AP56" s="97"/>
      <c r="AQ56" s="97"/>
      <c r="AR56" s="97"/>
      <c r="AS56" s="97"/>
      <c r="AT56" s="97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x14ac:dyDescent="0.2">
      <c r="A57" s="495" t="s">
        <v>57</v>
      </c>
      <c r="B57" s="462">
        <f t="shared" ref="B57:B62" si="8">SUM(C57+D57)</f>
        <v>37</v>
      </c>
      <c r="C57" s="492">
        <f t="shared" ref="C57:D62" si="9">SUM(E57+G57+I57+K57+M57+O57+Q57+S57+U57+W57+Y57+AA57+AC57+AE57+AG57+AI57+AK57)</f>
        <v>19</v>
      </c>
      <c r="D57" s="484">
        <f t="shared" si="9"/>
        <v>18</v>
      </c>
      <c r="E57" s="485"/>
      <c r="F57" s="486"/>
      <c r="G57" s="485"/>
      <c r="H57" s="487"/>
      <c r="I57" s="485"/>
      <c r="J57" s="487">
        <v>2</v>
      </c>
      <c r="K57" s="485"/>
      <c r="L57" s="487"/>
      <c r="M57" s="485"/>
      <c r="N57" s="487"/>
      <c r="O57" s="485">
        <v>3</v>
      </c>
      <c r="P57" s="487">
        <v>1</v>
      </c>
      <c r="Q57" s="485"/>
      <c r="R57" s="487">
        <v>1</v>
      </c>
      <c r="S57" s="485">
        <v>1</v>
      </c>
      <c r="T57" s="487"/>
      <c r="U57" s="485">
        <v>1</v>
      </c>
      <c r="V57" s="489">
        <v>1</v>
      </c>
      <c r="W57" s="485"/>
      <c r="X57" s="487">
        <v>2</v>
      </c>
      <c r="Y57" s="485">
        <v>2</v>
      </c>
      <c r="Z57" s="487"/>
      <c r="AA57" s="485">
        <v>3</v>
      </c>
      <c r="AB57" s="487">
        <v>2</v>
      </c>
      <c r="AC57" s="485">
        <v>1</v>
      </c>
      <c r="AD57" s="487"/>
      <c r="AE57" s="485">
        <v>2</v>
      </c>
      <c r="AF57" s="487">
        <v>1</v>
      </c>
      <c r="AG57" s="485">
        <v>3</v>
      </c>
      <c r="AH57" s="487">
        <v>3</v>
      </c>
      <c r="AI57" s="485">
        <v>1</v>
      </c>
      <c r="AJ57" s="487">
        <v>2</v>
      </c>
      <c r="AK57" s="493">
        <v>2</v>
      </c>
      <c r="AL57" s="487">
        <v>3</v>
      </c>
      <c r="AM57" s="493"/>
      <c r="AN57" s="487">
        <v>37</v>
      </c>
      <c r="AO57" s="102" t="str">
        <f>CA57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2"/>
      <c r="BB57" s="12"/>
      <c r="BC57" s="12"/>
      <c r="BX57" s="2"/>
      <c r="BY57" s="2"/>
      <c r="CA57" s="103" t="str">
        <f>IF(CG57=1,"* La suma de las Herramientas de Categorización debe ser igual al total. ","")</f>
        <v/>
      </c>
      <c r="CG57" s="104">
        <f>IF(B57&lt;&gt;(AM57+AN57),1,0)</f>
        <v>0</v>
      </c>
      <c r="CH57" s="13"/>
      <c r="CI57" s="13"/>
      <c r="CJ57" s="13"/>
      <c r="CK57" s="13"/>
      <c r="CL57" s="13"/>
      <c r="CM57" s="13"/>
    </row>
    <row r="58" spans="1:104" x14ac:dyDescent="0.2">
      <c r="A58" s="105" t="s">
        <v>58</v>
      </c>
      <c r="B58" s="63">
        <f t="shared" si="8"/>
        <v>481</v>
      </c>
      <c r="C58" s="64">
        <f t="shared" si="9"/>
        <v>263</v>
      </c>
      <c r="D58" s="72">
        <f t="shared" si="9"/>
        <v>218</v>
      </c>
      <c r="E58" s="34">
        <v>19</v>
      </c>
      <c r="F58" s="73">
        <v>17</v>
      </c>
      <c r="G58" s="34">
        <v>5</v>
      </c>
      <c r="H58" s="35">
        <v>11</v>
      </c>
      <c r="I58" s="34">
        <v>7</v>
      </c>
      <c r="J58" s="35">
        <v>2</v>
      </c>
      <c r="K58" s="34">
        <v>4</v>
      </c>
      <c r="L58" s="35">
        <v>14</v>
      </c>
      <c r="M58" s="34">
        <v>15</v>
      </c>
      <c r="N58" s="35">
        <v>4</v>
      </c>
      <c r="O58" s="34">
        <v>16</v>
      </c>
      <c r="P58" s="35">
        <v>9</v>
      </c>
      <c r="Q58" s="34">
        <v>26</v>
      </c>
      <c r="R58" s="35">
        <v>16</v>
      </c>
      <c r="S58" s="34">
        <v>12</v>
      </c>
      <c r="T58" s="35">
        <v>11</v>
      </c>
      <c r="U58" s="34">
        <v>12</v>
      </c>
      <c r="V58" s="39">
        <v>8</v>
      </c>
      <c r="W58" s="34">
        <v>11</v>
      </c>
      <c r="X58" s="35">
        <v>7</v>
      </c>
      <c r="Y58" s="34">
        <v>12</v>
      </c>
      <c r="Z58" s="35">
        <v>9</v>
      </c>
      <c r="AA58" s="34">
        <v>13</v>
      </c>
      <c r="AB58" s="35">
        <v>18</v>
      </c>
      <c r="AC58" s="34">
        <v>20</v>
      </c>
      <c r="AD58" s="35">
        <v>17</v>
      </c>
      <c r="AE58" s="34">
        <v>27</v>
      </c>
      <c r="AF58" s="35">
        <v>11</v>
      </c>
      <c r="AG58" s="34">
        <v>24</v>
      </c>
      <c r="AH58" s="35">
        <v>13</v>
      </c>
      <c r="AI58" s="34">
        <v>15</v>
      </c>
      <c r="AJ58" s="35">
        <v>15</v>
      </c>
      <c r="AK58" s="74">
        <v>25</v>
      </c>
      <c r="AL58" s="35">
        <v>36</v>
      </c>
      <c r="AM58" s="74"/>
      <c r="AN58" s="35">
        <v>481</v>
      </c>
      <c r="AO58" s="102" t="str">
        <f t="shared" ref="AO58:AO61" si="10"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3" t="str">
        <f t="shared" ref="CA58:CA61" si="11">IF(CG58=1,"* La suma de las Herramientas de Categorización debe ser igual al total. ","")</f>
        <v/>
      </c>
      <c r="CG58" s="104">
        <f t="shared" ref="CG58:CG61" si="12">IF(B58&lt;&gt;(AM58+AN58),1,0)</f>
        <v>0</v>
      </c>
      <c r="CH58" s="13"/>
      <c r="CI58" s="13"/>
      <c r="CJ58" s="13"/>
      <c r="CK58" s="13"/>
      <c r="CL58" s="13"/>
      <c r="CM58" s="13"/>
    </row>
    <row r="59" spans="1:104" x14ac:dyDescent="0.2">
      <c r="A59" s="105" t="s">
        <v>59</v>
      </c>
      <c r="B59" s="63">
        <f t="shared" si="8"/>
        <v>2666</v>
      </c>
      <c r="C59" s="64">
        <f t="shared" si="9"/>
        <v>1302</v>
      </c>
      <c r="D59" s="72">
        <f t="shared" si="9"/>
        <v>1364</v>
      </c>
      <c r="E59" s="34">
        <v>208</v>
      </c>
      <c r="F59" s="73">
        <v>161</v>
      </c>
      <c r="G59" s="34">
        <v>103</v>
      </c>
      <c r="H59" s="35">
        <v>73</v>
      </c>
      <c r="I59" s="34">
        <v>50</v>
      </c>
      <c r="J59" s="35">
        <v>51</v>
      </c>
      <c r="K59" s="34">
        <v>78</v>
      </c>
      <c r="L59" s="35">
        <v>81</v>
      </c>
      <c r="M59" s="34">
        <v>66</v>
      </c>
      <c r="N59" s="35">
        <v>76</v>
      </c>
      <c r="O59" s="34">
        <v>52</v>
      </c>
      <c r="P59" s="35">
        <v>81</v>
      </c>
      <c r="Q59" s="34">
        <v>79</v>
      </c>
      <c r="R59" s="35">
        <v>63</v>
      </c>
      <c r="S59" s="34">
        <v>68</v>
      </c>
      <c r="T59" s="35">
        <v>67</v>
      </c>
      <c r="U59" s="34">
        <v>64</v>
      </c>
      <c r="V59" s="39">
        <v>67</v>
      </c>
      <c r="W59" s="34">
        <v>63</v>
      </c>
      <c r="X59" s="35">
        <v>69</v>
      </c>
      <c r="Y59" s="34">
        <v>62</v>
      </c>
      <c r="Z59" s="35">
        <v>94</v>
      </c>
      <c r="AA59" s="34">
        <v>87</v>
      </c>
      <c r="AB59" s="35">
        <v>82</v>
      </c>
      <c r="AC59" s="34">
        <v>70</v>
      </c>
      <c r="AD59" s="35">
        <v>84</v>
      </c>
      <c r="AE59" s="34">
        <v>70</v>
      </c>
      <c r="AF59" s="35">
        <v>78</v>
      </c>
      <c r="AG59" s="34">
        <v>58</v>
      </c>
      <c r="AH59" s="35">
        <v>62</v>
      </c>
      <c r="AI59" s="34">
        <v>53</v>
      </c>
      <c r="AJ59" s="35">
        <v>53</v>
      </c>
      <c r="AK59" s="74">
        <v>71</v>
      </c>
      <c r="AL59" s="35">
        <v>122</v>
      </c>
      <c r="AM59" s="74"/>
      <c r="AN59" s="35">
        <v>2666</v>
      </c>
      <c r="AO59" s="102" t="str">
        <f t="shared" si="10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3" t="str">
        <f t="shared" si="11"/>
        <v/>
      </c>
      <c r="CG59" s="104">
        <f t="shared" si="12"/>
        <v>0</v>
      </c>
      <c r="CH59" s="13"/>
      <c r="CI59" s="13"/>
      <c r="CJ59" s="13"/>
      <c r="CK59" s="13"/>
      <c r="CL59" s="13"/>
      <c r="CM59" s="13"/>
    </row>
    <row r="60" spans="1:104" x14ac:dyDescent="0.2">
      <c r="A60" s="105" t="s">
        <v>60</v>
      </c>
      <c r="B60" s="63">
        <f t="shared" si="8"/>
        <v>797</v>
      </c>
      <c r="C60" s="64">
        <f t="shared" si="9"/>
        <v>385</v>
      </c>
      <c r="D60" s="72">
        <f t="shared" si="9"/>
        <v>412</v>
      </c>
      <c r="E60" s="34">
        <v>94</v>
      </c>
      <c r="F60" s="73">
        <v>82</v>
      </c>
      <c r="G60" s="34">
        <v>70</v>
      </c>
      <c r="H60" s="35">
        <v>67</v>
      </c>
      <c r="I60" s="34">
        <v>39</v>
      </c>
      <c r="J60" s="35">
        <v>32</v>
      </c>
      <c r="K60" s="34">
        <v>18</v>
      </c>
      <c r="L60" s="35">
        <v>17</v>
      </c>
      <c r="M60" s="34">
        <v>22</v>
      </c>
      <c r="N60" s="35">
        <v>18</v>
      </c>
      <c r="O60" s="34">
        <v>24</v>
      </c>
      <c r="P60" s="35">
        <v>17</v>
      </c>
      <c r="Q60" s="34">
        <v>14</v>
      </c>
      <c r="R60" s="35">
        <v>28</v>
      </c>
      <c r="S60" s="34">
        <v>16</v>
      </c>
      <c r="T60" s="35">
        <v>16</v>
      </c>
      <c r="U60" s="34">
        <v>18</v>
      </c>
      <c r="V60" s="39">
        <v>19</v>
      </c>
      <c r="W60" s="34">
        <v>17</v>
      </c>
      <c r="X60" s="35">
        <v>32</v>
      </c>
      <c r="Y60" s="34">
        <v>14</v>
      </c>
      <c r="Z60" s="35">
        <v>17</v>
      </c>
      <c r="AA60" s="34">
        <v>18</v>
      </c>
      <c r="AB60" s="35">
        <v>19</v>
      </c>
      <c r="AC60" s="34">
        <v>6</v>
      </c>
      <c r="AD60" s="35">
        <v>14</v>
      </c>
      <c r="AE60" s="34">
        <v>7</v>
      </c>
      <c r="AF60" s="35">
        <v>9</v>
      </c>
      <c r="AG60" s="34">
        <v>2</v>
      </c>
      <c r="AH60" s="35">
        <v>10</v>
      </c>
      <c r="AI60" s="34">
        <v>4</v>
      </c>
      <c r="AJ60" s="35">
        <v>10</v>
      </c>
      <c r="AK60" s="74">
        <v>2</v>
      </c>
      <c r="AL60" s="35">
        <v>5</v>
      </c>
      <c r="AM60" s="74"/>
      <c r="AN60" s="35">
        <v>797</v>
      </c>
      <c r="AO60" s="102" t="str">
        <f t="shared" si="10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3" t="str">
        <f t="shared" si="11"/>
        <v/>
      </c>
      <c r="CG60" s="104">
        <f t="shared" si="12"/>
        <v>0</v>
      </c>
      <c r="CH60" s="13"/>
      <c r="CI60" s="13"/>
      <c r="CJ60" s="13"/>
      <c r="CK60" s="13"/>
      <c r="CL60" s="13"/>
      <c r="CM60" s="13"/>
    </row>
    <row r="61" spans="1:104" x14ac:dyDescent="0.2">
      <c r="A61" s="106" t="s">
        <v>61</v>
      </c>
      <c r="B61" s="107">
        <f t="shared" si="8"/>
        <v>58</v>
      </c>
      <c r="C61" s="108">
        <f t="shared" si="9"/>
        <v>23</v>
      </c>
      <c r="D61" s="109">
        <f t="shared" si="9"/>
        <v>35</v>
      </c>
      <c r="E61" s="110">
        <v>2</v>
      </c>
      <c r="F61" s="111">
        <v>2</v>
      </c>
      <c r="G61" s="110">
        <v>2</v>
      </c>
      <c r="H61" s="112">
        <v>2</v>
      </c>
      <c r="I61" s="110">
        <v>3</v>
      </c>
      <c r="J61" s="112">
        <v>3</v>
      </c>
      <c r="K61" s="110">
        <v>1</v>
      </c>
      <c r="L61" s="112">
        <v>4</v>
      </c>
      <c r="M61" s="110">
        <v>2</v>
      </c>
      <c r="N61" s="112">
        <v>5</v>
      </c>
      <c r="O61" s="110">
        <v>2</v>
      </c>
      <c r="P61" s="112">
        <v>5</v>
      </c>
      <c r="Q61" s="110">
        <v>2</v>
      </c>
      <c r="R61" s="112">
        <v>3</v>
      </c>
      <c r="S61" s="110">
        <v>4</v>
      </c>
      <c r="T61" s="112">
        <v>4</v>
      </c>
      <c r="U61" s="110">
        <v>1</v>
      </c>
      <c r="V61" s="113">
        <v>2</v>
      </c>
      <c r="W61" s="110">
        <v>1</v>
      </c>
      <c r="X61" s="112">
        <v>2</v>
      </c>
      <c r="Y61" s="110"/>
      <c r="Z61" s="112">
        <v>1</v>
      </c>
      <c r="AA61" s="110">
        <v>2</v>
      </c>
      <c r="AB61" s="112"/>
      <c r="AC61" s="110">
        <v>1</v>
      </c>
      <c r="AD61" s="112">
        <v>1</v>
      </c>
      <c r="AE61" s="110"/>
      <c r="AF61" s="112">
        <v>1</v>
      </c>
      <c r="AG61" s="110"/>
      <c r="AH61" s="112"/>
      <c r="AI61" s="110"/>
      <c r="AJ61" s="112"/>
      <c r="AK61" s="114"/>
      <c r="AL61" s="112"/>
      <c r="AM61" s="114"/>
      <c r="AN61" s="112">
        <v>58</v>
      </c>
      <c r="AO61" s="102" t="str">
        <f t="shared" si="10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3" t="str">
        <f t="shared" si="11"/>
        <v/>
      </c>
      <c r="CG61" s="104">
        <f t="shared" si="12"/>
        <v>0</v>
      </c>
      <c r="CH61" s="13"/>
      <c r="CI61" s="13"/>
      <c r="CJ61" s="13"/>
      <c r="CK61" s="13"/>
      <c r="CL61" s="13"/>
      <c r="CM61" s="13"/>
    </row>
    <row r="62" spans="1:104" x14ac:dyDescent="0.2">
      <c r="A62" s="115" t="s">
        <v>62</v>
      </c>
      <c r="B62" s="77">
        <f t="shared" si="8"/>
        <v>0</v>
      </c>
      <c r="C62" s="78">
        <f t="shared" si="9"/>
        <v>0</v>
      </c>
      <c r="D62" s="45">
        <f t="shared" si="9"/>
        <v>0</v>
      </c>
      <c r="E62" s="46"/>
      <c r="F62" s="47"/>
      <c r="G62" s="46"/>
      <c r="H62" s="48"/>
      <c r="I62" s="46"/>
      <c r="J62" s="48"/>
      <c r="K62" s="46"/>
      <c r="L62" s="48"/>
      <c r="M62" s="46"/>
      <c r="N62" s="48"/>
      <c r="O62" s="46"/>
      <c r="P62" s="48"/>
      <c r="Q62" s="46"/>
      <c r="R62" s="48"/>
      <c r="S62" s="46"/>
      <c r="T62" s="48"/>
      <c r="U62" s="46"/>
      <c r="V62" s="50"/>
      <c r="W62" s="46"/>
      <c r="X62" s="48"/>
      <c r="Y62" s="46"/>
      <c r="Z62" s="48"/>
      <c r="AA62" s="46"/>
      <c r="AB62" s="48"/>
      <c r="AC62" s="46"/>
      <c r="AD62" s="48"/>
      <c r="AE62" s="46"/>
      <c r="AF62" s="48"/>
      <c r="AG62" s="46"/>
      <c r="AH62" s="48"/>
      <c r="AI62" s="46"/>
      <c r="AJ62" s="48"/>
      <c r="AK62" s="79"/>
      <c r="AL62" s="48"/>
      <c r="AM62" s="53"/>
      <c r="AN62" s="53"/>
      <c r="AO62" s="28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G62" s="13">
        <v>0</v>
      </c>
      <c r="CH62" s="13"/>
      <c r="CI62" s="13"/>
      <c r="CJ62" s="13"/>
      <c r="CK62" s="13"/>
      <c r="CL62" s="13"/>
      <c r="CM62" s="13"/>
    </row>
    <row r="63" spans="1:104" x14ac:dyDescent="0.2">
      <c r="A63" s="90" t="s">
        <v>53</v>
      </c>
      <c r="B63" s="496">
        <f t="shared" ref="B63:AL63" si="13">SUM(B57:B62)</f>
        <v>4039</v>
      </c>
      <c r="C63" s="497">
        <f t="shared" si="13"/>
        <v>1992</v>
      </c>
      <c r="D63" s="118">
        <f t="shared" si="13"/>
        <v>2047</v>
      </c>
      <c r="E63" s="498">
        <f t="shared" si="13"/>
        <v>323</v>
      </c>
      <c r="F63" s="120">
        <f t="shared" si="13"/>
        <v>262</v>
      </c>
      <c r="G63" s="498">
        <f t="shared" si="13"/>
        <v>180</v>
      </c>
      <c r="H63" s="499">
        <f t="shared" si="13"/>
        <v>153</v>
      </c>
      <c r="I63" s="498">
        <f t="shared" si="13"/>
        <v>99</v>
      </c>
      <c r="J63" s="499">
        <f t="shared" si="13"/>
        <v>90</v>
      </c>
      <c r="K63" s="498">
        <f t="shared" si="13"/>
        <v>101</v>
      </c>
      <c r="L63" s="499">
        <f t="shared" si="13"/>
        <v>116</v>
      </c>
      <c r="M63" s="498">
        <f t="shared" si="13"/>
        <v>105</v>
      </c>
      <c r="N63" s="499">
        <f t="shared" si="13"/>
        <v>103</v>
      </c>
      <c r="O63" s="498">
        <f t="shared" si="13"/>
        <v>97</v>
      </c>
      <c r="P63" s="499">
        <f t="shared" si="13"/>
        <v>113</v>
      </c>
      <c r="Q63" s="498">
        <f t="shared" si="13"/>
        <v>121</v>
      </c>
      <c r="R63" s="499">
        <f t="shared" si="13"/>
        <v>111</v>
      </c>
      <c r="S63" s="498">
        <f t="shared" si="13"/>
        <v>101</v>
      </c>
      <c r="T63" s="499">
        <f t="shared" si="13"/>
        <v>98</v>
      </c>
      <c r="U63" s="122">
        <f t="shared" si="13"/>
        <v>96</v>
      </c>
      <c r="V63" s="500">
        <f t="shared" si="13"/>
        <v>97</v>
      </c>
      <c r="W63" s="498">
        <f t="shared" si="13"/>
        <v>92</v>
      </c>
      <c r="X63" s="499">
        <f t="shared" si="13"/>
        <v>112</v>
      </c>
      <c r="Y63" s="498">
        <f t="shared" si="13"/>
        <v>90</v>
      </c>
      <c r="Z63" s="499">
        <f t="shared" si="13"/>
        <v>121</v>
      </c>
      <c r="AA63" s="498">
        <f t="shared" si="13"/>
        <v>123</v>
      </c>
      <c r="AB63" s="499">
        <f t="shared" si="13"/>
        <v>121</v>
      </c>
      <c r="AC63" s="498">
        <f t="shared" si="13"/>
        <v>98</v>
      </c>
      <c r="AD63" s="499">
        <f t="shared" si="13"/>
        <v>116</v>
      </c>
      <c r="AE63" s="498">
        <f t="shared" si="13"/>
        <v>106</v>
      </c>
      <c r="AF63" s="499">
        <f t="shared" si="13"/>
        <v>100</v>
      </c>
      <c r="AG63" s="498">
        <f t="shared" si="13"/>
        <v>87</v>
      </c>
      <c r="AH63" s="499">
        <f t="shared" si="13"/>
        <v>88</v>
      </c>
      <c r="AI63" s="498">
        <f t="shared" si="13"/>
        <v>73</v>
      </c>
      <c r="AJ63" s="499">
        <f t="shared" si="13"/>
        <v>80</v>
      </c>
      <c r="AK63" s="124">
        <f t="shared" si="13"/>
        <v>100</v>
      </c>
      <c r="AL63" s="499">
        <f t="shared" si="13"/>
        <v>166</v>
      </c>
      <c r="AM63" s="124">
        <f>SUM(AM57:AM61)</f>
        <v>0</v>
      </c>
      <c r="AN63" s="499">
        <f>SUM(AN57:AN61)</f>
        <v>4039</v>
      </c>
      <c r="AO63" s="125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7"/>
      <c r="BE63" s="7"/>
      <c r="BX63" s="2"/>
      <c r="BY63" s="2"/>
      <c r="CG63" s="13"/>
      <c r="CH63" s="13"/>
      <c r="CI63" s="13"/>
      <c r="CJ63" s="13"/>
      <c r="CK63" s="13"/>
      <c r="CL63" s="13"/>
      <c r="CM63" s="13"/>
    </row>
    <row r="64" spans="1:104" x14ac:dyDescent="0.2">
      <c r="A64" s="92" t="s">
        <v>63</v>
      </c>
      <c r="B64" s="126"/>
      <c r="C64" s="126"/>
      <c r="D64" s="126"/>
      <c r="E64" s="126"/>
      <c r="F64" s="126"/>
      <c r="G64" s="126"/>
      <c r="H64" s="126"/>
      <c r="I64" s="82"/>
      <c r="J64" s="82"/>
      <c r="K64" s="82"/>
      <c r="L64" s="82"/>
      <c r="M64" s="82"/>
      <c r="N64" s="82"/>
      <c r="O64" s="82"/>
      <c r="P64" s="8"/>
      <c r="Q64" s="8"/>
      <c r="R64" s="8"/>
      <c r="S64" s="8"/>
      <c r="T64" s="8"/>
      <c r="U64" s="8"/>
      <c r="V64" s="8"/>
      <c r="W64" s="8"/>
      <c r="X64" s="8"/>
      <c r="Y64" s="8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X64" s="2"/>
      <c r="BY64" s="2"/>
      <c r="BZ64" s="2"/>
      <c r="CG64" s="13"/>
      <c r="CH64" s="13"/>
      <c r="CI64" s="13"/>
      <c r="CJ64" s="13"/>
      <c r="CK64" s="13"/>
      <c r="CL64" s="13"/>
      <c r="CM64" s="13"/>
    </row>
    <row r="65" spans="1:91" s="2" customFormat="1" ht="21" x14ac:dyDescent="0.2">
      <c r="A65" s="83" t="s">
        <v>64</v>
      </c>
      <c r="B65" s="501" t="s">
        <v>5</v>
      </c>
      <c r="C65" s="501" t="s">
        <v>65</v>
      </c>
      <c r="D65" s="501" t="s">
        <v>66</v>
      </c>
      <c r="E65" s="501" t="s">
        <v>67</v>
      </c>
      <c r="F65" s="1"/>
      <c r="G65" s="8"/>
      <c r="H65" s="8"/>
      <c r="I65" s="8"/>
      <c r="J65" s="8"/>
      <c r="K65" s="8"/>
      <c r="L65" s="8"/>
      <c r="M65" s="8"/>
      <c r="N65" s="128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3"/>
      <c r="BY65" s="3"/>
      <c r="BZ65" s="3"/>
      <c r="CA65" s="4"/>
      <c r="CB65" s="4"/>
      <c r="CC65" s="4"/>
      <c r="CD65" s="4"/>
      <c r="CE65" s="4"/>
      <c r="CF65" s="4"/>
      <c r="CG65" s="13"/>
      <c r="CH65" s="13"/>
      <c r="CI65" s="13"/>
      <c r="CJ65" s="13"/>
      <c r="CK65" s="13"/>
      <c r="CL65" s="13"/>
      <c r="CM65" s="13"/>
    </row>
    <row r="66" spans="1:91" s="2" customFormat="1" x14ac:dyDescent="0.2">
      <c r="A66" s="502" t="s">
        <v>69</v>
      </c>
      <c r="B66" s="503">
        <f t="shared" ref="B66:B84" si="14">SUM(C66:E66)</f>
        <v>0</v>
      </c>
      <c r="C66" s="494"/>
      <c r="D66" s="494"/>
      <c r="E66" s="494"/>
      <c r="F66" s="13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X66" s="3"/>
      <c r="BY66" s="3"/>
      <c r="BZ66" s="3"/>
      <c r="CA66" s="4"/>
      <c r="CB66" s="4"/>
      <c r="CC66" s="4"/>
      <c r="CD66" s="4"/>
      <c r="CE66" s="4"/>
      <c r="CF66" s="4"/>
      <c r="CG66" s="13"/>
      <c r="CH66" s="13"/>
      <c r="CI66" s="13"/>
      <c r="CJ66" s="13"/>
      <c r="CK66" s="13"/>
      <c r="CL66" s="13"/>
      <c r="CM66" s="13"/>
    </row>
    <row r="67" spans="1:91" s="2" customFormat="1" x14ac:dyDescent="0.2">
      <c r="A67" s="132" t="s">
        <v>70</v>
      </c>
      <c r="B67" s="133">
        <f t="shared" si="14"/>
        <v>0</v>
      </c>
      <c r="C67" s="75"/>
      <c r="D67" s="75"/>
      <c r="E67" s="75"/>
      <c r="F67" s="131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X67" s="3"/>
      <c r="BY67" s="3"/>
      <c r="BZ67" s="3"/>
      <c r="CA67" s="4"/>
      <c r="CB67" s="4"/>
      <c r="CC67" s="4"/>
      <c r="CD67" s="4"/>
      <c r="CE67" s="4"/>
      <c r="CF67" s="4"/>
      <c r="CG67" s="13"/>
      <c r="CH67" s="13"/>
      <c r="CI67" s="13"/>
      <c r="CJ67" s="13"/>
      <c r="CK67" s="13"/>
      <c r="CL67" s="13"/>
      <c r="CM67" s="13"/>
    </row>
    <row r="68" spans="1:91" s="2" customFormat="1" x14ac:dyDescent="0.2">
      <c r="A68" s="132" t="s">
        <v>71</v>
      </c>
      <c r="B68" s="133">
        <f t="shared" si="14"/>
        <v>0</v>
      </c>
      <c r="C68" s="75"/>
      <c r="D68" s="75"/>
      <c r="E68" s="75"/>
      <c r="F68" s="131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X68" s="3"/>
      <c r="BY68" s="3"/>
      <c r="BZ68" s="3"/>
      <c r="CA68" s="4"/>
      <c r="CB68" s="4"/>
      <c r="CC68" s="4"/>
      <c r="CD68" s="4"/>
      <c r="CE68" s="4"/>
      <c r="CF68" s="4"/>
      <c r="CG68" s="13"/>
      <c r="CH68" s="13"/>
      <c r="CI68" s="13"/>
      <c r="CJ68" s="13"/>
      <c r="CK68" s="13"/>
      <c r="CL68" s="13"/>
      <c r="CM68" s="13"/>
    </row>
    <row r="69" spans="1:91" s="2" customFormat="1" x14ac:dyDescent="0.2">
      <c r="A69" s="132" t="s">
        <v>72</v>
      </c>
      <c r="B69" s="133">
        <f t="shared" si="14"/>
        <v>265</v>
      </c>
      <c r="C69" s="75">
        <v>265</v>
      </c>
      <c r="D69" s="75"/>
      <c r="E69" s="75"/>
      <c r="F69" s="131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X69" s="3"/>
      <c r="BY69" s="3"/>
      <c r="BZ69" s="3"/>
      <c r="CA69" s="4"/>
      <c r="CB69" s="4"/>
      <c r="CC69" s="4"/>
      <c r="CD69" s="4"/>
      <c r="CE69" s="4"/>
      <c r="CF69" s="4"/>
      <c r="CG69" s="13"/>
      <c r="CH69" s="13"/>
      <c r="CI69" s="13"/>
      <c r="CJ69" s="13"/>
      <c r="CK69" s="13"/>
      <c r="CL69" s="13"/>
      <c r="CM69" s="13"/>
    </row>
    <row r="70" spans="1:91" s="2" customFormat="1" x14ac:dyDescent="0.2">
      <c r="A70" s="132" t="s">
        <v>73</v>
      </c>
      <c r="B70" s="133">
        <f t="shared" si="14"/>
        <v>0</v>
      </c>
      <c r="C70" s="75"/>
      <c r="D70" s="75"/>
      <c r="E70" s="75"/>
      <c r="F70" s="13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X70" s="3"/>
      <c r="BY70" s="3"/>
      <c r="BZ70" s="3"/>
      <c r="CA70" s="4"/>
      <c r="CB70" s="4"/>
      <c r="CC70" s="4"/>
      <c r="CD70" s="4"/>
      <c r="CE70" s="4"/>
      <c r="CF70" s="4"/>
      <c r="CG70" s="13"/>
      <c r="CH70" s="13"/>
      <c r="CI70" s="13"/>
      <c r="CJ70" s="13"/>
      <c r="CK70" s="13"/>
      <c r="CL70" s="13"/>
      <c r="CM70" s="13"/>
    </row>
    <row r="71" spans="1:91" s="2" customFormat="1" x14ac:dyDescent="0.2">
      <c r="A71" s="132" t="s">
        <v>74</v>
      </c>
      <c r="B71" s="133">
        <f t="shared" si="14"/>
        <v>0</v>
      </c>
      <c r="C71" s="75"/>
      <c r="D71" s="75"/>
      <c r="E71" s="75"/>
      <c r="F71" s="1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X71" s="3"/>
      <c r="BY71" s="3"/>
      <c r="BZ71" s="3"/>
      <c r="CA71" s="4"/>
      <c r="CB71" s="4"/>
      <c r="CC71" s="4"/>
      <c r="CD71" s="4"/>
      <c r="CE71" s="4"/>
      <c r="CF71" s="4"/>
      <c r="CG71" s="13"/>
      <c r="CH71" s="13"/>
      <c r="CI71" s="13"/>
      <c r="CJ71" s="13"/>
      <c r="CK71" s="13"/>
      <c r="CL71" s="13"/>
      <c r="CM71" s="13"/>
    </row>
    <row r="72" spans="1:91" s="2" customFormat="1" x14ac:dyDescent="0.2">
      <c r="A72" s="132" t="s">
        <v>75</v>
      </c>
      <c r="B72" s="133">
        <f t="shared" si="14"/>
        <v>180</v>
      </c>
      <c r="C72" s="75">
        <v>180</v>
      </c>
      <c r="D72" s="75"/>
      <c r="E72" s="75"/>
      <c r="F72" s="131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X72" s="3"/>
      <c r="BY72" s="3"/>
      <c r="BZ72" s="3"/>
      <c r="CA72" s="4"/>
      <c r="CB72" s="4"/>
      <c r="CC72" s="4"/>
      <c r="CD72" s="4"/>
      <c r="CE72" s="4"/>
      <c r="CF72" s="4"/>
      <c r="CG72" s="13"/>
      <c r="CH72" s="13"/>
      <c r="CI72" s="13"/>
      <c r="CJ72" s="13"/>
      <c r="CK72" s="13"/>
      <c r="CL72" s="13"/>
      <c r="CM72" s="13"/>
    </row>
    <row r="73" spans="1:91" s="2" customFormat="1" x14ac:dyDescent="0.2">
      <c r="A73" s="132" t="s">
        <v>76</v>
      </c>
      <c r="B73" s="133">
        <f t="shared" si="14"/>
        <v>0</v>
      </c>
      <c r="C73" s="75"/>
      <c r="D73" s="75"/>
      <c r="E73" s="75"/>
      <c r="F73" s="131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X73" s="3"/>
      <c r="BY73" s="3"/>
      <c r="BZ73" s="3"/>
      <c r="CA73" s="4"/>
      <c r="CB73" s="4"/>
      <c r="CC73" s="4"/>
      <c r="CD73" s="4"/>
      <c r="CE73" s="4"/>
      <c r="CF73" s="4"/>
      <c r="CG73" s="13"/>
      <c r="CH73" s="13"/>
      <c r="CI73" s="13"/>
      <c r="CJ73" s="13"/>
      <c r="CK73" s="13"/>
      <c r="CL73" s="13"/>
      <c r="CM73" s="13"/>
    </row>
    <row r="74" spans="1:91" s="2" customFormat="1" x14ac:dyDescent="0.2">
      <c r="A74" s="132" t="s">
        <v>77</v>
      </c>
      <c r="B74" s="133">
        <f t="shared" si="14"/>
        <v>0</v>
      </c>
      <c r="C74" s="75"/>
      <c r="D74" s="75"/>
      <c r="E74" s="75"/>
      <c r="F74" s="131"/>
      <c r="G74" s="134"/>
      <c r="H74" s="134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BX74" s="3"/>
      <c r="BY74" s="3"/>
      <c r="BZ74" s="3"/>
      <c r="CA74" s="4"/>
      <c r="CB74" s="4"/>
      <c r="CC74" s="4"/>
      <c r="CD74" s="4"/>
      <c r="CE74" s="4"/>
      <c r="CF74" s="4"/>
      <c r="CG74" s="13"/>
      <c r="CH74" s="13"/>
      <c r="CI74" s="13"/>
      <c r="CJ74" s="13"/>
      <c r="CK74" s="13"/>
      <c r="CL74" s="13"/>
      <c r="CM74" s="13"/>
    </row>
    <row r="75" spans="1:91" s="2" customFormat="1" x14ac:dyDescent="0.2">
      <c r="A75" s="132" t="s">
        <v>78</v>
      </c>
      <c r="B75" s="133">
        <f t="shared" si="14"/>
        <v>0</v>
      </c>
      <c r="C75" s="75"/>
      <c r="D75" s="75"/>
      <c r="E75" s="75"/>
      <c r="F75" s="131"/>
      <c r="G75" s="134"/>
      <c r="H75" s="134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BX75" s="3"/>
      <c r="BY75" s="3"/>
      <c r="BZ75" s="3"/>
      <c r="CA75" s="4"/>
      <c r="CB75" s="4"/>
      <c r="CC75" s="4"/>
      <c r="CD75" s="4"/>
      <c r="CE75" s="4"/>
      <c r="CF75" s="4"/>
      <c r="CG75" s="13"/>
      <c r="CH75" s="13"/>
      <c r="CI75" s="13"/>
      <c r="CJ75" s="13"/>
      <c r="CK75" s="13"/>
      <c r="CL75" s="13"/>
      <c r="CM75" s="13"/>
    </row>
    <row r="76" spans="1:91" s="2" customFormat="1" x14ac:dyDescent="0.2">
      <c r="A76" s="132" t="s">
        <v>79</v>
      </c>
      <c r="B76" s="133">
        <f t="shared" si="14"/>
        <v>0</v>
      </c>
      <c r="C76" s="75"/>
      <c r="D76" s="75"/>
      <c r="E76" s="75"/>
      <c r="F76" s="131"/>
      <c r="G76" s="134"/>
      <c r="H76" s="134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BX76" s="3"/>
      <c r="BY76" s="3"/>
      <c r="BZ76" s="3"/>
      <c r="CA76" s="4"/>
      <c r="CB76" s="4"/>
      <c r="CC76" s="4"/>
      <c r="CD76" s="4"/>
      <c r="CE76" s="4"/>
      <c r="CF76" s="4"/>
      <c r="CG76" s="13"/>
      <c r="CH76" s="13"/>
      <c r="CI76" s="13"/>
      <c r="CJ76" s="13"/>
      <c r="CK76" s="13"/>
      <c r="CL76" s="13"/>
      <c r="CM76" s="13"/>
    </row>
    <row r="77" spans="1:91" s="2" customFormat="1" x14ac:dyDescent="0.2">
      <c r="A77" s="135" t="s">
        <v>80</v>
      </c>
      <c r="B77" s="133">
        <f t="shared" si="14"/>
        <v>0</v>
      </c>
      <c r="C77" s="75"/>
      <c r="D77" s="75"/>
      <c r="E77" s="75"/>
      <c r="F77" s="131"/>
      <c r="G77" s="134"/>
      <c r="H77" s="134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BX77" s="3"/>
      <c r="BY77" s="3"/>
      <c r="BZ77" s="3"/>
      <c r="CA77" s="4"/>
      <c r="CB77" s="4"/>
      <c r="CC77" s="4"/>
      <c r="CD77" s="4"/>
      <c r="CE77" s="4"/>
      <c r="CF77" s="4"/>
      <c r="CG77" s="13"/>
      <c r="CH77" s="13"/>
      <c r="CI77" s="13"/>
      <c r="CJ77" s="13"/>
      <c r="CK77" s="13"/>
      <c r="CL77" s="13"/>
      <c r="CM77" s="13"/>
    </row>
    <row r="78" spans="1:91" s="2" customFormat="1" x14ac:dyDescent="0.2">
      <c r="A78" s="132" t="s">
        <v>81</v>
      </c>
      <c r="B78" s="133">
        <f t="shared" si="14"/>
        <v>267</v>
      </c>
      <c r="C78" s="75">
        <v>267</v>
      </c>
      <c r="D78" s="75"/>
      <c r="E78" s="75"/>
      <c r="F78" s="131"/>
      <c r="G78" s="134"/>
      <c r="H78" s="134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BX78" s="3"/>
      <c r="BY78" s="3"/>
      <c r="BZ78" s="3"/>
      <c r="CA78" s="4"/>
      <c r="CB78" s="4"/>
      <c r="CC78" s="4"/>
      <c r="CD78" s="4"/>
      <c r="CE78" s="4"/>
      <c r="CF78" s="4"/>
      <c r="CG78" s="13"/>
      <c r="CH78" s="13"/>
      <c r="CI78" s="13"/>
      <c r="CJ78" s="13"/>
      <c r="CK78" s="13"/>
      <c r="CL78" s="13"/>
      <c r="CM78" s="13"/>
    </row>
    <row r="79" spans="1:91" s="2" customFormat="1" x14ac:dyDescent="0.2">
      <c r="A79" s="132" t="s">
        <v>82</v>
      </c>
      <c r="B79" s="133">
        <f t="shared" si="14"/>
        <v>0</v>
      </c>
      <c r="C79" s="75"/>
      <c r="D79" s="75"/>
      <c r="E79" s="75"/>
      <c r="F79" s="131"/>
      <c r="G79" s="134"/>
      <c r="H79" s="134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BX79" s="3"/>
      <c r="BY79" s="3"/>
      <c r="BZ79" s="3"/>
      <c r="CA79" s="4"/>
      <c r="CB79" s="4"/>
      <c r="CC79" s="4"/>
      <c r="CD79" s="4"/>
      <c r="CE79" s="4"/>
      <c r="CF79" s="4"/>
      <c r="CG79" s="13"/>
      <c r="CH79" s="13"/>
      <c r="CI79" s="13"/>
      <c r="CJ79" s="13"/>
      <c r="CK79" s="13"/>
      <c r="CL79" s="13"/>
      <c r="CM79" s="13"/>
    </row>
    <row r="80" spans="1:91" s="2" customFormat="1" x14ac:dyDescent="0.2">
      <c r="A80" s="132" t="s">
        <v>83</v>
      </c>
      <c r="B80" s="133">
        <f t="shared" si="14"/>
        <v>341</v>
      </c>
      <c r="C80" s="75">
        <v>341</v>
      </c>
      <c r="D80" s="75"/>
      <c r="E80" s="75"/>
      <c r="F80" s="131"/>
      <c r="G80" s="134"/>
      <c r="H80" s="134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BX80" s="3"/>
      <c r="BY80" s="3"/>
      <c r="BZ80" s="3"/>
      <c r="CA80" s="4"/>
      <c r="CB80" s="4"/>
      <c r="CC80" s="4"/>
      <c r="CD80" s="4"/>
      <c r="CE80" s="4"/>
      <c r="CF80" s="4"/>
      <c r="CG80" s="13"/>
      <c r="CH80" s="13"/>
      <c r="CI80" s="13"/>
      <c r="CJ80" s="13"/>
      <c r="CK80" s="13"/>
      <c r="CL80" s="13"/>
      <c r="CM80" s="13"/>
    </row>
    <row r="81" spans="1:91" s="2" customFormat="1" x14ac:dyDescent="0.2">
      <c r="A81" s="132" t="s">
        <v>84</v>
      </c>
      <c r="B81" s="133">
        <f t="shared" si="14"/>
        <v>0</v>
      </c>
      <c r="C81" s="75"/>
      <c r="D81" s="75"/>
      <c r="E81" s="75"/>
      <c r="F81" s="131"/>
      <c r="G81" s="134"/>
      <c r="H81" s="134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BX81" s="3"/>
      <c r="BY81" s="3"/>
      <c r="BZ81" s="3"/>
      <c r="CA81" s="4"/>
      <c r="CB81" s="4"/>
      <c r="CC81" s="4"/>
      <c r="CD81" s="4"/>
      <c r="CE81" s="4"/>
      <c r="CF81" s="4"/>
      <c r="CG81" s="13"/>
      <c r="CH81" s="13"/>
      <c r="CI81" s="13"/>
      <c r="CJ81" s="13"/>
      <c r="CK81" s="13"/>
      <c r="CL81" s="13"/>
      <c r="CM81" s="13"/>
    </row>
    <row r="82" spans="1:91" s="2" customFormat="1" x14ac:dyDescent="0.2">
      <c r="A82" s="132" t="s">
        <v>85</v>
      </c>
      <c r="B82" s="133">
        <f t="shared" si="14"/>
        <v>0</v>
      </c>
      <c r="C82" s="75"/>
      <c r="D82" s="75"/>
      <c r="E82" s="75"/>
      <c r="F82" s="131"/>
      <c r="G82" s="134"/>
      <c r="H82" s="134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BX82" s="3"/>
      <c r="BY82" s="3"/>
      <c r="BZ82" s="3"/>
      <c r="CA82" s="4"/>
      <c r="CB82" s="4"/>
      <c r="CC82" s="4"/>
      <c r="CD82" s="4"/>
      <c r="CE82" s="4"/>
      <c r="CF82" s="4"/>
      <c r="CG82" s="13"/>
      <c r="CH82" s="13"/>
      <c r="CI82" s="13"/>
      <c r="CJ82" s="13"/>
      <c r="CK82" s="13"/>
      <c r="CL82" s="13"/>
      <c r="CM82" s="13"/>
    </row>
    <row r="83" spans="1:91" s="2" customFormat="1" x14ac:dyDescent="0.2">
      <c r="A83" s="132" t="s">
        <v>86</v>
      </c>
      <c r="B83" s="133">
        <f t="shared" si="14"/>
        <v>0</v>
      </c>
      <c r="C83" s="75"/>
      <c r="D83" s="75"/>
      <c r="E83" s="75"/>
      <c r="F83" s="131"/>
      <c r="G83" s="134"/>
      <c r="H83" s="134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BX83" s="3"/>
      <c r="BY83" s="3"/>
      <c r="BZ83" s="3"/>
      <c r="CA83" s="4"/>
      <c r="CB83" s="4"/>
      <c r="CC83" s="4"/>
      <c r="CD83" s="4"/>
      <c r="CE83" s="4"/>
      <c r="CF83" s="4"/>
      <c r="CG83" s="13"/>
      <c r="CH83" s="13"/>
      <c r="CI83" s="13"/>
      <c r="CJ83" s="13"/>
      <c r="CK83" s="13"/>
      <c r="CL83" s="13"/>
      <c r="CM83" s="13"/>
    </row>
    <row r="84" spans="1:91" s="2" customFormat="1" x14ac:dyDescent="0.2">
      <c r="A84" s="132" t="s">
        <v>87</v>
      </c>
      <c r="B84" s="136">
        <f t="shared" si="14"/>
        <v>0</v>
      </c>
      <c r="C84" s="137"/>
      <c r="D84" s="137"/>
      <c r="E84" s="137"/>
      <c r="F84" s="131"/>
      <c r="G84" s="134"/>
      <c r="H84" s="134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BX84" s="3"/>
      <c r="BY84" s="3"/>
      <c r="BZ84" s="3"/>
      <c r="CA84" s="4"/>
      <c r="CB84" s="4"/>
      <c r="CC84" s="4"/>
      <c r="CD84" s="4"/>
      <c r="CE84" s="4"/>
      <c r="CF84" s="4"/>
      <c r="CG84" s="13"/>
      <c r="CH84" s="13"/>
      <c r="CI84" s="13"/>
      <c r="CJ84" s="13"/>
      <c r="CK84" s="13"/>
      <c r="CL84" s="13"/>
      <c r="CM84" s="13"/>
    </row>
    <row r="85" spans="1:91" s="2" customFormat="1" x14ac:dyDescent="0.2">
      <c r="A85" s="90" t="s">
        <v>53</v>
      </c>
      <c r="B85" s="504">
        <f>SUM(B66:B84)</f>
        <v>1053</v>
      </c>
      <c r="C85" s="504">
        <f>SUM(C66:C84)</f>
        <v>1053</v>
      </c>
      <c r="D85" s="504">
        <f>SUM(D66:D84)</f>
        <v>0</v>
      </c>
      <c r="E85" s="504">
        <f>SUM(E66:E84)</f>
        <v>0</v>
      </c>
      <c r="F85" s="131"/>
      <c r="G85" s="134"/>
      <c r="H85" s="134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56"/>
      <c r="W85" s="7"/>
      <c r="X85" s="8"/>
      <c r="Y85" s="8"/>
      <c r="BX85" s="3"/>
      <c r="BY85" s="3"/>
      <c r="BZ85" s="3"/>
      <c r="CA85" s="4"/>
      <c r="CB85" s="4"/>
      <c r="CC85" s="4"/>
      <c r="CD85" s="4"/>
      <c r="CE85" s="4"/>
      <c r="CF85" s="4"/>
      <c r="CG85" s="13"/>
      <c r="CH85" s="13"/>
      <c r="CI85" s="13"/>
      <c r="CJ85" s="13"/>
      <c r="CK85" s="13"/>
      <c r="CL85" s="13"/>
      <c r="CM85" s="13"/>
    </row>
    <row r="86" spans="1:91" s="2" customFormat="1" x14ac:dyDescent="0.2">
      <c r="A86" s="82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CA86" s="4"/>
      <c r="CB86" s="4"/>
      <c r="CC86" s="4"/>
      <c r="CD86" s="4"/>
      <c r="CE86" s="4"/>
      <c r="CF86" s="4"/>
      <c r="CG86" s="13"/>
      <c r="CH86" s="13"/>
      <c r="CI86" s="13"/>
      <c r="CJ86" s="13"/>
      <c r="CK86" s="13"/>
      <c r="CL86" s="13"/>
      <c r="CM86" s="13"/>
    </row>
    <row r="87" spans="1:91" s="2" customFormat="1" ht="14.25" customHeight="1" x14ac:dyDescent="0.2">
      <c r="A87" s="1501" t="s">
        <v>89</v>
      </c>
      <c r="B87" s="1503"/>
      <c r="C87" s="1501" t="s">
        <v>5</v>
      </c>
      <c r="D87" s="1502"/>
      <c r="E87" s="1503"/>
      <c r="F87" s="1507" t="s">
        <v>6</v>
      </c>
      <c r="G87" s="1508"/>
      <c r="H87" s="1508"/>
      <c r="I87" s="1508"/>
      <c r="J87" s="1508"/>
      <c r="K87" s="1508"/>
      <c r="L87" s="1508"/>
      <c r="M87" s="1508"/>
      <c r="N87" s="1508"/>
      <c r="O87" s="1508"/>
      <c r="P87" s="1508"/>
      <c r="Q87" s="1508"/>
      <c r="R87" s="1508"/>
      <c r="S87" s="1508"/>
      <c r="T87" s="1508"/>
      <c r="U87" s="1508"/>
      <c r="V87" s="1508"/>
      <c r="W87" s="1508"/>
      <c r="X87" s="1508"/>
      <c r="Y87" s="1508"/>
      <c r="Z87" s="1508"/>
      <c r="AA87" s="1508"/>
      <c r="AB87" s="1508"/>
      <c r="AC87" s="1508"/>
      <c r="AD87" s="1508"/>
      <c r="AE87" s="1508"/>
      <c r="AF87" s="1508"/>
      <c r="AG87" s="1508"/>
      <c r="AH87" s="1508"/>
      <c r="AI87" s="1508"/>
      <c r="AJ87" s="1508"/>
      <c r="AK87" s="1508"/>
      <c r="AL87" s="1508"/>
      <c r="AM87" s="1509"/>
      <c r="AN87" s="1510" t="s">
        <v>7</v>
      </c>
      <c r="AO87" s="1510" t="s">
        <v>90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X87" s="3"/>
      <c r="BY87" s="3"/>
      <c r="BZ87" s="3"/>
      <c r="CA87" s="4"/>
      <c r="CB87" s="4"/>
      <c r="CC87" s="4"/>
      <c r="CD87" s="4"/>
      <c r="CE87" s="4"/>
      <c r="CF87" s="4"/>
      <c r="CG87" s="13"/>
      <c r="CH87" s="13"/>
      <c r="CI87" s="13"/>
      <c r="CJ87" s="13"/>
      <c r="CK87" s="13"/>
      <c r="CL87" s="13"/>
      <c r="CM87" s="13"/>
    </row>
    <row r="88" spans="1:91" s="2" customFormat="1" x14ac:dyDescent="0.2">
      <c r="A88" s="1545"/>
      <c r="B88" s="1546"/>
      <c r="C88" s="1504"/>
      <c r="D88" s="1505"/>
      <c r="E88" s="1506"/>
      <c r="F88" s="1507" t="s">
        <v>11</v>
      </c>
      <c r="G88" s="1509"/>
      <c r="H88" s="1508" t="s">
        <v>12</v>
      </c>
      <c r="I88" s="1508"/>
      <c r="J88" s="1507" t="s">
        <v>13</v>
      </c>
      <c r="K88" s="1509"/>
      <c r="L88" s="1508" t="s">
        <v>14</v>
      </c>
      <c r="M88" s="1508"/>
      <c r="N88" s="1507" t="s">
        <v>15</v>
      </c>
      <c r="O88" s="1509"/>
      <c r="P88" s="1508" t="s">
        <v>16</v>
      </c>
      <c r="Q88" s="1508"/>
      <c r="R88" s="1507" t="s">
        <v>17</v>
      </c>
      <c r="S88" s="1509"/>
      <c r="T88" s="1508" t="s">
        <v>18</v>
      </c>
      <c r="U88" s="1508"/>
      <c r="V88" s="1507" t="s">
        <v>19</v>
      </c>
      <c r="W88" s="1509"/>
      <c r="X88" s="1508" t="s">
        <v>20</v>
      </c>
      <c r="Y88" s="1509"/>
      <c r="Z88" s="1507" t="s">
        <v>21</v>
      </c>
      <c r="AA88" s="1508"/>
      <c r="AB88" s="1507" t="s">
        <v>22</v>
      </c>
      <c r="AC88" s="1509"/>
      <c r="AD88" s="1508" t="s">
        <v>23</v>
      </c>
      <c r="AE88" s="1508"/>
      <c r="AF88" s="1507" t="s">
        <v>24</v>
      </c>
      <c r="AG88" s="1509"/>
      <c r="AH88" s="1508" t="s">
        <v>25</v>
      </c>
      <c r="AI88" s="1508"/>
      <c r="AJ88" s="1507" t="s">
        <v>26</v>
      </c>
      <c r="AK88" s="1509"/>
      <c r="AL88" s="1508" t="s">
        <v>27</v>
      </c>
      <c r="AM88" s="1509"/>
      <c r="AN88" s="1511"/>
      <c r="AO88" s="1511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X88" s="3"/>
      <c r="BY88" s="3"/>
      <c r="BZ88" s="3"/>
      <c r="CA88" s="4"/>
      <c r="CB88" s="4"/>
      <c r="CC88" s="4"/>
      <c r="CD88" s="4"/>
      <c r="CE88" s="4"/>
      <c r="CF88" s="4"/>
      <c r="CG88" s="13"/>
      <c r="CH88" s="13"/>
      <c r="CI88" s="13"/>
      <c r="CJ88" s="13"/>
      <c r="CK88" s="13"/>
      <c r="CL88" s="13"/>
      <c r="CM88" s="13"/>
    </row>
    <row r="89" spans="1:91" s="2" customFormat="1" x14ac:dyDescent="0.2">
      <c r="A89" s="1504"/>
      <c r="B89" s="1505"/>
      <c r="C89" s="459" t="s">
        <v>32</v>
      </c>
      <c r="D89" s="505" t="s">
        <v>40</v>
      </c>
      <c r="E89" s="60" t="s">
        <v>34</v>
      </c>
      <c r="F89" s="90" t="s">
        <v>40</v>
      </c>
      <c r="G89" s="60" t="s">
        <v>34</v>
      </c>
      <c r="H89" s="99" t="s">
        <v>40</v>
      </c>
      <c r="I89" s="99" t="s">
        <v>34</v>
      </c>
      <c r="J89" s="90" t="s">
        <v>40</v>
      </c>
      <c r="K89" s="60" t="s">
        <v>34</v>
      </c>
      <c r="L89" s="99" t="s">
        <v>40</v>
      </c>
      <c r="M89" s="99" t="s">
        <v>34</v>
      </c>
      <c r="N89" s="90" t="s">
        <v>40</v>
      </c>
      <c r="O89" s="60" t="s">
        <v>34</v>
      </c>
      <c r="P89" s="99" t="s">
        <v>40</v>
      </c>
      <c r="Q89" s="99" t="s">
        <v>34</v>
      </c>
      <c r="R89" s="90" t="s">
        <v>40</v>
      </c>
      <c r="S89" s="60" t="s">
        <v>34</v>
      </c>
      <c r="T89" s="99" t="s">
        <v>40</v>
      </c>
      <c r="U89" s="99" t="s">
        <v>34</v>
      </c>
      <c r="V89" s="90" t="s">
        <v>40</v>
      </c>
      <c r="W89" s="60" t="s">
        <v>34</v>
      </c>
      <c r="X89" s="99" t="s">
        <v>40</v>
      </c>
      <c r="Y89" s="60" t="s">
        <v>34</v>
      </c>
      <c r="Z89" s="90" t="s">
        <v>40</v>
      </c>
      <c r="AA89" s="99" t="s">
        <v>34</v>
      </c>
      <c r="AB89" s="90" t="s">
        <v>40</v>
      </c>
      <c r="AC89" s="60" t="s">
        <v>34</v>
      </c>
      <c r="AD89" s="99" t="s">
        <v>40</v>
      </c>
      <c r="AE89" s="99" t="s">
        <v>34</v>
      </c>
      <c r="AF89" s="90" t="s">
        <v>40</v>
      </c>
      <c r="AG89" s="60" t="s">
        <v>34</v>
      </c>
      <c r="AH89" s="99" t="s">
        <v>40</v>
      </c>
      <c r="AI89" s="99" t="s">
        <v>34</v>
      </c>
      <c r="AJ89" s="90" t="s">
        <v>40</v>
      </c>
      <c r="AK89" s="60" t="s">
        <v>34</v>
      </c>
      <c r="AL89" s="99" t="s">
        <v>40</v>
      </c>
      <c r="AM89" s="60" t="s">
        <v>34</v>
      </c>
      <c r="AN89" s="1512"/>
      <c r="AO89" s="15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X89" s="3"/>
      <c r="BY89" s="3"/>
      <c r="BZ89" s="3"/>
      <c r="CA89" s="4"/>
      <c r="CB89" s="4"/>
      <c r="CC89" s="4"/>
      <c r="CD89" s="4"/>
      <c r="CE89" s="4"/>
      <c r="CF89" s="4"/>
      <c r="CG89" s="13"/>
      <c r="CH89" s="13"/>
      <c r="CI89" s="13"/>
      <c r="CJ89" s="13"/>
      <c r="CK89" s="13"/>
      <c r="CL89" s="13"/>
      <c r="CM89" s="13"/>
    </row>
    <row r="90" spans="1:91" s="2" customFormat="1" ht="14.25" customHeight="1" x14ac:dyDescent="0.2">
      <c r="A90" s="1507" t="s">
        <v>91</v>
      </c>
      <c r="B90" s="1509"/>
      <c r="C90" s="462">
        <f t="shared" ref="C90:AN90" si="15">SUM(C91:C97)</f>
        <v>819</v>
      </c>
      <c r="D90" s="484">
        <f>SUM(D91:D97)</f>
        <v>281</v>
      </c>
      <c r="E90" s="484">
        <f>SUM(E91:E97)</f>
        <v>538</v>
      </c>
      <c r="F90" s="496">
        <f t="shared" si="15"/>
        <v>19</v>
      </c>
      <c r="G90" s="506">
        <f t="shared" si="15"/>
        <v>19</v>
      </c>
      <c r="H90" s="496">
        <f t="shared" si="15"/>
        <v>11</v>
      </c>
      <c r="I90" s="506">
        <f t="shared" si="15"/>
        <v>9</v>
      </c>
      <c r="J90" s="496">
        <f t="shared" si="15"/>
        <v>14</v>
      </c>
      <c r="K90" s="506">
        <f t="shared" si="15"/>
        <v>7</v>
      </c>
      <c r="L90" s="496">
        <f t="shared" si="15"/>
        <v>12</v>
      </c>
      <c r="M90" s="506">
        <f t="shared" si="15"/>
        <v>41</v>
      </c>
      <c r="N90" s="496">
        <f t="shared" si="15"/>
        <v>8</v>
      </c>
      <c r="O90" s="506">
        <f t="shared" si="15"/>
        <v>49</v>
      </c>
      <c r="P90" s="496">
        <f t="shared" si="15"/>
        <v>11</v>
      </c>
      <c r="Q90" s="506">
        <f t="shared" si="15"/>
        <v>63</v>
      </c>
      <c r="R90" s="496">
        <f t="shared" si="15"/>
        <v>11</v>
      </c>
      <c r="S90" s="506">
        <f t="shared" si="15"/>
        <v>58</v>
      </c>
      <c r="T90" s="496">
        <f t="shared" si="15"/>
        <v>16</v>
      </c>
      <c r="U90" s="506">
        <f t="shared" si="15"/>
        <v>37</v>
      </c>
      <c r="V90" s="496">
        <f t="shared" si="15"/>
        <v>8</v>
      </c>
      <c r="W90" s="506">
        <f t="shared" si="15"/>
        <v>28</v>
      </c>
      <c r="X90" s="496">
        <f t="shared" si="15"/>
        <v>11</v>
      </c>
      <c r="Y90" s="506">
        <f t="shared" si="15"/>
        <v>19</v>
      </c>
      <c r="Z90" s="496">
        <f t="shared" si="15"/>
        <v>14</v>
      </c>
      <c r="AA90" s="506">
        <f t="shared" si="15"/>
        <v>20</v>
      </c>
      <c r="AB90" s="496">
        <f t="shared" si="15"/>
        <v>20</v>
      </c>
      <c r="AC90" s="506">
        <f t="shared" si="15"/>
        <v>25</v>
      </c>
      <c r="AD90" s="496">
        <f t="shared" si="15"/>
        <v>17</v>
      </c>
      <c r="AE90" s="506">
        <f t="shared" si="15"/>
        <v>28</v>
      </c>
      <c r="AF90" s="496">
        <f t="shared" si="15"/>
        <v>32</v>
      </c>
      <c r="AG90" s="506">
        <f t="shared" si="15"/>
        <v>23</v>
      </c>
      <c r="AH90" s="496">
        <f t="shared" si="15"/>
        <v>25</v>
      </c>
      <c r="AI90" s="506">
        <f t="shared" si="15"/>
        <v>35</v>
      </c>
      <c r="AJ90" s="496">
        <f t="shared" si="15"/>
        <v>24</v>
      </c>
      <c r="AK90" s="506">
        <f t="shared" si="15"/>
        <v>27</v>
      </c>
      <c r="AL90" s="496">
        <f t="shared" si="15"/>
        <v>28</v>
      </c>
      <c r="AM90" s="506">
        <f t="shared" si="15"/>
        <v>50</v>
      </c>
      <c r="AN90" s="507">
        <f t="shared" si="15"/>
        <v>774</v>
      </c>
      <c r="AO90" s="507">
        <f>SUM(AO91:AO93)</f>
        <v>0</v>
      </c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X90" s="3"/>
      <c r="BY90" s="3"/>
      <c r="BZ90" s="3"/>
      <c r="CA90" s="4"/>
      <c r="CB90" s="4"/>
      <c r="CC90" s="4"/>
      <c r="CD90" s="4"/>
      <c r="CE90" s="4"/>
      <c r="CF90" s="4"/>
      <c r="CG90" s="13">
        <v>0</v>
      </c>
      <c r="CH90" s="13">
        <v>0</v>
      </c>
      <c r="CI90" s="13"/>
      <c r="CJ90" s="13"/>
      <c r="CK90" s="13"/>
      <c r="CL90" s="13"/>
      <c r="CM90" s="13"/>
    </row>
    <row r="91" spans="1:91" s="2" customFormat="1" ht="14.25" customHeight="1" x14ac:dyDescent="0.2">
      <c r="A91" s="1510" t="s">
        <v>92</v>
      </c>
      <c r="B91" s="336" t="s">
        <v>93</v>
      </c>
      <c r="C91" s="462">
        <f t="shared" ref="C91:C97" si="16">SUM(D91+E91)</f>
        <v>738</v>
      </c>
      <c r="D91" s="484">
        <f>SUM(F91+H91+J91+L91+N91+P91+R91+T91+V91+X91+Z91+AB91+AD91+AF91+AH91+AJ91+AL91)</f>
        <v>248</v>
      </c>
      <c r="E91" s="484">
        <f>SUM(G91+I91+K91+M91+O91+Q91+S91+U91+W91+Y91+AA91+AC91+AE91+AG91+AI91+AK91+AM91)</f>
        <v>490</v>
      </c>
      <c r="F91" s="464">
        <v>16</v>
      </c>
      <c r="G91" s="508">
        <v>18</v>
      </c>
      <c r="H91" s="466">
        <v>9</v>
      </c>
      <c r="I91" s="467">
        <v>9</v>
      </c>
      <c r="J91" s="466">
        <v>13</v>
      </c>
      <c r="K91" s="467">
        <v>7</v>
      </c>
      <c r="L91" s="464">
        <v>11</v>
      </c>
      <c r="M91" s="508">
        <v>35</v>
      </c>
      <c r="N91" s="466">
        <v>8</v>
      </c>
      <c r="O91" s="467">
        <v>45</v>
      </c>
      <c r="P91" s="466">
        <v>11</v>
      </c>
      <c r="Q91" s="467">
        <v>63</v>
      </c>
      <c r="R91" s="466">
        <v>9</v>
      </c>
      <c r="S91" s="467">
        <v>55</v>
      </c>
      <c r="T91" s="466">
        <v>14</v>
      </c>
      <c r="U91" s="467">
        <v>37</v>
      </c>
      <c r="V91" s="466">
        <v>7</v>
      </c>
      <c r="W91" s="467">
        <v>26</v>
      </c>
      <c r="X91" s="466">
        <v>10</v>
      </c>
      <c r="Y91" s="467">
        <v>16</v>
      </c>
      <c r="Z91" s="466">
        <v>12</v>
      </c>
      <c r="AA91" s="467">
        <v>18</v>
      </c>
      <c r="AB91" s="466">
        <v>17</v>
      </c>
      <c r="AC91" s="467">
        <v>21</v>
      </c>
      <c r="AD91" s="466">
        <v>14</v>
      </c>
      <c r="AE91" s="467">
        <v>24</v>
      </c>
      <c r="AF91" s="466">
        <v>28</v>
      </c>
      <c r="AG91" s="467">
        <v>21</v>
      </c>
      <c r="AH91" s="466">
        <v>22</v>
      </c>
      <c r="AI91" s="467">
        <v>30</v>
      </c>
      <c r="AJ91" s="466">
        <v>22</v>
      </c>
      <c r="AK91" s="467">
        <v>24</v>
      </c>
      <c r="AL91" s="466">
        <v>25</v>
      </c>
      <c r="AM91" s="467">
        <v>41</v>
      </c>
      <c r="AN91" s="469">
        <v>704</v>
      </c>
      <c r="AO91" s="469">
        <v>0</v>
      </c>
      <c r="AP91" s="28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12"/>
      <c r="BB91" s="12"/>
      <c r="BX91" s="3"/>
      <c r="BY91" s="3"/>
      <c r="BZ91" s="3"/>
      <c r="CA91" s="4"/>
      <c r="CB91" s="4"/>
      <c r="CC91" s="4"/>
      <c r="CD91" s="4"/>
      <c r="CE91" s="4"/>
      <c r="CF91" s="4"/>
      <c r="CG91" s="13">
        <v>0</v>
      </c>
      <c r="CH91" s="13">
        <v>0</v>
      </c>
      <c r="CI91" s="13">
        <v>0</v>
      </c>
      <c r="CJ91" s="13">
        <v>0</v>
      </c>
      <c r="CK91" s="13"/>
      <c r="CL91" s="13"/>
      <c r="CM91" s="13"/>
    </row>
    <row r="92" spans="1:91" s="2" customFormat="1" x14ac:dyDescent="0.2">
      <c r="A92" s="1511"/>
      <c r="B92" s="144" t="s">
        <v>94</v>
      </c>
      <c r="C92" s="107">
        <f t="shared" si="16"/>
        <v>16</v>
      </c>
      <c r="D92" s="32">
        <f t="shared" ref="D92:E97" si="17">SUM(F92+H92+J92+L92+N92+P92+R92+T92+V92+X92+Z92+AB92+AD92+AF92+AH92+AJ92+AL92)</f>
        <v>3</v>
      </c>
      <c r="E92" s="32">
        <f t="shared" si="17"/>
        <v>13</v>
      </c>
      <c r="F92" s="145"/>
      <c r="G92" s="146"/>
      <c r="H92" s="147"/>
      <c r="I92" s="148"/>
      <c r="J92" s="145"/>
      <c r="K92" s="149"/>
      <c r="L92" s="147">
        <v>1</v>
      </c>
      <c r="M92" s="150">
        <v>1</v>
      </c>
      <c r="N92" s="145"/>
      <c r="O92" s="149">
        <v>2</v>
      </c>
      <c r="P92" s="148"/>
      <c r="Q92" s="150"/>
      <c r="R92" s="151"/>
      <c r="S92" s="149"/>
      <c r="T92" s="148"/>
      <c r="U92" s="150"/>
      <c r="V92" s="151"/>
      <c r="W92" s="149"/>
      <c r="X92" s="148"/>
      <c r="Y92" s="149">
        <v>1</v>
      </c>
      <c r="Z92" s="151"/>
      <c r="AA92" s="150"/>
      <c r="AB92" s="151"/>
      <c r="AC92" s="149">
        <v>1</v>
      </c>
      <c r="AD92" s="148"/>
      <c r="AE92" s="150"/>
      <c r="AF92" s="151"/>
      <c r="AG92" s="149">
        <v>1</v>
      </c>
      <c r="AH92" s="148"/>
      <c r="AI92" s="150">
        <v>3</v>
      </c>
      <c r="AJ92" s="151">
        <v>1</v>
      </c>
      <c r="AK92" s="149">
        <v>1</v>
      </c>
      <c r="AL92" s="148">
        <v>1</v>
      </c>
      <c r="AM92" s="149">
        <v>3</v>
      </c>
      <c r="AN92" s="152">
        <v>15</v>
      </c>
      <c r="AO92" s="152">
        <v>0</v>
      </c>
      <c r="AP92" s="28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BX92" s="3"/>
      <c r="BY92" s="3"/>
      <c r="BZ92" s="3"/>
      <c r="CA92" s="4"/>
      <c r="CB92" s="4"/>
      <c r="CC92" s="4"/>
      <c r="CD92" s="4"/>
      <c r="CE92" s="4"/>
      <c r="CF92" s="4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s="2" customFormat="1" ht="15" thickBot="1" x14ac:dyDescent="0.25">
      <c r="A93" s="1540"/>
      <c r="B93" s="153" t="s">
        <v>95</v>
      </c>
      <c r="C93" s="154">
        <f t="shared" si="16"/>
        <v>0</v>
      </c>
      <c r="D93" s="155">
        <f t="shared" si="17"/>
        <v>0</v>
      </c>
      <c r="E93" s="155">
        <f t="shared" si="17"/>
        <v>0</v>
      </c>
      <c r="F93" s="156"/>
      <c r="G93" s="157"/>
      <c r="H93" s="158"/>
      <c r="I93" s="159"/>
      <c r="J93" s="156"/>
      <c r="K93" s="160"/>
      <c r="L93" s="158"/>
      <c r="M93" s="161"/>
      <c r="N93" s="156"/>
      <c r="O93" s="160"/>
      <c r="P93" s="159"/>
      <c r="Q93" s="161"/>
      <c r="R93" s="162"/>
      <c r="S93" s="160"/>
      <c r="T93" s="159"/>
      <c r="U93" s="161"/>
      <c r="V93" s="162"/>
      <c r="W93" s="160"/>
      <c r="X93" s="159"/>
      <c r="Y93" s="160"/>
      <c r="Z93" s="162"/>
      <c r="AA93" s="161"/>
      <c r="AB93" s="162"/>
      <c r="AC93" s="160"/>
      <c r="AD93" s="159"/>
      <c r="AE93" s="161"/>
      <c r="AF93" s="162"/>
      <c r="AG93" s="160"/>
      <c r="AH93" s="159"/>
      <c r="AI93" s="161"/>
      <c r="AJ93" s="162"/>
      <c r="AK93" s="160"/>
      <c r="AL93" s="159"/>
      <c r="AM93" s="160"/>
      <c r="AN93" s="163">
        <v>0</v>
      </c>
      <c r="AO93" s="163">
        <v>0</v>
      </c>
      <c r="AP93" s="28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BX93" s="3"/>
      <c r="BY93" s="3"/>
      <c r="BZ93" s="3"/>
      <c r="CA93" s="4"/>
      <c r="CB93" s="4"/>
      <c r="CC93" s="4"/>
      <c r="CD93" s="4"/>
      <c r="CE93" s="4"/>
      <c r="CF93" s="4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s="2" customFormat="1" ht="15" thickTop="1" x14ac:dyDescent="0.2">
      <c r="A94" s="1541" t="s">
        <v>96</v>
      </c>
      <c r="B94" s="1542"/>
      <c r="C94" s="164">
        <f t="shared" si="16"/>
        <v>12</v>
      </c>
      <c r="D94" s="64">
        <f t="shared" si="17"/>
        <v>2</v>
      </c>
      <c r="E94" s="165">
        <f>SUM(G94+I94+K94+M94+O94+Q94+S94+U94+W94+Y94+AA94+AC94+AE94+AG94+AI94+AK94+AM94)</f>
        <v>10</v>
      </c>
      <c r="F94" s="166">
        <v>1</v>
      </c>
      <c r="G94" s="167"/>
      <c r="H94" s="168"/>
      <c r="I94" s="169"/>
      <c r="J94" s="170"/>
      <c r="K94" s="167"/>
      <c r="L94" s="168"/>
      <c r="M94" s="171">
        <v>3</v>
      </c>
      <c r="N94" s="170"/>
      <c r="O94" s="167">
        <v>1</v>
      </c>
      <c r="P94" s="169"/>
      <c r="Q94" s="171"/>
      <c r="R94" s="172"/>
      <c r="S94" s="167">
        <v>3</v>
      </c>
      <c r="T94" s="169"/>
      <c r="U94" s="171"/>
      <c r="V94" s="172"/>
      <c r="W94" s="167"/>
      <c r="X94" s="169"/>
      <c r="Y94" s="167">
        <v>2</v>
      </c>
      <c r="Z94" s="172"/>
      <c r="AA94" s="171"/>
      <c r="AB94" s="172">
        <v>1</v>
      </c>
      <c r="AC94" s="167"/>
      <c r="AD94" s="169"/>
      <c r="AE94" s="171">
        <v>1</v>
      </c>
      <c r="AF94" s="172"/>
      <c r="AG94" s="167"/>
      <c r="AH94" s="169"/>
      <c r="AI94" s="171"/>
      <c r="AJ94" s="172"/>
      <c r="AK94" s="167"/>
      <c r="AL94" s="169"/>
      <c r="AM94" s="167"/>
      <c r="AN94" s="173">
        <v>9</v>
      </c>
      <c r="AO94" s="174"/>
      <c r="AP94" s="28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BX94" s="3"/>
      <c r="BY94" s="3"/>
      <c r="BZ94" s="3"/>
      <c r="CA94" s="4"/>
      <c r="CB94" s="4"/>
      <c r="CC94" s="4"/>
      <c r="CD94" s="4"/>
      <c r="CE94" s="4"/>
      <c r="CF94" s="4"/>
      <c r="CG94" s="13">
        <v>0</v>
      </c>
      <c r="CH94" s="13">
        <v>0</v>
      </c>
      <c r="CI94" s="13"/>
      <c r="CJ94" s="13"/>
      <c r="CK94" s="13"/>
      <c r="CL94" s="13"/>
      <c r="CM94" s="13"/>
    </row>
    <row r="95" spans="1:91" s="2" customFormat="1" x14ac:dyDescent="0.2">
      <c r="A95" s="1543" t="s">
        <v>97</v>
      </c>
      <c r="B95" s="1544"/>
      <c r="C95" s="31">
        <f t="shared" si="16"/>
        <v>7</v>
      </c>
      <c r="D95" s="64">
        <f t="shared" si="17"/>
        <v>5</v>
      </c>
      <c r="E95" s="175">
        <f>SUM(G95+I95+K95+M95+O95+Q95+S95+U95+W95+Y95+AA95+AC95+AE95+AG95+AI95+AK95+AM95)</f>
        <v>2</v>
      </c>
      <c r="F95" s="176">
        <v>1</v>
      </c>
      <c r="G95" s="177"/>
      <c r="H95" s="178"/>
      <c r="I95" s="179"/>
      <c r="J95" s="166"/>
      <c r="K95" s="180"/>
      <c r="L95" s="178"/>
      <c r="M95" s="181"/>
      <c r="N95" s="166"/>
      <c r="O95" s="180"/>
      <c r="P95" s="179"/>
      <c r="Q95" s="181"/>
      <c r="R95" s="182"/>
      <c r="S95" s="180"/>
      <c r="T95" s="179">
        <v>1</v>
      </c>
      <c r="U95" s="181"/>
      <c r="V95" s="182"/>
      <c r="W95" s="180"/>
      <c r="X95" s="179"/>
      <c r="Y95" s="180"/>
      <c r="Z95" s="182">
        <v>1</v>
      </c>
      <c r="AA95" s="181"/>
      <c r="AB95" s="182"/>
      <c r="AC95" s="180"/>
      <c r="AD95" s="179"/>
      <c r="AE95" s="181"/>
      <c r="AF95" s="182"/>
      <c r="AG95" s="180"/>
      <c r="AH95" s="179">
        <v>1</v>
      </c>
      <c r="AI95" s="181">
        <v>1</v>
      </c>
      <c r="AJ95" s="182">
        <v>1</v>
      </c>
      <c r="AK95" s="180"/>
      <c r="AL95" s="179"/>
      <c r="AM95" s="180">
        <v>1</v>
      </c>
      <c r="AN95" s="183">
        <v>6</v>
      </c>
      <c r="AO95" s="184"/>
      <c r="AP95" s="28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BX95" s="3"/>
      <c r="BY95" s="3"/>
      <c r="BZ95" s="3"/>
      <c r="CA95" s="4"/>
      <c r="CB95" s="4"/>
      <c r="CC95" s="4"/>
      <c r="CD95" s="4"/>
      <c r="CE95" s="4"/>
      <c r="CF95" s="4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s="2" customFormat="1" x14ac:dyDescent="0.2">
      <c r="A96" s="1543" t="s">
        <v>98</v>
      </c>
      <c r="B96" s="1544"/>
      <c r="C96" s="107">
        <f t="shared" si="16"/>
        <v>38</v>
      </c>
      <c r="D96" s="32">
        <f t="shared" si="17"/>
        <v>18</v>
      </c>
      <c r="E96" s="185">
        <f>SUM(G96+I96+K96+M96+O96+Q96+S96+U96+W96+Y96+AA96+AC96+AE96+AG96+AI96+AK96+AM96)</f>
        <v>20</v>
      </c>
      <c r="F96" s="145">
        <v>1</v>
      </c>
      <c r="G96" s="146"/>
      <c r="H96" s="147"/>
      <c r="I96" s="148"/>
      <c r="J96" s="145"/>
      <c r="K96" s="149"/>
      <c r="L96" s="147"/>
      <c r="M96" s="150">
        <v>1</v>
      </c>
      <c r="N96" s="145"/>
      <c r="O96" s="149">
        <v>1</v>
      </c>
      <c r="P96" s="148"/>
      <c r="Q96" s="150"/>
      <c r="R96" s="151">
        <v>1</v>
      </c>
      <c r="S96" s="149"/>
      <c r="T96" s="148">
        <v>1</v>
      </c>
      <c r="U96" s="150"/>
      <c r="V96" s="151">
        <v>1</v>
      </c>
      <c r="W96" s="149">
        <v>2</v>
      </c>
      <c r="X96" s="148"/>
      <c r="Y96" s="149"/>
      <c r="Z96" s="151">
        <v>1</v>
      </c>
      <c r="AA96" s="150">
        <v>2</v>
      </c>
      <c r="AB96" s="151">
        <v>2</v>
      </c>
      <c r="AC96" s="149">
        <v>3</v>
      </c>
      <c r="AD96" s="148">
        <v>3</v>
      </c>
      <c r="AE96" s="150">
        <v>3</v>
      </c>
      <c r="AF96" s="151">
        <v>4</v>
      </c>
      <c r="AG96" s="149">
        <v>1</v>
      </c>
      <c r="AH96" s="148">
        <v>2</v>
      </c>
      <c r="AI96" s="150">
        <v>1</v>
      </c>
      <c r="AJ96" s="151"/>
      <c r="AK96" s="149">
        <v>1</v>
      </c>
      <c r="AL96" s="148">
        <v>2</v>
      </c>
      <c r="AM96" s="149">
        <v>5</v>
      </c>
      <c r="AN96" s="152">
        <v>35</v>
      </c>
      <c r="AO96" s="186"/>
      <c r="AP96" s="28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BX96" s="3"/>
      <c r="BY96" s="3"/>
      <c r="BZ96" s="3"/>
      <c r="CA96" s="4"/>
      <c r="CB96" s="4"/>
      <c r="CC96" s="4"/>
      <c r="CD96" s="4"/>
      <c r="CE96" s="4"/>
      <c r="CF96" s="4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s="2" customFormat="1" x14ac:dyDescent="0.2">
      <c r="A97" s="1547" t="s">
        <v>99</v>
      </c>
      <c r="B97" s="1548"/>
      <c r="C97" s="77">
        <f t="shared" si="16"/>
        <v>8</v>
      </c>
      <c r="D97" s="78">
        <f t="shared" si="17"/>
        <v>5</v>
      </c>
      <c r="E97" s="187">
        <f>SUM(G97+I97+K97+M97+O97+Q97+S97+U97+W97+Y97+AA97+AC97+AE97+AG97+AI97+AK97+AM97)</f>
        <v>3</v>
      </c>
      <c r="F97" s="188"/>
      <c r="G97" s="189">
        <v>1</v>
      </c>
      <c r="H97" s="190">
        <v>2</v>
      </c>
      <c r="I97" s="191"/>
      <c r="J97" s="188">
        <v>1</v>
      </c>
      <c r="K97" s="192"/>
      <c r="L97" s="190"/>
      <c r="M97" s="193">
        <v>1</v>
      </c>
      <c r="N97" s="188"/>
      <c r="O97" s="192"/>
      <c r="P97" s="191"/>
      <c r="Q97" s="193"/>
      <c r="R97" s="194">
        <v>1</v>
      </c>
      <c r="S97" s="192"/>
      <c r="T97" s="191"/>
      <c r="U97" s="193"/>
      <c r="V97" s="194"/>
      <c r="W97" s="192"/>
      <c r="X97" s="191">
        <v>1</v>
      </c>
      <c r="Y97" s="192"/>
      <c r="Z97" s="194"/>
      <c r="AA97" s="193"/>
      <c r="AB97" s="194"/>
      <c r="AC97" s="192"/>
      <c r="AD97" s="191"/>
      <c r="AE97" s="193"/>
      <c r="AF97" s="194"/>
      <c r="AG97" s="192"/>
      <c r="AH97" s="191"/>
      <c r="AI97" s="193"/>
      <c r="AJ97" s="194"/>
      <c r="AK97" s="192">
        <v>1</v>
      </c>
      <c r="AL97" s="191"/>
      <c r="AM97" s="192"/>
      <c r="AN97" s="195">
        <v>5</v>
      </c>
      <c r="AO97" s="196"/>
      <c r="AP97" s="28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BX97" s="3"/>
      <c r="BY97" s="3"/>
      <c r="BZ97" s="3"/>
      <c r="CA97" s="4"/>
      <c r="CB97" s="4"/>
      <c r="CC97" s="4"/>
      <c r="CD97" s="4"/>
      <c r="CE97" s="4"/>
      <c r="CF97" s="4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s="2" customFormat="1" x14ac:dyDescent="0.2">
      <c r="A98" s="82" t="s">
        <v>100</v>
      </c>
      <c r="B98" s="8"/>
      <c r="C98" s="8"/>
      <c r="D98" s="8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CA98" s="4"/>
      <c r="CB98" s="4"/>
      <c r="CC98" s="4"/>
      <c r="CD98" s="4"/>
      <c r="CE98" s="4"/>
      <c r="CF98" s="4"/>
      <c r="CG98" s="13"/>
      <c r="CH98" s="13"/>
      <c r="CI98" s="13"/>
      <c r="CJ98" s="13"/>
      <c r="CK98" s="13"/>
      <c r="CL98" s="13"/>
      <c r="CM98" s="13"/>
    </row>
    <row r="99" spans="1:91" s="2" customFormat="1" x14ac:dyDescent="0.2">
      <c r="A99" s="1507" t="s">
        <v>101</v>
      </c>
      <c r="B99" s="1508"/>
      <c r="C99" s="1509"/>
      <c r="D99" s="501" t="s">
        <v>53</v>
      </c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3"/>
      <c r="BY99" s="3"/>
      <c r="BZ99" s="3"/>
      <c r="CA99" s="4"/>
      <c r="CB99" s="4"/>
      <c r="CC99" s="4"/>
      <c r="CD99" s="4"/>
      <c r="CE99" s="4"/>
      <c r="CF99" s="4"/>
      <c r="CG99" s="13"/>
      <c r="CH99" s="13"/>
      <c r="CI99" s="13"/>
      <c r="CJ99" s="13"/>
      <c r="CK99" s="13"/>
      <c r="CL99" s="13"/>
      <c r="CM99" s="13"/>
    </row>
    <row r="100" spans="1:91" s="2" customFormat="1" ht="21" x14ac:dyDescent="0.2">
      <c r="A100" s="1501" t="s">
        <v>102</v>
      </c>
      <c r="B100" s="1503"/>
      <c r="C100" s="509" t="s">
        <v>103</v>
      </c>
      <c r="D100" s="510"/>
      <c r="E100" s="131"/>
      <c r="BX100" s="3"/>
      <c r="BY100" s="3"/>
      <c r="BZ100" s="3"/>
      <c r="CA100" s="4"/>
      <c r="CB100" s="4"/>
      <c r="CC100" s="4"/>
      <c r="CD100" s="4"/>
      <c r="CE100" s="4"/>
      <c r="CF100" s="4"/>
      <c r="CG100" s="13"/>
      <c r="CH100" s="13"/>
      <c r="CI100" s="13"/>
      <c r="CJ100" s="13"/>
      <c r="CK100" s="13"/>
      <c r="CL100" s="13"/>
      <c r="CM100" s="13"/>
    </row>
    <row r="101" spans="1:91" s="2" customFormat="1" x14ac:dyDescent="0.2">
      <c r="A101" s="1545"/>
      <c r="B101" s="1546"/>
      <c r="C101" s="312" t="s">
        <v>104</v>
      </c>
      <c r="D101" s="152"/>
      <c r="E101" s="131"/>
      <c r="BX101" s="3"/>
      <c r="BY101" s="3"/>
      <c r="BZ101" s="3"/>
      <c r="CA101" s="4"/>
      <c r="CB101" s="4"/>
      <c r="CC101" s="4"/>
      <c r="CD101" s="4"/>
      <c r="CE101" s="4"/>
      <c r="CF101" s="4"/>
      <c r="CG101" s="13"/>
      <c r="CH101" s="13"/>
      <c r="CI101" s="13"/>
      <c r="CJ101" s="13"/>
      <c r="CK101" s="13"/>
      <c r="CL101" s="13"/>
      <c r="CM101" s="13"/>
    </row>
    <row r="102" spans="1:91" s="2" customFormat="1" ht="21" x14ac:dyDescent="0.2">
      <c r="A102" s="1504"/>
      <c r="B102" s="1506"/>
      <c r="C102" s="315" t="s">
        <v>105</v>
      </c>
      <c r="D102" s="200"/>
      <c r="E102" s="131"/>
      <c r="BX102" s="3"/>
      <c r="BY102" s="3"/>
      <c r="BZ102" s="3"/>
      <c r="CA102" s="4"/>
      <c r="CB102" s="4"/>
      <c r="CC102" s="4"/>
      <c r="CD102" s="4"/>
      <c r="CE102" s="4"/>
      <c r="CF102" s="4"/>
      <c r="CG102" s="13"/>
      <c r="CH102" s="13"/>
      <c r="CI102" s="13"/>
      <c r="CJ102" s="13"/>
      <c r="CK102" s="13"/>
      <c r="CL102" s="13"/>
      <c r="CM102" s="13"/>
    </row>
    <row r="103" spans="1:91" s="2" customFormat="1" ht="15" x14ac:dyDescent="0.2">
      <c r="A103" s="81" t="s">
        <v>106</v>
      </c>
      <c r="B103" s="56"/>
      <c r="C103" s="201"/>
      <c r="D103" s="201"/>
      <c r="E103" s="202"/>
      <c r="F103" s="203"/>
      <c r="G103" s="203"/>
      <c r="H103" s="94"/>
      <c r="I103" s="203"/>
      <c r="J103" s="56"/>
      <c r="K103" s="204"/>
      <c r="L103" s="205"/>
      <c r="M103" s="204"/>
      <c r="N103" s="204"/>
      <c r="O103" s="206"/>
      <c r="P103" s="56"/>
      <c r="Q103" s="204"/>
      <c r="R103" s="206"/>
      <c r="S103" s="56"/>
      <c r="T103" s="204"/>
      <c r="U103" s="56"/>
      <c r="V103" s="56"/>
      <c r="W103" s="206"/>
      <c r="X103" s="206"/>
      <c r="Y103" s="206"/>
      <c r="Z103" s="207"/>
      <c r="AA103" s="56"/>
      <c r="AB103" s="206"/>
      <c r="AC103" s="206"/>
      <c r="AD103" s="206"/>
      <c r="AE103" s="206"/>
      <c r="AF103" s="207"/>
      <c r="AG103" s="56"/>
      <c r="AH103" s="206"/>
      <c r="AI103" s="206"/>
      <c r="AJ103" s="206"/>
      <c r="AK103" s="56"/>
      <c r="AL103" s="204"/>
      <c r="AM103" s="206"/>
      <c r="AN103" s="204"/>
      <c r="AO103" s="208"/>
      <c r="AP103" s="56"/>
      <c r="CA103" s="4"/>
      <c r="CB103" s="4"/>
      <c r="CC103" s="4"/>
      <c r="CD103" s="4"/>
      <c r="CE103" s="4"/>
      <c r="CF103" s="4"/>
      <c r="CG103" s="13"/>
      <c r="CH103" s="13"/>
      <c r="CI103" s="13"/>
      <c r="CJ103" s="13"/>
      <c r="CK103" s="13"/>
      <c r="CL103" s="13"/>
      <c r="CM103" s="13"/>
    </row>
    <row r="104" spans="1:91" s="2" customFormat="1" ht="14.25" customHeight="1" x14ac:dyDescent="0.2">
      <c r="A104" s="1523" t="s">
        <v>89</v>
      </c>
      <c r="B104" s="1549"/>
      <c r="C104" s="1501" t="s">
        <v>5</v>
      </c>
      <c r="D104" s="1502"/>
      <c r="E104" s="1503"/>
      <c r="F104" s="1507" t="s">
        <v>6</v>
      </c>
      <c r="G104" s="1508"/>
      <c r="H104" s="1508"/>
      <c r="I104" s="1508"/>
      <c r="J104" s="1508"/>
      <c r="K104" s="1508"/>
      <c r="L104" s="1508"/>
      <c r="M104" s="1508"/>
      <c r="N104" s="1508"/>
      <c r="O104" s="1508"/>
      <c r="P104" s="1508"/>
      <c r="Q104" s="1508"/>
      <c r="R104" s="1508"/>
      <c r="S104" s="1508"/>
      <c r="T104" s="1508"/>
      <c r="U104" s="1508"/>
      <c r="V104" s="1508"/>
      <c r="W104" s="1508"/>
      <c r="X104" s="1508"/>
      <c r="Y104" s="1508"/>
      <c r="Z104" s="1508"/>
      <c r="AA104" s="1508"/>
      <c r="AB104" s="1508"/>
      <c r="AC104" s="1508"/>
      <c r="AD104" s="1508"/>
      <c r="AE104" s="1508"/>
      <c r="AF104" s="1508"/>
      <c r="AG104" s="1508"/>
      <c r="AH104" s="1508"/>
      <c r="AI104" s="1508"/>
      <c r="AJ104" s="1508"/>
      <c r="AK104" s="1508"/>
      <c r="AL104" s="1508"/>
      <c r="AM104" s="1509"/>
      <c r="AN104" s="1510" t="s">
        <v>7</v>
      </c>
      <c r="AO104" s="209"/>
      <c r="BX104" s="3"/>
      <c r="BY104" s="3"/>
      <c r="BZ104" s="3"/>
      <c r="CA104" s="4"/>
      <c r="CB104" s="4"/>
      <c r="CC104" s="4"/>
      <c r="CD104" s="4"/>
      <c r="CE104" s="4"/>
      <c r="CF104" s="4"/>
      <c r="CG104" s="13"/>
      <c r="CH104" s="13"/>
      <c r="CI104" s="13"/>
      <c r="CJ104" s="13"/>
      <c r="CK104" s="13"/>
      <c r="CL104" s="13"/>
      <c r="CM104" s="13"/>
    </row>
    <row r="105" spans="1:91" s="2" customFormat="1" x14ac:dyDescent="0.2">
      <c r="A105" s="1524"/>
      <c r="B105" s="1550"/>
      <c r="C105" s="1504"/>
      <c r="D105" s="1505"/>
      <c r="E105" s="1506"/>
      <c r="F105" s="1507" t="s">
        <v>11</v>
      </c>
      <c r="G105" s="1509"/>
      <c r="H105" s="1507" t="s">
        <v>12</v>
      </c>
      <c r="I105" s="1509"/>
      <c r="J105" s="1507" t="s">
        <v>13</v>
      </c>
      <c r="K105" s="1509"/>
      <c r="L105" s="1507" t="s">
        <v>14</v>
      </c>
      <c r="M105" s="1509"/>
      <c r="N105" s="1507" t="s">
        <v>15</v>
      </c>
      <c r="O105" s="1509"/>
      <c r="P105" s="1513" t="s">
        <v>16</v>
      </c>
      <c r="Q105" s="1514"/>
      <c r="R105" s="1513" t="s">
        <v>17</v>
      </c>
      <c r="S105" s="1514"/>
      <c r="T105" s="1513" t="s">
        <v>18</v>
      </c>
      <c r="U105" s="1514"/>
      <c r="V105" s="1513" t="s">
        <v>19</v>
      </c>
      <c r="W105" s="1514"/>
      <c r="X105" s="1513" t="s">
        <v>20</v>
      </c>
      <c r="Y105" s="1514"/>
      <c r="Z105" s="1513" t="s">
        <v>21</v>
      </c>
      <c r="AA105" s="1514"/>
      <c r="AB105" s="1513" t="s">
        <v>22</v>
      </c>
      <c r="AC105" s="1514"/>
      <c r="AD105" s="1520" t="s">
        <v>23</v>
      </c>
      <c r="AE105" s="1520"/>
      <c r="AF105" s="1513" t="s">
        <v>24</v>
      </c>
      <c r="AG105" s="1514"/>
      <c r="AH105" s="1520" t="s">
        <v>25</v>
      </c>
      <c r="AI105" s="1520"/>
      <c r="AJ105" s="1513" t="s">
        <v>26</v>
      </c>
      <c r="AK105" s="1514"/>
      <c r="AL105" s="1520" t="s">
        <v>27</v>
      </c>
      <c r="AM105" s="1514"/>
      <c r="AN105" s="1511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X105" s="3"/>
      <c r="BY105" s="3"/>
      <c r="BZ105" s="3"/>
      <c r="CA105" s="4"/>
      <c r="CB105" s="4"/>
      <c r="CC105" s="4"/>
      <c r="CD105" s="4"/>
      <c r="CE105" s="4"/>
      <c r="CF105" s="4"/>
      <c r="CG105" s="13"/>
      <c r="CH105" s="13"/>
      <c r="CI105" s="13"/>
      <c r="CJ105" s="13"/>
      <c r="CK105" s="13"/>
      <c r="CL105" s="13"/>
      <c r="CM105" s="13"/>
    </row>
    <row r="106" spans="1:91" s="2" customFormat="1" x14ac:dyDescent="0.2">
      <c r="A106" s="1525"/>
      <c r="B106" s="1551"/>
      <c r="C106" s="457" t="s">
        <v>32</v>
      </c>
      <c r="D106" s="458" t="s">
        <v>40</v>
      </c>
      <c r="E106" s="60" t="s">
        <v>34</v>
      </c>
      <c r="F106" s="90" t="s">
        <v>40</v>
      </c>
      <c r="G106" s="60" t="s">
        <v>34</v>
      </c>
      <c r="H106" s="90" t="s">
        <v>40</v>
      </c>
      <c r="I106" s="60" t="s">
        <v>34</v>
      </c>
      <c r="J106" s="90" t="s">
        <v>40</v>
      </c>
      <c r="K106" s="60" t="s">
        <v>34</v>
      </c>
      <c r="L106" s="90" t="s">
        <v>40</v>
      </c>
      <c r="M106" s="60" t="s">
        <v>34</v>
      </c>
      <c r="N106" s="90" t="s">
        <v>40</v>
      </c>
      <c r="O106" s="60" t="s">
        <v>34</v>
      </c>
      <c r="P106" s="90" t="s">
        <v>40</v>
      </c>
      <c r="Q106" s="60" t="s">
        <v>34</v>
      </c>
      <c r="R106" s="90" t="s">
        <v>40</v>
      </c>
      <c r="S106" s="60" t="s">
        <v>34</v>
      </c>
      <c r="T106" s="90" t="s">
        <v>40</v>
      </c>
      <c r="U106" s="60" t="s">
        <v>34</v>
      </c>
      <c r="V106" s="90" t="s">
        <v>40</v>
      </c>
      <c r="W106" s="60" t="s">
        <v>34</v>
      </c>
      <c r="X106" s="90" t="s">
        <v>40</v>
      </c>
      <c r="Y106" s="60" t="s">
        <v>34</v>
      </c>
      <c r="Z106" s="90" t="s">
        <v>40</v>
      </c>
      <c r="AA106" s="60" t="s">
        <v>34</v>
      </c>
      <c r="AB106" s="90" t="s">
        <v>40</v>
      </c>
      <c r="AC106" s="60" t="s">
        <v>34</v>
      </c>
      <c r="AD106" s="99" t="s">
        <v>40</v>
      </c>
      <c r="AE106" s="99" t="s">
        <v>34</v>
      </c>
      <c r="AF106" s="90" t="s">
        <v>40</v>
      </c>
      <c r="AG106" s="60" t="s">
        <v>34</v>
      </c>
      <c r="AH106" s="99" t="s">
        <v>40</v>
      </c>
      <c r="AI106" s="99" t="s">
        <v>34</v>
      </c>
      <c r="AJ106" s="90" t="s">
        <v>40</v>
      </c>
      <c r="AK106" s="60" t="s">
        <v>34</v>
      </c>
      <c r="AL106" s="99" t="s">
        <v>40</v>
      </c>
      <c r="AM106" s="60" t="s">
        <v>34</v>
      </c>
      <c r="AN106" s="1512"/>
      <c r="AO106" s="210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X106" s="3"/>
      <c r="BY106" s="3"/>
      <c r="BZ106" s="3"/>
      <c r="CA106" s="4"/>
      <c r="CB106" s="4"/>
      <c r="CC106" s="4"/>
      <c r="CD106" s="4"/>
      <c r="CE106" s="4"/>
      <c r="CF106" s="4"/>
      <c r="CG106" s="13"/>
      <c r="CH106" s="13"/>
      <c r="CI106" s="13"/>
      <c r="CJ106" s="13"/>
      <c r="CK106" s="13"/>
      <c r="CL106" s="13"/>
      <c r="CM106" s="13"/>
    </row>
    <row r="107" spans="1:91" s="2" customFormat="1" ht="14.25" customHeight="1" x14ac:dyDescent="0.2">
      <c r="A107" s="1632" t="s">
        <v>107</v>
      </c>
      <c r="B107" s="1633"/>
      <c r="C107" s="164">
        <f>SUM(D107+E107)</f>
        <v>0</v>
      </c>
      <c r="D107" s="211">
        <f t="shared" ref="D107:E109" si="18">SUM(F107+H107+J107+L107+N107+P107+R107+T107+V107+X107+Z107+AB107+AD107+AF107+AH107+AJ107+AL107)</f>
        <v>0</v>
      </c>
      <c r="E107" s="65">
        <f t="shared" si="18"/>
        <v>0</v>
      </c>
      <c r="F107" s="212"/>
      <c r="G107" s="213"/>
      <c r="H107" s="212"/>
      <c r="I107" s="213"/>
      <c r="J107" s="212"/>
      <c r="K107" s="213"/>
      <c r="L107" s="212"/>
      <c r="M107" s="213"/>
      <c r="N107" s="212"/>
      <c r="O107" s="213"/>
      <c r="P107" s="212"/>
      <c r="Q107" s="213"/>
      <c r="R107" s="212"/>
      <c r="S107" s="213"/>
      <c r="T107" s="212"/>
      <c r="U107" s="213"/>
      <c r="V107" s="212"/>
      <c r="W107" s="213"/>
      <c r="X107" s="212"/>
      <c r="Y107" s="213"/>
      <c r="Z107" s="212"/>
      <c r="AA107" s="213"/>
      <c r="AB107" s="212"/>
      <c r="AC107" s="213"/>
      <c r="AD107" s="214"/>
      <c r="AE107" s="215"/>
      <c r="AF107" s="212"/>
      <c r="AG107" s="213"/>
      <c r="AH107" s="214"/>
      <c r="AI107" s="215"/>
      <c r="AJ107" s="212"/>
      <c r="AK107" s="213"/>
      <c r="AL107" s="214"/>
      <c r="AM107" s="213"/>
      <c r="AN107" s="216"/>
      <c r="AO107" s="28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12"/>
      <c r="BX107" s="3"/>
      <c r="BY107" s="3"/>
      <c r="BZ107" s="3"/>
      <c r="CA107" s="4"/>
      <c r="CB107" s="4"/>
      <c r="CC107" s="4"/>
      <c r="CD107" s="4"/>
      <c r="CE107" s="4"/>
      <c r="CF107" s="4"/>
      <c r="CG107" s="13">
        <v>0</v>
      </c>
      <c r="CH107" s="13">
        <v>0</v>
      </c>
      <c r="CI107" s="13"/>
      <c r="CJ107" s="13"/>
      <c r="CK107" s="13"/>
      <c r="CL107" s="13"/>
      <c r="CM107" s="13"/>
    </row>
    <row r="108" spans="1:91" s="2" customFormat="1" ht="14.25" customHeight="1" x14ac:dyDescent="0.2">
      <c r="A108" s="1558" t="s">
        <v>108</v>
      </c>
      <c r="B108" s="1559"/>
      <c r="C108" s="63">
        <f>SUM(D108+E108)</f>
        <v>6</v>
      </c>
      <c r="D108" s="64">
        <f t="shared" si="18"/>
        <v>4</v>
      </c>
      <c r="E108" s="72">
        <f t="shared" si="18"/>
        <v>2</v>
      </c>
      <c r="F108" s="217"/>
      <c r="G108" s="218"/>
      <c r="H108" s="217"/>
      <c r="I108" s="218"/>
      <c r="J108" s="217"/>
      <c r="K108" s="218"/>
      <c r="L108" s="217"/>
      <c r="M108" s="218"/>
      <c r="N108" s="217"/>
      <c r="O108" s="218"/>
      <c r="P108" s="217">
        <v>1</v>
      </c>
      <c r="Q108" s="218"/>
      <c r="R108" s="217"/>
      <c r="S108" s="218"/>
      <c r="T108" s="217"/>
      <c r="U108" s="218"/>
      <c r="V108" s="217">
        <v>1</v>
      </c>
      <c r="W108" s="218"/>
      <c r="X108" s="217"/>
      <c r="Y108" s="218"/>
      <c r="Z108" s="217"/>
      <c r="AA108" s="218"/>
      <c r="AB108" s="217"/>
      <c r="AC108" s="218"/>
      <c r="AD108" s="219"/>
      <c r="AE108" s="220"/>
      <c r="AF108" s="217"/>
      <c r="AG108" s="218">
        <v>1</v>
      </c>
      <c r="AH108" s="219"/>
      <c r="AI108" s="220">
        <v>1</v>
      </c>
      <c r="AJ108" s="217">
        <v>1</v>
      </c>
      <c r="AK108" s="218"/>
      <c r="AL108" s="219">
        <v>1</v>
      </c>
      <c r="AM108" s="218"/>
      <c r="AN108" s="221">
        <v>6</v>
      </c>
      <c r="AO108" s="28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BX108" s="3"/>
      <c r="BY108" s="3"/>
      <c r="BZ108" s="3"/>
      <c r="CA108" s="4"/>
      <c r="CB108" s="4"/>
      <c r="CC108" s="4"/>
      <c r="CD108" s="4"/>
      <c r="CE108" s="4"/>
      <c r="CF108" s="4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s="2" customFormat="1" ht="14.25" customHeight="1" x14ac:dyDescent="0.2">
      <c r="A109" s="1552" t="s">
        <v>109</v>
      </c>
      <c r="B109" s="1553"/>
      <c r="C109" s="77">
        <f>SUM(D109+E109)</f>
        <v>2</v>
      </c>
      <c r="D109" s="78">
        <f t="shared" si="18"/>
        <v>1</v>
      </c>
      <c r="E109" s="45">
        <f t="shared" si="18"/>
        <v>1</v>
      </c>
      <c r="F109" s="222"/>
      <c r="G109" s="223"/>
      <c r="H109" s="222"/>
      <c r="I109" s="223"/>
      <c r="J109" s="222"/>
      <c r="K109" s="223"/>
      <c r="L109" s="222"/>
      <c r="M109" s="223"/>
      <c r="N109" s="222"/>
      <c r="O109" s="223"/>
      <c r="P109" s="222"/>
      <c r="Q109" s="223"/>
      <c r="R109" s="222"/>
      <c r="S109" s="223"/>
      <c r="T109" s="222"/>
      <c r="U109" s="223"/>
      <c r="V109" s="222"/>
      <c r="W109" s="223"/>
      <c r="X109" s="222"/>
      <c r="Y109" s="223"/>
      <c r="Z109" s="222"/>
      <c r="AA109" s="223"/>
      <c r="AB109" s="222"/>
      <c r="AC109" s="223"/>
      <c r="AD109" s="224"/>
      <c r="AE109" s="225"/>
      <c r="AF109" s="222"/>
      <c r="AG109" s="223">
        <v>1</v>
      </c>
      <c r="AH109" s="224">
        <v>1</v>
      </c>
      <c r="AI109" s="225"/>
      <c r="AJ109" s="222"/>
      <c r="AK109" s="223"/>
      <c r="AL109" s="224"/>
      <c r="AM109" s="223"/>
      <c r="AN109" s="226">
        <v>2</v>
      </c>
      <c r="AO109" s="28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BX109" s="3"/>
      <c r="BY109" s="3"/>
      <c r="BZ109" s="3"/>
      <c r="CA109" s="4"/>
      <c r="CB109" s="4"/>
      <c r="CC109" s="4"/>
      <c r="CD109" s="4"/>
      <c r="CE109" s="4"/>
      <c r="CF109" s="4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s="2" customFormat="1" x14ac:dyDescent="0.2">
      <c r="A110" s="82" t="s">
        <v>110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CA110" s="4"/>
      <c r="CB110" s="4"/>
      <c r="CC110" s="4"/>
      <c r="CD110" s="4"/>
      <c r="CE110" s="4"/>
      <c r="CF110" s="4"/>
      <c r="CG110" s="13"/>
      <c r="CH110" s="13"/>
      <c r="CI110" s="13"/>
      <c r="CJ110" s="13"/>
      <c r="CK110" s="13"/>
      <c r="CL110" s="13"/>
      <c r="CM110" s="13"/>
    </row>
    <row r="111" spans="1:91" s="2" customFormat="1" ht="14.25" customHeight="1" x14ac:dyDescent="0.2">
      <c r="A111" s="1523" t="s">
        <v>111</v>
      </c>
      <c r="B111" s="1549"/>
      <c r="C111" s="1523" t="s">
        <v>53</v>
      </c>
      <c r="D111" s="1554"/>
      <c r="E111" s="1549"/>
      <c r="F111" s="1507" t="s">
        <v>112</v>
      </c>
      <c r="G111" s="1509"/>
      <c r="H111" s="1555" t="s">
        <v>113</v>
      </c>
      <c r="I111" s="1509"/>
      <c r="J111" s="1507" t="s">
        <v>114</v>
      </c>
      <c r="K111" s="1509"/>
      <c r="L111" s="1507" t="s">
        <v>115</v>
      </c>
      <c r="M111" s="1509"/>
      <c r="N111" s="1507" t="s">
        <v>116</v>
      </c>
      <c r="O111" s="1509"/>
      <c r="P111" s="1513" t="s">
        <v>117</v>
      </c>
      <c r="Q111" s="1514"/>
      <c r="R111" s="1513" t="s">
        <v>118</v>
      </c>
      <c r="S111" s="1514"/>
      <c r="T111" s="1513" t="s">
        <v>119</v>
      </c>
      <c r="U111" s="1520"/>
      <c r="V111" s="1513" t="s">
        <v>120</v>
      </c>
      <c r="W111" s="1520"/>
      <c r="X111" s="1562" t="s">
        <v>121</v>
      </c>
      <c r="Y111" s="1635" t="s">
        <v>122</v>
      </c>
      <c r="Z111" s="1520"/>
      <c r="AA111" s="1520"/>
      <c r="AB111" s="1514"/>
      <c r="AC111" s="1565" t="s">
        <v>123</v>
      </c>
      <c r="AD111" s="1566"/>
      <c r="AE111" s="1520" t="s">
        <v>124</v>
      </c>
      <c r="AF111" s="1520"/>
      <c r="AG111" s="1520"/>
      <c r="AH111" s="1514"/>
      <c r="AI111" s="1510" t="s">
        <v>125</v>
      </c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3"/>
      <c r="BY111" s="3"/>
      <c r="BZ111" s="3"/>
      <c r="CA111" s="4"/>
      <c r="CB111" s="4"/>
      <c r="CC111" s="4"/>
      <c r="CD111" s="4"/>
      <c r="CE111" s="4"/>
      <c r="CF111" s="4"/>
      <c r="CG111" s="13"/>
      <c r="CH111" s="13"/>
      <c r="CI111" s="13"/>
      <c r="CJ111" s="13"/>
      <c r="CK111" s="13"/>
      <c r="CL111" s="13"/>
      <c r="CM111" s="13"/>
    </row>
    <row r="112" spans="1:91" s="2" customFormat="1" ht="21" x14ac:dyDescent="0.2">
      <c r="A112" s="1525"/>
      <c r="B112" s="1551"/>
      <c r="C112" s="457" t="s">
        <v>32</v>
      </c>
      <c r="D112" s="458" t="s">
        <v>33</v>
      </c>
      <c r="E112" s="227" t="s">
        <v>34</v>
      </c>
      <c r="F112" s="459" t="s">
        <v>40</v>
      </c>
      <c r="G112" s="460" t="s">
        <v>34</v>
      </c>
      <c r="H112" s="459" t="s">
        <v>40</v>
      </c>
      <c r="I112" s="460" t="s">
        <v>34</v>
      </c>
      <c r="J112" s="459" t="s">
        <v>40</v>
      </c>
      <c r="K112" s="460" t="s">
        <v>34</v>
      </c>
      <c r="L112" s="459" t="s">
        <v>40</v>
      </c>
      <c r="M112" s="460" t="s">
        <v>34</v>
      </c>
      <c r="N112" s="459" t="s">
        <v>40</v>
      </c>
      <c r="O112" s="460" t="s">
        <v>34</v>
      </c>
      <c r="P112" s="459" t="s">
        <v>40</v>
      </c>
      <c r="Q112" s="460" t="s">
        <v>34</v>
      </c>
      <c r="R112" s="459" t="s">
        <v>40</v>
      </c>
      <c r="S112" s="460" t="s">
        <v>34</v>
      </c>
      <c r="T112" s="459" t="s">
        <v>40</v>
      </c>
      <c r="U112" s="511" t="s">
        <v>34</v>
      </c>
      <c r="V112" s="459" t="s">
        <v>40</v>
      </c>
      <c r="W112" s="511" t="s">
        <v>34</v>
      </c>
      <c r="X112" s="1563"/>
      <c r="Y112" s="230" t="s">
        <v>126</v>
      </c>
      <c r="Z112" s="231" t="s">
        <v>127</v>
      </c>
      <c r="AA112" s="232" t="s">
        <v>128</v>
      </c>
      <c r="AB112" s="501" t="s">
        <v>129</v>
      </c>
      <c r="AC112" s="359" t="s">
        <v>130</v>
      </c>
      <c r="AD112" s="512" t="s">
        <v>131</v>
      </c>
      <c r="AE112" s="513" t="s">
        <v>132</v>
      </c>
      <c r="AF112" s="501" t="s">
        <v>133</v>
      </c>
      <c r="AG112" s="236" t="s">
        <v>134</v>
      </c>
      <c r="AH112" s="501" t="s">
        <v>135</v>
      </c>
      <c r="AI112" s="15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X112" s="3"/>
      <c r="BY112" s="3"/>
      <c r="BZ112" s="3"/>
      <c r="CA112" s="4"/>
      <c r="CB112" s="4"/>
      <c r="CC112" s="4"/>
      <c r="CD112" s="4"/>
      <c r="CE112" s="4"/>
      <c r="CF112" s="4"/>
      <c r="CG112" s="13"/>
      <c r="CH112" s="13"/>
      <c r="CI112" s="13"/>
      <c r="CJ112" s="13"/>
      <c r="CK112" s="13"/>
      <c r="CL112" s="13"/>
      <c r="CM112" s="13"/>
    </row>
    <row r="113" spans="1:91" s="2" customFormat="1" x14ac:dyDescent="0.2">
      <c r="A113" s="1632" t="s">
        <v>136</v>
      </c>
      <c r="B113" s="1633"/>
      <c r="C113" s="462">
        <f>SUM(D113+E113)</f>
        <v>3</v>
      </c>
      <c r="D113" s="492">
        <f>SUM(F113+H113+J113+L113+N113+P113+R113+T113+V113)</f>
        <v>1</v>
      </c>
      <c r="E113" s="484">
        <f>SUM(G113+I113+K113+M113+O113+Q113+S113+U113+W113)</f>
        <v>2</v>
      </c>
      <c r="F113" s="508"/>
      <c r="G113" s="514"/>
      <c r="H113" s="464"/>
      <c r="I113" s="467"/>
      <c r="J113" s="508"/>
      <c r="K113" s="514"/>
      <c r="L113" s="464">
        <v>1</v>
      </c>
      <c r="M113" s="467">
        <v>1</v>
      </c>
      <c r="N113" s="508"/>
      <c r="O113" s="514">
        <v>1</v>
      </c>
      <c r="P113" s="464"/>
      <c r="Q113" s="467"/>
      <c r="R113" s="508"/>
      <c r="S113" s="514"/>
      <c r="T113" s="464"/>
      <c r="U113" s="467"/>
      <c r="V113" s="508"/>
      <c r="W113" s="515"/>
      <c r="X113" s="466">
        <v>0</v>
      </c>
      <c r="Y113" s="516">
        <v>3</v>
      </c>
      <c r="Z113" s="464"/>
      <c r="AA113" s="517"/>
      <c r="AB113" s="518"/>
      <c r="AC113" s="515">
        <v>2</v>
      </c>
      <c r="AD113" s="519">
        <v>1</v>
      </c>
      <c r="AE113" s="516"/>
      <c r="AF113" s="469"/>
      <c r="AG113" s="469">
        <v>3</v>
      </c>
      <c r="AH113" s="469"/>
      <c r="AI113" s="469"/>
      <c r="AJ113" s="28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12"/>
      <c r="AW113" s="12"/>
      <c r="AX113" s="12"/>
      <c r="AY113" s="12"/>
      <c r="AZ113" s="12"/>
      <c r="BA113" s="12"/>
      <c r="BX113" s="3"/>
      <c r="BY113" s="3"/>
      <c r="BZ113" s="3"/>
      <c r="CA113" s="4"/>
      <c r="CB113" s="4"/>
      <c r="CC113" s="4"/>
      <c r="CD113" s="4"/>
      <c r="CE113" s="4"/>
      <c r="CF113" s="4"/>
      <c r="CG113" s="13">
        <v>0</v>
      </c>
      <c r="CH113" s="13">
        <v>0</v>
      </c>
      <c r="CI113" s="13">
        <v>0</v>
      </c>
      <c r="CJ113" s="13"/>
      <c r="CK113" s="13"/>
      <c r="CL113" s="13"/>
      <c r="CM113" s="13"/>
    </row>
    <row r="114" spans="1:91" s="2" customFormat="1" x14ac:dyDescent="0.2">
      <c r="A114" s="1571" t="s">
        <v>137</v>
      </c>
      <c r="B114" s="1572"/>
      <c r="C114" s="239">
        <f>SUM(D114+E114)</f>
        <v>38</v>
      </c>
      <c r="D114" s="240">
        <f>SUM(F114+H114+J114+L114+N114+P114+R114+T114+V114)</f>
        <v>30</v>
      </c>
      <c r="E114" s="241">
        <f>SUM(G114+I114+K114+M114+O114+Q114+S114+U114+W114)</f>
        <v>8</v>
      </c>
      <c r="F114" s="242"/>
      <c r="G114" s="243"/>
      <c r="H114" s="244">
        <v>2</v>
      </c>
      <c r="I114" s="245">
        <v>1</v>
      </c>
      <c r="J114" s="242">
        <v>6</v>
      </c>
      <c r="K114" s="243">
        <v>4</v>
      </c>
      <c r="L114" s="244">
        <v>10</v>
      </c>
      <c r="M114" s="245">
        <v>2</v>
      </c>
      <c r="N114" s="242">
        <v>7</v>
      </c>
      <c r="O114" s="243"/>
      <c r="P114" s="244">
        <v>5</v>
      </c>
      <c r="Q114" s="245">
        <v>1</v>
      </c>
      <c r="R114" s="242"/>
      <c r="S114" s="243"/>
      <c r="T114" s="244"/>
      <c r="U114" s="245"/>
      <c r="V114" s="242"/>
      <c r="W114" s="246"/>
      <c r="X114" s="247">
        <v>0</v>
      </c>
      <c r="Y114" s="248"/>
      <c r="Z114" s="249"/>
      <c r="AA114" s="250">
        <v>15</v>
      </c>
      <c r="AB114" s="250">
        <v>23</v>
      </c>
      <c r="AC114" s="247">
        <v>8</v>
      </c>
      <c r="AD114" s="251">
        <v>30</v>
      </c>
      <c r="AE114" s="252">
        <v>11</v>
      </c>
      <c r="AF114" s="253"/>
      <c r="AG114" s="253">
        <v>18</v>
      </c>
      <c r="AH114" s="253">
        <v>5</v>
      </c>
      <c r="AI114" s="253">
        <v>4</v>
      </c>
      <c r="AJ114" s="28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BX114" s="3"/>
      <c r="BY114" s="3"/>
      <c r="BZ114" s="3"/>
      <c r="CA114" s="4"/>
      <c r="CB114" s="4"/>
      <c r="CC114" s="4"/>
      <c r="CD114" s="4"/>
      <c r="CE114" s="4"/>
      <c r="CF114" s="4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s="2" customFormat="1" x14ac:dyDescent="0.2">
      <c r="A115" s="82" t="s">
        <v>138</v>
      </c>
      <c r="B115" s="11"/>
      <c r="C115" s="1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"/>
      <c r="V115" s="8"/>
      <c r="W115" s="8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CA115" s="4"/>
      <c r="CB115" s="4"/>
      <c r="CC115" s="4"/>
      <c r="CD115" s="4"/>
      <c r="CE115" s="4"/>
      <c r="CF115" s="4"/>
      <c r="CG115" s="13"/>
      <c r="CH115" s="13"/>
      <c r="CI115" s="13"/>
      <c r="CJ115" s="13"/>
      <c r="CK115" s="13"/>
      <c r="CL115" s="13"/>
      <c r="CM115" s="13"/>
    </row>
    <row r="116" spans="1:91" s="2" customFormat="1" ht="14.25" customHeight="1" x14ac:dyDescent="0.2">
      <c r="A116" s="1523" t="s">
        <v>111</v>
      </c>
      <c r="B116" s="1549"/>
      <c r="C116" s="1498" t="s">
        <v>53</v>
      </c>
      <c r="D116" s="1507" t="s">
        <v>6</v>
      </c>
      <c r="E116" s="1508"/>
      <c r="F116" s="1508"/>
      <c r="G116" s="1508"/>
      <c r="H116" s="1508"/>
      <c r="I116" s="1508"/>
      <c r="J116" s="1508"/>
      <c r="K116" s="1508"/>
      <c r="L116" s="1508"/>
      <c r="M116" s="1561"/>
      <c r="N116" s="1634" t="s">
        <v>139</v>
      </c>
      <c r="O116" s="1561"/>
      <c r="P116" s="1503" t="s">
        <v>7</v>
      </c>
      <c r="Q116" s="8"/>
      <c r="R116" s="7"/>
      <c r="S116" s="7"/>
      <c r="T116" s="7"/>
      <c r="U116" s="7"/>
      <c r="V116" s="7"/>
      <c r="W116" s="7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3"/>
      <c r="BY116" s="3"/>
      <c r="BZ116" s="3"/>
      <c r="CA116" s="4"/>
      <c r="CB116" s="4"/>
      <c r="CC116" s="4"/>
      <c r="CD116" s="4"/>
      <c r="CE116" s="4"/>
      <c r="CF116" s="4"/>
      <c r="CG116" s="13"/>
      <c r="CH116" s="13"/>
      <c r="CI116" s="13"/>
      <c r="CJ116" s="13"/>
      <c r="CK116" s="13"/>
      <c r="CL116" s="13"/>
      <c r="CM116" s="13"/>
    </row>
    <row r="117" spans="1:91" s="2" customFormat="1" ht="21" x14ac:dyDescent="0.2">
      <c r="A117" s="1525"/>
      <c r="B117" s="1551"/>
      <c r="C117" s="1500"/>
      <c r="D117" s="459" t="s">
        <v>11</v>
      </c>
      <c r="E117" s="100" t="s">
        <v>12</v>
      </c>
      <c r="F117" s="505" t="s">
        <v>13</v>
      </c>
      <c r="G117" s="505" t="s">
        <v>14</v>
      </c>
      <c r="H117" s="505" t="s">
        <v>15</v>
      </c>
      <c r="I117" s="505" t="s">
        <v>140</v>
      </c>
      <c r="J117" s="505" t="s">
        <v>141</v>
      </c>
      <c r="K117" s="505" t="s">
        <v>142</v>
      </c>
      <c r="L117" s="505" t="s">
        <v>143</v>
      </c>
      <c r="M117" s="520" t="s">
        <v>144</v>
      </c>
      <c r="N117" s="477" t="s">
        <v>33</v>
      </c>
      <c r="O117" s="256" t="s">
        <v>34</v>
      </c>
      <c r="P117" s="1506"/>
      <c r="Q117" s="8"/>
      <c r="R117" s="7"/>
      <c r="S117" s="7"/>
      <c r="T117" s="7"/>
      <c r="U117" s="7"/>
      <c r="V117" s="7"/>
      <c r="W117" s="7"/>
      <c r="BX117" s="3"/>
      <c r="BY117" s="3"/>
      <c r="BZ117" s="3"/>
      <c r="CA117" s="4"/>
      <c r="CB117" s="4"/>
      <c r="CC117" s="4"/>
      <c r="CD117" s="4"/>
      <c r="CE117" s="4"/>
      <c r="CF117" s="4"/>
      <c r="CG117" s="13"/>
      <c r="CH117" s="13"/>
      <c r="CI117" s="13"/>
      <c r="CJ117" s="13"/>
      <c r="CK117" s="13"/>
      <c r="CL117" s="13"/>
      <c r="CM117" s="13"/>
    </row>
    <row r="118" spans="1:91" s="2" customFormat="1" ht="21.75" x14ac:dyDescent="0.2">
      <c r="A118" s="1510" t="s">
        <v>145</v>
      </c>
      <c r="B118" s="521" t="s">
        <v>146</v>
      </c>
      <c r="C118" s="522">
        <f>SUM(F118:K118)</f>
        <v>1</v>
      </c>
      <c r="D118" s="259"/>
      <c r="E118" s="260"/>
      <c r="F118" s="491"/>
      <c r="G118" s="491">
        <v>1</v>
      </c>
      <c r="H118" s="491"/>
      <c r="I118" s="491"/>
      <c r="J118" s="491"/>
      <c r="K118" s="491"/>
      <c r="L118" s="260"/>
      <c r="M118" s="261"/>
      <c r="N118" s="523"/>
      <c r="O118" s="524">
        <v>1</v>
      </c>
      <c r="P118" s="486">
        <v>1</v>
      </c>
      <c r="Q118" s="28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12"/>
      <c r="AD118" s="12"/>
      <c r="AE118" s="12"/>
      <c r="BX118" s="3"/>
      <c r="BY118" s="3"/>
      <c r="BZ118" s="3"/>
      <c r="CA118" s="4"/>
      <c r="CB118" s="4"/>
      <c r="CC118" s="4"/>
      <c r="CD118" s="4"/>
      <c r="CE118" s="4"/>
      <c r="CF118" s="4"/>
      <c r="CG118" s="13">
        <v>0</v>
      </c>
      <c r="CH118" s="13">
        <v>0</v>
      </c>
      <c r="CI118" s="13">
        <v>0</v>
      </c>
      <c r="CJ118" s="13"/>
      <c r="CK118" s="13"/>
      <c r="CL118" s="13"/>
      <c r="CM118" s="13"/>
    </row>
    <row r="119" spans="1:91" s="2" customFormat="1" ht="21.75" x14ac:dyDescent="0.2">
      <c r="A119" s="1512"/>
      <c r="B119" s="263" t="s">
        <v>147</v>
      </c>
      <c r="C119" s="264">
        <f>SUM(F119:K119)</f>
        <v>0</v>
      </c>
      <c r="D119" s="52"/>
      <c r="E119" s="53"/>
      <c r="F119" s="49"/>
      <c r="G119" s="265"/>
      <c r="H119" s="265"/>
      <c r="I119" s="265"/>
      <c r="J119" s="265"/>
      <c r="K119" s="265"/>
      <c r="L119" s="53"/>
      <c r="M119" s="266"/>
      <c r="N119" s="267"/>
      <c r="O119" s="268"/>
      <c r="P119" s="47"/>
      <c r="Q119" s="28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12"/>
      <c r="AD119" s="12"/>
      <c r="AE119" s="12"/>
      <c r="BX119" s="3"/>
      <c r="BY119" s="3"/>
      <c r="BZ119" s="3"/>
      <c r="CA119" s="4"/>
      <c r="CB119" s="4"/>
      <c r="CC119" s="4"/>
      <c r="CD119" s="4"/>
      <c r="CE119" s="4"/>
      <c r="CF119" s="4"/>
      <c r="CG119" s="13">
        <v>0</v>
      </c>
      <c r="CH119" s="13">
        <v>0</v>
      </c>
      <c r="CI119" s="13">
        <v>0</v>
      </c>
      <c r="CJ119" s="13"/>
      <c r="CK119" s="13"/>
      <c r="CL119" s="13"/>
      <c r="CM119" s="13"/>
    </row>
    <row r="120" spans="1:91" s="2" customFormat="1" x14ac:dyDescent="0.2">
      <c r="A120" s="82" t="s">
        <v>148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"/>
      <c r="P120" s="8"/>
      <c r="Q120" s="57"/>
      <c r="R120" s="57"/>
      <c r="S120" s="57"/>
      <c r="T120" s="57"/>
      <c r="U120" s="57"/>
      <c r="V120" s="57"/>
      <c r="W120" s="57"/>
      <c r="X120" s="12"/>
      <c r="Y120" s="12"/>
      <c r="Z120" s="12"/>
      <c r="AA120" s="12"/>
      <c r="AB120" s="12"/>
      <c r="AC120" s="12"/>
      <c r="AD120" s="12"/>
      <c r="AE120" s="12"/>
      <c r="CA120" s="4"/>
      <c r="CB120" s="4"/>
      <c r="CC120" s="4"/>
      <c r="CD120" s="4"/>
      <c r="CE120" s="4"/>
      <c r="CF120" s="4"/>
      <c r="CG120" s="13"/>
      <c r="CH120" s="13"/>
      <c r="CI120" s="13"/>
      <c r="CJ120" s="13"/>
      <c r="CK120" s="13"/>
      <c r="CL120" s="13"/>
      <c r="CM120" s="13"/>
    </row>
    <row r="121" spans="1:91" s="2" customFormat="1" x14ac:dyDescent="0.2">
      <c r="A121" s="1510" t="s">
        <v>149</v>
      </c>
      <c r="B121" s="1510" t="s">
        <v>150</v>
      </c>
      <c r="C121" s="8"/>
      <c r="D121" s="26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BX121" s="3"/>
      <c r="BY121" s="3"/>
      <c r="BZ121" s="3"/>
      <c r="CA121" s="4"/>
      <c r="CB121" s="4"/>
      <c r="CC121" s="4"/>
      <c r="CD121" s="4"/>
      <c r="CE121" s="4"/>
      <c r="CF121" s="4"/>
      <c r="CG121" s="13"/>
      <c r="CH121" s="13"/>
      <c r="CI121" s="13"/>
      <c r="CJ121" s="13"/>
      <c r="CK121" s="13"/>
      <c r="CL121" s="13"/>
      <c r="CM121" s="13"/>
    </row>
    <row r="122" spans="1:91" s="2" customFormat="1" x14ac:dyDescent="0.2">
      <c r="A122" s="1512"/>
      <c r="B122" s="1512"/>
      <c r="C122" s="8"/>
      <c r="D122" s="26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BX122" s="3"/>
      <c r="BY122" s="3"/>
      <c r="BZ122" s="3"/>
      <c r="CA122" s="4"/>
      <c r="CB122" s="4"/>
      <c r="CC122" s="4"/>
      <c r="CD122" s="4"/>
      <c r="CE122" s="4"/>
      <c r="CF122" s="4"/>
      <c r="CG122" s="13"/>
      <c r="CH122" s="13"/>
      <c r="CI122" s="13"/>
      <c r="CJ122" s="13"/>
      <c r="CK122" s="13"/>
      <c r="CL122" s="13"/>
      <c r="CM122" s="13"/>
    </row>
    <row r="123" spans="1:91" s="2" customFormat="1" x14ac:dyDescent="0.2">
      <c r="A123" s="525" t="s">
        <v>151</v>
      </c>
      <c r="B123" s="494">
        <v>2</v>
      </c>
      <c r="C123" s="13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BX123" s="3"/>
      <c r="BY123" s="3"/>
      <c r="BZ123" s="3"/>
      <c r="CA123" s="4"/>
      <c r="CB123" s="4"/>
      <c r="CC123" s="4"/>
      <c r="CD123" s="4"/>
      <c r="CE123" s="4"/>
      <c r="CF123" s="4"/>
      <c r="CG123" s="13"/>
      <c r="CH123" s="13"/>
      <c r="CI123" s="13"/>
      <c r="CJ123" s="13"/>
      <c r="CK123" s="13"/>
      <c r="CL123" s="13"/>
      <c r="CM123" s="13"/>
    </row>
    <row r="124" spans="1:91" s="2" customFormat="1" x14ac:dyDescent="0.2">
      <c r="A124" s="271" t="s">
        <v>152</v>
      </c>
      <c r="B124" s="70">
        <v>0</v>
      </c>
      <c r="C124" s="13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BX124" s="3"/>
      <c r="BY124" s="3"/>
      <c r="BZ124" s="3"/>
      <c r="CA124" s="4"/>
      <c r="CB124" s="4"/>
      <c r="CC124" s="4"/>
      <c r="CD124" s="4"/>
      <c r="CE124" s="4"/>
      <c r="CF124" s="4"/>
      <c r="CG124" s="13"/>
      <c r="CH124" s="13"/>
      <c r="CI124" s="13"/>
      <c r="CJ124" s="13"/>
      <c r="CK124" s="13"/>
      <c r="CL124" s="13"/>
      <c r="CM124" s="13"/>
    </row>
    <row r="125" spans="1:91" s="2" customFormat="1" x14ac:dyDescent="0.2">
      <c r="A125" s="271" t="s">
        <v>153</v>
      </c>
      <c r="B125" s="70">
        <v>10</v>
      </c>
      <c r="C125" s="13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BX125" s="3"/>
      <c r="BY125" s="3"/>
      <c r="BZ125" s="3"/>
      <c r="CA125" s="4"/>
      <c r="CB125" s="4"/>
      <c r="CC125" s="4"/>
      <c r="CD125" s="4"/>
      <c r="CE125" s="4"/>
      <c r="CF125" s="4"/>
      <c r="CG125" s="13"/>
      <c r="CH125" s="13"/>
      <c r="CI125" s="13"/>
      <c r="CJ125" s="13"/>
      <c r="CK125" s="13"/>
      <c r="CL125" s="13"/>
      <c r="CM125" s="13"/>
    </row>
    <row r="126" spans="1:91" s="2" customFormat="1" x14ac:dyDescent="0.2">
      <c r="A126" s="271" t="s">
        <v>154</v>
      </c>
      <c r="B126" s="70">
        <v>5</v>
      </c>
      <c r="C126" s="13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BX126" s="3"/>
      <c r="BY126" s="3"/>
      <c r="BZ126" s="3"/>
      <c r="CA126" s="4"/>
      <c r="CB126" s="4"/>
      <c r="CC126" s="4"/>
      <c r="CD126" s="4"/>
      <c r="CE126" s="4"/>
      <c r="CF126" s="4"/>
      <c r="CG126" s="13"/>
      <c r="CH126" s="13"/>
      <c r="CI126" s="13"/>
      <c r="CJ126" s="13"/>
      <c r="CK126" s="13"/>
      <c r="CL126" s="13"/>
      <c r="CM126" s="13"/>
    </row>
    <row r="127" spans="1:91" s="2" customFormat="1" x14ac:dyDescent="0.2">
      <c r="A127" s="271" t="s">
        <v>155</v>
      </c>
      <c r="B127" s="70">
        <v>0</v>
      </c>
      <c r="C127" s="13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BX127" s="3"/>
      <c r="BY127" s="3"/>
      <c r="BZ127" s="3"/>
      <c r="CA127" s="4"/>
      <c r="CB127" s="4"/>
      <c r="CC127" s="4"/>
      <c r="CD127" s="4"/>
      <c r="CE127" s="4"/>
      <c r="CF127" s="4"/>
      <c r="CG127" s="13"/>
      <c r="CH127" s="13"/>
      <c r="CI127" s="13"/>
      <c r="CJ127" s="13"/>
      <c r="CK127" s="13"/>
      <c r="CL127" s="13"/>
      <c r="CM127" s="13"/>
    </row>
    <row r="128" spans="1:91" s="2" customFormat="1" x14ac:dyDescent="0.2">
      <c r="A128" s="272" t="s">
        <v>156</v>
      </c>
      <c r="B128" s="75">
        <v>1</v>
      </c>
      <c r="C128" s="13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BX128" s="3"/>
      <c r="BY128" s="3"/>
      <c r="BZ128" s="3"/>
      <c r="CA128" s="4"/>
      <c r="CB128" s="4"/>
      <c r="CC128" s="4"/>
      <c r="CD128" s="4"/>
      <c r="CE128" s="4"/>
      <c r="CF128" s="4"/>
      <c r="CG128" s="13"/>
      <c r="CH128" s="13"/>
      <c r="CI128" s="13"/>
      <c r="CJ128" s="13"/>
      <c r="CK128" s="13"/>
      <c r="CL128" s="13"/>
      <c r="CM128" s="13"/>
    </row>
    <row r="129" spans="1:91" s="2" customFormat="1" x14ac:dyDescent="0.2">
      <c r="A129" s="272" t="s">
        <v>157</v>
      </c>
      <c r="B129" s="75">
        <v>1</v>
      </c>
      <c r="C129" s="13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BX129" s="3"/>
      <c r="BY129" s="3"/>
      <c r="BZ129" s="3"/>
      <c r="CA129" s="4"/>
      <c r="CB129" s="4"/>
      <c r="CC129" s="4"/>
      <c r="CD129" s="4"/>
      <c r="CE129" s="4"/>
      <c r="CF129" s="4"/>
      <c r="CG129" s="13"/>
      <c r="CH129" s="13"/>
      <c r="CI129" s="13"/>
      <c r="CJ129" s="13"/>
      <c r="CK129" s="13"/>
      <c r="CL129" s="13"/>
      <c r="CM129" s="13"/>
    </row>
    <row r="130" spans="1:91" s="2" customFormat="1" x14ac:dyDescent="0.2">
      <c r="A130" s="272" t="s">
        <v>158</v>
      </c>
      <c r="B130" s="70">
        <v>2</v>
      </c>
      <c r="C130" s="13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BX130" s="3"/>
      <c r="BY130" s="3"/>
      <c r="BZ130" s="3"/>
      <c r="CA130" s="4"/>
      <c r="CB130" s="4"/>
      <c r="CC130" s="4"/>
      <c r="CD130" s="4"/>
      <c r="CE130" s="4"/>
      <c r="CF130" s="4"/>
      <c r="CG130" s="13"/>
      <c r="CH130" s="13"/>
      <c r="CI130" s="13"/>
      <c r="CJ130" s="13"/>
      <c r="CK130" s="13"/>
      <c r="CL130" s="13"/>
      <c r="CM130" s="13"/>
    </row>
    <row r="131" spans="1:91" s="2" customFormat="1" x14ac:dyDescent="0.2">
      <c r="A131" s="272" t="s">
        <v>159</v>
      </c>
      <c r="B131" s="75">
        <v>0</v>
      </c>
      <c r="C131" s="13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BX131" s="3"/>
      <c r="BY131" s="3"/>
      <c r="BZ131" s="3"/>
      <c r="CA131" s="4"/>
      <c r="CB131" s="4"/>
      <c r="CC131" s="4"/>
      <c r="CD131" s="4"/>
      <c r="CE131" s="4"/>
      <c r="CF131" s="4"/>
      <c r="CG131" s="13"/>
      <c r="CH131" s="13"/>
      <c r="CI131" s="13"/>
      <c r="CJ131" s="13"/>
      <c r="CK131" s="13"/>
      <c r="CL131" s="13"/>
      <c r="CM131" s="13"/>
    </row>
    <row r="132" spans="1:91" s="2" customFormat="1" x14ac:dyDescent="0.2">
      <c r="A132" s="273" t="s">
        <v>160</v>
      </c>
      <c r="B132" s="274">
        <v>6</v>
      </c>
      <c r="C132" s="13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BX132" s="3"/>
      <c r="BY132" s="3"/>
      <c r="BZ132" s="3"/>
      <c r="CA132" s="4"/>
      <c r="CB132" s="4"/>
      <c r="CC132" s="4"/>
      <c r="CD132" s="4"/>
      <c r="CE132" s="4"/>
      <c r="CF132" s="4"/>
      <c r="CG132" s="13"/>
      <c r="CH132" s="13"/>
      <c r="CI132" s="13"/>
      <c r="CJ132" s="13"/>
      <c r="CK132" s="13"/>
      <c r="CL132" s="13"/>
      <c r="CM132" s="13"/>
    </row>
    <row r="133" spans="1:91" s="2" customFormat="1" x14ac:dyDescent="0.2">
      <c r="A133" s="275" t="s">
        <v>161</v>
      </c>
      <c r="B133" s="274">
        <v>203</v>
      </c>
      <c r="C133" s="131"/>
      <c r="D133" s="8"/>
      <c r="E133" s="8"/>
      <c r="F133" s="8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8"/>
      <c r="BX133" s="3"/>
      <c r="BY133" s="3"/>
      <c r="BZ133" s="3"/>
      <c r="CA133" s="4"/>
      <c r="CB133" s="4"/>
      <c r="CC133" s="4"/>
      <c r="CD133" s="4"/>
      <c r="CE133" s="4"/>
      <c r="CF133" s="4"/>
      <c r="CG133" s="13"/>
      <c r="CH133" s="13"/>
      <c r="CI133" s="13"/>
      <c r="CJ133" s="13"/>
      <c r="CK133" s="13"/>
      <c r="CL133" s="13"/>
      <c r="CM133" s="13"/>
    </row>
    <row r="134" spans="1:91" s="2" customFormat="1" x14ac:dyDescent="0.2">
      <c r="A134" s="275" t="s">
        <v>162</v>
      </c>
      <c r="B134" s="274">
        <v>10</v>
      </c>
      <c r="C134" s="131"/>
      <c r="D134" s="8"/>
      <c r="E134" s="8"/>
      <c r="F134" s="8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8"/>
      <c r="BX134" s="3"/>
      <c r="BY134" s="3"/>
      <c r="BZ134" s="3"/>
      <c r="CA134" s="4"/>
      <c r="CB134" s="4"/>
      <c r="CC134" s="4"/>
      <c r="CD134" s="4"/>
      <c r="CE134" s="4"/>
      <c r="CF134" s="4"/>
      <c r="CG134" s="13"/>
      <c r="CH134" s="13"/>
      <c r="CI134" s="13"/>
      <c r="CJ134" s="13"/>
      <c r="CK134" s="13"/>
      <c r="CL134" s="13"/>
      <c r="CM134" s="13"/>
    </row>
    <row r="135" spans="1:91" s="2" customFormat="1" x14ac:dyDescent="0.2">
      <c r="A135" s="526" t="s">
        <v>53</v>
      </c>
      <c r="B135" s="504">
        <f>SUM(B123:B134)</f>
        <v>240</v>
      </c>
      <c r="C135" s="8"/>
      <c r="D135" s="8"/>
      <c r="E135" s="8"/>
      <c r="F135" s="8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8"/>
      <c r="BX135" s="3"/>
      <c r="BY135" s="3"/>
      <c r="BZ135" s="3"/>
      <c r="CA135" s="4"/>
      <c r="CB135" s="4"/>
      <c r="CC135" s="4"/>
      <c r="CD135" s="4"/>
      <c r="CE135" s="4"/>
      <c r="CF135" s="4"/>
      <c r="CG135" s="13"/>
      <c r="CH135" s="13"/>
      <c r="CI135" s="13"/>
      <c r="CJ135" s="13"/>
      <c r="CK135" s="13"/>
      <c r="CL135" s="13"/>
      <c r="CM135" s="13"/>
    </row>
    <row r="136" spans="1:91" s="2" customFormat="1" ht="15" x14ac:dyDescent="0.2">
      <c r="A136" s="81" t="s">
        <v>163</v>
      </c>
      <c r="B136" s="1"/>
      <c r="C136" s="1"/>
      <c r="D136" s="8"/>
      <c r="E136" s="277"/>
      <c r="F136" s="8"/>
      <c r="G136" s="278"/>
      <c r="H136" s="57"/>
      <c r="I136" s="57"/>
      <c r="J136" s="57"/>
      <c r="K136" s="57"/>
      <c r="L136" s="57"/>
      <c r="M136" s="279"/>
      <c r="N136" s="279"/>
      <c r="O136" s="279"/>
      <c r="P136" s="57"/>
      <c r="Q136" s="57"/>
      <c r="R136" s="57"/>
      <c r="S136" s="57"/>
      <c r="T136" s="57"/>
      <c r="U136" s="57"/>
      <c r="V136" s="57"/>
      <c r="W136" s="8"/>
      <c r="CA136" s="4"/>
      <c r="CB136" s="4"/>
      <c r="CC136" s="4"/>
      <c r="CD136" s="4"/>
      <c r="CE136" s="4"/>
      <c r="CF136" s="4"/>
      <c r="CG136" s="13"/>
      <c r="CH136" s="13"/>
      <c r="CI136" s="13"/>
      <c r="CJ136" s="13"/>
      <c r="CK136" s="13"/>
      <c r="CL136" s="13"/>
      <c r="CM136" s="13"/>
    </row>
    <row r="137" spans="1:91" s="2" customFormat="1" ht="21" x14ac:dyDescent="0.2">
      <c r="A137" s="1507" t="s">
        <v>164</v>
      </c>
      <c r="B137" s="1508"/>
      <c r="C137" s="1508"/>
      <c r="D137" s="1509"/>
      <c r="E137" s="501" t="s">
        <v>165</v>
      </c>
      <c r="F137" s="501" t="s">
        <v>166</v>
      </c>
      <c r="G137" s="280"/>
      <c r="H137" s="281"/>
      <c r="I137" s="281"/>
      <c r="J137" s="281"/>
      <c r="K137" s="281"/>
      <c r="L137" s="57"/>
      <c r="M137" s="57"/>
      <c r="N137" s="57"/>
      <c r="O137" s="57"/>
      <c r="P137" s="57"/>
      <c r="Q137" s="57"/>
      <c r="R137" s="57"/>
      <c r="S137" s="57"/>
      <c r="T137" s="97"/>
      <c r="U137" s="97"/>
      <c r="V137" s="97"/>
      <c r="W137" s="7"/>
      <c r="BX137" s="3"/>
      <c r="BY137" s="3"/>
      <c r="BZ137" s="3"/>
      <c r="CA137" s="4"/>
      <c r="CB137" s="4"/>
      <c r="CC137" s="4"/>
      <c r="CD137" s="4"/>
      <c r="CE137" s="4"/>
      <c r="CF137" s="4"/>
      <c r="CG137" s="13"/>
      <c r="CH137" s="13"/>
      <c r="CI137" s="13"/>
      <c r="CJ137" s="13"/>
      <c r="CK137" s="13"/>
      <c r="CL137" s="13"/>
      <c r="CM137" s="13"/>
    </row>
    <row r="138" spans="1:91" s="2" customFormat="1" x14ac:dyDescent="0.2">
      <c r="A138" s="501" t="s">
        <v>167</v>
      </c>
      <c r="B138" s="1567" t="s">
        <v>168</v>
      </c>
      <c r="C138" s="1568"/>
      <c r="D138" s="1569"/>
      <c r="E138" s="527"/>
      <c r="F138" s="527"/>
      <c r="G138" s="102" t="str">
        <f>CA138</f>
        <v/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57"/>
      <c r="T138" s="97"/>
      <c r="U138" s="97"/>
      <c r="V138" s="97"/>
      <c r="W138" s="7"/>
      <c r="BX138" s="3"/>
      <c r="BY138" s="3"/>
      <c r="BZ138" s="3"/>
      <c r="CA138" s="103" t="str">
        <f>IF(E138&lt;F138,"* El número de llamadas válidas NO DEBE ser mayor al total de llamadas.","")</f>
        <v/>
      </c>
      <c r="CB138" s="4"/>
      <c r="CC138" s="4"/>
      <c r="CD138" s="4"/>
      <c r="CE138" s="4"/>
      <c r="CF138" s="4"/>
      <c r="CG138" s="104">
        <f>IF(E138&lt;F138,1,0)</f>
        <v>0</v>
      </c>
      <c r="CH138" s="13"/>
      <c r="CI138" s="13"/>
      <c r="CJ138" s="13"/>
      <c r="CK138" s="13"/>
      <c r="CL138" s="13"/>
      <c r="CM138" s="13"/>
    </row>
    <row r="139" spans="1:91" s="2" customFormat="1" ht="15" x14ac:dyDescent="0.2">
      <c r="A139" s="82" t="s">
        <v>169</v>
      </c>
      <c r="B139" s="82"/>
      <c r="C139" s="82"/>
      <c r="D139" s="82"/>
      <c r="E139" s="82"/>
      <c r="F139" s="82"/>
      <c r="G139" s="283"/>
      <c r="H139" s="283"/>
      <c r="I139" s="283"/>
      <c r="J139" s="283"/>
      <c r="K139" s="283"/>
      <c r="L139" s="284"/>
      <c r="M139" s="57"/>
      <c r="N139" s="57"/>
      <c r="O139" s="57"/>
      <c r="P139" s="57"/>
      <c r="Q139" s="57"/>
      <c r="R139" s="12"/>
      <c r="S139" s="12"/>
      <c r="T139" s="12"/>
      <c r="U139" s="12"/>
      <c r="V139" s="12"/>
      <c r="CA139" s="4"/>
      <c r="CB139" s="4"/>
      <c r="CC139" s="4"/>
      <c r="CD139" s="4"/>
      <c r="CE139" s="4"/>
      <c r="CF139" s="4"/>
      <c r="CG139" s="13"/>
      <c r="CH139" s="13"/>
      <c r="CI139" s="13"/>
      <c r="CJ139" s="13"/>
      <c r="CK139" s="13"/>
      <c r="CL139" s="13"/>
      <c r="CM139" s="13"/>
    </row>
    <row r="140" spans="1:91" s="2" customFormat="1" ht="14.25" customHeight="1" x14ac:dyDescent="0.2">
      <c r="A140" s="1523" t="s">
        <v>164</v>
      </c>
      <c r="B140" s="1554"/>
      <c r="C140" s="1549"/>
      <c r="D140" s="1513" t="s">
        <v>170</v>
      </c>
      <c r="E140" s="1520"/>
      <c r="F140" s="1514"/>
      <c r="G140" s="1510" t="s">
        <v>7</v>
      </c>
      <c r="H140" s="1508" t="s">
        <v>171</v>
      </c>
      <c r="I140" s="1508"/>
      <c r="J140" s="1509"/>
      <c r="K140" s="1507" t="s">
        <v>172</v>
      </c>
      <c r="L140" s="1508"/>
      <c r="M140" s="150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BX140" s="3"/>
      <c r="BY140" s="3"/>
      <c r="BZ140" s="3"/>
      <c r="CA140" s="4"/>
      <c r="CB140" s="4"/>
      <c r="CC140" s="4"/>
      <c r="CD140" s="4"/>
      <c r="CE140" s="4"/>
      <c r="CF140" s="4"/>
      <c r="CG140" s="13"/>
      <c r="CH140" s="13"/>
      <c r="CI140" s="13"/>
      <c r="CJ140" s="13"/>
      <c r="CK140" s="13"/>
      <c r="CL140" s="13"/>
      <c r="CM140" s="13"/>
    </row>
    <row r="141" spans="1:91" s="2" customFormat="1" ht="21" x14ac:dyDescent="0.2">
      <c r="A141" s="1525"/>
      <c r="B141" s="1570"/>
      <c r="C141" s="1551"/>
      <c r="D141" s="285" t="s">
        <v>53</v>
      </c>
      <c r="E141" s="17" t="s">
        <v>173</v>
      </c>
      <c r="F141" s="18" t="s">
        <v>174</v>
      </c>
      <c r="G141" s="1512"/>
      <c r="H141" s="17" t="s">
        <v>175</v>
      </c>
      <c r="I141" s="309" t="s">
        <v>176</v>
      </c>
      <c r="J141" s="18" t="s">
        <v>177</v>
      </c>
      <c r="K141" s="17" t="s">
        <v>175</v>
      </c>
      <c r="L141" s="309" t="s">
        <v>176</v>
      </c>
      <c r="M141" s="18" t="s">
        <v>177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BX141" s="3"/>
      <c r="BY141" s="3"/>
      <c r="BZ141" s="3"/>
      <c r="CA141" s="4"/>
      <c r="CB141" s="4"/>
      <c r="CC141" s="4"/>
      <c r="CD141" s="4"/>
      <c r="CE141" s="4"/>
      <c r="CF141" s="4"/>
      <c r="CG141" s="13"/>
      <c r="CH141" s="13"/>
      <c r="CI141" s="13"/>
      <c r="CJ141" s="13"/>
      <c r="CK141" s="13"/>
      <c r="CL141" s="13"/>
      <c r="CM141" s="13"/>
    </row>
    <row r="142" spans="1:91" s="2" customFormat="1" x14ac:dyDescent="0.2">
      <c r="A142" s="1510" t="s">
        <v>178</v>
      </c>
      <c r="B142" s="1636" t="s">
        <v>179</v>
      </c>
      <c r="C142" s="1637"/>
      <c r="D142" s="522">
        <f>SUM(E142+F142)</f>
        <v>0</v>
      </c>
      <c r="E142" s="485"/>
      <c r="F142" s="486"/>
      <c r="G142" s="494"/>
      <c r="H142" s="485"/>
      <c r="I142" s="488"/>
      <c r="J142" s="486"/>
      <c r="K142" s="485"/>
      <c r="L142" s="488"/>
      <c r="M142" s="486"/>
      <c r="N142" s="28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12"/>
      <c r="AA142" s="12"/>
      <c r="BX142" s="3"/>
      <c r="BY142" s="3"/>
      <c r="BZ142" s="3"/>
      <c r="CA142" s="4"/>
      <c r="CB142" s="4"/>
      <c r="CC142" s="4"/>
      <c r="CD142" s="4"/>
      <c r="CE142" s="4"/>
      <c r="CF142" s="4"/>
      <c r="CG142" s="13"/>
      <c r="CH142" s="13"/>
      <c r="CI142" s="13">
        <v>0</v>
      </c>
      <c r="CJ142" s="13"/>
      <c r="CK142" s="13"/>
      <c r="CL142" s="13"/>
      <c r="CM142" s="13"/>
    </row>
    <row r="143" spans="1:91" s="2" customFormat="1" x14ac:dyDescent="0.2">
      <c r="A143" s="1512"/>
      <c r="B143" s="286" t="s">
        <v>180</v>
      </c>
      <c r="C143" s="287"/>
      <c r="D143" s="288">
        <f>SUM(E143+F143)</f>
        <v>0</v>
      </c>
      <c r="E143" s="289"/>
      <c r="F143" s="290"/>
      <c r="G143" s="291"/>
      <c r="H143" s="289"/>
      <c r="I143" s="292"/>
      <c r="J143" s="290"/>
      <c r="K143" s="289"/>
      <c r="L143" s="292"/>
      <c r="M143" s="290"/>
      <c r="N143" s="28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BX143" s="3"/>
      <c r="BY143" s="3"/>
      <c r="BZ143" s="3"/>
      <c r="CA143" s="4"/>
      <c r="CB143" s="4"/>
      <c r="CC143" s="4"/>
      <c r="CD143" s="4"/>
      <c r="CE143" s="4"/>
      <c r="CF143" s="4"/>
      <c r="CG143" s="13"/>
      <c r="CH143" s="13"/>
      <c r="CI143" s="13">
        <v>0</v>
      </c>
      <c r="CJ143" s="13"/>
      <c r="CK143" s="13"/>
      <c r="CL143" s="13"/>
      <c r="CM143" s="13"/>
    </row>
    <row r="144" spans="1:91" s="2" customFormat="1" x14ac:dyDescent="0.2">
      <c r="A144" s="81" t="s">
        <v>181</v>
      </c>
      <c r="B144" s="8"/>
      <c r="C144" s="293"/>
      <c r="D144" s="293"/>
      <c r="E144" s="294"/>
      <c r="F144" s="8"/>
      <c r="G144" s="8"/>
      <c r="H144" s="8"/>
      <c r="I144" s="8"/>
      <c r="J144" s="8"/>
      <c r="K144" s="8"/>
      <c r="L144" s="8"/>
      <c r="M144" s="8"/>
      <c r="N144" s="57"/>
      <c r="O144" s="57"/>
      <c r="P144" s="57"/>
      <c r="Q144" s="57"/>
      <c r="R144" s="57"/>
      <c r="S144" s="57"/>
      <c r="T144" s="57"/>
      <c r="U144" s="57"/>
      <c r="V144" s="57"/>
      <c r="W144" s="12"/>
      <c r="X144" s="12"/>
      <c r="Y144" s="12"/>
      <c r="Z144" s="12"/>
      <c r="AA144" s="12"/>
      <c r="CA144" s="4"/>
      <c r="CB144" s="4"/>
      <c r="CC144" s="4"/>
      <c r="CD144" s="4"/>
      <c r="CE144" s="4"/>
      <c r="CF144" s="4"/>
      <c r="CG144" s="13"/>
      <c r="CH144" s="13"/>
      <c r="CI144" s="13"/>
      <c r="CJ144" s="13"/>
      <c r="CK144" s="13"/>
      <c r="CL144" s="13"/>
      <c r="CM144" s="13"/>
    </row>
    <row r="145" spans="1:104" ht="42" x14ac:dyDescent="0.2">
      <c r="A145" s="1513" t="s">
        <v>182</v>
      </c>
      <c r="B145" s="1514"/>
      <c r="C145" s="501" t="s">
        <v>5</v>
      </c>
      <c r="D145" s="501" t="s">
        <v>183</v>
      </c>
      <c r="E145" s="459" t="s">
        <v>184</v>
      </c>
      <c r="F145" s="60" t="s">
        <v>67</v>
      </c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97"/>
      <c r="T145" s="97"/>
      <c r="U145" s="97"/>
      <c r="V145" s="97"/>
      <c r="W145" s="12"/>
      <c r="X145" s="12"/>
      <c r="Y145" s="12"/>
      <c r="Z145" s="12"/>
      <c r="AA145" s="12"/>
      <c r="CG145" s="13"/>
      <c r="CH145" s="13"/>
      <c r="CI145" s="13"/>
      <c r="CJ145" s="13"/>
      <c r="CK145" s="13"/>
      <c r="CL145" s="13"/>
      <c r="CM145" s="13"/>
    </row>
    <row r="146" spans="1:104" x14ac:dyDescent="0.2">
      <c r="A146" s="1510" t="s">
        <v>185</v>
      </c>
      <c r="B146" s="62" t="s">
        <v>186</v>
      </c>
      <c r="C146" s="137"/>
      <c r="D146" s="295"/>
      <c r="E146" s="528"/>
      <c r="F146" s="529"/>
      <c r="G146" s="28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97"/>
      <c r="T146" s="97"/>
      <c r="U146" s="97"/>
      <c r="V146" s="97"/>
      <c r="W146" s="12"/>
      <c r="X146" s="12"/>
      <c r="CG146" s="13">
        <v>0</v>
      </c>
      <c r="CH146" s="13"/>
      <c r="CI146" s="13"/>
      <c r="CJ146" s="13"/>
      <c r="CK146" s="13"/>
      <c r="CL146" s="13"/>
      <c r="CM146" s="13"/>
    </row>
    <row r="147" spans="1:104" x14ac:dyDescent="0.2">
      <c r="A147" s="1512"/>
      <c r="B147" s="89" t="s">
        <v>187</v>
      </c>
      <c r="C147" s="80"/>
      <c r="D147" s="46"/>
      <c r="E147" s="298"/>
      <c r="F147" s="299"/>
      <c r="G147" s="28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97"/>
      <c r="T147" s="97"/>
      <c r="U147" s="97"/>
      <c r="V147" s="97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x14ac:dyDescent="0.2">
      <c r="A148" s="300" t="s">
        <v>188</v>
      </c>
      <c r="B148" s="71" t="s">
        <v>186</v>
      </c>
      <c r="C148" s="527"/>
      <c r="D148" s="530"/>
      <c r="E148" s="302"/>
      <c r="F148" s="303"/>
      <c r="G148" s="28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97"/>
      <c r="T148" s="97"/>
      <c r="U148" s="97"/>
      <c r="V148" s="97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x14ac:dyDescent="0.2">
      <c r="A149" s="1510" t="s">
        <v>189</v>
      </c>
      <c r="B149" s="62" t="s">
        <v>190</v>
      </c>
      <c r="C149" s="137"/>
      <c r="D149" s="36"/>
      <c r="E149" s="304"/>
      <c r="F149" s="305"/>
      <c r="G149" s="28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97"/>
      <c r="T149" s="97"/>
      <c r="U149" s="97"/>
      <c r="V149" s="97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x14ac:dyDescent="0.2">
      <c r="A150" s="1511"/>
      <c r="B150" s="30" t="s">
        <v>191</v>
      </c>
      <c r="C150" s="75"/>
      <c r="D150" s="34"/>
      <c r="E150" s="38"/>
      <c r="F150" s="73"/>
      <c r="G150" s="28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97"/>
      <c r="T150" s="97"/>
      <c r="U150" s="97"/>
      <c r="V150" s="97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x14ac:dyDescent="0.2">
      <c r="A151" s="1512"/>
      <c r="B151" s="89" t="s">
        <v>192</v>
      </c>
      <c r="C151" s="80"/>
      <c r="D151" s="46"/>
      <c r="E151" s="49"/>
      <c r="F151" s="47"/>
      <c r="G151" s="28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97"/>
      <c r="T151" s="97"/>
      <c r="U151" s="97"/>
      <c r="V151" s="97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s="82" customFormat="1" x14ac:dyDescent="0.2">
      <c r="A152" s="306" t="s">
        <v>193</v>
      </c>
      <c r="CA152" s="307"/>
      <c r="CB152" s="307"/>
      <c r="CC152" s="307"/>
      <c r="CD152" s="307"/>
      <c r="CE152" s="307"/>
      <c r="CF152" s="307"/>
      <c r="CG152" s="308"/>
      <c r="CH152" s="308"/>
      <c r="CI152" s="308"/>
      <c r="CJ152" s="308"/>
      <c r="CK152" s="308"/>
      <c r="CL152" s="308"/>
      <c r="CM152" s="308"/>
      <c r="CN152" s="307"/>
      <c r="CO152" s="307"/>
      <c r="CP152" s="307"/>
      <c r="CQ152" s="307"/>
      <c r="CR152" s="307"/>
      <c r="CS152" s="307"/>
      <c r="CT152" s="307"/>
      <c r="CU152" s="307"/>
      <c r="CV152" s="307"/>
      <c r="CW152" s="307"/>
      <c r="CX152" s="307"/>
      <c r="CY152" s="307"/>
      <c r="CZ152" s="307"/>
    </row>
    <row r="153" spans="1:104" s="82" customFormat="1" ht="14.25" customHeight="1" x14ac:dyDescent="0.2">
      <c r="A153" s="1523" t="s">
        <v>164</v>
      </c>
      <c r="B153" s="1554"/>
      <c r="C153" s="1549"/>
      <c r="D153" s="1513" t="s">
        <v>194</v>
      </c>
      <c r="E153" s="1520"/>
      <c r="F153" s="1573"/>
      <c r="G153" s="1574" t="s">
        <v>183</v>
      </c>
      <c r="H153" s="1515" t="s">
        <v>195</v>
      </c>
      <c r="I153" s="1503" t="s">
        <v>67</v>
      </c>
      <c r="BX153" s="310"/>
      <c r="BY153" s="310"/>
      <c r="BZ153" s="310"/>
      <c r="CA153" s="307"/>
      <c r="CB153" s="307"/>
      <c r="CC153" s="307"/>
      <c r="CD153" s="307"/>
      <c r="CE153" s="307"/>
      <c r="CF153" s="307"/>
      <c r="CG153" s="308"/>
      <c r="CH153" s="308"/>
      <c r="CI153" s="308"/>
      <c r="CJ153" s="308"/>
      <c r="CK153" s="308"/>
      <c r="CL153" s="308"/>
      <c r="CM153" s="308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</row>
    <row r="154" spans="1:104" s="82" customFormat="1" x14ac:dyDescent="0.2">
      <c r="A154" s="1525"/>
      <c r="B154" s="1570"/>
      <c r="C154" s="1551"/>
      <c r="D154" s="285" t="s">
        <v>196</v>
      </c>
      <c r="E154" s="459" t="s">
        <v>185</v>
      </c>
      <c r="F154" s="360" t="s">
        <v>189</v>
      </c>
      <c r="G154" s="1575"/>
      <c r="H154" s="1516"/>
      <c r="I154" s="1506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BX154" s="310"/>
      <c r="BY154" s="310"/>
      <c r="BZ154" s="310"/>
      <c r="CA154" s="307"/>
      <c r="CB154" s="307"/>
      <c r="CC154" s="307"/>
      <c r="CD154" s="307"/>
      <c r="CE154" s="307"/>
      <c r="CF154" s="307"/>
      <c r="CG154" s="308"/>
      <c r="CH154" s="308"/>
      <c r="CI154" s="308"/>
      <c r="CJ154" s="308"/>
      <c r="CK154" s="308"/>
      <c r="CL154" s="308"/>
      <c r="CM154" s="308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</row>
    <row r="155" spans="1:104" x14ac:dyDescent="0.2">
      <c r="A155" s="1638" t="s">
        <v>197</v>
      </c>
      <c r="B155" s="1639" t="s">
        <v>192</v>
      </c>
      <c r="C155" s="1640"/>
      <c r="D155" s="522">
        <f t="shared" ref="D155:D160" si="19">SUM(E155:F155)</f>
        <v>0</v>
      </c>
      <c r="E155" s="485"/>
      <c r="F155" s="531"/>
      <c r="G155" s="488"/>
      <c r="H155" s="491"/>
      <c r="I155" s="486"/>
      <c r="J155" s="28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12"/>
      <c r="W155" s="12"/>
      <c r="X155" s="12"/>
      <c r="Y155" s="12"/>
      <c r="Z155" s="12"/>
      <c r="AA155" s="12"/>
      <c r="CG155" s="13">
        <v>0</v>
      </c>
      <c r="CH155" s="13"/>
      <c r="CI155" s="13"/>
      <c r="CJ155" s="13"/>
      <c r="CK155" s="13"/>
      <c r="CL155" s="13"/>
      <c r="CM155" s="13"/>
    </row>
    <row r="156" spans="1:104" x14ac:dyDescent="0.2">
      <c r="A156" s="1579"/>
      <c r="B156" s="1558" t="s">
        <v>190</v>
      </c>
      <c r="C156" s="1559"/>
      <c r="D156" s="313">
        <f t="shared" si="19"/>
        <v>251</v>
      </c>
      <c r="E156" s="34">
        <v>251</v>
      </c>
      <c r="F156" s="314"/>
      <c r="G156" s="38">
        <v>251</v>
      </c>
      <c r="H156" s="41"/>
      <c r="I156" s="7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x14ac:dyDescent="0.2">
      <c r="A157" s="1580"/>
      <c r="B157" s="1547" t="s">
        <v>191</v>
      </c>
      <c r="C157" s="1548"/>
      <c r="D157" s="264">
        <f t="shared" si="19"/>
        <v>0</v>
      </c>
      <c r="E157" s="46"/>
      <c r="F157" s="316"/>
      <c r="G157" s="49"/>
      <c r="H157" s="265"/>
      <c r="I157" s="47"/>
      <c r="J157" s="2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x14ac:dyDescent="0.2">
      <c r="A158" s="1510" t="s">
        <v>198</v>
      </c>
      <c r="B158" s="1639" t="s">
        <v>192</v>
      </c>
      <c r="C158" s="1640"/>
      <c r="D158" s="522">
        <f t="shared" si="19"/>
        <v>0</v>
      </c>
      <c r="E158" s="485"/>
      <c r="F158" s="531"/>
      <c r="G158" s="488"/>
      <c r="H158" s="491"/>
      <c r="I158" s="486"/>
      <c r="J158" s="28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x14ac:dyDescent="0.2">
      <c r="A159" s="1511"/>
      <c r="B159" s="1558" t="s">
        <v>190</v>
      </c>
      <c r="C159" s="1559"/>
      <c r="D159" s="313">
        <f t="shared" si="19"/>
        <v>145</v>
      </c>
      <c r="E159" s="34">
        <v>145</v>
      </c>
      <c r="F159" s="314"/>
      <c r="G159" s="38">
        <v>145</v>
      </c>
      <c r="H159" s="41"/>
      <c r="I159" s="73"/>
      <c r="J159" s="28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x14ac:dyDescent="0.2">
      <c r="A160" s="1512"/>
      <c r="B160" s="1547" t="s">
        <v>191</v>
      </c>
      <c r="C160" s="1548"/>
      <c r="D160" s="264">
        <f t="shared" si="19"/>
        <v>0</v>
      </c>
      <c r="E160" s="46"/>
      <c r="F160" s="316"/>
      <c r="G160" s="49"/>
      <c r="H160" s="265"/>
      <c r="I160" s="47"/>
      <c r="J160" s="28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s="2" customFormat="1" x14ac:dyDescent="0.2">
      <c r="A161" s="10" t="s">
        <v>199</v>
      </c>
      <c r="B161" s="10"/>
      <c r="C161" s="10"/>
      <c r="D161" s="10"/>
      <c r="E161" s="8"/>
      <c r="G161" s="8"/>
      <c r="H161" s="8"/>
      <c r="I161" s="8"/>
      <c r="J161" s="57"/>
      <c r="K161" s="57"/>
      <c r="L161" s="57"/>
      <c r="M161" s="57"/>
      <c r="N161" s="57"/>
      <c r="O161" s="12"/>
      <c r="P161" s="57"/>
      <c r="Q161" s="57"/>
      <c r="R161" s="57"/>
      <c r="S161" s="57"/>
      <c r="T161" s="57"/>
      <c r="U161" s="57"/>
      <c r="V161" s="57"/>
      <c r="W161" s="57"/>
      <c r="X161" s="12"/>
      <c r="Y161" s="12"/>
      <c r="Z161" s="12"/>
      <c r="AA161" s="12"/>
      <c r="CA161" s="4"/>
      <c r="CB161" s="4"/>
      <c r="CC161" s="4"/>
      <c r="CD161" s="4"/>
      <c r="CE161" s="4"/>
      <c r="CF161" s="4"/>
      <c r="CG161" s="13"/>
      <c r="CH161" s="13"/>
      <c r="CI161" s="13"/>
      <c r="CJ161" s="13"/>
      <c r="CK161" s="13"/>
      <c r="CL161" s="13"/>
      <c r="CM161" s="13"/>
    </row>
    <row r="162" spans="1:91" s="2" customFormat="1" x14ac:dyDescent="0.2">
      <c r="A162" s="1643" t="s">
        <v>200</v>
      </c>
      <c r="B162" s="1643"/>
      <c r="C162" s="1589" t="s">
        <v>201</v>
      </c>
      <c r="D162" s="1590"/>
      <c r="E162" s="1591"/>
      <c r="F162" s="1565" t="s">
        <v>6</v>
      </c>
      <c r="G162" s="1595"/>
      <c r="H162" s="1595"/>
      <c r="I162" s="1595"/>
      <c r="J162" s="1595"/>
      <c r="K162" s="1595"/>
      <c r="L162" s="1595"/>
      <c r="M162" s="1595"/>
      <c r="N162" s="1595"/>
      <c r="O162" s="1595"/>
      <c r="P162" s="1595"/>
      <c r="Q162" s="1595"/>
      <c r="R162" s="1595"/>
      <c r="S162" s="1595"/>
      <c r="T162" s="1595"/>
      <c r="U162" s="1595"/>
      <c r="V162" s="1595"/>
      <c r="W162" s="1595"/>
      <c r="X162" s="1595"/>
      <c r="Y162" s="1595"/>
      <c r="Z162" s="1595"/>
      <c r="AA162" s="1595"/>
      <c r="AB162" s="1595"/>
      <c r="AC162" s="1595"/>
      <c r="AD162" s="1595"/>
      <c r="AE162" s="1595"/>
      <c r="AF162" s="1595"/>
      <c r="AG162" s="1595"/>
      <c r="AH162" s="1595"/>
      <c r="AI162" s="1595"/>
      <c r="AJ162" s="1595"/>
      <c r="AK162" s="1595"/>
      <c r="AL162" s="1595"/>
      <c r="AM162" s="1596"/>
      <c r="BX162" s="3"/>
      <c r="BY162" s="3"/>
      <c r="BZ162" s="3"/>
      <c r="CA162" s="4"/>
      <c r="CB162" s="4"/>
      <c r="CC162" s="4"/>
      <c r="CD162" s="4"/>
      <c r="CE162" s="4"/>
      <c r="CF162" s="4"/>
      <c r="CG162" s="13"/>
      <c r="CH162" s="13"/>
      <c r="CI162" s="13"/>
      <c r="CJ162" s="13"/>
      <c r="CK162" s="13"/>
      <c r="CL162" s="13"/>
      <c r="CM162" s="13"/>
    </row>
    <row r="163" spans="1:91" s="2" customFormat="1" x14ac:dyDescent="0.2">
      <c r="A163" s="1643"/>
      <c r="B163" s="1643"/>
      <c r="C163" s="1592"/>
      <c r="D163" s="1593"/>
      <c r="E163" s="1594"/>
      <c r="F163" s="1627" t="s">
        <v>11</v>
      </c>
      <c r="G163" s="1627"/>
      <c r="H163" s="1627" t="s">
        <v>12</v>
      </c>
      <c r="I163" s="1627"/>
      <c r="J163" s="1627" t="s">
        <v>13</v>
      </c>
      <c r="K163" s="1627"/>
      <c r="L163" s="1509" t="s">
        <v>14</v>
      </c>
      <c r="M163" s="1507"/>
      <c r="N163" s="1627" t="s">
        <v>15</v>
      </c>
      <c r="O163" s="1627"/>
      <c r="P163" s="1514" t="s">
        <v>16</v>
      </c>
      <c r="Q163" s="1513"/>
      <c r="R163" s="1628" t="s">
        <v>17</v>
      </c>
      <c r="S163" s="1628"/>
      <c r="T163" s="1514" t="s">
        <v>18</v>
      </c>
      <c r="U163" s="1513"/>
      <c r="V163" s="1628" t="s">
        <v>19</v>
      </c>
      <c r="W163" s="1628"/>
      <c r="X163" s="1514" t="s">
        <v>20</v>
      </c>
      <c r="Y163" s="1513"/>
      <c r="Z163" s="1513" t="s">
        <v>21</v>
      </c>
      <c r="AA163" s="1514"/>
      <c r="AB163" s="1628" t="s">
        <v>22</v>
      </c>
      <c r="AC163" s="1628"/>
      <c r="AD163" s="1628" t="s">
        <v>23</v>
      </c>
      <c r="AE163" s="1628"/>
      <c r="AF163" s="1628" t="s">
        <v>24</v>
      </c>
      <c r="AG163" s="1628"/>
      <c r="AH163" s="1628" t="s">
        <v>25</v>
      </c>
      <c r="AI163" s="1628"/>
      <c r="AJ163" s="1628" t="s">
        <v>26</v>
      </c>
      <c r="AK163" s="1628"/>
      <c r="AL163" s="1628" t="s">
        <v>27</v>
      </c>
      <c r="AM163" s="1628"/>
      <c r="BX163" s="3"/>
      <c r="BY163" s="3"/>
      <c r="BZ163" s="3"/>
      <c r="CA163" s="4"/>
      <c r="CB163" s="4"/>
      <c r="CC163" s="4"/>
      <c r="CD163" s="4"/>
      <c r="CE163" s="4"/>
      <c r="CF163" s="4"/>
      <c r="CG163" s="13"/>
      <c r="CH163" s="13"/>
      <c r="CI163" s="13"/>
      <c r="CJ163" s="13"/>
      <c r="CK163" s="13"/>
      <c r="CL163" s="13"/>
      <c r="CM163" s="13"/>
    </row>
    <row r="164" spans="1:91" s="2" customFormat="1" x14ac:dyDescent="0.2">
      <c r="A164" s="1643"/>
      <c r="B164" s="1643"/>
      <c r="C164" s="532" t="s">
        <v>32</v>
      </c>
      <c r="D164" s="533" t="s">
        <v>33</v>
      </c>
      <c r="E164" s="320" t="s">
        <v>34</v>
      </c>
      <c r="F164" s="459" t="s">
        <v>40</v>
      </c>
      <c r="G164" s="60" t="s">
        <v>34</v>
      </c>
      <c r="H164" s="459" t="s">
        <v>40</v>
      </c>
      <c r="I164" s="60" t="s">
        <v>34</v>
      </c>
      <c r="J164" s="459" t="s">
        <v>40</v>
      </c>
      <c r="K164" s="60" t="s">
        <v>34</v>
      </c>
      <c r="L164" s="459" t="s">
        <v>40</v>
      </c>
      <c r="M164" s="99" t="s">
        <v>34</v>
      </c>
      <c r="N164" s="459" t="s">
        <v>40</v>
      </c>
      <c r="O164" s="60" t="s">
        <v>34</v>
      </c>
      <c r="P164" s="459" t="s">
        <v>40</v>
      </c>
      <c r="Q164" s="99" t="s">
        <v>34</v>
      </c>
      <c r="R164" s="459" t="s">
        <v>40</v>
      </c>
      <c r="S164" s="60" t="s">
        <v>34</v>
      </c>
      <c r="T164" s="459" t="s">
        <v>40</v>
      </c>
      <c r="U164" s="99" t="s">
        <v>34</v>
      </c>
      <c r="V164" s="459" t="s">
        <v>40</v>
      </c>
      <c r="W164" s="60" t="s">
        <v>34</v>
      </c>
      <c r="X164" s="459" t="s">
        <v>40</v>
      </c>
      <c r="Y164" s="99" t="s">
        <v>34</v>
      </c>
      <c r="Z164" s="459" t="s">
        <v>40</v>
      </c>
      <c r="AA164" s="60" t="s">
        <v>34</v>
      </c>
      <c r="AB164" s="459" t="s">
        <v>40</v>
      </c>
      <c r="AC164" s="60" t="s">
        <v>34</v>
      </c>
      <c r="AD164" s="459" t="s">
        <v>40</v>
      </c>
      <c r="AE164" s="60" t="s">
        <v>34</v>
      </c>
      <c r="AF164" s="459" t="s">
        <v>40</v>
      </c>
      <c r="AG164" s="60" t="s">
        <v>34</v>
      </c>
      <c r="AH164" s="459" t="s">
        <v>40</v>
      </c>
      <c r="AI164" s="60" t="s">
        <v>34</v>
      </c>
      <c r="AJ164" s="459" t="s">
        <v>40</v>
      </c>
      <c r="AK164" s="60" t="s">
        <v>34</v>
      </c>
      <c r="AL164" s="459" t="s">
        <v>40</v>
      </c>
      <c r="AM164" s="60" t="s">
        <v>34</v>
      </c>
      <c r="BX164" s="3"/>
      <c r="BY164" s="3"/>
      <c r="BZ164" s="3"/>
      <c r="CA164" s="4"/>
      <c r="CB164" s="4"/>
      <c r="CC164" s="4"/>
      <c r="CD164" s="4"/>
      <c r="CE164" s="4"/>
      <c r="CF164" s="4"/>
      <c r="CG164" s="13"/>
      <c r="CH164" s="13"/>
      <c r="CI164" s="13"/>
      <c r="CJ164" s="13"/>
      <c r="CK164" s="13"/>
      <c r="CL164" s="13"/>
      <c r="CM164" s="13"/>
    </row>
    <row r="165" spans="1:91" s="2" customFormat="1" x14ac:dyDescent="0.2">
      <c r="A165" s="1641" t="s">
        <v>202</v>
      </c>
      <c r="B165" s="1642"/>
      <c r="C165" s="321">
        <f>SUM(D165+E165)</f>
        <v>0</v>
      </c>
      <c r="D165" s="322">
        <f>SUM(P165+R165+T165+V165+X165+Z165+AB165+AD165+AF165+AH165+AJ165+AL165)</f>
        <v>0</v>
      </c>
      <c r="E165" s="534">
        <f>SUM(Q165+S165+U165+W165+Y165+AA165+AC165+AE165+AG165+AI165+AK165+AM165)</f>
        <v>0</v>
      </c>
      <c r="F165" s="535"/>
      <c r="G165" s="325"/>
      <c r="H165" s="326"/>
      <c r="I165" s="536"/>
      <c r="J165" s="535"/>
      <c r="K165" s="325"/>
      <c r="L165" s="326"/>
      <c r="M165" s="536"/>
      <c r="N165" s="326"/>
      <c r="O165" s="536"/>
      <c r="P165" s="537"/>
      <c r="Q165" s="538"/>
      <c r="R165" s="539"/>
      <c r="S165" s="540"/>
      <c r="T165" s="537"/>
      <c r="U165" s="538"/>
      <c r="V165" s="539"/>
      <c r="W165" s="540"/>
      <c r="X165" s="537"/>
      <c r="Y165" s="538"/>
      <c r="Z165" s="539"/>
      <c r="AA165" s="540"/>
      <c r="AB165" s="539"/>
      <c r="AC165" s="540"/>
      <c r="AD165" s="539"/>
      <c r="AE165" s="540"/>
      <c r="AF165" s="539"/>
      <c r="AG165" s="540"/>
      <c r="AH165" s="539"/>
      <c r="AI165" s="540"/>
      <c r="AJ165" s="539"/>
      <c r="AK165" s="540"/>
      <c r="AL165" s="539"/>
      <c r="AM165" s="540"/>
      <c r="AN165" s="131"/>
      <c r="BX165" s="3"/>
      <c r="BY165" s="3"/>
      <c r="BZ165" s="3"/>
      <c r="CA165" s="4"/>
      <c r="CB165" s="4"/>
      <c r="CC165" s="4"/>
      <c r="CD165" s="4"/>
      <c r="CE165" s="4"/>
      <c r="CF165" s="4"/>
      <c r="CG165" s="13"/>
      <c r="CH165" s="13"/>
      <c r="CI165" s="13"/>
      <c r="CJ165" s="13"/>
      <c r="CK165" s="13"/>
      <c r="CL165" s="13"/>
      <c r="CM165" s="13"/>
    </row>
    <row r="166" spans="1:91" s="2" customFormat="1" x14ac:dyDescent="0.2">
      <c r="A166" s="1586" t="s">
        <v>203</v>
      </c>
      <c r="B166" s="1587"/>
      <c r="C166" s="328">
        <f>SUM(D166+E166)</f>
        <v>0</v>
      </c>
      <c r="D166" s="329">
        <f t="shared" ref="D166:E168" si="20">SUM(F166+H166+J166+L166+N166+P166+R166+T166+V166+X166+Z166+AB166+AD166+AF166+AH166+AJ166+AL166)</f>
        <v>0</v>
      </c>
      <c r="E166" s="330">
        <f t="shared" si="20"/>
        <v>0</v>
      </c>
      <c r="F166" s="541"/>
      <c r="G166" s="542"/>
      <c r="H166" s="541"/>
      <c r="I166" s="542"/>
      <c r="J166" s="541"/>
      <c r="K166" s="542"/>
      <c r="L166" s="543"/>
      <c r="M166" s="544"/>
      <c r="N166" s="541"/>
      <c r="O166" s="542"/>
      <c r="P166" s="543"/>
      <c r="Q166" s="544"/>
      <c r="R166" s="541"/>
      <c r="S166" s="542"/>
      <c r="T166" s="543"/>
      <c r="U166" s="544"/>
      <c r="V166" s="541"/>
      <c r="W166" s="542"/>
      <c r="X166" s="543"/>
      <c r="Y166" s="544"/>
      <c r="Z166" s="541"/>
      <c r="AA166" s="542"/>
      <c r="AB166" s="541"/>
      <c r="AC166" s="542"/>
      <c r="AD166" s="541"/>
      <c r="AE166" s="542"/>
      <c r="AF166" s="541"/>
      <c r="AG166" s="542"/>
      <c r="AH166" s="541"/>
      <c r="AI166" s="542"/>
      <c r="AJ166" s="541"/>
      <c r="AK166" s="542"/>
      <c r="AL166" s="541"/>
      <c r="AM166" s="542"/>
      <c r="AN166" s="131"/>
      <c r="BX166" s="3"/>
      <c r="BY166" s="3"/>
      <c r="BZ166" s="3"/>
      <c r="CA166" s="4"/>
      <c r="CB166" s="4"/>
      <c r="CC166" s="4"/>
      <c r="CD166" s="4"/>
      <c r="CE166" s="4"/>
      <c r="CF166" s="4"/>
      <c r="CG166" s="13"/>
      <c r="CH166" s="13"/>
      <c r="CI166" s="13"/>
      <c r="CJ166" s="13"/>
      <c r="CK166" s="13"/>
      <c r="CL166" s="13"/>
      <c r="CM166" s="13"/>
    </row>
    <row r="167" spans="1:91" s="2" customFormat="1" x14ac:dyDescent="0.2">
      <c r="A167" s="1598" t="s">
        <v>204</v>
      </c>
      <c r="B167" s="1599"/>
      <c r="C167" s="328">
        <f>SUM(D167+E167)</f>
        <v>0</v>
      </c>
      <c r="D167" s="329">
        <f t="shared" si="20"/>
        <v>0</v>
      </c>
      <c r="E167" s="330">
        <f t="shared" si="20"/>
        <v>0</v>
      </c>
      <c r="F167" s="541"/>
      <c r="G167" s="542"/>
      <c r="H167" s="541"/>
      <c r="I167" s="542"/>
      <c r="J167" s="541"/>
      <c r="K167" s="542"/>
      <c r="L167" s="543"/>
      <c r="M167" s="544"/>
      <c r="N167" s="541"/>
      <c r="O167" s="542"/>
      <c r="P167" s="543"/>
      <c r="Q167" s="544"/>
      <c r="R167" s="541"/>
      <c r="S167" s="542"/>
      <c r="T167" s="543"/>
      <c r="U167" s="544"/>
      <c r="V167" s="541"/>
      <c r="W167" s="542"/>
      <c r="X167" s="543"/>
      <c r="Y167" s="544"/>
      <c r="Z167" s="541"/>
      <c r="AA167" s="542"/>
      <c r="AB167" s="541"/>
      <c r="AC167" s="542"/>
      <c r="AD167" s="541"/>
      <c r="AE167" s="542"/>
      <c r="AF167" s="541"/>
      <c r="AG167" s="542"/>
      <c r="AH167" s="541"/>
      <c r="AI167" s="542"/>
      <c r="AJ167" s="541"/>
      <c r="AK167" s="542"/>
      <c r="AL167" s="541"/>
      <c r="AM167" s="542"/>
      <c r="AN167" s="131"/>
      <c r="BX167" s="3"/>
      <c r="BY167" s="3"/>
      <c r="BZ167" s="3"/>
      <c r="CA167" s="4"/>
      <c r="CB167" s="4"/>
      <c r="CC167" s="4"/>
      <c r="CD167" s="4"/>
      <c r="CE167" s="4"/>
      <c r="CF167" s="4"/>
      <c r="CG167" s="13"/>
      <c r="CH167" s="13"/>
      <c r="CI167" s="13"/>
      <c r="CJ167" s="13"/>
      <c r="CK167" s="13"/>
      <c r="CL167" s="13"/>
      <c r="CM167" s="13"/>
    </row>
    <row r="168" spans="1:91" s="2" customFormat="1" x14ac:dyDescent="0.2">
      <c r="A168" s="1600" t="s">
        <v>67</v>
      </c>
      <c r="B168" s="1601"/>
      <c r="C168" s="331">
        <f>SUM(D168+E168)</f>
        <v>0</v>
      </c>
      <c r="D168" s="332">
        <f t="shared" si="20"/>
        <v>0</v>
      </c>
      <c r="E168" s="333">
        <f t="shared" si="20"/>
        <v>0</v>
      </c>
      <c r="F168" s="545"/>
      <c r="G168" s="546"/>
      <c r="H168" s="545"/>
      <c r="I168" s="546"/>
      <c r="J168" s="545"/>
      <c r="K168" s="546"/>
      <c r="L168" s="547"/>
      <c r="M168" s="548"/>
      <c r="N168" s="545"/>
      <c r="O168" s="546"/>
      <c r="P168" s="547"/>
      <c r="Q168" s="548"/>
      <c r="R168" s="545"/>
      <c r="S168" s="546"/>
      <c r="T168" s="547"/>
      <c r="U168" s="548"/>
      <c r="V168" s="545"/>
      <c r="W168" s="546"/>
      <c r="X168" s="547"/>
      <c r="Y168" s="548"/>
      <c r="Z168" s="545"/>
      <c r="AA168" s="546"/>
      <c r="AB168" s="545"/>
      <c r="AC168" s="546"/>
      <c r="AD168" s="545"/>
      <c r="AE168" s="546"/>
      <c r="AF168" s="545"/>
      <c r="AG168" s="546"/>
      <c r="AH168" s="545"/>
      <c r="AI168" s="546"/>
      <c r="AJ168" s="545"/>
      <c r="AK168" s="546"/>
      <c r="AL168" s="545"/>
      <c r="AM168" s="546"/>
      <c r="AN168" s="131"/>
      <c r="BX168" s="3"/>
      <c r="BY168" s="3"/>
      <c r="BZ168" s="3"/>
      <c r="CA168" s="4"/>
      <c r="CB168" s="4"/>
      <c r="CC168" s="4"/>
      <c r="CD168" s="4"/>
      <c r="CE168" s="4"/>
      <c r="CF168" s="4"/>
      <c r="CG168" s="13"/>
      <c r="CH168" s="13"/>
      <c r="CI168" s="13"/>
      <c r="CJ168" s="13"/>
      <c r="CK168" s="13"/>
      <c r="CL168" s="13"/>
      <c r="CM168" s="13"/>
    </row>
    <row r="169" spans="1:91" s="2" customFormat="1" ht="15" x14ac:dyDescent="0.2">
      <c r="A169" s="334" t="s">
        <v>205</v>
      </c>
      <c r="B169" s="334"/>
      <c r="C169" s="10"/>
      <c r="D169" s="10"/>
      <c r="E169" s="11"/>
      <c r="F169" s="9"/>
      <c r="G169" s="8"/>
      <c r="H169" s="8"/>
      <c r="I169" s="1"/>
      <c r="J169" s="1"/>
      <c r="K169" s="1"/>
      <c r="L169" s="56"/>
      <c r="M169" s="206"/>
      <c r="N169" s="56"/>
      <c r="O169" s="335"/>
      <c r="P169" s="204"/>
      <c r="Q169" s="204"/>
      <c r="R169" s="204"/>
      <c r="S169" s="206"/>
      <c r="T169" s="56"/>
      <c r="U169" s="204"/>
      <c r="V169" s="204"/>
      <c r="W169" s="206"/>
      <c r="X169" s="206"/>
      <c r="Y169" s="56"/>
      <c r="Z169" s="206"/>
      <c r="AA169" s="56"/>
      <c r="AB169" s="206"/>
      <c r="AC169" s="204"/>
      <c r="CA169" s="4"/>
      <c r="CB169" s="4"/>
      <c r="CC169" s="4"/>
      <c r="CD169" s="4"/>
      <c r="CE169" s="4"/>
      <c r="CF169" s="4"/>
      <c r="CG169" s="13"/>
      <c r="CH169" s="13"/>
      <c r="CI169" s="13"/>
      <c r="CJ169" s="13"/>
      <c r="CK169" s="13"/>
      <c r="CL169" s="13"/>
      <c r="CM169" s="13"/>
    </row>
    <row r="170" spans="1:91" s="2" customFormat="1" ht="14.25" customHeight="1" x14ac:dyDescent="0.2">
      <c r="A170" s="1523" t="s">
        <v>111</v>
      </c>
      <c r="B170" s="1549"/>
      <c r="C170" s="1523" t="s">
        <v>53</v>
      </c>
      <c r="D170" s="1554"/>
      <c r="E170" s="1549"/>
      <c r="F170" s="1513" t="s">
        <v>206</v>
      </c>
      <c r="G170" s="1520"/>
      <c r="H170" s="1520"/>
      <c r="I170" s="1520"/>
      <c r="J170" s="1520"/>
      <c r="K170" s="1520"/>
      <c r="L170" s="1520"/>
      <c r="M170" s="1520"/>
      <c r="N170" s="1520"/>
      <c r="O170" s="1520"/>
      <c r="P170" s="1520"/>
      <c r="Q170" s="1520"/>
      <c r="R170" s="1520"/>
      <c r="S170" s="1520"/>
      <c r="T170" s="1520"/>
      <c r="U170" s="1514"/>
      <c r="V170" s="1503" t="s">
        <v>207</v>
      </c>
      <c r="W170" s="1645" t="s">
        <v>208</v>
      </c>
      <c r="X170" s="1645" t="s">
        <v>209</v>
      </c>
      <c r="Y170" s="1645" t="s">
        <v>210</v>
      </c>
      <c r="Z170" s="1645" t="s">
        <v>211</v>
      </c>
      <c r="AA170" s="1645" t="s">
        <v>212</v>
      </c>
      <c r="AB170" s="1646" t="s">
        <v>213</v>
      </c>
      <c r="AC170" s="1646"/>
      <c r="AD170" s="1646"/>
      <c r="AE170" s="1646"/>
      <c r="AF170" s="1565" t="s">
        <v>123</v>
      </c>
      <c r="AG170" s="1596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BX170" s="3"/>
      <c r="BY170" s="3"/>
      <c r="BZ170" s="3"/>
      <c r="CA170" s="4"/>
      <c r="CB170" s="4"/>
      <c r="CC170" s="4"/>
      <c r="CD170" s="4"/>
      <c r="CE170" s="4"/>
      <c r="CF170" s="4"/>
      <c r="CG170" s="13"/>
      <c r="CH170" s="13"/>
      <c r="CI170" s="13"/>
      <c r="CJ170" s="13"/>
      <c r="CK170" s="13"/>
      <c r="CL170" s="13"/>
      <c r="CM170" s="13"/>
    </row>
    <row r="171" spans="1:91" s="2" customFormat="1" ht="14.25" customHeight="1" x14ac:dyDescent="0.2">
      <c r="A171" s="1524"/>
      <c r="B171" s="1550"/>
      <c r="C171" s="1524"/>
      <c r="D171" s="1602"/>
      <c r="E171" s="1550"/>
      <c r="F171" s="1645" t="s">
        <v>11</v>
      </c>
      <c r="G171" s="1645"/>
      <c r="H171" s="1645" t="s">
        <v>12</v>
      </c>
      <c r="I171" s="1645"/>
      <c r="J171" s="1645" t="s">
        <v>13</v>
      </c>
      <c r="K171" s="1645"/>
      <c r="L171" s="1645" t="s">
        <v>214</v>
      </c>
      <c r="M171" s="1645"/>
      <c r="N171" s="1645" t="s">
        <v>114</v>
      </c>
      <c r="O171" s="1645"/>
      <c r="P171" s="1646" t="s">
        <v>215</v>
      </c>
      <c r="Q171" s="1646"/>
      <c r="R171" s="1646" t="s">
        <v>216</v>
      </c>
      <c r="S171" s="1646"/>
      <c r="T171" s="1551" t="s">
        <v>217</v>
      </c>
      <c r="U171" s="1500"/>
      <c r="V171" s="1546"/>
      <c r="W171" s="1645"/>
      <c r="X171" s="1645"/>
      <c r="Y171" s="1645"/>
      <c r="Z171" s="1645"/>
      <c r="AA171" s="1645"/>
      <c r="AB171" s="1645" t="s">
        <v>126</v>
      </c>
      <c r="AC171" s="1645" t="s">
        <v>127</v>
      </c>
      <c r="AD171" s="1645" t="s">
        <v>128</v>
      </c>
      <c r="AE171" s="1645" t="s">
        <v>129</v>
      </c>
      <c r="AF171" s="1644" t="s">
        <v>130</v>
      </c>
      <c r="AG171" s="1644" t="s">
        <v>131</v>
      </c>
      <c r="AH171" s="210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BX171" s="3"/>
      <c r="BY171" s="3"/>
      <c r="BZ171" s="3"/>
      <c r="CA171" s="4"/>
      <c r="CB171" s="4"/>
      <c r="CC171" s="4"/>
      <c r="CD171" s="4"/>
      <c r="CE171" s="4"/>
      <c r="CF171" s="4"/>
      <c r="CG171" s="13"/>
      <c r="CH171" s="13"/>
      <c r="CI171" s="13"/>
      <c r="CJ171" s="13"/>
      <c r="CK171" s="13"/>
      <c r="CL171" s="13"/>
      <c r="CM171" s="13"/>
    </row>
    <row r="172" spans="1:91" s="2" customFormat="1" x14ac:dyDescent="0.2">
      <c r="A172" s="1525"/>
      <c r="B172" s="1551"/>
      <c r="C172" s="549" t="s">
        <v>32</v>
      </c>
      <c r="D172" s="550" t="s">
        <v>40</v>
      </c>
      <c r="E172" s="227" t="s">
        <v>34</v>
      </c>
      <c r="F172" s="551" t="s">
        <v>40</v>
      </c>
      <c r="G172" s="552" t="s">
        <v>34</v>
      </c>
      <c r="H172" s="551" t="s">
        <v>40</v>
      </c>
      <c r="I172" s="552" t="s">
        <v>34</v>
      </c>
      <c r="J172" s="551" t="s">
        <v>40</v>
      </c>
      <c r="K172" s="552" t="s">
        <v>34</v>
      </c>
      <c r="L172" s="551" t="s">
        <v>40</v>
      </c>
      <c r="M172" s="552" t="s">
        <v>34</v>
      </c>
      <c r="N172" s="551" t="s">
        <v>40</v>
      </c>
      <c r="O172" s="552" t="s">
        <v>34</v>
      </c>
      <c r="P172" s="551" t="s">
        <v>40</v>
      </c>
      <c r="Q172" s="552" t="s">
        <v>34</v>
      </c>
      <c r="R172" s="551" t="s">
        <v>40</v>
      </c>
      <c r="S172" s="552" t="s">
        <v>34</v>
      </c>
      <c r="T172" s="100" t="s">
        <v>40</v>
      </c>
      <c r="U172" s="552" t="s">
        <v>34</v>
      </c>
      <c r="V172" s="1506"/>
      <c r="W172" s="1645"/>
      <c r="X172" s="1645"/>
      <c r="Y172" s="1645"/>
      <c r="Z172" s="1645"/>
      <c r="AA172" s="1645"/>
      <c r="AB172" s="1645"/>
      <c r="AC172" s="1645"/>
      <c r="AD172" s="1645"/>
      <c r="AE172" s="1645"/>
      <c r="AF172" s="1644"/>
      <c r="AG172" s="1644"/>
      <c r="AH172" s="210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BX172" s="3"/>
      <c r="BY172" s="3"/>
      <c r="BZ172" s="3"/>
      <c r="CA172" s="4"/>
      <c r="CB172" s="4"/>
      <c r="CC172" s="4"/>
      <c r="CD172" s="4"/>
      <c r="CE172" s="4"/>
      <c r="CF172" s="4"/>
      <c r="CG172" s="13"/>
      <c r="CH172" s="13"/>
      <c r="CI172" s="13"/>
      <c r="CJ172" s="13"/>
      <c r="CK172" s="13"/>
      <c r="CL172" s="13"/>
      <c r="CM172" s="13"/>
    </row>
    <row r="173" spans="1:91" s="2" customFormat="1" x14ac:dyDescent="0.2">
      <c r="A173" s="1645" t="s">
        <v>218</v>
      </c>
      <c r="B173" s="553" t="s">
        <v>219</v>
      </c>
      <c r="C173" s="554">
        <f>SUM(D173:E173)</f>
        <v>6</v>
      </c>
      <c r="D173" s="555">
        <f>SUM(F173+H173+J173+L173+N173+P173+R173+T173)</f>
        <v>0</v>
      </c>
      <c r="E173" s="56">
        <f>G173+I173+K173+M173+O173+Q173+S173+U173</f>
        <v>6</v>
      </c>
      <c r="F173" s="556"/>
      <c r="G173" s="557"/>
      <c r="H173" s="556"/>
      <c r="I173" s="557">
        <v>1</v>
      </c>
      <c r="J173" s="556"/>
      <c r="K173" s="557">
        <v>1</v>
      </c>
      <c r="L173" s="556"/>
      <c r="M173" s="557">
        <v>1</v>
      </c>
      <c r="N173" s="556"/>
      <c r="O173" s="557">
        <v>1</v>
      </c>
      <c r="P173" s="556"/>
      <c r="Q173" s="557">
        <v>2</v>
      </c>
      <c r="R173" s="556"/>
      <c r="S173" s="557"/>
      <c r="T173" s="556"/>
      <c r="U173" s="557"/>
      <c r="V173" s="558"/>
      <c r="W173" s="556">
        <v>3</v>
      </c>
      <c r="X173" s="557">
        <v>3</v>
      </c>
      <c r="Y173" s="557">
        <v>3</v>
      </c>
      <c r="Z173" s="557">
        <v>3</v>
      </c>
      <c r="AA173" s="557"/>
      <c r="AB173" s="556">
        <v>1</v>
      </c>
      <c r="AC173" s="557"/>
      <c r="AD173" s="557">
        <v>4</v>
      </c>
      <c r="AE173" s="559">
        <v>1</v>
      </c>
      <c r="AF173" s="557">
        <v>6</v>
      </c>
      <c r="AG173" s="559"/>
      <c r="AH173" s="28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12"/>
      <c r="AT173" s="12"/>
      <c r="BW173" s="3"/>
      <c r="BX173" s="3"/>
      <c r="BY173" s="3"/>
      <c r="BZ173" s="3"/>
      <c r="CA173" s="4"/>
      <c r="CB173" s="4"/>
      <c r="CC173" s="4"/>
      <c r="CD173" s="4"/>
      <c r="CE173" s="4"/>
      <c r="CF173" s="4"/>
      <c r="CG173" s="13">
        <v>0</v>
      </c>
      <c r="CH173" s="13">
        <v>0</v>
      </c>
      <c r="CI173" s="13">
        <v>0</v>
      </c>
      <c r="CJ173" s="13">
        <v>0</v>
      </c>
      <c r="CK173" s="13"/>
      <c r="CL173" s="13"/>
      <c r="CM173" s="13"/>
    </row>
    <row r="174" spans="1:91" s="2" customFormat="1" x14ac:dyDescent="0.2">
      <c r="A174" s="1645"/>
      <c r="B174" s="89" t="s">
        <v>220</v>
      </c>
      <c r="C174" s="344">
        <f>SUM(D174:E174)</f>
        <v>0</v>
      </c>
      <c r="D174" s="44">
        <f>SUM(F174+H174+J174+L174+N174+P174+R174+T174)</f>
        <v>0</v>
      </c>
      <c r="E174" s="345">
        <f>G174+I174+K174+M174+O174+Q174+S174+U174</f>
        <v>0</v>
      </c>
      <c r="F174" s="222"/>
      <c r="G174" s="346"/>
      <c r="H174" s="222"/>
      <c r="I174" s="346"/>
      <c r="J174" s="222"/>
      <c r="K174" s="346"/>
      <c r="L174" s="222"/>
      <c r="M174" s="346"/>
      <c r="N174" s="222"/>
      <c r="O174" s="346"/>
      <c r="P174" s="222"/>
      <c r="Q174" s="346"/>
      <c r="R174" s="222"/>
      <c r="S174" s="346"/>
      <c r="T174" s="222"/>
      <c r="U174" s="346"/>
      <c r="V174" s="347"/>
      <c r="W174" s="222"/>
      <c r="X174" s="346"/>
      <c r="Y174" s="346"/>
      <c r="Z174" s="346"/>
      <c r="AA174" s="346"/>
      <c r="AB174" s="222"/>
      <c r="AC174" s="346"/>
      <c r="AD174" s="346"/>
      <c r="AE174" s="223"/>
      <c r="AF174" s="346"/>
      <c r="AG174" s="223"/>
      <c r="AH174" s="28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BX174" s="3"/>
      <c r="BY174" s="3"/>
      <c r="BZ174" s="3"/>
      <c r="CA174" s="4"/>
      <c r="CB174" s="4"/>
      <c r="CC174" s="4"/>
      <c r="CD174" s="4"/>
      <c r="CE174" s="4"/>
      <c r="CF174" s="4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s="2" customFormat="1" x14ac:dyDescent="0.2">
      <c r="A175" s="82" t="s">
        <v>221</v>
      </c>
      <c r="B175" s="8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CA175" s="4"/>
      <c r="CB175" s="4"/>
      <c r="CC175" s="4"/>
      <c r="CD175" s="4"/>
      <c r="CE175" s="4"/>
      <c r="CF175" s="4"/>
      <c r="CG175" s="13"/>
      <c r="CH175" s="13"/>
      <c r="CI175" s="13"/>
      <c r="CJ175" s="13"/>
      <c r="CK175" s="13"/>
      <c r="CL175" s="13"/>
      <c r="CM175" s="13"/>
    </row>
    <row r="176" spans="1:91" s="2" customFormat="1" x14ac:dyDescent="0.2">
      <c r="A176" s="1498" t="s">
        <v>4</v>
      </c>
      <c r="B176" s="1498" t="s">
        <v>53</v>
      </c>
      <c r="C176" s="1510" t="s">
        <v>65</v>
      </c>
      <c r="D176" s="1503" t="s">
        <v>222</v>
      </c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BY176" s="3"/>
      <c r="BZ176" s="3"/>
      <c r="CA176" s="4"/>
      <c r="CB176" s="4"/>
      <c r="CC176" s="4"/>
      <c r="CD176" s="4"/>
      <c r="CE176" s="4"/>
      <c r="CF176" s="4"/>
      <c r="CG176" s="13"/>
      <c r="CH176" s="13"/>
      <c r="CI176" s="13"/>
      <c r="CJ176" s="13"/>
      <c r="CK176" s="13"/>
      <c r="CL176" s="13"/>
      <c r="CM176" s="13"/>
    </row>
    <row r="177" spans="1:91" s="2" customFormat="1" x14ac:dyDescent="0.2">
      <c r="A177" s="1500"/>
      <c r="B177" s="1500"/>
      <c r="C177" s="1512"/>
      <c r="D177" s="1506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Y177" s="3"/>
      <c r="BZ177" s="3"/>
      <c r="CA177" s="4"/>
      <c r="CB177" s="4"/>
      <c r="CC177" s="4"/>
      <c r="CD177" s="4"/>
      <c r="CE177" s="4"/>
      <c r="CF177" s="4"/>
      <c r="CG177" s="13"/>
      <c r="CH177" s="13"/>
      <c r="CI177" s="13"/>
      <c r="CJ177" s="13"/>
      <c r="CK177" s="13"/>
      <c r="CL177" s="13"/>
      <c r="CM177" s="13"/>
    </row>
    <row r="178" spans="1:91" s="2" customFormat="1" x14ac:dyDescent="0.2">
      <c r="A178" s="553" t="s">
        <v>223</v>
      </c>
      <c r="B178" s="560">
        <f>SUM(C178:D178)</f>
        <v>6</v>
      </c>
      <c r="C178" s="561"/>
      <c r="D178" s="562">
        <v>6</v>
      </c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Y178" s="3"/>
      <c r="BZ178" s="3"/>
      <c r="CA178" s="4"/>
      <c r="CB178" s="4"/>
      <c r="CC178" s="4"/>
      <c r="CD178" s="4"/>
      <c r="CE178" s="4"/>
      <c r="CF178" s="4"/>
      <c r="CG178" s="13"/>
      <c r="CH178" s="13"/>
      <c r="CI178" s="13"/>
      <c r="CJ178" s="13"/>
      <c r="CK178" s="13"/>
      <c r="CL178" s="13"/>
      <c r="CM178" s="13"/>
    </row>
    <row r="179" spans="1:91" s="2" customFormat="1" x14ac:dyDescent="0.2">
      <c r="A179" s="89" t="s">
        <v>224</v>
      </c>
      <c r="B179" s="349">
        <f>SUM(C179)</f>
        <v>2</v>
      </c>
      <c r="C179" s="350">
        <v>2</v>
      </c>
      <c r="D179" s="563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Y179" s="3"/>
      <c r="BZ179" s="3"/>
      <c r="CA179" s="4"/>
      <c r="CB179" s="4"/>
      <c r="CC179" s="4"/>
      <c r="CD179" s="4"/>
      <c r="CE179" s="4"/>
      <c r="CF179" s="4"/>
      <c r="CG179" s="13"/>
      <c r="CH179" s="13"/>
      <c r="CI179" s="13"/>
      <c r="CJ179" s="13"/>
      <c r="CK179" s="13"/>
      <c r="CL179" s="13"/>
      <c r="CM179" s="13"/>
    </row>
    <row r="180" spans="1:91" s="2" customFormat="1" x14ac:dyDescent="0.2">
      <c r="A180" s="352" t="s">
        <v>225</v>
      </c>
      <c r="B180" s="334"/>
      <c r="C180" s="353"/>
      <c r="D180" s="10"/>
      <c r="F180" s="207"/>
      <c r="G180" s="206"/>
      <c r="H180" s="56"/>
      <c r="I180" s="206"/>
      <c r="J180" s="204"/>
      <c r="K180" s="204"/>
      <c r="L180" s="206"/>
      <c r="M180" s="56"/>
      <c r="N180" s="206"/>
      <c r="O180" s="206"/>
      <c r="P180" s="56"/>
      <c r="Q180" s="206"/>
      <c r="R180" s="206"/>
      <c r="S180" s="56"/>
      <c r="T180" s="206"/>
      <c r="U180" s="206"/>
      <c r="V180" s="204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CA180" s="4"/>
      <c r="CB180" s="4"/>
      <c r="CC180" s="4"/>
      <c r="CD180" s="4"/>
      <c r="CE180" s="4"/>
      <c r="CF180" s="4"/>
      <c r="CG180" s="13"/>
      <c r="CH180" s="13"/>
      <c r="CI180" s="13"/>
      <c r="CJ180" s="13"/>
      <c r="CK180" s="13"/>
      <c r="CL180" s="13"/>
      <c r="CM180" s="13"/>
    </row>
    <row r="181" spans="1:91" s="2" customFormat="1" ht="14.25" customHeight="1" x14ac:dyDescent="0.2">
      <c r="A181" s="1498" t="s">
        <v>111</v>
      </c>
      <c r="B181" s="1523" t="s">
        <v>53</v>
      </c>
      <c r="C181" s="1554"/>
      <c r="D181" s="1549"/>
      <c r="E181" s="1613" t="s">
        <v>6</v>
      </c>
      <c r="F181" s="1614"/>
      <c r="G181" s="1614"/>
      <c r="H181" s="1614"/>
      <c r="I181" s="1614"/>
      <c r="J181" s="1614"/>
      <c r="K181" s="1614"/>
      <c r="L181" s="1614"/>
      <c r="M181" s="1614"/>
      <c r="N181" s="1614"/>
      <c r="O181" s="1614"/>
      <c r="P181" s="1614"/>
      <c r="Q181" s="1614"/>
      <c r="R181" s="1614"/>
      <c r="S181" s="1614"/>
      <c r="T181" s="1614"/>
      <c r="U181" s="1614"/>
      <c r="V181" s="1615"/>
      <c r="BX181" s="3"/>
      <c r="BY181" s="3"/>
      <c r="BZ181" s="3"/>
      <c r="CA181" s="4"/>
      <c r="CB181" s="4"/>
      <c r="CC181" s="4"/>
      <c r="CD181" s="4"/>
      <c r="CE181" s="4"/>
      <c r="CF181" s="4"/>
      <c r="CG181" s="13"/>
      <c r="CH181" s="13"/>
      <c r="CI181" s="13"/>
      <c r="CJ181" s="13"/>
      <c r="CK181" s="13"/>
      <c r="CL181" s="13"/>
      <c r="CM181" s="13"/>
    </row>
    <row r="182" spans="1:91" s="2" customFormat="1" x14ac:dyDescent="0.2">
      <c r="A182" s="1499"/>
      <c r="B182" s="1525"/>
      <c r="C182" s="1570"/>
      <c r="D182" s="1551"/>
      <c r="E182" s="1645" t="s">
        <v>112</v>
      </c>
      <c r="F182" s="1645"/>
      <c r="G182" s="1649" t="s">
        <v>226</v>
      </c>
      <c r="H182" s="1645"/>
      <c r="I182" s="1645" t="s">
        <v>15</v>
      </c>
      <c r="J182" s="1645"/>
      <c r="K182" s="1645" t="s">
        <v>227</v>
      </c>
      <c r="L182" s="1645"/>
      <c r="M182" s="1645" t="s">
        <v>117</v>
      </c>
      <c r="N182" s="1645"/>
      <c r="O182" s="1646" t="s">
        <v>118</v>
      </c>
      <c r="P182" s="1646"/>
      <c r="Q182" s="1646" t="s">
        <v>228</v>
      </c>
      <c r="R182" s="1646"/>
      <c r="S182" s="1646" t="s">
        <v>229</v>
      </c>
      <c r="T182" s="1646"/>
      <c r="U182" s="1514" t="s">
        <v>230</v>
      </c>
      <c r="V182" s="1646"/>
      <c r="BX182" s="3"/>
      <c r="BY182" s="3"/>
      <c r="BZ182" s="3"/>
      <c r="CA182" s="4"/>
      <c r="CB182" s="4"/>
      <c r="CC182" s="4"/>
      <c r="CD182" s="4"/>
      <c r="CE182" s="4"/>
      <c r="CF182" s="4"/>
      <c r="CG182" s="13"/>
      <c r="CH182" s="13"/>
      <c r="CI182" s="13"/>
      <c r="CJ182" s="13"/>
      <c r="CK182" s="13"/>
      <c r="CL182" s="13"/>
      <c r="CM182" s="13"/>
    </row>
    <row r="183" spans="1:91" s="2" customFormat="1" x14ac:dyDescent="0.2">
      <c r="A183" s="1500"/>
      <c r="B183" s="14" t="s">
        <v>32</v>
      </c>
      <c r="C183" s="15" t="s">
        <v>33</v>
      </c>
      <c r="D183" s="354" t="s">
        <v>34</v>
      </c>
      <c r="E183" s="551" t="s">
        <v>40</v>
      </c>
      <c r="F183" s="552" t="s">
        <v>34</v>
      </c>
      <c r="G183" s="551" t="s">
        <v>40</v>
      </c>
      <c r="H183" s="552" t="s">
        <v>34</v>
      </c>
      <c r="I183" s="551" t="s">
        <v>40</v>
      </c>
      <c r="J183" s="552" t="s">
        <v>34</v>
      </c>
      <c r="K183" s="551" t="s">
        <v>40</v>
      </c>
      <c r="L183" s="60" t="s">
        <v>34</v>
      </c>
      <c r="M183" s="551" t="s">
        <v>40</v>
      </c>
      <c r="N183" s="60" t="s">
        <v>34</v>
      </c>
      <c r="O183" s="551" t="s">
        <v>40</v>
      </c>
      <c r="P183" s="60" t="s">
        <v>34</v>
      </c>
      <c r="Q183" s="551" t="s">
        <v>40</v>
      </c>
      <c r="R183" s="552" t="s">
        <v>34</v>
      </c>
      <c r="S183" s="551" t="s">
        <v>40</v>
      </c>
      <c r="T183" s="552" t="s">
        <v>34</v>
      </c>
      <c r="U183" s="100" t="s">
        <v>40</v>
      </c>
      <c r="V183" s="552" t="s">
        <v>34</v>
      </c>
      <c r="BX183" s="3"/>
      <c r="BY183" s="3"/>
      <c r="BZ183" s="3"/>
      <c r="CA183" s="4"/>
      <c r="CB183" s="4"/>
      <c r="CC183" s="4"/>
      <c r="CD183" s="4"/>
      <c r="CE183" s="4"/>
      <c r="CF183" s="4"/>
      <c r="CG183" s="13"/>
      <c r="CH183" s="13"/>
      <c r="CI183" s="13"/>
      <c r="CJ183" s="13"/>
      <c r="CK183" s="13"/>
      <c r="CL183" s="13"/>
      <c r="CM183" s="13"/>
    </row>
    <row r="184" spans="1:91" s="2" customFormat="1" x14ac:dyDescent="0.2">
      <c r="A184" s="564" t="s">
        <v>231</v>
      </c>
      <c r="B184" s="565">
        <f>SUM(C184+D184)</f>
        <v>25</v>
      </c>
      <c r="C184" s="566">
        <f>SUM(E184+G184+I184+K184+M184+O184+Q184+S184+U184)</f>
        <v>8</v>
      </c>
      <c r="D184" s="118">
        <f>SUM(F184+H184+J184+L184+N184+P184+R184+T184+V184)</f>
        <v>17</v>
      </c>
      <c r="E184" s="567"/>
      <c r="F184" s="568"/>
      <c r="G184" s="567">
        <v>3</v>
      </c>
      <c r="H184" s="568">
        <v>6</v>
      </c>
      <c r="I184" s="567">
        <v>1</v>
      </c>
      <c r="J184" s="568">
        <v>1</v>
      </c>
      <c r="K184" s="567">
        <v>2</v>
      </c>
      <c r="L184" s="358">
        <v>6</v>
      </c>
      <c r="M184" s="567">
        <v>1</v>
      </c>
      <c r="N184" s="358">
        <v>3</v>
      </c>
      <c r="O184" s="567">
        <v>1</v>
      </c>
      <c r="P184" s="358">
        <v>1</v>
      </c>
      <c r="Q184" s="567"/>
      <c r="R184" s="568"/>
      <c r="S184" s="567"/>
      <c r="T184" s="568"/>
      <c r="U184" s="567"/>
      <c r="V184" s="358"/>
      <c r="W184" s="131"/>
      <c r="BX184" s="3"/>
      <c r="BY184" s="3"/>
      <c r="BZ184" s="3"/>
      <c r="CA184" s="4"/>
      <c r="CB184" s="4"/>
      <c r="CC184" s="4"/>
      <c r="CD184" s="4"/>
      <c r="CE184" s="4"/>
      <c r="CF184" s="4"/>
      <c r="CG184" s="13"/>
      <c r="CH184" s="13"/>
      <c r="CI184" s="13"/>
      <c r="CJ184" s="13"/>
      <c r="CK184" s="13"/>
      <c r="CL184" s="13"/>
      <c r="CM184" s="13"/>
    </row>
    <row r="185" spans="1:91" s="2" customFormat="1" x14ac:dyDescent="0.2">
      <c r="A185" s="82" t="s">
        <v>232</v>
      </c>
      <c r="B185" s="82"/>
      <c r="CA185" s="4"/>
      <c r="CB185" s="4"/>
      <c r="CC185" s="4"/>
      <c r="CD185" s="4"/>
      <c r="CE185" s="4"/>
      <c r="CF185" s="4"/>
      <c r="CG185" s="13"/>
      <c r="CH185" s="13"/>
      <c r="CI185" s="13"/>
      <c r="CJ185" s="13"/>
      <c r="CK185" s="13"/>
      <c r="CL185" s="13"/>
      <c r="CM185" s="13"/>
    </row>
    <row r="186" spans="1:91" s="2" customFormat="1" ht="14.25" customHeight="1" x14ac:dyDescent="0.2">
      <c r="A186" s="1549" t="s">
        <v>233</v>
      </c>
      <c r="B186" s="1501" t="s">
        <v>53</v>
      </c>
      <c r="C186" s="1502"/>
      <c r="D186" s="1503"/>
      <c r="E186" s="1606" t="s">
        <v>6</v>
      </c>
      <c r="F186" s="1607"/>
      <c r="G186" s="1607"/>
      <c r="H186" s="1607"/>
      <c r="I186" s="1607"/>
      <c r="J186" s="1607"/>
      <c r="K186" s="1607"/>
      <c r="L186" s="1608"/>
      <c r="M186" s="1502" t="s">
        <v>234</v>
      </c>
      <c r="N186" s="1609"/>
      <c r="O186" s="1503" t="s">
        <v>235</v>
      </c>
      <c r="CA186" s="4"/>
      <c r="CB186" s="4"/>
      <c r="CC186" s="4"/>
      <c r="CD186" s="4"/>
      <c r="CE186" s="4"/>
      <c r="CF186" s="4"/>
      <c r="CG186" s="13"/>
      <c r="CH186" s="13"/>
      <c r="CI186" s="13"/>
      <c r="CJ186" s="13"/>
      <c r="CK186" s="13"/>
      <c r="CL186" s="13"/>
      <c r="CM186" s="13"/>
    </row>
    <row r="187" spans="1:91" s="2" customFormat="1" ht="14.25" customHeight="1" x14ac:dyDescent="0.2">
      <c r="A187" s="1550"/>
      <c r="B187" s="1504"/>
      <c r="C187" s="1505"/>
      <c r="D187" s="1506"/>
      <c r="E187" s="1507" t="s">
        <v>11</v>
      </c>
      <c r="F187" s="1509"/>
      <c r="G187" s="1507" t="s">
        <v>12</v>
      </c>
      <c r="H187" s="1509"/>
      <c r="I187" s="1647" t="s">
        <v>13</v>
      </c>
      <c r="J187" s="1648"/>
      <c r="K187" s="1507" t="s">
        <v>236</v>
      </c>
      <c r="L187" s="1561"/>
      <c r="M187" s="1505"/>
      <c r="N187" s="1610"/>
      <c r="O187" s="1546"/>
      <c r="CA187" s="4"/>
      <c r="CB187" s="4"/>
      <c r="CC187" s="4"/>
      <c r="CD187" s="4"/>
      <c r="CE187" s="4"/>
      <c r="CF187" s="4"/>
      <c r="CG187" s="13"/>
      <c r="CH187" s="13"/>
      <c r="CI187" s="13"/>
      <c r="CJ187" s="13"/>
      <c r="CK187" s="13"/>
      <c r="CL187" s="13"/>
      <c r="CM187" s="13"/>
    </row>
    <row r="188" spans="1:91" s="2" customFormat="1" x14ac:dyDescent="0.2">
      <c r="A188" s="1550"/>
      <c r="B188" s="227" t="s">
        <v>32</v>
      </c>
      <c r="C188" s="564" t="s">
        <v>33</v>
      </c>
      <c r="D188" s="227" t="s">
        <v>34</v>
      </c>
      <c r="E188" s="551" t="s">
        <v>40</v>
      </c>
      <c r="F188" s="361" t="s">
        <v>34</v>
      </c>
      <c r="G188" s="551" t="s">
        <v>40</v>
      </c>
      <c r="H188" s="361" t="s">
        <v>34</v>
      </c>
      <c r="I188" s="362" t="s">
        <v>40</v>
      </c>
      <c r="J188" s="363" t="s">
        <v>34</v>
      </c>
      <c r="K188" s="551" t="s">
        <v>40</v>
      </c>
      <c r="L188" s="256" t="s">
        <v>34</v>
      </c>
      <c r="M188" s="569" t="s">
        <v>237</v>
      </c>
      <c r="N188" s="365" t="s">
        <v>238</v>
      </c>
      <c r="O188" s="1506"/>
      <c r="CA188" s="4"/>
      <c r="CB188" s="4"/>
      <c r="CC188" s="4"/>
      <c r="CD188" s="4"/>
      <c r="CE188" s="4"/>
      <c r="CF188" s="4"/>
      <c r="CG188" s="13"/>
      <c r="CH188" s="13"/>
      <c r="CI188" s="13"/>
      <c r="CJ188" s="13"/>
      <c r="CK188" s="13"/>
      <c r="CL188" s="13"/>
      <c r="CM188" s="13"/>
    </row>
    <row r="189" spans="1:91" s="2" customFormat="1" x14ac:dyDescent="0.2">
      <c r="A189" s="1551"/>
      <c r="B189" s="366">
        <f t="shared" ref="B189:B194" si="21">+C189+D189</f>
        <v>18</v>
      </c>
      <c r="C189" s="367">
        <f t="shared" ref="C189:D194" si="22">+E189+G189+I189+K189</f>
        <v>9</v>
      </c>
      <c r="D189" s="368">
        <f t="shared" si="22"/>
        <v>9</v>
      </c>
      <c r="E189" s="570">
        <f t="shared" ref="E189:O189" si="23">SUM(E190:E194)</f>
        <v>4</v>
      </c>
      <c r="F189" s="370">
        <f t="shared" si="23"/>
        <v>2</v>
      </c>
      <c r="G189" s="570">
        <f t="shared" si="23"/>
        <v>4</v>
      </c>
      <c r="H189" s="370">
        <f t="shared" si="23"/>
        <v>2</v>
      </c>
      <c r="I189" s="570">
        <f t="shared" si="23"/>
        <v>0</v>
      </c>
      <c r="J189" s="571">
        <f t="shared" si="23"/>
        <v>2</v>
      </c>
      <c r="K189" s="565">
        <f t="shared" si="23"/>
        <v>1</v>
      </c>
      <c r="L189" s="372">
        <f t="shared" si="23"/>
        <v>3</v>
      </c>
      <c r="M189" s="373">
        <f t="shared" si="23"/>
        <v>10</v>
      </c>
      <c r="N189" s="370">
        <f t="shared" si="23"/>
        <v>8</v>
      </c>
      <c r="O189" s="572">
        <f t="shared" si="23"/>
        <v>9</v>
      </c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CA189" s="4"/>
      <c r="CB189" s="4"/>
      <c r="CC189" s="4"/>
      <c r="CD189" s="4"/>
      <c r="CE189" s="4"/>
      <c r="CF189" s="4"/>
      <c r="CG189" s="13"/>
      <c r="CH189" s="13"/>
      <c r="CI189" s="13"/>
      <c r="CJ189" s="13"/>
      <c r="CK189" s="13"/>
      <c r="CL189" s="13"/>
      <c r="CM189" s="13"/>
    </row>
    <row r="190" spans="1:91" s="2" customFormat="1" x14ac:dyDescent="0.2">
      <c r="A190" s="553" t="s">
        <v>239</v>
      </c>
      <c r="B190" s="560">
        <f t="shared" si="21"/>
        <v>14</v>
      </c>
      <c r="C190" s="560">
        <f t="shared" si="22"/>
        <v>8</v>
      </c>
      <c r="D190" s="573">
        <f t="shared" si="22"/>
        <v>6</v>
      </c>
      <c r="E190" s="212">
        <v>3</v>
      </c>
      <c r="F190" s="216">
        <v>2</v>
      </c>
      <c r="G190" s="212">
        <v>4</v>
      </c>
      <c r="H190" s="216">
        <v>1</v>
      </c>
      <c r="I190" s="212"/>
      <c r="J190" s="213">
        <v>2</v>
      </c>
      <c r="K190" s="212">
        <v>1</v>
      </c>
      <c r="L190" s="376">
        <v>1</v>
      </c>
      <c r="M190" s="214">
        <v>8</v>
      </c>
      <c r="N190" s="216">
        <v>6</v>
      </c>
      <c r="O190" s="377">
        <v>7</v>
      </c>
      <c r="P190" s="28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12"/>
      <c r="AC190" s="12"/>
      <c r="AD190" s="12"/>
      <c r="AE190" s="12"/>
      <c r="CA190" s="4"/>
      <c r="CB190" s="4"/>
      <c r="CC190" s="4"/>
      <c r="CD190" s="4"/>
      <c r="CE190" s="4"/>
      <c r="CF190" s="4"/>
      <c r="CG190" s="13">
        <v>0</v>
      </c>
      <c r="CH190" s="13">
        <v>0</v>
      </c>
      <c r="CI190" s="13"/>
      <c r="CJ190" s="13"/>
      <c r="CK190" s="13"/>
      <c r="CL190" s="13"/>
      <c r="CM190" s="13"/>
    </row>
    <row r="191" spans="1:91" s="2" customFormat="1" x14ac:dyDescent="0.2">
      <c r="A191" s="30" t="s">
        <v>240</v>
      </c>
      <c r="B191" s="378">
        <f t="shared" si="21"/>
        <v>3</v>
      </c>
      <c r="C191" s="378">
        <f t="shared" si="22"/>
        <v>0</v>
      </c>
      <c r="D191" s="379">
        <f t="shared" si="22"/>
        <v>3</v>
      </c>
      <c r="E191" s="217"/>
      <c r="F191" s="221"/>
      <c r="G191" s="217"/>
      <c r="H191" s="221">
        <v>1</v>
      </c>
      <c r="I191" s="217"/>
      <c r="J191" s="218"/>
      <c r="K191" s="217"/>
      <c r="L191" s="380">
        <v>2</v>
      </c>
      <c r="M191" s="219">
        <v>2</v>
      </c>
      <c r="N191" s="221">
        <v>1</v>
      </c>
      <c r="O191" s="381">
        <v>2</v>
      </c>
      <c r="P191" s="28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CA191" s="4"/>
      <c r="CB191" s="4"/>
      <c r="CC191" s="4"/>
      <c r="CD191" s="4"/>
      <c r="CE191" s="4"/>
      <c r="CF191" s="4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s="2" customFormat="1" x14ac:dyDescent="0.2">
      <c r="A192" s="30" t="s">
        <v>241</v>
      </c>
      <c r="B192" s="378">
        <f t="shared" si="21"/>
        <v>0</v>
      </c>
      <c r="C192" s="378">
        <f t="shared" si="22"/>
        <v>0</v>
      </c>
      <c r="D192" s="379">
        <f t="shared" si="22"/>
        <v>0</v>
      </c>
      <c r="E192" s="217"/>
      <c r="F192" s="221"/>
      <c r="G192" s="217"/>
      <c r="H192" s="221"/>
      <c r="I192" s="217"/>
      <c r="J192" s="218"/>
      <c r="K192" s="217"/>
      <c r="L192" s="380"/>
      <c r="M192" s="219"/>
      <c r="N192" s="221"/>
      <c r="O192" s="381"/>
      <c r="P192" s="28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3"/>
      <c r="BY192" s="3"/>
      <c r="BZ192" s="3"/>
      <c r="CA192" s="4"/>
      <c r="CB192" s="4"/>
      <c r="CC192" s="4"/>
      <c r="CD192" s="4"/>
      <c r="CE192" s="4"/>
      <c r="CF192" s="4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x14ac:dyDescent="0.2">
      <c r="A193" s="30" t="s">
        <v>242</v>
      </c>
      <c r="B193" s="378">
        <f t="shared" si="21"/>
        <v>0</v>
      </c>
      <c r="C193" s="378">
        <f t="shared" si="22"/>
        <v>0</v>
      </c>
      <c r="D193" s="379">
        <f t="shared" si="22"/>
        <v>0</v>
      </c>
      <c r="E193" s="382"/>
      <c r="F193" s="383"/>
      <c r="G193" s="382"/>
      <c r="H193" s="383"/>
      <c r="I193" s="382"/>
      <c r="J193" s="384"/>
      <c r="K193" s="382"/>
      <c r="L193" s="385"/>
      <c r="M193" s="386"/>
      <c r="N193" s="383"/>
      <c r="O193" s="387"/>
      <c r="P193" s="28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x14ac:dyDescent="0.2">
      <c r="A194" s="76" t="s">
        <v>243</v>
      </c>
      <c r="B194" s="388">
        <f t="shared" si="21"/>
        <v>1</v>
      </c>
      <c r="C194" s="388">
        <f t="shared" si="22"/>
        <v>1</v>
      </c>
      <c r="D194" s="389">
        <f t="shared" si="22"/>
        <v>0</v>
      </c>
      <c r="E194" s="222">
        <v>1</v>
      </c>
      <c r="F194" s="223"/>
      <c r="G194" s="222"/>
      <c r="H194" s="223"/>
      <c r="I194" s="222"/>
      <c r="J194" s="223"/>
      <c r="K194" s="222"/>
      <c r="L194" s="390"/>
      <c r="M194" s="224"/>
      <c r="N194" s="223">
        <v>1</v>
      </c>
      <c r="O194" s="391"/>
      <c r="P194" s="28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9" spans="1:104" s="392" customFormat="1" x14ac:dyDescent="0.2">
      <c r="A199" s="392">
        <f>SUM(B12:B14,B19:B22,B27:B32,B63,B85,C90,D100:D102,C107:C109,C113:C114,C118:C119,B135,D142:D143,C146:C151,D155:D160,C165:C168,B178:B179,B184,B37:B42,B47:B52,E138:F138,C91:C97,C173:C174,B189)</f>
        <v>12155</v>
      </c>
      <c r="B199" s="392">
        <f>SUM(CG8:CM194)</f>
        <v>1</v>
      </c>
      <c r="BX199" s="393"/>
      <c r="BY199" s="393"/>
      <c r="BZ199" s="393"/>
      <c r="CA199" s="393"/>
      <c r="CB199" s="393"/>
      <c r="CC199" s="393"/>
      <c r="CD199" s="393"/>
      <c r="CE199" s="393"/>
      <c r="CF199" s="393"/>
      <c r="CG199" s="393"/>
      <c r="CH199" s="393"/>
      <c r="CI199" s="393"/>
      <c r="CJ199" s="393"/>
      <c r="CK199" s="393"/>
      <c r="CL199" s="393"/>
      <c r="CM199" s="393"/>
      <c r="CN199" s="393"/>
      <c r="CO199" s="393"/>
      <c r="CP199" s="393"/>
      <c r="CQ199" s="393"/>
      <c r="CR199" s="393"/>
      <c r="CS199" s="393"/>
      <c r="CT199" s="393"/>
      <c r="CU199" s="393"/>
      <c r="CV199" s="393"/>
      <c r="CW199" s="393"/>
      <c r="CX199" s="393"/>
      <c r="CY199" s="393"/>
      <c r="CZ199" s="393"/>
    </row>
  </sheetData>
  <mergeCells count="319">
    <mergeCell ref="K187:L187"/>
    <mergeCell ref="S182:T182"/>
    <mergeCell ref="U182:V182"/>
    <mergeCell ref="A186:A189"/>
    <mergeCell ref="B186:D187"/>
    <mergeCell ref="E186:L186"/>
    <mergeCell ref="M186:N187"/>
    <mergeCell ref="O186:O188"/>
    <mergeCell ref="E187:F187"/>
    <mergeCell ref="G187:H187"/>
    <mergeCell ref="I187:J187"/>
    <mergeCell ref="A181:A183"/>
    <mergeCell ref="B181:D182"/>
    <mergeCell ref="E181:V181"/>
    <mergeCell ref="E182:F182"/>
    <mergeCell ref="G182:H182"/>
    <mergeCell ref="I182:J182"/>
    <mergeCell ref="K182:L182"/>
    <mergeCell ref="M182:N182"/>
    <mergeCell ref="O182:P182"/>
    <mergeCell ref="Q182:R182"/>
    <mergeCell ref="A173:A174"/>
    <mergeCell ref="A176:A177"/>
    <mergeCell ref="B176:B177"/>
    <mergeCell ref="C176:C177"/>
    <mergeCell ref="D176:D177"/>
    <mergeCell ref="AF170:AG170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AB171:AB172"/>
    <mergeCell ref="W170:W172"/>
    <mergeCell ref="X170:X172"/>
    <mergeCell ref="Y170:Y172"/>
    <mergeCell ref="Z170:Z172"/>
    <mergeCell ref="AA170:AA172"/>
    <mergeCell ref="AB170:AE170"/>
    <mergeCell ref="AC171:AC172"/>
    <mergeCell ref="AD171:AD172"/>
    <mergeCell ref="AE171:AE172"/>
    <mergeCell ref="A167:B167"/>
    <mergeCell ref="A168:B168"/>
    <mergeCell ref="A170:B172"/>
    <mergeCell ref="C170:E171"/>
    <mergeCell ref="F170:U170"/>
    <mergeCell ref="V170:V172"/>
    <mergeCell ref="AF163:AG163"/>
    <mergeCell ref="AF171:AF172"/>
    <mergeCell ref="AG171:AG172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H163:AI163"/>
    <mergeCell ref="A146:A147"/>
    <mergeCell ref="A149:A151"/>
    <mergeCell ref="A153:C154"/>
    <mergeCell ref="D153:F153"/>
    <mergeCell ref="G153:G154"/>
    <mergeCell ref="H153:H154"/>
    <mergeCell ref="G140:G141"/>
    <mergeCell ref="H140:J140"/>
    <mergeCell ref="K140:M140"/>
    <mergeCell ref="A142:A143"/>
    <mergeCell ref="B142:C142"/>
    <mergeCell ref="A145:B145"/>
    <mergeCell ref="I153:I154"/>
    <mergeCell ref="A118:A119"/>
    <mergeCell ref="A121:A122"/>
    <mergeCell ref="B121:B122"/>
    <mergeCell ref="A137:D137"/>
    <mergeCell ref="B138:D138"/>
    <mergeCell ref="A140:C141"/>
    <mergeCell ref="D140:F140"/>
    <mergeCell ref="A114:B114"/>
    <mergeCell ref="A116:B117"/>
    <mergeCell ref="C116:C117"/>
    <mergeCell ref="D116:M116"/>
    <mergeCell ref="N116:O116"/>
    <mergeCell ref="P116:P117"/>
    <mergeCell ref="X111:X112"/>
    <mergeCell ref="Y111:AB111"/>
    <mergeCell ref="AC111:AD111"/>
    <mergeCell ref="AE111:AH111"/>
    <mergeCell ref="AI111:AI112"/>
    <mergeCell ref="A113:B113"/>
    <mergeCell ref="L111:M111"/>
    <mergeCell ref="N111:O111"/>
    <mergeCell ref="P111:Q111"/>
    <mergeCell ref="R111:S111"/>
    <mergeCell ref="T111:U111"/>
    <mergeCell ref="V111:W111"/>
    <mergeCell ref="A109:B109"/>
    <mergeCell ref="A111:B112"/>
    <mergeCell ref="C111:E111"/>
    <mergeCell ref="F111:G111"/>
    <mergeCell ref="H111:I111"/>
    <mergeCell ref="J111:K111"/>
    <mergeCell ref="AF105:AG105"/>
    <mergeCell ref="AH105:AI105"/>
    <mergeCell ref="AJ105:AK105"/>
    <mergeCell ref="A107:B107"/>
    <mergeCell ref="A108:B108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97:B97"/>
    <mergeCell ref="A99:C99"/>
    <mergeCell ref="A100:B102"/>
    <mergeCell ref="A104:B106"/>
    <mergeCell ref="C104:E105"/>
    <mergeCell ref="F104:AM104"/>
    <mergeCell ref="X105:Y105"/>
    <mergeCell ref="Z105:AA105"/>
    <mergeCell ref="AB105:AC105"/>
    <mergeCell ref="AD105:AE105"/>
    <mergeCell ref="AL105:AM105"/>
    <mergeCell ref="A90:B90"/>
    <mergeCell ref="A91:A93"/>
    <mergeCell ref="A94:B94"/>
    <mergeCell ref="A95:B95"/>
    <mergeCell ref="A96:B96"/>
    <mergeCell ref="Z88:AA88"/>
    <mergeCell ref="AB88:AC88"/>
    <mergeCell ref="AD88:AE88"/>
    <mergeCell ref="AF88:AG88"/>
    <mergeCell ref="A87:B89"/>
    <mergeCell ref="C87:E88"/>
    <mergeCell ref="AO87:AO89"/>
    <mergeCell ref="F88:G88"/>
    <mergeCell ref="H88:I88"/>
    <mergeCell ref="J88:K88"/>
    <mergeCell ref="L88:M88"/>
    <mergeCell ref="N88:O88"/>
    <mergeCell ref="P88:Q88"/>
    <mergeCell ref="R88:S88"/>
    <mergeCell ref="T88:U88"/>
    <mergeCell ref="AL88:AM88"/>
    <mergeCell ref="AH88:AI88"/>
    <mergeCell ref="AJ88:AK88"/>
    <mergeCell ref="F87:AM87"/>
    <mergeCell ref="V88:W88"/>
    <mergeCell ref="X88:Y88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K55:AL55"/>
    <mergeCell ref="AM54:AN55"/>
    <mergeCell ref="E55:F55"/>
    <mergeCell ref="G55:H55"/>
    <mergeCell ref="I55:J55"/>
    <mergeCell ref="K55:L55"/>
    <mergeCell ref="AN87:AN89"/>
    <mergeCell ref="M55:N55"/>
    <mergeCell ref="O55:P5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C55:AD55"/>
    <mergeCell ref="AE55:AF55"/>
    <mergeCell ref="AG55:AH55"/>
    <mergeCell ref="AI55:AJ5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9"/>
  <sheetViews>
    <sheetView workbookViewId="0"/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3" width="13.5703125" style="2" customWidth="1"/>
    <col min="24" max="24" width="17.42578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 customWidth="1"/>
    <col min="35" max="35" width="14" style="2" customWidth="1"/>
    <col min="36" max="37" width="11.42578125" style="2" customWidth="1"/>
    <col min="38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05" width="11.42578125" style="2" hidden="1" customWidth="1"/>
    <col min="106" max="16384" width="11.42578125" style="2"/>
  </cols>
  <sheetData>
    <row r="1" spans="1:91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s="2" customFormat="1" x14ac:dyDescent="0.2">
      <c r="A2" s="1" t="str">
        <f>CONCATENATE("COMUNA: ",[4]NOMBRE!B2," - ","( ",[4]NOMBRE!C2,[4]NOMBRE!D2,[4]NOMBRE!E2,[4]NOMBRE!F2,[4]NOMBRE!G2,"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s="2" customForma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s="2" customFormat="1" x14ac:dyDescent="0.2">
      <c r="A4" s="1" t="str">
        <f>CONCATENATE("MES: ",[4]NOMBRE!B6," - ","( ",[4]NOMBRE!C6,[4]NOMBRE!D6," )")</f>
        <v>MES: MARZO - ( 03 )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s="2" customFormat="1" x14ac:dyDescent="0.2">
      <c r="A5" s="1" t="str">
        <f>CONCATENATE("AÑO: ",[4]NOMBRE!B7)</f>
        <v>AÑO: 2020</v>
      </c>
      <c r="AP5" s="5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s="2" customFormat="1" ht="15" x14ac:dyDescent="0.2">
      <c r="A6" s="1497" t="s">
        <v>1</v>
      </c>
      <c r="B6" s="1497"/>
      <c r="C6" s="1497"/>
      <c r="D6" s="1497"/>
      <c r="E6" s="1497"/>
      <c r="F6" s="1497"/>
      <c r="G6" s="1497"/>
      <c r="H6" s="1497"/>
      <c r="I6" s="1497"/>
      <c r="J6" s="1497"/>
      <c r="K6" s="1497"/>
      <c r="L6" s="1497"/>
      <c r="M6" s="1497"/>
      <c r="N6" s="1497"/>
      <c r="O6" s="1497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</row>
    <row r="7" spans="1:91" s="2" customFormat="1" ht="15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</row>
    <row r="8" spans="1:91" s="2" customForma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CA8" s="4"/>
      <c r="CB8" s="4"/>
      <c r="CC8" s="4"/>
      <c r="CD8" s="4"/>
      <c r="CE8" s="4"/>
      <c r="CF8" s="4"/>
      <c r="CG8" s="13"/>
      <c r="CH8" s="13"/>
      <c r="CI8" s="13"/>
      <c r="CJ8" s="13"/>
      <c r="CK8" s="13"/>
      <c r="CL8" s="13"/>
      <c r="CM8" s="13"/>
    </row>
    <row r="9" spans="1:91" s="2" customFormat="1" ht="14.25" customHeight="1" x14ac:dyDescent="0.2">
      <c r="A9" s="1498" t="s">
        <v>4</v>
      </c>
      <c r="B9" s="1501" t="s">
        <v>5</v>
      </c>
      <c r="C9" s="1502"/>
      <c r="D9" s="1503"/>
      <c r="E9" s="1507" t="s">
        <v>6</v>
      </c>
      <c r="F9" s="1508"/>
      <c r="G9" s="1508"/>
      <c r="H9" s="1508"/>
      <c r="I9" s="1508"/>
      <c r="J9" s="1508"/>
      <c r="K9" s="1508"/>
      <c r="L9" s="1508"/>
      <c r="M9" s="1508"/>
      <c r="N9" s="1508"/>
      <c r="O9" s="1508"/>
      <c r="P9" s="1508"/>
      <c r="Q9" s="1508"/>
      <c r="R9" s="1508"/>
      <c r="S9" s="1508"/>
      <c r="T9" s="1508"/>
      <c r="U9" s="1508"/>
      <c r="V9" s="1508"/>
      <c r="W9" s="1508"/>
      <c r="X9" s="1508"/>
      <c r="Y9" s="1508"/>
      <c r="Z9" s="1508"/>
      <c r="AA9" s="1508"/>
      <c r="AB9" s="1508"/>
      <c r="AC9" s="1508"/>
      <c r="AD9" s="1508"/>
      <c r="AE9" s="1508"/>
      <c r="AF9" s="1508"/>
      <c r="AG9" s="1508"/>
      <c r="AH9" s="1508"/>
      <c r="AI9" s="1508"/>
      <c r="AJ9" s="1508"/>
      <c r="AK9" s="1508"/>
      <c r="AL9" s="1509"/>
      <c r="AM9" s="1510" t="s">
        <v>7</v>
      </c>
      <c r="AN9" s="1507" t="s">
        <v>8</v>
      </c>
      <c r="AO9" s="1508"/>
      <c r="AP9" s="1508"/>
      <c r="AQ9" s="1509"/>
      <c r="AR9" s="1510" t="s">
        <v>9</v>
      </c>
      <c r="AS9" s="1510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X9" s="3"/>
      <c r="BY9" s="3"/>
      <c r="BZ9" s="3"/>
      <c r="CA9" s="4"/>
      <c r="CB9" s="4"/>
      <c r="CC9" s="4"/>
      <c r="CD9" s="4"/>
      <c r="CE9" s="4"/>
      <c r="CF9" s="4"/>
      <c r="CG9" s="13"/>
      <c r="CH9" s="13"/>
      <c r="CI9" s="13"/>
      <c r="CJ9" s="13"/>
      <c r="CK9" s="13"/>
      <c r="CL9" s="13"/>
      <c r="CM9" s="13"/>
    </row>
    <row r="10" spans="1:91" s="2" customFormat="1" ht="14.25" customHeight="1" x14ac:dyDescent="0.2">
      <c r="A10" s="1499"/>
      <c r="B10" s="1504"/>
      <c r="C10" s="1505"/>
      <c r="D10" s="1506"/>
      <c r="E10" s="1507" t="s">
        <v>11</v>
      </c>
      <c r="F10" s="1509"/>
      <c r="G10" s="1507" t="s">
        <v>12</v>
      </c>
      <c r="H10" s="1509"/>
      <c r="I10" s="1507" t="s">
        <v>13</v>
      </c>
      <c r="J10" s="1509"/>
      <c r="K10" s="1507" t="s">
        <v>14</v>
      </c>
      <c r="L10" s="1509"/>
      <c r="M10" s="1507" t="s">
        <v>15</v>
      </c>
      <c r="N10" s="1509"/>
      <c r="O10" s="1513" t="s">
        <v>16</v>
      </c>
      <c r="P10" s="1514"/>
      <c r="Q10" s="1513" t="s">
        <v>17</v>
      </c>
      <c r="R10" s="1514"/>
      <c r="S10" s="1513" t="s">
        <v>18</v>
      </c>
      <c r="T10" s="1514"/>
      <c r="U10" s="1513" t="s">
        <v>19</v>
      </c>
      <c r="V10" s="1514"/>
      <c r="W10" s="1513" t="s">
        <v>20</v>
      </c>
      <c r="X10" s="1514"/>
      <c r="Y10" s="1513" t="s">
        <v>21</v>
      </c>
      <c r="Z10" s="1514"/>
      <c r="AA10" s="1513" t="s">
        <v>22</v>
      </c>
      <c r="AB10" s="1514"/>
      <c r="AC10" s="1513" t="s">
        <v>23</v>
      </c>
      <c r="AD10" s="1514"/>
      <c r="AE10" s="1513" t="s">
        <v>24</v>
      </c>
      <c r="AF10" s="1514"/>
      <c r="AG10" s="1520" t="s">
        <v>25</v>
      </c>
      <c r="AH10" s="1520"/>
      <c r="AI10" s="1513" t="s">
        <v>26</v>
      </c>
      <c r="AJ10" s="1514"/>
      <c r="AK10" s="1520" t="s">
        <v>27</v>
      </c>
      <c r="AL10" s="1514"/>
      <c r="AM10" s="1511"/>
      <c r="AN10" s="1521" t="s">
        <v>28</v>
      </c>
      <c r="AO10" s="1515" t="s">
        <v>29</v>
      </c>
      <c r="AP10" s="1515" t="s">
        <v>30</v>
      </c>
      <c r="AQ10" s="1517" t="s">
        <v>31</v>
      </c>
      <c r="AR10" s="1511"/>
      <c r="AS10" s="1511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X10" s="3"/>
      <c r="BY10" s="3"/>
      <c r="BZ10" s="3"/>
      <c r="CA10" s="4"/>
      <c r="CB10" s="4"/>
      <c r="CC10" s="4"/>
      <c r="CD10" s="4"/>
      <c r="CE10" s="4"/>
      <c r="CF10" s="4"/>
      <c r="CG10" s="13"/>
      <c r="CH10" s="13"/>
      <c r="CI10" s="13"/>
      <c r="CJ10" s="13"/>
      <c r="CK10" s="13"/>
      <c r="CL10" s="13"/>
      <c r="CM10" s="13"/>
    </row>
    <row r="11" spans="1:91" s="2" customFormat="1" x14ac:dyDescent="0.2">
      <c r="A11" s="1500"/>
      <c r="B11" s="14" t="s">
        <v>32</v>
      </c>
      <c r="C11" s="15" t="s">
        <v>33</v>
      </c>
      <c r="D11" s="139" t="s">
        <v>34</v>
      </c>
      <c r="E11" s="17" t="s">
        <v>33</v>
      </c>
      <c r="F11" s="18" t="s">
        <v>34</v>
      </c>
      <c r="G11" s="17" t="s">
        <v>33</v>
      </c>
      <c r="H11" s="18" t="s">
        <v>34</v>
      </c>
      <c r="I11" s="17" t="s">
        <v>33</v>
      </c>
      <c r="J11" s="18" t="s">
        <v>34</v>
      </c>
      <c r="K11" s="17" t="s">
        <v>33</v>
      </c>
      <c r="L11" s="18" t="s">
        <v>34</v>
      </c>
      <c r="M11" s="17" t="s">
        <v>33</v>
      </c>
      <c r="N11" s="18" t="s">
        <v>34</v>
      </c>
      <c r="O11" s="17" t="s">
        <v>33</v>
      </c>
      <c r="P11" s="18" t="s">
        <v>34</v>
      </c>
      <c r="Q11" s="17" t="s">
        <v>33</v>
      </c>
      <c r="R11" s="18" t="s">
        <v>34</v>
      </c>
      <c r="S11" s="17" t="s">
        <v>33</v>
      </c>
      <c r="T11" s="18" t="s">
        <v>34</v>
      </c>
      <c r="U11" s="17" t="s">
        <v>33</v>
      </c>
      <c r="V11" s="18" t="s">
        <v>34</v>
      </c>
      <c r="W11" s="17" t="s">
        <v>33</v>
      </c>
      <c r="X11" s="18" t="s">
        <v>34</v>
      </c>
      <c r="Y11" s="17" t="s">
        <v>33</v>
      </c>
      <c r="Z11" s="18" t="s">
        <v>34</v>
      </c>
      <c r="AA11" s="17" t="s">
        <v>33</v>
      </c>
      <c r="AB11" s="18" t="s">
        <v>34</v>
      </c>
      <c r="AC11" s="17" t="s">
        <v>33</v>
      </c>
      <c r="AD11" s="18" t="s">
        <v>34</v>
      </c>
      <c r="AE11" s="17" t="s">
        <v>33</v>
      </c>
      <c r="AF11" s="18" t="s">
        <v>34</v>
      </c>
      <c r="AG11" s="309" t="s">
        <v>33</v>
      </c>
      <c r="AH11" s="20" t="s">
        <v>34</v>
      </c>
      <c r="AI11" s="17" t="s">
        <v>33</v>
      </c>
      <c r="AJ11" s="18" t="s">
        <v>34</v>
      </c>
      <c r="AK11" s="309" t="s">
        <v>33</v>
      </c>
      <c r="AL11" s="18" t="s">
        <v>34</v>
      </c>
      <c r="AM11" s="1512"/>
      <c r="AN11" s="1522"/>
      <c r="AO11" s="1516"/>
      <c r="AP11" s="1516"/>
      <c r="AQ11" s="1518"/>
      <c r="AR11" s="1512"/>
      <c r="AS11" s="15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X11" s="3"/>
      <c r="BY11" s="3"/>
      <c r="BZ11" s="3"/>
      <c r="CA11" s="4"/>
      <c r="CB11" s="4"/>
      <c r="CC11" s="4"/>
      <c r="CD11" s="4"/>
      <c r="CE11" s="4"/>
      <c r="CF11" s="4"/>
      <c r="CG11" s="13"/>
      <c r="CH11" s="13"/>
      <c r="CI11" s="13"/>
      <c r="CJ11" s="13"/>
      <c r="CK11" s="13"/>
      <c r="CL11" s="13"/>
      <c r="CM11" s="13"/>
    </row>
    <row r="12" spans="1:91" s="2" customFormat="1" x14ac:dyDescent="0.2">
      <c r="A12" s="574" t="s">
        <v>35</v>
      </c>
      <c r="B12" s="575">
        <f>SUM(C12+D12)</f>
        <v>3720</v>
      </c>
      <c r="C12" s="555">
        <f t="shared" ref="C12:D14" si="0">SUM(E12+G12+I12+K12+M12+O12+Q12+S12+U12+W12+Y12+AA12+AC12+AE12+AG12+AI12+AK12)</f>
        <v>1864</v>
      </c>
      <c r="D12" s="576">
        <f t="shared" si="0"/>
        <v>1856</v>
      </c>
      <c r="E12" s="577">
        <v>243</v>
      </c>
      <c r="F12" s="578">
        <v>194</v>
      </c>
      <c r="G12" s="577">
        <v>126</v>
      </c>
      <c r="H12" s="578">
        <v>94</v>
      </c>
      <c r="I12" s="577">
        <v>102</v>
      </c>
      <c r="J12" s="579">
        <v>99</v>
      </c>
      <c r="K12" s="577">
        <v>85</v>
      </c>
      <c r="L12" s="579">
        <v>109</v>
      </c>
      <c r="M12" s="577">
        <v>110</v>
      </c>
      <c r="N12" s="579">
        <v>115</v>
      </c>
      <c r="O12" s="577">
        <v>111</v>
      </c>
      <c r="P12" s="579">
        <v>102</v>
      </c>
      <c r="Q12" s="577">
        <v>109</v>
      </c>
      <c r="R12" s="579">
        <v>126</v>
      </c>
      <c r="S12" s="577">
        <v>118</v>
      </c>
      <c r="T12" s="579">
        <v>107</v>
      </c>
      <c r="U12" s="577">
        <v>88</v>
      </c>
      <c r="V12" s="579">
        <v>90</v>
      </c>
      <c r="W12" s="577">
        <v>102</v>
      </c>
      <c r="X12" s="579">
        <v>99</v>
      </c>
      <c r="Y12" s="577">
        <v>96</v>
      </c>
      <c r="Z12" s="579">
        <v>115</v>
      </c>
      <c r="AA12" s="577">
        <v>116</v>
      </c>
      <c r="AB12" s="579">
        <v>111</v>
      </c>
      <c r="AC12" s="577">
        <v>92</v>
      </c>
      <c r="AD12" s="579">
        <v>121</v>
      </c>
      <c r="AE12" s="577">
        <v>90</v>
      </c>
      <c r="AF12" s="579">
        <v>102</v>
      </c>
      <c r="AG12" s="580">
        <v>102</v>
      </c>
      <c r="AH12" s="581">
        <v>85</v>
      </c>
      <c r="AI12" s="577">
        <v>55</v>
      </c>
      <c r="AJ12" s="579">
        <v>58</v>
      </c>
      <c r="AK12" s="582">
        <v>119</v>
      </c>
      <c r="AL12" s="579">
        <v>129</v>
      </c>
      <c r="AM12" s="582">
        <v>3504</v>
      </c>
      <c r="AN12" s="577">
        <v>75</v>
      </c>
      <c r="AO12" s="583"/>
      <c r="AP12" s="583">
        <v>157</v>
      </c>
      <c r="AQ12" s="579">
        <v>348</v>
      </c>
      <c r="AR12" s="579">
        <v>154</v>
      </c>
      <c r="AS12" s="579">
        <v>4333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BX12" s="3"/>
      <c r="BY12" s="3"/>
      <c r="BZ12" s="3"/>
      <c r="CA12" s="4"/>
      <c r="CB12" s="4"/>
      <c r="CC12" s="4"/>
      <c r="CD12" s="4"/>
      <c r="CE12" s="4"/>
      <c r="CF12" s="4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s="2" customFormat="1" x14ac:dyDescent="0.2">
      <c r="A13" s="30" t="s">
        <v>36</v>
      </c>
      <c r="B13" s="31">
        <f>SUM(C13+D13)</f>
        <v>302</v>
      </c>
      <c r="C13" s="32">
        <f t="shared" si="0"/>
        <v>0</v>
      </c>
      <c r="D13" s="33">
        <f t="shared" si="0"/>
        <v>302</v>
      </c>
      <c r="E13" s="34"/>
      <c r="F13" s="35"/>
      <c r="G13" s="36"/>
      <c r="H13" s="37"/>
      <c r="I13" s="36"/>
      <c r="J13" s="35">
        <v>2</v>
      </c>
      <c r="K13" s="34"/>
      <c r="L13" s="35">
        <v>25</v>
      </c>
      <c r="M13" s="34"/>
      <c r="N13" s="35">
        <v>61</v>
      </c>
      <c r="O13" s="34"/>
      <c r="P13" s="35">
        <v>82</v>
      </c>
      <c r="Q13" s="34"/>
      <c r="R13" s="35">
        <v>58</v>
      </c>
      <c r="S13" s="34"/>
      <c r="T13" s="35">
        <v>35</v>
      </c>
      <c r="U13" s="34"/>
      <c r="V13" s="35">
        <v>24</v>
      </c>
      <c r="W13" s="34"/>
      <c r="X13" s="35">
        <v>7</v>
      </c>
      <c r="Y13" s="34"/>
      <c r="Z13" s="35">
        <v>3</v>
      </c>
      <c r="AA13" s="34"/>
      <c r="AB13" s="35"/>
      <c r="AC13" s="34"/>
      <c r="AD13" s="35"/>
      <c r="AE13" s="34"/>
      <c r="AF13" s="35">
        <v>3</v>
      </c>
      <c r="AG13" s="38"/>
      <c r="AH13" s="39">
        <v>1</v>
      </c>
      <c r="AI13" s="34"/>
      <c r="AJ13" s="35">
        <v>1</v>
      </c>
      <c r="AK13" s="40"/>
      <c r="AL13" s="35"/>
      <c r="AM13" s="40">
        <v>294</v>
      </c>
      <c r="AN13" s="34">
        <v>6</v>
      </c>
      <c r="AO13" s="41"/>
      <c r="AP13" s="41">
        <v>3</v>
      </c>
      <c r="AQ13" s="35">
        <v>24</v>
      </c>
      <c r="AR13" s="35">
        <v>5</v>
      </c>
      <c r="AS13" s="35">
        <v>544</v>
      </c>
      <c r="AT13" s="28" t="s">
        <v>244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BX13" s="3"/>
      <c r="BY13" s="3"/>
      <c r="BZ13" s="3"/>
      <c r="CA13" s="4"/>
      <c r="CB13" s="4"/>
      <c r="CC13" s="4"/>
      <c r="CD13" s="4" t="s">
        <v>244</v>
      </c>
      <c r="CE13" s="4"/>
      <c r="CF13" s="4"/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s="2" customFormat="1" x14ac:dyDescent="0.2">
      <c r="A14" s="42" t="s">
        <v>37</v>
      </c>
      <c r="B14" s="43">
        <f>SUM(C14+D14)</f>
        <v>206</v>
      </c>
      <c r="C14" s="44">
        <f t="shared" si="0"/>
        <v>0</v>
      </c>
      <c r="D14" s="45">
        <f t="shared" si="0"/>
        <v>206</v>
      </c>
      <c r="E14" s="46"/>
      <c r="F14" s="47"/>
      <c r="G14" s="46"/>
      <c r="H14" s="47"/>
      <c r="I14" s="46"/>
      <c r="J14" s="48">
        <v>2</v>
      </c>
      <c r="K14" s="46"/>
      <c r="L14" s="48">
        <v>28</v>
      </c>
      <c r="M14" s="46"/>
      <c r="N14" s="48">
        <v>41</v>
      </c>
      <c r="O14" s="46"/>
      <c r="P14" s="48">
        <v>51</v>
      </c>
      <c r="Q14" s="46"/>
      <c r="R14" s="48">
        <v>37</v>
      </c>
      <c r="S14" s="46"/>
      <c r="T14" s="48">
        <v>25</v>
      </c>
      <c r="U14" s="46"/>
      <c r="V14" s="48">
        <v>10</v>
      </c>
      <c r="W14" s="46"/>
      <c r="X14" s="48">
        <v>7</v>
      </c>
      <c r="Y14" s="46"/>
      <c r="Z14" s="48"/>
      <c r="AA14" s="46"/>
      <c r="AB14" s="48">
        <v>2</v>
      </c>
      <c r="AC14" s="46"/>
      <c r="AD14" s="48">
        <v>1</v>
      </c>
      <c r="AE14" s="46"/>
      <c r="AF14" s="48">
        <v>1</v>
      </c>
      <c r="AG14" s="49"/>
      <c r="AH14" s="50"/>
      <c r="AI14" s="46"/>
      <c r="AJ14" s="48"/>
      <c r="AK14" s="51"/>
      <c r="AL14" s="48">
        <v>1</v>
      </c>
      <c r="AM14" s="51">
        <v>200</v>
      </c>
      <c r="AN14" s="52"/>
      <c r="AO14" s="53"/>
      <c r="AP14" s="53"/>
      <c r="AQ14" s="54"/>
      <c r="AR14" s="54"/>
      <c r="AS14" s="54"/>
      <c r="AT14" s="28" t="s">
        <v>245</v>
      </c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BX14" s="3"/>
      <c r="BY14" s="3"/>
      <c r="BZ14" s="3"/>
      <c r="CA14" s="4"/>
      <c r="CB14" s="4" t="s">
        <v>245</v>
      </c>
      <c r="CC14" s="4"/>
      <c r="CD14" s="4"/>
      <c r="CE14" s="4"/>
      <c r="CF14" s="4"/>
      <c r="CG14" s="13">
        <v>0</v>
      </c>
      <c r="CH14" s="13">
        <v>1</v>
      </c>
      <c r="CI14" s="13"/>
      <c r="CJ14" s="13"/>
      <c r="CK14" s="13"/>
      <c r="CL14" s="13"/>
      <c r="CM14" s="13"/>
    </row>
    <row r="15" spans="1:91" s="2" customFormat="1" x14ac:dyDescent="0.2">
      <c r="A15" s="1519" t="s">
        <v>38</v>
      </c>
      <c r="B15" s="1519"/>
      <c r="C15" s="1519"/>
      <c r="D15" s="1519"/>
      <c r="E15" s="1519"/>
      <c r="F15" s="1519"/>
      <c r="G15" s="1519"/>
      <c r="H15" s="1519"/>
      <c r="I15" s="1519"/>
      <c r="J15" s="1519"/>
      <c r="K15" s="1519"/>
      <c r="L15" s="1519"/>
      <c r="M15" s="1519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CA15" s="4"/>
      <c r="CB15" s="4"/>
      <c r="CC15" s="4"/>
      <c r="CD15" s="4"/>
      <c r="CE15" s="4"/>
      <c r="CF15" s="4"/>
      <c r="CG15" s="13"/>
      <c r="CH15" s="13"/>
      <c r="CI15" s="13"/>
      <c r="CJ15" s="13"/>
      <c r="CK15" s="13"/>
      <c r="CL15" s="13"/>
      <c r="CM15" s="13"/>
    </row>
    <row r="16" spans="1:91" s="2" customFormat="1" ht="14.25" customHeight="1" x14ac:dyDescent="0.2">
      <c r="A16" s="1498" t="s">
        <v>39</v>
      </c>
      <c r="B16" s="1501" t="s">
        <v>5</v>
      </c>
      <c r="C16" s="1502"/>
      <c r="D16" s="1503"/>
      <c r="E16" s="1507" t="s">
        <v>6</v>
      </c>
      <c r="F16" s="1508"/>
      <c r="G16" s="1508"/>
      <c r="H16" s="1508"/>
      <c r="I16" s="1508"/>
      <c r="J16" s="1508"/>
      <c r="K16" s="1508"/>
      <c r="L16" s="1508"/>
      <c r="M16" s="1508"/>
      <c r="N16" s="1508"/>
      <c r="O16" s="1508"/>
      <c r="P16" s="1508"/>
      <c r="Q16" s="1508"/>
      <c r="R16" s="1508"/>
      <c r="S16" s="1508"/>
      <c r="T16" s="1508"/>
      <c r="U16" s="1508"/>
      <c r="V16" s="1508"/>
      <c r="W16" s="1508"/>
      <c r="X16" s="1508"/>
      <c r="Y16" s="1508"/>
      <c r="Z16" s="1508"/>
      <c r="AA16" s="1508"/>
      <c r="AB16" s="1508"/>
      <c r="AC16" s="1508"/>
      <c r="AD16" s="1508"/>
      <c r="AE16" s="1508"/>
      <c r="AF16" s="1508"/>
      <c r="AG16" s="1508"/>
      <c r="AH16" s="1508"/>
      <c r="AI16" s="1508"/>
      <c r="AJ16" s="1508"/>
      <c r="AK16" s="1508"/>
      <c r="AL16" s="1509"/>
      <c r="AM16" s="1510" t="s">
        <v>7</v>
      </c>
      <c r="AN16" s="1510" t="s">
        <v>10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3"/>
      <c r="BY16" s="3"/>
      <c r="BZ16" s="3"/>
      <c r="CA16" s="4"/>
      <c r="CB16" s="4"/>
      <c r="CC16" s="4"/>
      <c r="CD16" s="4"/>
      <c r="CE16" s="4"/>
      <c r="CF16" s="4"/>
      <c r="CG16" s="13"/>
      <c r="CH16" s="13"/>
      <c r="CI16" s="13"/>
      <c r="CJ16" s="13"/>
      <c r="CK16" s="13"/>
      <c r="CL16" s="13"/>
      <c r="CM16" s="13"/>
    </row>
    <row r="17" spans="1:91" s="2" customFormat="1" x14ac:dyDescent="0.2">
      <c r="A17" s="1499"/>
      <c r="B17" s="1504"/>
      <c r="C17" s="1505"/>
      <c r="D17" s="1506"/>
      <c r="E17" s="1507" t="s">
        <v>11</v>
      </c>
      <c r="F17" s="1509"/>
      <c r="G17" s="1507" t="s">
        <v>12</v>
      </c>
      <c r="H17" s="1509"/>
      <c r="I17" s="1507" t="s">
        <v>13</v>
      </c>
      <c r="J17" s="1509"/>
      <c r="K17" s="1507" t="s">
        <v>14</v>
      </c>
      <c r="L17" s="1509"/>
      <c r="M17" s="1507" t="s">
        <v>15</v>
      </c>
      <c r="N17" s="1509"/>
      <c r="O17" s="1513" t="s">
        <v>16</v>
      </c>
      <c r="P17" s="1514"/>
      <c r="Q17" s="1513" t="s">
        <v>17</v>
      </c>
      <c r="R17" s="1514"/>
      <c r="S17" s="1513" t="s">
        <v>18</v>
      </c>
      <c r="T17" s="1514"/>
      <c r="U17" s="1513" t="s">
        <v>19</v>
      </c>
      <c r="V17" s="1514"/>
      <c r="W17" s="1513" t="s">
        <v>20</v>
      </c>
      <c r="X17" s="1514"/>
      <c r="Y17" s="1513" t="s">
        <v>21</v>
      </c>
      <c r="Z17" s="1514"/>
      <c r="AA17" s="1513" t="s">
        <v>22</v>
      </c>
      <c r="AB17" s="1514"/>
      <c r="AC17" s="1513" t="s">
        <v>23</v>
      </c>
      <c r="AD17" s="1514"/>
      <c r="AE17" s="1513" t="s">
        <v>24</v>
      </c>
      <c r="AF17" s="1514"/>
      <c r="AG17" s="1513" t="s">
        <v>25</v>
      </c>
      <c r="AH17" s="1514"/>
      <c r="AI17" s="1513" t="s">
        <v>26</v>
      </c>
      <c r="AJ17" s="1514"/>
      <c r="AK17" s="1513" t="s">
        <v>27</v>
      </c>
      <c r="AL17" s="1514"/>
      <c r="AM17" s="1511"/>
      <c r="AN17" s="1511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X17" s="3"/>
      <c r="BY17" s="3"/>
      <c r="BZ17" s="3"/>
      <c r="CA17" s="4"/>
      <c r="CB17" s="4"/>
      <c r="CC17" s="4"/>
      <c r="CD17" s="4"/>
      <c r="CE17" s="4"/>
      <c r="CF17" s="4"/>
      <c r="CG17" s="13"/>
      <c r="CH17" s="13"/>
      <c r="CI17" s="13"/>
      <c r="CJ17" s="13"/>
      <c r="CK17" s="13"/>
      <c r="CL17" s="13"/>
      <c r="CM17" s="13"/>
    </row>
    <row r="18" spans="1:91" s="2" customFormat="1" x14ac:dyDescent="0.2">
      <c r="A18" s="1500"/>
      <c r="B18" s="549" t="s">
        <v>32</v>
      </c>
      <c r="C18" s="550" t="s">
        <v>40</v>
      </c>
      <c r="D18" s="60" t="s">
        <v>34</v>
      </c>
      <c r="E18" s="551" t="s">
        <v>40</v>
      </c>
      <c r="F18" s="60" t="s">
        <v>34</v>
      </c>
      <c r="G18" s="551" t="s">
        <v>40</v>
      </c>
      <c r="H18" s="60" t="s">
        <v>34</v>
      </c>
      <c r="I18" s="551" t="s">
        <v>40</v>
      </c>
      <c r="J18" s="60" t="s">
        <v>34</v>
      </c>
      <c r="K18" s="551" t="s">
        <v>40</v>
      </c>
      <c r="L18" s="60" t="s">
        <v>34</v>
      </c>
      <c r="M18" s="551" t="s">
        <v>40</v>
      </c>
      <c r="N18" s="60" t="s">
        <v>34</v>
      </c>
      <c r="O18" s="551" t="s">
        <v>40</v>
      </c>
      <c r="P18" s="60" t="s">
        <v>34</v>
      </c>
      <c r="Q18" s="551" t="s">
        <v>40</v>
      </c>
      <c r="R18" s="60" t="s">
        <v>34</v>
      </c>
      <c r="S18" s="551" t="s">
        <v>40</v>
      </c>
      <c r="T18" s="60" t="s">
        <v>34</v>
      </c>
      <c r="U18" s="551" t="s">
        <v>40</v>
      </c>
      <c r="V18" s="60" t="s">
        <v>34</v>
      </c>
      <c r="W18" s="551" t="s">
        <v>40</v>
      </c>
      <c r="X18" s="60" t="s">
        <v>34</v>
      </c>
      <c r="Y18" s="551" t="s">
        <v>40</v>
      </c>
      <c r="Z18" s="60" t="s">
        <v>34</v>
      </c>
      <c r="AA18" s="551" t="s">
        <v>40</v>
      </c>
      <c r="AB18" s="60" t="s">
        <v>34</v>
      </c>
      <c r="AC18" s="551" t="s">
        <v>40</v>
      </c>
      <c r="AD18" s="60" t="s">
        <v>34</v>
      </c>
      <c r="AE18" s="551" t="s">
        <v>40</v>
      </c>
      <c r="AF18" s="60" t="s">
        <v>34</v>
      </c>
      <c r="AG18" s="551" t="s">
        <v>40</v>
      </c>
      <c r="AH18" s="60" t="s">
        <v>34</v>
      </c>
      <c r="AI18" s="551" t="s">
        <v>40</v>
      </c>
      <c r="AJ18" s="60" t="s">
        <v>34</v>
      </c>
      <c r="AK18" s="551" t="s">
        <v>40</v>
      </c>
      <c r="AL18" s="60" t="s">
        <v>34</v>
      </c>
      <c r="AM18" s="1512"/>
      <c r="AN18" s="15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X18" s="3"/>
      <c r="BY18" s="3"/>
      <c r="BZ18" s="3"/>
      <c r="CA18" s="4"/>
      <c r="CB18" s="4"/>
      <c r="CC18" s="4"/>
      <c r="CD18" s="4"/>
      <c r="CE18" s="4"/>
      <c r="CF18" s="4"/>
      <c r="CG18" s="13"/>
      <c r="CH18" s="13"/>
      <c r="CI18" s="13"/>
      <c r="CJ18" s="13"/>
      <c r="CK18" s="13"/>
      <c r="CL18" s="13"/>
      <c r="CM18" s="13"/>
    </row>
    <row r="19" spans="1:91" s="2" customFormat="1" x14ac:dyDescent="0.2">
      <c r="A19" s="62" t="s">
        <v>41</v>
      </c>
      <c r="B19" s="63">
        <f>SUM(C19+D19)</f>
        <v>0</v>
      </c>
      <c r="C19" s="64">
        <f t="shared" ref="C19:D22" si="1">SUM(E19+G19+I19+K19+M19+O19+Q19+S19+U19+W19+Y19+AA19+AC19+AE19+AG19+AI19+AK19)</f>
        <v>0</v>
      </c>
      <c r="D19" s="65">
        <f t="shared" si="1"/>
        <v>0</v>
      </c>
      <c r="E19" s="66"/>
      <c r="F19" s="67"/>
      <c r="G19" s="66"/>
      <c r="H19" s="67"/>
      <c r="I19" s="66"/>
      <c r="J19" s="68"/>
      <c r="K19" s="66"/>
      <c r="L19" s="68"/>
      <c r="M19" s="66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69"/>
      <c r="AH19" s="68"/>
      <c r="AI19" s="69"/>
      <c r="AJ19" s="68"/>
      <c r="AK19" s="69"/>
      <c r="AL19" s="68"/>
      <c r="AM19" s="70"/>
      <c r="AN19" s="70"/>
      <c r="AO19" s="28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X19" s="3"/>
      <c r="BY19" s="3"/>
      <c r="BZ19" s="3"/>
      <c r="CA19" s="4"/>
      <c r="CB19" s="4"/>
      <c r="CC19" s="4"/>
      <c r="CD19" s="4"/>
      <c r="CE19" s="4"/>
      <c r="CF19" s="4"/>
      <c r="CG19" s="13">
        <v>0</v>
      </c>
      <c r="CH19" s="13">
        <v>0</v>
      </c>
      <c r="CI19" s="13"/>
      <c r="CJ19" s="13"/>
      <c r="CK19" s="13"/>
      <c r="CL19" s="13"/>
      <c r="CM19" s="13"/>
    </row>
    <row r="20" spans="1:91" s="2" customFormat="1" x14ac:dyDescent="0.2">
      <c r="A20" s="71" t="s">
        <v>42</v>
      </c>
      <c r="B20" s="63">
        <f>SUM(C20+D20)</f>
        <v>0</v>
      </c>
      <c r="C20" s="64">
        <f t="shared" si="1"/>
        <v>0</v>
      </c>
      <c r="D20" s="72">
        <f t="shared" si="1"/>
        <v>0</v>
      </c>
      <c r="E20" s="34"/>
      <c r="F20" s="73"/>
      <c r="G20" s="34"/>
      <c r="H20" s="73"/>
      <c r="I20" s="34"/>
      <c r="J20" s="35"/>
      <c r="K20" s="34"/>
      <c r="L20" s="35"/>
      <c r="M20" s="34"/>
      <c r="N20" s="35"/>
      <c r="O20" s="74"/>
      <c r="P20" s="35"/>
      <c r="Q20" s="74"/>
      <c r="R20" s="35"/>
      <c r="S20" s="74"/>
      <c r="T20" s="35"/>
      <c r="U20" s="74"/>
      <c r="V20" s="35"/>
      <c r="W20" s="74"/>
      <c r="X20" s="35"/>
      <c r="Y20" s="74"/>
      <c r="Z20" s="35"/>
      <c r="AA20" s="74"/>
      <c r="AB20" s="35"/>
      <c r="AC20" s="74"/>
      <c r="AD20" s="35"/>
      <c r="AE20" s="74"/>
      <c r="AF20" s="35"/>
      <c r="AG20" s="74"/>
      <c r="AH20" s="35"/>
      <c r="AI20" s="74"/>
      <c r="AJ20" s="35"/>
      <c r="AK20" s="74"/>
      <c r="AL20" s="35"/>
      <c r="AM20" s="75"/>
      <c r="AN20" s="75"/>
      <c r="AO20" s="28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X20" s="3"/>
      <c r="BY20" s="3"/>
      <c r="BZ20" s="3"/>
      <c r="CA20" s="4"/>
      <c r="CB20" s="4"/>
      <c r="CC20" s="4"/>
      <c r="CD20" s="4"/>
      <c r="CE20" s="4"/>
      <c r="CF20" s="4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s="2" customFormat="1" x14ac:dyDescent="0.2">
      <c r="A21" s="71" t="s">
        <v>43</v>
      </c>
      <c r="B21" s="63">
        <f>SUM(C21+D21)</f>
        <v>0</v>
      </c>
      <c r="C21" s="64">
        <f t="shared" si="1"/>
        <v>0</v>
      </c>
      <c r="D21" s="72">
        <f t="shared" si="1"/>
        <v>0</v>
      </c>
      <c r="E21" s="34"/>
      <c r="F21" s="73"/>
      <c r="G21" s="34"/>
      <c r="H21" s="73"/>
      <c r="I21" s="34"/>
      <c r="J21" s="35"/>
      <c r="K21" s="34"/>
      <c r="L21" s="35"/>
      <c r="M21" s="34"/>
      <c r="N21" s="35"/>
      <c r="O21" s="74"/>
      <c r="P21" s="35"/>
      <c r="Q21" s="74"/>
      <c r="R21" s="35"/>
      <c r="S21" s="74"/>
      <c r="T21" s="35"/>
      <c r="U21" s="74"/>
      <c r="V21" s="35"/>
      <c r="W21" s="74"/>
      <c r="X21" s="35"/>
      <c r="Y21" s="74"/>
      <c r="Z21" s="35"/>
      <c r="AA21" s="74"/>
      <c r="AB21" s="35"/>
      <c r="AC21" s="74"/>
      <c r="AD21" s="35"/>
      <c r="AE21" s="74"/>
      <c r="AF21" s="35"/>
      <c r="AG21" s="74"/>
      <c r="AH21" s="35"/>
      <c r="AI21" s="74"/>
      <c r="AJ21" s="35"/>
      <c r="AK21" s="74"/>
      <c r="AL21" s="35"/>
      <c r="AM21" s="75"/>
      <c r="AN21" s="75"/>
      <c r="AO21" s="28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X21" s="3"/>
      <c r="BY21" s="3"/>
      <c r="BZ21" s="3"/>
      <c r="CA21" s="4"/>
      <c r="CB21" s="4"/>
      <c r="CC21" s="4"/>
      <c r="CD21" s="4"/>
      <c r="CE21" s="4"/>
      <c r="CF21" s="4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s="2" customFormat="1" x14ac:dyDescent="0.2">
      <c r="A22" s="76" t="s">
        <v>44</v>
      </c>
      <c r="B22" s="77">
        <f>SUM(C22+D22)</f>
        <v>0</v>
      </c>
      <c r="C22" s="78">
        <f t="shared" si="1"/>
        <v>0</v>
      </c>
      <c r="D22" s="45">
        <f t="shared" si="1"/>
        <v>0</v>
      </c>
      <c r="E22" s="46"/>
      <c r="F22" s="47"/>
      <c r="G22" s="46"/>
      <c r="H22" s="47"/>
      <c r="I22" s="46"/>
      <c r="J22" s="48"/>
      <c r="K22" s="46"/>
      <c r="L22" s="48"/>
      <c r="M22" s="46"/>
      <c r="N22" s="48"/>
      <c r="O22" s="79"/>
      <c r="P22" s="48"/>
      <c r="Q22" s="79"/>
      <c r="R22" s="48"/>
      <c r="S22" s="79"/>
      <c r="T22" s="48"/>
      <c r="U22" s="79"/>
      <c r="V22" s="48"/>
      <c r="W22" s="79"/>
      <c r="X22" s="48"/>
      <c r="Y22" s="79"/>
      <c r="Z22" s="48"/>
      <c r="AA22" s="79"/>
      <c r="AB22" s="48"/>
      <c r="AC22" s="79"/>
      <c r="AD22" s="48"/>
      <c r="AE22" s="79"/>
      <c r="AF22" s="48"/>
      <c r="AG22" s="79"/>
      <c r="AH22" s="48"/>
      <c r="AI22" s="79"/>
      <c r="AJ22" s="48"/>
      <c r="AK22" s="79"/>
      <c r="AL22" s="48"/>
      <c r="AM22" s="80"/>
      <c r="AN22" s="80"/>
      <c r="AO22" s="28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X22" s="3"/>
      <c r="BY22" s="3"/>
      <c r="BZ22" s="3"/>
      <c r="CA22" s="4"/>
      <c r="CB22" s="4"/>
      <c r="CC22" s="4"/>
      <c r="CD22" s="4"/>
      <c r="CE22" s="4"/>
      <c r="CF22" s="4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s="2" customFormat="1" x14ac:dyDescent="0.2">
      <c r="A23" s="81" t="s">
        <v>45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2"/>
      <c r="M23" s="11"/>
      <c r="N23" s="11"/>
      <c r="O23" s="8"/>
      <c r="P23" s="8"/>
      <c r="Q23" s="8"/>
      <c r="R23" s="8"/>
      <c r="S23" s="8"/>
      <c r="T23" s="8"/>
      <c r="U23" s="8"/>
      <c r="V23" s="8"/>
      <c r="W23" s="8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5"/>
      <c r="AN23" s="57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A23" s="4"/>
      <c r="CB23" s="4"/>
      <c r="CC23" s="4"/>
      <c r="CD23" s="4"/>
      <c r="CE23" s="4"/>
      <c r="CF23" s="4"/>
      <c r="CG23" s="13"/>
      <c r="CH23" s="13"/>
      <c r="CI23" s="13"/>
      <c r="CJ23" s="13"/>
      <c r="CK23" s="13"/>
      <c r="CL23" s="13"/>
      <c r="CM23" s="13"/>
    </row>
    <row r="24" spans="1:91" s="2" customFormat="1" ht="14.25" customHeight="1" x14ac:dyDescent="0.2">
      <c r="A24" s="1523" t="s">
        <v>39</v>
      </c>
      <c r="B24" s="1501" t="s">
        <v>5</v>
      </c>
      <c r="C24" s="1502"/>
      <c r="D24" s="1503"/>
      <c r="E24" s="1507" t="s">
        <v>6</v>
      </c>
      <c r="F24" s="1508"/>
      <c r="G24" s="1508"/>
      <c r="H24" s="1508"/>
      <c r="I24" s="1508"/>
      <c r="J24" s="1508"/>
      <c r="K24" s="1508"/>
      <c r="L24" s="1508"/>
      <c r="M24" s="1508"/>
      <c r="N24" s="1508"/>
      <c r="O24" s="1508"/>
      <c r="P24" s="1508"/>
      <c r="Q24" s="1508"/>
      <c r="R24" s="1508"/>
      <c r="S24" s="1508"/>
      <c r="T24" s="1508"/>
      <c r="U24" s="1508"/>
      <c r="V24" s="1508"/>
      <c r="W24" s="1508"/>
      <c r="X24" s="1508"/>
      <c r="Y24" s="1508"/>
      <c r="Z24" s="1508"/>
      <c r="AA24" s="1508"/>
      <c r="AB24" s="1508"/>
      <c r="AC24" s="1508"/>
      <c r="AD24" s="1508"/>
      <c r="AE24" s="1508"/>
      <c r="AF24" s="1508"/>
      <c r="AG24" s="1508"/>
      <c r="AH24" s="1508"/>
      <c r="AI24" s="1508"/>
      <c r="AJ24" s="1508"/>
      <c r="AK24" s="1508"/>
      <c r="AL24" s="1509"/>
      <c r="AM24" s="1510" t="s">
        <v>7</v>
      </c>
      <c r="AN24" s="1510" t="s">
        <v>10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3"/>
      <c r="BY24" s="3"/>
      <c r="BZ24" s="3"/>
      <c r="CA24" s="4"/>
      <c r="CB24" s="4"/>
      <c r="CC24" s="4"/>
      <c r="CD24" s="4"/>
      <c r="CE24" s="4"/>
      <c r="CF24" s="4"/>
      <c r="CG24" s="13"/>
      <c r="CH24" s="13"/>
      <c r="CI24" s="13"/>
      <c r="CJ24" s="13"/>
      <c r="CK24" s="13"/>
      <c r="CL24" s="13"/>
      <c r="CM24" s="13"/>
    </row>
    <row r="25" spans="1:91" s="2" customFormat="1" x14ac:dyDescent="0.2">
      <c r="A25" s="1524"/>
      <c r="B25" s="1504"/>
      <c r="C25" s="1505"/>
      <c r="D25" s="1506"/>
      <c r="E25" s="1507" t="s">
        <v>11</v>
      </c>
      <c r="F25" s="1509"/>
      <c r="G25" s="1507" t="s">
        <v>12</v>
      </c>
      <c r="H25" s="1509"/>
      <c r="I25" s="1507" t="s">
        <v>13</v>
      </c>
      <c r="J25" s="1509"/>
      <c r="K25" s="1507" t="s">
        <v>14</v>
      </c>
      <c r="L25" s="1509"/>
      <c r="M25" s="1507" t="s">
        <v>15</v>
      </c>
      <c r="N25" s="1509"/>
      <c r="O25" s="1513" t="s">
        <v>16</v>
      </c>
      <c r="P25" s="1514"/>
      <c r="Q25" s="1513" t="s">
        <v>17</v>
      </c>
      <c r="R25" s="1514"/>
      <c r="S25" s="1513" t="s">
        <v>18</v>
      </c>
      <c r="T25" s="1514"/>
      <c r="U25" s="1513" t="s">
        <v>19</v>
      </c>
      <c r="V25" s="1514"/>
      <c r="W25" s="1513" t="s">
        <v>20</v>
      </c>
      <c r="X25" s="1514"/>
      <c r="Y25" s="1513" t="s">
        <v>21</v>
      </c>
      <c r="Z25" s="1514"/>
      <c r="AA25" s="1513" t="s">
        <v>22</v>
      </c>
      <c r="AB25" s="1514"/>
      <c r="AC25" s="1513" t="s">
        <v>23</v>
      </c>
      <c r="AD25" s="1514"/>
      <c r="AE25" s="1513" t="s">
        <v>24</v>
      </c>
      <c r="AF25" s="1514"/>
      <c r="AG25" s="1513" t="s">
        <v>25</v>
      </c>
      <c r="AH25" s="1514"/>
      <c r="AI25" s="1513" t="s">
        <v>26</v>
      </c>
      <c r="AJ25" s="1514"/>
      <c r="AK25" s="1513" t="s">
        <v>27</v>
      </c>
      <c r="AL25" s="1514"/>
      <c r="AM25" s="1511"/>
      <c r="AN25" s="1511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X25" s="3"/>
      <c r="BY25" s="3"/>
      <c r="BZ25" s="3"/>
      <c r="CA25" s="4"/>
      <c r="CB25" s="4"/>
      <c r="CC25" s="4"/>
      <c r="CD25" s="4"/>
      <c r="CE25" s="4"/>
      <c r="CF25" s="4"/>
      <c r="CG25" s="13"/>
      <c r="CH25" s="13"/>
      <c r="CI25" s="13"/>
      <c r="CJ25" s="13"/>
      <c r="CK25" s="13"/>
      <c r="CL25" s="13"/>
      <c r="CM25" s="13"/>
    </row>
    <row r="26" spans="1:91" s="2" customFormat="1" x14ac:dyDescent="0.2">
      <c r="A26" s="1525"/>
      <c r="B26" s="549" t="s">
        <v>32</v>
      </c>
      <c r="C26" s="15" t="s">
        <v>40</v>
      </c>
      <c r="D26" s="139" t="s">
        <v>34</v>
      </c>
      <c r="E26" s="83" t="s">
        <v>40</v>
      </c>
      <c r="F26" s="18" t="s">
        <v>34</v>
      </c>
      <c r="G26" s="83" t="s">
        <v>40</v>
      </c>
      <c r="H26" s="18" t="s">
        <v>34</v>
      </c>
      <c r="I26" s="83" t="s">
        <v>40</v>
      </c>
      <c r="J26" s="18" t="s">
        <v>34</v>
      </c>
      <c r="K26" s="83" t="s">
        <v>40</v>
      </c>
      <c r="L26" s="18" t="s">
        <v>34</v>
      </c>
      <c r="M26" s="83" t="s">
        <v>40</v>
      </c>
      <c r="N26" s="18" t="s">
        <v>34</v>
      </c>
      <c r="O26" s="83" t="s">
        <v>40</v>
      </c>
      <c r="P26" s="18" t="s">
        <v>34</v>
      </c>
      <c r="Q26" s="83" t="s">
        <v>40</v>
      </c>
      <c r="R26" s="18" t="s">
        <v>34</v>
      </c>
      <c r="S26" s="83" t="s">
        <v>40</v>
      </c>
      <c r="T26" s="18" t="s">
        <v>34</v>
      </c>
      <c r="U26" s="83" t="s">
        <v>40</v>
      </c>
      <c r="V26" s="18" t="s">
        <v>34</v>
      </c>
      <c r="W26" s="83" t="s">
        <v>40</v>
      </c>
      <c r="X26" s="18" t="s">
        <v>34</v>
      </c>
      <c r="Y26" s="83" t="s">
        <v>40</v>
      </c>
      <c r="Z26" s="18" t="s">
        <v>34</v>
      </c>
      <c r="AA26" s="83" t="s">
        <v>40</v>
      </c>
      <c r="AB26" s="18" t="s">
        <v>34</v>
      </c>
      <c r="AC26" s="83" t="s">
        <v>40</v>
      </c>
      <c r="AD26" s="18" t="s">
        <v>34</v>
      </c>
      <c r="AE26" s="83" t="s">
        <v>40</v>
      </c>
      <c r="AF26" s="18" t="s">
        <v>34</v>
      </c>
      <c r="AG26" s="83" t="s">
        <v>40</v>
      </c>
      <c r="AH26" s="18" t="s">
        <v>34</v>
      </c>
      <c r="AI26" s="83" t="s">
        <v>40</v>
      </c>
      <c r="AJ26" s="18" t="s">
        <v>34</v>
      </c>
      <c r="AK26" s="83" t="s">
        <v>40</v>
      </c>
      <c r="AL26" s="18" t="s">
        <v>34</v>
      </c>
      <c r="AM26" s="1512"/>
      <c r="AN26" s="15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X26" s="3"/>
      <c r="BY26" s="3"/>
      <c r="BZ26" s="3"/>
      <c r="CA26" s="4"/>
      <c r="CB26" s="4"/>
      <c r="CC26" s="4"/>
      <c r="CD26" s="4"/>
      <c r="CE26" s="4"/>
      <c r="CF26" s="4"/>
      <c r="CG26" s="13"/>
      <c r="CH26" s="13"/>
      <c r="CI26" s="13"/>
      <c r="CJ26" s="13"/>
      <c r="CK26" s="13"/>
      <c r="CL26" s="13"/>
      <c r="CM26" s="13"/>
    </row>
    <row r="27" spans="1:91" s="2" customFormat="1" x14ac:dyDescent="0.2">
      <c r="A27" s="553" t="s">
        <v>41</v>
      </c>
      <c r="B27" s="554">
        <f t="shared" ref="B27:B32" si="2">SUM(C27+D27)</f>
        <v>0</v>
      </c>
      <c r="C27" s="584">
        <f t="shared" ref="C27:D32" si="3">SUM(E27+G27+I27+K27+M27+O27+Q27+S27+U27+W27+Y27+AA27+AC27+AE27+AG27+AI27+AK27)</f>
        <v>0</v>
      </c>
      <c r="D27" s="576">
        <f t="shared" si="3"/>
        <v>0</v>
      </c>
      <c r="E27" s="577"/>
      <c r="F27" s="578"/>
      <c r="G27" s="577"/>
      <c r="H27" s="578"/>
      <c r="I27" s="577"/>
      <c r="J27" s="579"/>
      <c r="K27" s="577"/>
      <c r="L27" s="579"/>
      <c r="M27" s="577"/>
      <c r="N27" s="579"/>
      <c r="O27" s="585"/>
      <c r="P27" s="579"/>
      <c r="Q27" s="585"/>
      <c r="R27" s="579"/>
      <c r="S27" s="585"/>
      <c r="T27" s="579"/>
      <c r="U27" s="585"/>
      <c r="V27" s="579"/>
      <c r="W27" s="585"/>
      <c r="X27" s="579"/>
      <c r="Y27" s="585"/>
      <c r="Z27" s="579"/>
      <c r="AA27" s="585"/>
      <c r="AB27" s="579"/>
      <c r="AC27" s="585"/>
      <c r="AD27" s="579"/>
      <c r="AE27" s="585"/>
      <c r="AF27" s="579"/>
      <c r="AG27" s="585"/>
      <c r="AH27" s="579"/>
      <c r="AI27" s="585"/>
      <c r="AJ27" s="579"/>
      <c r="AK27" s="585"/>
      <c r="AL27" s="579"/>
      <c r="AM27" s="586"/>
      <c r="AN27" s="586"/>
      <c r="AO27" s="28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X27" s="3"/>
      <c r="BY27" s="3"/>
      <c r="BZ27" s="3"/>
      <c r="CA27" s="4"/>
      <c r="CB27" s="4"/>
      <c r="CC27" s="4"/>
      <c r="CD27" s="4"/>
      <c r="CE27" s="4"/>
      <c r="CF27" s="4"/>
      <c r="CG27" s="13">
        <v>0</v>
      </c>
      <c r="CH27" s="13">
        <v>0</v>
      </c>
      <c r="CI27" s="13"/>
      <c r="CJ27" s="13"/>
      <c r="CK27" s="13"/>
      <c r="CL27" s="13"/>
      <c r="CM27" s="13"/>
    </row>
    <row r="28" spans="1:91" s="2" customFormat="1" x14ac:dyDescent="0.2">
      <c r="A28" s="30" t="s">
        <v>42</v>
      </c>
      <c r="B28" s="63">
        <f t="shared" si="2"/>
        <v>0</v>
      </c>
      <c r="C28" s="64">
        <f t="shared" si="3"/>
        <v>0</v>
      </c>
      <c r="D28" s="72">
        <f t="shared" si="3"/>
        <v>0</v>
      </c>
      <c r="E28" s="34"/>
      <c r="F28" s="73"/>
      <c r="G28" s="34"/>
      <c r="H28" s="73"/>
      <c r="I28" s="34"/>
      <c r="J28" s="35"/>
      <c r="K28" s="34"/>
      <c r="L28" s="35"/>
      <c r="M28" s="34"/>
      <c r="N28" s="35"/>
      <c r="O28" s="74"/>
      <c r="P28" s="35"/>
      <c r="Q28" s="74"/>
      <c r="R28" s="35"/>
      <c r="S28" s="74"/>
      <c r="T28" s="35"/>
      <c r="U28" s="74"/>
      <c r="V28" s="35"/>
      <c r="W28" s="74"/>
      <c r="X28" s="35"/>
      <c r="Y28" s="74"/>
      <c r="Z28" s="35"/>
      <c r="AA28" s="74"/>
      <c r="AB28" s="35"/>
      <c r="AC28" s="74"/>
      <c r="AD28" s="35"/>
      <c r="AE28" s="74"/>
      <c r="AF28" s="35"/>
      <c r="AG28" s="74"/>
      <c r="AH28" s="35"/>
      <c r="AI28" s="74"/>
      <c r="AJ28" s="35"/>
      <c r="AK28" s="74"/>
      <c r="AL28" s="35"/>
      <c r="AM28" s="75"/>
      <c r="AN28" s="75"/>
      <c r="AO28" s="28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X28" s="3"/>
      <c r="BY28" s="3"/>
      <c r="BZ28" s="3"/>
      <c r="CA28" s="4"/>
      <c r="CB28" s="4"/>
      <c r="CC28" s="4"/>
      <c r="CD28" s="4"/>
      <c r="CE28" s="4"/>
      <c r="CF28" s="4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s="2" customFormat="1" x14ac:dyDescent="0.2">
      <c r="A29" s="30" t="s">
        <v>43</v>
      </c>
      <c r="B29" s="63">
        <f t="shared" si="2"/>
        <v>0</v>
      </c>
      <c r="C29" s="64">
        <f t="shared" si="3"/>
        <v>0</v>
      </c>
      <c r="D29" s="72">
        <f t="shared" si="3"/>
        <v>0</v>
      </c>
      <c r="E29" s="34"/>
      <c r="F29" s="73"/>
      <c r="G29" s="34"/>
      <c r="H29" s="73"/>
      <c r="I29" s="34"/>
      <c r="J29" s="35"/>
      <c r="K29" s="34"/>
      <c r="L29" s="35"/>
      <c r="M29" s="34"/>
      <c r="N29" s="35"/>
      <c r="O29" s="74"/>
      <c r="P29" s="35"/>
      <c r="Q29" s="74"/>
      <c r="R29" s="35"/>
      <c r="S29" s="74"/>
      <c r="T29" s="35"/>
      <c r="U29" s="74"/>
      <c r="V29" s="35"/>
      <c r="W29" s="74"/>
      <c r="X29" s="35"/>
      <c r="Y29" s="74"/>
      <c r="Z29" s="35"/>
      <c r="AA29" s="74"/>
      <c r="AB29" s="35"/>
      <c r="AC29" s="74"/>
      <c r="AD29" s="35"/>
      <c r="AE29" s="74"/>
      <c r="AF29" s="35"/>
      <c r="AG29" s="74"/>
      <c r="AH29" s="35"/>
      <c r="AI29" s="74"/>
      <c r="AJ29" s="35"/>
      <c r="AK29" s="74"/>
      <c r="AL29" s="35"/>
      <c r="AM29" s="75"/>
      <c r="AN29" s="75"/>
      <c r="AO29" s="28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X29" s="3"/>
      <c r="BY29" s="3"/>
      <c r="BZ29" s="3"/>
      <c r="CA29" s="4"/>
      <c r="CB29" s="4"/>
      <c r="CC29" s="4"/>
      <c r="CD29" s="4"/>
      <c r="CE29" s="4"/>
      <c r="CF29" s="4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s="2" customFormat="1" x14ac:dyDescent="0.2">
      <c r="A30" s="30" t="s">
        <v>46</v>
      </c>
      <c r="B30" s="63">
        <f t="shared" si="2"/>
        <v>0</v>
      </c>
      <c r="C30" s="64">
        <f t="shared" si="3"/>
        <v>0</v>
      </c>
      <c r="D30" s="72">
        <f t="shared" si="3"/>
        <v>0</v>
      </c>
      <c r="E30" s="34"/>
      <c r="F30" s="73"/>
      <c r="G30" s="34"/>
      <c r="H30" s="73"/>
      <c r="I30" s="34"/>
      <c r="J30" s="35"/>
      <c r="K30" s="34"/>
      <c r="L30" s="35"/>
      <c r="M30" s="34"/>
      <c r="N30" s="35"/>
      <c r="O30" s="74"/>
      <c r="P30" s="35"/>
      <c r="Q30" s="74"/>
      <c r="R30" s="35"/>
      <c r="S30" s="74"/>
      <c r="T30" s="35"/>
      <c r="U30" s="74"/>
      <c r="V30" s="35"/>
      <c r="W30" s="74"/>
      <c r="X30" s="35"/>
      <c r="Y30" s="74"/>
      <c r="Z30" s="35"/>
      <c r="AA30" s="74"/>
      <c r="AB30" s="35"/>
      <c r="AC30" s="74"/>
      <c r="AD30" s="35"/>
      <c r="AE30" s="74"/>
      <c r="AF30" s="35"/>
      <c r="AG30" s="74"/>
      <c r="AH30" s="35"/>
      <c r="AI30" s="74"/>
      <c r="AJ30" s="35"/>
      <c r="AK30" s="74"/>
      <c r="AL30" s="35"/>
      <c r="AM30" s="75"/>
      <c r="AN30" s="75"/>
      <c r="AO30" s="28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X30" s="3"/>
      <c r="BY30" s="3"/>
      <c r="BZ30" s="3"/>
      <c r="CA30" s="4"/>
      <c r="CB30" s="4"/>
      <c r="CC30" s="4"/>
      <c r="CD30" s="4"/>
      <c r="CE30" s="4"/>
      <c r="CF30" s="4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s="2" customFormat="1" x14ac:dyDescent="0.2">
      <c r="A31" s="30" t="s">
        <v>47</v>
      </c>
      <c r="B31" s="63">
        <f t="shared" si="2"/>
        <v>0</v>
      </c>
      <c r="C31" s="64">
        <f t="shared" si="3"/>
        <v>0</v>
      </c>
      <c r="D31" s="72">
        <f t="shared" si="3"/>
        <v>0</v>
      </c>
      <c r="E31" s="34"/>
      <c r="F31" s="73"/>
      <c r="G31" s="34"/>
      <c r="H31" s="73"/>
      <c r="I31" s="34"/>
      <c r="J31" s="35"/>
      <c r="K31" s="34"/>
      <c r="L31" s="35"/>
      <c r="M31" s="34"/>
      <c r="N31" s="35"/>
      <c r="O31" s="74"/>
      <c r="P31" s="35"/>
      <c r="Q31" s="74"/>
      <c r="R31" s="35"/>
      <c r="S31" s="74"/>
      <c r="T31" s="35"/>
      <c r="U31" s="74"/>
      <c r="V31" s="35"/>
      <c r="W31" s="74"/>
      <c r="X31" s="35"/>
      <c r="Y31" s="74"/>
      <c r="Z31" s="35"/>
      <c r="AA31" s="74"/>
      <c r="AB31" s="35"/>
      <c r="AC31" s="74"/>
      <c r="AD31" s="35"/>
      <c r="AE31" s="74"/>
      <c r="AF31" s="35"/>
      <c r="AG31" s="74"/>
      <c r="AH31" s="35"/>
      <c r="AI31" s="74"/>
      <c r="AJ31" s="35"/>
      <c r="AK31" s="74"/>
      <c r="AL31" s="35"/>
      <c r="AM31" s="75"/>
      <c r="AN31" s="75"/>
      <c r="AO31" s="28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X31" s="3"/>
      <c r="BY31" s="3"/>
      <c r="BZ31" s="3"/>
      <c r="CA31" s="4"/>
      <c r="CB31" s="4"/>
      <c r="CC31" s="4"/>
      <c r="CD31" s="4"/>
      <c r="CE31" s="4"/>
      <c r="CF31" s="4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s="2" customFormat="1" x14ac:dyDescent="0.2">
      <c r="A32" s="89" t="s">
        <v>48</v>
      </c>
      <c r="B32" s="77">
        <f t="shared" si="2"/>
        <v>0</v>
      </c>
      <c r="C32" s="78">
        <f t="shared" si="3"/>
        <v>0</v>
      </c>
      <c r="D32" s="45">
        <f t="shared" si="3"/>
        <v>0</v>
      </c>
      <c r="E32" s="46"/>
      <c r="F32" s="47"/>
      <c r="G32" s="46"/>
      <c r="H32" s="47"/>
      <c r="I32" s="46"/>
      <c r="J32" s="48"/>
      <c r="K32" s="46"/>
      <c r="L32" s="48"/>
      <c r="M32" s="46"/>
      <c r="N32" s="48"/>
      <c r="O32" s="79"/>
      <c r="P32" s="48"/>
      <c r="Q32" s="79"/>
      <c r="R32" s="48"/>
      <c r="S32" s="79"/>
      <c r="T32" s="48"/>
      <c r="U32" s="79"/>
      <c r="V32" s="48"/>
      <c r="W32" s="79"/>
      <c r="X32" s="48"/>
      <c r="Y32" s="79"/>
      <c r="Z32" s="48"/>
      <c r="AA32" s="79"/>
      <c r="AB32" s="48"/>
      <c r="AC32" s="79"/>
      <c r="AD32" s="48"/>
      <c r="AE32" s="79"/>
      <c r="AF32" s="48"/>
      <c r="AG32" s="79"/>
      <c r="AH32" s="48"/>
      <c r="AI32" s="79"/>
      <c r="AJ32" s="48"/>
      <c r="AK32" s="79"/>
      <c r="AL32" s="48"/>
      <c r="AM32" s="80"/>
      <c r="AN32" s="80"/>
      <c r="AO32" s="28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X32" s="3"/>
      <c r="BY32" s="3"/>
      <c r="BZ32" s="3"/>
      <c r="CA32" s="4"/>
      <c r="CB32" s="4"/>
      <c r="CC32" s="4"/>
      <c r="CD32" s="4"/>
      <c r="CE32" s="4"/>
      <c r="CF32" s="4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s="2" customFormat="1" x14ac:dyDescent="0.2">
      <c r="A33" s="81" t="s">
        <v>49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2"/>
      <c r="M33" s="11"/>
      <c r="N33" s="11"/>
      <c r="O33" s="8"/>
      <c r="P33" s="8"/>
      <c r="Q33" s="8"/>
      <c r="R33" s="8"/>
      <c r="S33" s="8"/>
      <c r="T33" s="8"/>
      <c r="U33" s="8"/>
      <c r="V33" s="8"/>
      <c r="W33" s="8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5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A33" s="4"/>
      <c r="CB33" s="4"/>
      <c r="CC33" s="4"/>
      <c r="CD33" s="4"/>
      <c r="CE33" s="4"/>
      <c r="CF33" s="4"/>
      <c r="CG33" s="13"/>
      <c r="CH33" s="13"/>
      <c r="CI33" s="13"/>
      <c r="CJ33" s="13"/>
      <c r="CK33" s="13"/>
      <c r="CL33" s="13"/>
      <c r="CM33" s="13"/>
    </row>
    <row r="34" spans="1:91" s="2" customFormat="1" ht="14.25" customHeight="1" x14ac:dyDescent="0.2">
      <c r="A34" s="1523" t="s">
        <v>39</v>
      </c>
      <c r="B34" s="1501" t="s">
        <v>5</v>
      </c>
      <c r="C34" s="1502"/>
      <c r="D34" s="1503"/>
      <c r="E34" s="1507" t="s">
        <v>6</v>
      </c>
      <c r="F34" s="1508"/>
      <c r="G34" s="1508"/>
      <c r="H34" s="1508"/>
      <c r="I34" s="1508"/>
      <c r="J34" s="1508"/>
      <c r="K34" s="1508"/>
      <c r="L34" s="1508"/>
      <c r="M34" s="1508"/>
      <c r="N34" s="1508"/>
      <c r="O34" s="1508"/>
      <c r="P34" s="1508"/>
      <c r="Q34" s="1508"/>
      <c r="R34" s="1508"/>
      <c r="S34" s="1508"/>
      <c r="T34" s="1508"/>
      <c r="U34" s="1508"/>
      <c r="V34" s="1508"/>
      <c r="W34" s="1508"/>
      <c r="X34" s="1508"/>
      <c r="Y34" s="1508"/>
      <c r="Z34" s="1508"/>
      <c r="AA34" s="1508"/>
      <c r="AB34" s="1508"/>
      <c r="AC34" s="1508"/>
      <c r="AD34" s="1508"/>
      <c r="AE34" s="1508"/>
      <c r="AF34" s="1508"/>
      <c r="AG34" s="1508"/>
      <c r="AH34" s="1508"/>
      <c r="AI34" s="1508"/>
      <c r="AJ34" s="1508"/>
      <c r="AK34" s="1508"/>
      <c r="AL34" s="1509"/>
      <c r="AM34" s="1510" t="s">
        <v>7</v>
      </c>
      <c r="AN34" s="1510" t="s">
        <v>10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3"/>
      <c r="BY34" s="3"/>
      <c r="BZ34" s="3"/>
      <c r="CA34" s="4"/>
      <c r="CB34" s="4"/>
      <c r="CC34" s="4"/>
      <c r="CD34" s="4"/>
      <c r="CE34" s="4"/>
      <c r="CF34" s="4"/>
      <c r="CG34" s="13"/>
      <c r="CH34" s="13"/>
      <c r="CI34" s="13"/>
      <c r="CJ34" s="13"/>
      <c r="CK34" s="13"/>
      <c r="CL34" s="13"/>
      <c r="CM34" s="13"/>
    </row>
    <row r="35" spans="1:91" s="2" customFormat="1" x14ac:dyDescent="0.2">
      <c r="A35" s="1524"/>
      <c r="B35" s="1504"/>
      <c r="C35" s="1505"/>
      <c r="D35" s="1506"/>
      <c r="E35" s="1507" t="s">
        <v>11</v>
      </c>
      <c r="F35" s="1509"/>
      <c r="G35" s="1507" t="s">
        <v>12</v>
      </c>
      <c r="H35" s="1509"/>
      <c r="I35" s="1507" t="s">
        <v>13</v>
      </c>
      <c r="J35" s="1509"/>
      <c r="K35" s="1507" t="s">
        <v>14</v>
      </c>
      <c r="L35" s="1509"/>
      <c r="M35" s="1507" t="s">
        <v>15</v>
      </c>
      <c r="N35" s="1509"/>
      <c r="O35" s="1513" t="s">
        <v>16</v>
      </c>
      <c r="P35" s="1514"/>
      <c r="Q35" s="1513" t="s">
        <v>17</v>
      </c>
      <c r="R35" s="1514"/>
      <c r="S35" s="1513" t="s">
        <v>18</v>
      </c>
      <c r="T35" s="1514"/>
      <c r="U35" s="1513" t="s">
        <v>19</v>
      </c>
      <c r="V35" s="1514"/>
      <c r="W35" s="1513" t="s">
        <v>20</v>
      </c>
      <c r="X35" s="1514"/>
      <c r="Y35" s="1513" t="s">
        <v>21</v>
      </c>
      <c r="Z35" s="1514"/>
      <c r="AA35" s="1513" t="s">
        <v>22</v>
      </c>
      <c r="AB35" s="1514"/>
      <c r="AC35" s="1513" t="s">
        <v>23</v>
      </c>
      <c r="AD35" s="1514"/>
      <c r="AE35" s="1513" t="s">
        <v>24</v>
      </c>
      <c r="AF35" s="1514"/>
      <c r="AG35" s="1513" t="s">
        <v>25</v>
      </c>
      <c r="AH35" s="1514"/>
      <c r="AI35" s="1513" t="s">
        <v>26</v>
      </c>
      <c r="AJ35" s="1514"/>
      <c r="AK35" s="1513" t="s">
        <v>27</v>
      </c>
      <c r="AL35" s="1514"/>
      <c r="AM35" s="1511"/>
      <c r="AN35" s="1511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X35" s="3"/>
      <c r="BY35" s="3"/>
      <c r="BZ35" s="3"/>
      <c r="CA35" s="4"/>
      <c r="CB35" s="4"/>
      <c r="CC35" s="4"/>
      <c r="CD35" s="4"/>
      <c r="CE35" s="4"/>
      <c r="CF35" s="4"/>
      <c r="CG35" s="13"/>
      <c r="CH35" s="13"/>
      <c r="CI35" s="13"/>
      <c r="CJ35" s="13"/>
      <c r="CK35" s="13"/>
      <c r="CL35" s="13"/>
      <c r="CM35" s="13"/>
    </row>
    <row r="36" spans="1:91" s="2" customFormat="1" x14ac:dyDescent="0.2">
      <c r="A36" s="1525"/>
      <c r="B36" s="549" t="s">
        <v>32</v>
      </c>
      <c r="C36" s="15" t="s">
        <v>40</v>
      </c>
      <c r="D36" s="139" t="s">
        <v>34</v>
      </c>
      <c r="E36" s="90" t="s">
        <v>40</v>
      </c>
      <c r="F36" s="60" t="s">
        <v>34</v>
      </c>
      <c r="G36" s="90" t="s">
        <v>40</v>
      </c>
      <c r="H36" s="60" t="s">
        <v>34</v>
      </c>
      <c r="I36" s="90" t="s">
        <v>40</v>
      </c>
      <c r="J36" s="60" t="s">
        <v>34</v>
      </c>
      <c r="K36" s="90" t="s">
        <v>40</v>
      </c>
      <c r="L36" s="60" t="s">
        <v>34</v>
      </c>
      <c r="M36" s="90" t="s">
        <v>40</v>
      </c>
      <c r="N36" s="60" t="s">
        <v>34</v>
      </c>
      <c r="O36" s="90" t="s">
        <v>40</v>
      </c>
      <c r="P36" s="60" t="s">
        <v>34</v>
      </c>
      <c r="Q36" s="90" t="s">
        <v>40</v>
      </c>
      <c r="R36" s="60" t="s">
        <v>34</v>
      </c>
      <c r="S36" s="90" t="s">
        <v>40</v>
      </c>
      <c r="T36" s="60" t="s">
        <v>34</v>
      </c>
      <c r="U36" s="90" t="s">
        <v>40</v>
      </c>
      <c r="V36" s="60" t="s">
        <v>34</v>
      </c>
      <c r="W36" s="90" t="s">
        <v>40</v>
      </c>
      <c r="X36" s="60" t="s">
        <v>34</v>
      </c>
      <c r="Y36" s="90" t="s">
        <v>40</v>
      </c>
      <c r="Z36" s="60" t="s">
        <v>34</v>
      </c>
      <c r="AA36" s="90" t="s">
        <v>40</v>
      </c>
      <c r="AB36" s="60" t="s">
        <v>34</v>
      </c>
      <c r="AC36" s="90" t="s">
        <v>40</v>
      </c>
      <c r="AD36" s="60" t="s">
        <v>34</v>
      </c>
      <c r="AE36" s="90" t="s">
        <v>40</v>
      </c>
      <c r="AF36" s="60" t="s">
        <v>34</v>
      </c>
      <c r="AG36" s="90" t="s">
        <v>40</v>
      </c>
      <c r="AH36" s="60" t="s">
        <v>34</v>
      </c>
      <c r="AI36" s="90" t="s">
        <v>40</v>
      </c>
      <c r="AJ36" s="60" t="s">
        <v>34</v>
      </c>
      <c r="AK36" s="90" t="s">
        <v>40</v>
      </c>
      <c r="AL36" s="60" t="s">
        <v>34</v>
      </c>
      <c r="AM36" s="1512"/>
      <c r="AN36" s="1512"/>
      <c r="AO36" s="91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X36" s="3"/>
      <c r="BY36" s="3"/>
      <c r="BZ36" s="3"/>
      <c r="CA36" s="4"/>
      <c r="CB36" s="4"/>
      <c r="CC36" s="4"/>
      <c r="CD36" s="4"/>
      <c r="CE36" s="4"/>
      <c r="CF36" s="4"/>
      <c r="CG36" s="13"/>
      <c r="CH36" s="13"/>
      <c r="CI36" s="13"/>
      <c r="CJ36" s="13"/>
      <c r="CK36" s="13"/>
      <c r="CL36" s="13"/>
      <c r="CM36" s="13"/>
    </row>
    <row r="37" spans="1:91" s="2" customFormat="1" x14ac:dyDescent="0.2">
      <c r="A37" s="553" t="s">
        <v>41</v>
      </c>
      <c r="B37" s="554">
        <f t="shared" ref="B37:B42" si="4">SUM(C37+D37)</f>
        <v>0</v>
      </c>
      <c r="C37" s="584">
        <f t="shared" ref="C37:D42" si="5">SUM(E37+G37+I37+K37+M37+O37+Q37+S37+U37+W37+Y37+AA37+AC37+AE37+AG37+AI37+AK37)</f>
        <v>0</v>
      </c>
      <c r="D37" s="576">
        <f t="shared" si="5"/>
        <v>0</v>
      </c>
      <c r="E37" s="66"/>
      <c r="F37" s="67"/>
      <c r="G37" s="66"/>
      <c r="H37" s="67"/>
      <c r="I37" s="66"/>
      <c r="J37" s="68"/>
      <c r="K37" s="66"/>
      <c r="L37" s="68"/>
      <c r="M37" s="66"/>
      <c r="N37" s="68"/>
      <c r="O37" s="69"/>
      <c r="P37" s="68"/>
      <c r="Q37" s="69"/>
      <c r="R37" s="68"/>
      <c r="S37" s="69"/>
      <c r="T37" s="68"/>
      <c r="U37" s="69"/>
      <c r="V37" s="68"/>
      <c r="W37" s="69"/>
      <c r="X37" s="68"/>
      <c r="Y37" s="69"/>
      <c r="Z37" s="68"/>
      <c r="AA37" s="69"/>
      <c r="AB37" s="68"/>
      <c r="AC37" s="69"/>
      <c r="AD37" s="68"/>
      <c r="AE37" s="69"/>
      <c r="AF37" s="68"/>
      <c r="AG37" s="69"/>
      <c r="AH37" s="68"/>
      <c r="AI37" s="69"/>
      <c r="AJ37" s="68"/>
      <c r="AK37" s="69"/>
      <c r="AL37" s="68"/>
      <c r="AM37" s="75"/>
      <c r="AN37" s="586"/>
      <c r="AO37" s="28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X37" s="3"/>
      <c r="BY37" s="3"/>
      <c r="BZ37" s="3"/>
      <c r="CA37" s="4"/>
      <c r="CB37" s="4"/>
      <c r="CC37" s="4"/>
      <c r="CD37" s="4"/>
      <c r="CE37" s="4"/>
      <c r="CF37" s="4"/>
      <c r="CG37" s="13">
        <v>0</v>
      </c>
      <c r="CH37" s="13">
        <v>0</v>
      </c>
      <c r="CI37" s="13"/>
      <c r="CJ37" s="13"/>
      <c r="CK37" s="13"/>
      <c r="CL37" s="13"/>
      <c r="CM37" s="13"/>
    </row>
    <row r="38" spans="1:91" s="2" customFormat="1" x14ac:dyDescent="0.2">
      <c r="A38" s="30" t="s">
        <v>42</v>
      </c>
      <c r="B38" s="63">
        <f t="shared" si="4"/>
        <v>0</v>
      </c>
      <c r="C38" s="64">
        <f t="shared" si="5"/>
        <v>0</v>
      </c>
      <c r="D38" s="72">
        <f t="shared" si="5"/>
        <v>0</v>
      </c>
      <c r="E38" s="34"/>
      <c r="F38" s="73"/>
      <c r="G38" s="34"/>
      <c r="H38" s="73"/>
      <c r="I38" s="34"/>
      <c r="J38" s="35"/>
      <c r="K38" s="34"/>
      <c r="L38" s="35"/>
      <c r="M38" s="34"/>
      <c r="N38" s="35"/>
      <c r="O38" s="74"/>
      <c r="P38" s="35"/>
      <c r="Q38" s="74"/>
      <c r="R38" s="35"/>
      <c r="S38" s="74"/>
      <c r="T38" s="35"/>
      <c r="U38" s="74"/>
      <c r="V38" s="35"/>
      <c r="W38" s="74"/>
      <c r="X38" s="35"/>
      <c r="Y38" s="74"/>
      <c r="Z38" s="35"/>
      <c r="AA38" s="74"/>
      <c r="AB38" s="35"/>
      <c r="AC38" s="74"/>
      <c r="AD38" s="35"/>
      <c r="AE38" s="74"/>
      <c r="AF38" s="35"/>
      <c r="AG38" s="74"/>
      <c r="AH38" s="35"/>
      <c r="AI38" s="74"/>
      <c r="AJ38" s="35"/>
      <c r="AK38" s="74"/>
      <c r="AL38" s="35"/>
      <c r="AM38" s="75"/>
      <c r="AN38" s="75"/>
      <c r="AO38" s="28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X38" s="3"/>
      <c r="BY38" s="3"/>
      <c r="BZ38" s="3"/>
      <c r="CA38" s="4"/>
      <c r="CB38" s="4"/>
      <c r="CC38" s="4"/>
      <c r="CD38" s="4"/>
      <c r="CE38" s="4"/>
      <c r="CF38" s="4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s="2" customFormat="1" x14ac:dyDescent="0.2">
      <c r="A39" s="30" t="s">
        <v>43</v>
      </c>
      <c r="B39" s="63">
        <f t="shared" si="4"/>
        <v>0</v>
      </c>
      <c r="C39" s="64">
        <f t="shared" si="5"/>
        <v>0</v>
      </c>
      <c r="D39" s="72">
        <f t="shared" si="5"/>
        <v>0</v>
      </c>
      <c r="E39" s="34"/>
      <c r="F39" s="73"/>
      <c r="G39" s="34"/>
      <c r="H39" s="73"/>
      <c r="I39" s="34"/>
      <c r="J39" s="35"/>
      <c r="K39" s="34"/>
      <c r="L39" s="35"/>
      <c r="M39" s="34"/>
      <c r="N39" s="35"/>
      <c r="O39" s="74"/>
      <c r="P39" s="35"/>
      <c r="Q39" s="74"/>
      <c r="R39" s="35"/>
      <c r="S39" s="74"/>
      <c r="T39" s="35"/>
      <c r="U39" s="74"/>
      <c r="V39" s="35"/>
      <c r="W39" s="74"/>
      <c r="X39" s="35"/>
      <c r="Y39" s="74"/>
      <c r="Z39" s="35"/>
      <c r="AA39" s="74"/>
      <c r="AB39" s="35"/>
      <c r="AC39" s="74"/>
      <c r="AD39" s="35"/>
      <c r="AE39" s="74"/>
      <c r="AF39" s="35"/>
      <c r="AG39" s="74"/>
      <c r="AH39" s="35"/>
      <c r="AI39" s="74"/>
      <c r="AJ39" s="35"/>
      <c r="AK39" s="74"/>
      <c r="AL39" s="35"/>
      <c r="AM39" s="75"/>
      <c r="AN39" s="75"/>
      <c r="AO39" s="28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X39" s="3"/>
      <c r="BY39" s="3"/>
      <c r="BZ39" s="3"/>
      <c r="CA39" s="4"/>
      <c r="CB39" s="4"/>
      <c r="CC39" s="4"/>
      <c r="CD39" s="4"/>
      <c r="CE39" s="4"/>
      <c r="CF39" s="4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s="2" customFormat="1" x14ac:dyDescent="0.2">
      <c r="A40" s="30" t="s">
        <v>46</v>
      </c>
      <c r="B40" s="63">
        <f t="shared" si="4"/>
        <v>0</v>
      </c>
      <c r="C40" s="64">
        <f t="shared" si="5"/>
        <v>0</v>
      </c>
      <c r="D40" s="72">
        <f t="shared" si="5"/>
        <v>0</v>
      </c>
      <c r="E40" s="34"/>
      <c r="F40" s="73"/>
      <c r="G40" s="34"/>
      <c r="H40" s="73"/>
      <c r="I40" s="34"/>
      <c r="J40" s="35"/>
      <c r="K40" s="34"/>
      <c r="L40" s="35"/>
      <c r="M40" s="34"/>
      <c r="N40" s="35"/>
      <c r="O40" s="74"/>
      <c r="P40" s="35"/>
      <c r="Q40" s="74"/>
      <c r="R40" s="35"/>
      <c r="S40" s="74"/>
      <c r="T40" s="35"/>
      <c r="U40" s="74"/>
      <c r="V40" s="35"/>
      <c r="W40" s="74"/>
      <c r="X40" s="35"/>
      <c r="Y40" s="74"/>
      <c r="Z40" s="35"/>
      <c r="AA40" s="74"/>
      <c r="AB40" s="35"/>
      <c r="AC40" s="74"/>
      <c r="AD40" s="35"/>
      <c r="AE40" s="74"/>
      <c r="AF40" s="35"/>
      <c r="AG40" s="74"/>
      <c r="AH40" s="35"/>
      <c r="AI40" s="74"/>
      <c r="AJ40" s="35"/>
      <c r="AK40" s="74"/>
      <c r="AL40" s="35"/>
      <c r="AM40" s="75"/>
      <c r="AN40" s="75"/>
      <c r="AO40" s="28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X40" s="3"/>
      <c r="BY40" s="3"/>
      <c r="BZ40" s="3"/>
      <c r="CA40" s="4"/>
      <c r="CB40" s="4"/>
      <c r="CC40" s="4"/>
      <c r="CD40" s="4"/>
      <c r="CE40" s="4"/>
      <c r="CF40" s="4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s="2" customFormat="1" x14ac:dyDescent="0.2">
      <c r="A41" s="30" t="s">
        <v>47</v>
      </c>
      <c r="B41" s="63">
        <f t="shared" si="4"/>
        <v>0</v>
      </c>
      <c r="C41" s="64">
        <f t="shared" si="5"/>
        <v>0</v>
      </c>
      <c r="D41" s="72">
        <f t="shared" si="5"/>
        <v>0</v>
      </c>
      <c r="E41" s="34"/>
      <c r="F41" s="73"/>
      <c r="G41" s="34"/>
      <c r="H41" s="73"/>
      <c r="I41" s="34"/>
      <c r="J41" s="35"/>
      <c r="K41" s="34"/>
      <c r="L41" s="35"/>
      <c r="M41" s="34"/>
      <c r="N41" s="35"/>
      <c r="O41" s="74"/>
      <c r="P41" s="35"/>
      <c r="Q41" s="74"/>
      <c r="R41" s="35"/>
      <c r="S41" s="74"/>
      <c r="T41" s="35"/>
      <c r="U41" s="74"/>
      <c r="V41" s="35"/>
      <c r="W41" s="74"/>
      <c r="X41" s="35"/>
      <c r="Y41" s="74"/>
      <c r="Z41" s="35"/>
      <c r="AA41" s="74"/>
      <c r="AB41" s="35"/>
      <c r="AC41" s="74"/>
      <c r="AD41" s="35"/>
      <c r="AE41" s="74"/>
      <c r="AF41" s="35"/>
      <c r="AG41" s="74"/>
      <c r="AH41" s="35"/>
      <c r="AI41" s="74"/>
      <c r="AJ41" s="35"/>
      <c r="AK41" s="74"/>
      <c r="AL41" s="35"/>
      <c r="AM41" s="75"/>
      <c r="AN41" s="75"/>
      <c r="AO41" s="28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X41" s="3"/>
      <c r="BY41" s="3"/>
      <c r="BZ41" s="3"/>
      <c r="CA41" s="4"/>
      <c r="CB41" s="4"/>
      <c r="CC41" s="4"/>
      <c r="CD41" s="4"/>
      <c r="CE41" s="4"/>
      <c r="CF41" s="4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s="2" customFormat="1" x14ac:dyDescent="0.2">
      <c r="A42" s="89" t="s">
        <v>48</v>
      </c>
      <c r="B42" s="77">
        <f t="shared" si="4"/>
        <v>0</v>
      </c>
      <c r="C42" s="78">
        <f t="shared" si="5"/>
        <v>0</v>
      </c>
      <c r="D42" s="45">
        <f t="shared" si="5"/>
        <v>0</v>
      </c>
      <c r="E42" s="46"/>
      <c r="F42" s="47"/>
      <c r="G42" s="46"/>
      <c r="H42" s="47"/>
      <c r="I42" s="46"/>
      <c r="J42" s="48"/>
      <c r="K42" s="46"/>
      <c r="L42" s="48"/>
      <c r="M42" s="46"/>
      <c r="N42" s="48"/>
      <c r="O42" s="79"/>
      <c r="P42" s="48"/>
      <c r="Q42" s="79"/>
      <c r="R42" s="48"/>
      <c r="S42" s="79"/>
      <c r="T42" s="48"/>
      <c r="U42" s="79"/>
      <c r="V42" s="48"/>
      <c r="W42" s="79"/>
      <c r="X42" s="48"/>
      <c r="Y42" s="79"/>
      <c r="Z42" s="48"/>
      <c r="AA42" s="79"/>
      <c r="AB42" s="48"/>
      <c r="AC42" s="79"/>
      <c r="AD42" s="48"/>
      <c r="AE42" s="79"/>
      <c r="AF42" s="48"/>
      <c r="AG42" s="79"/>
      <c r="AH42" s="48"/>
      <c r="AI42" s="79"/>
      <c r="AJ42" s="48"/>
      <c r="AK42" s="79"/>
      <c r="AL42" s="48"/>
      <c r="AM42" s="80"/>
      <c r="AN42" s="80"/>
      <c r="AO42" s="28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X42" s="3"/>
      <c r="BY42" s="3"/>
      <c r="BZ42" s="3"/>
      <c r="CA42" s="4"/>
      <c r="CB42" s="4"/>
      <c r="CC42" s="4"/>
      <c r="CD42" s="4"/>
      <c r="CE42" s="4"/>
      <c r="CF42" s="4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s="2" customFormat="1" x14ac:dyDescent="0.2">
      <c r="A43" s="81" t="s">
        <v>50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2"/>
      <c r="M43" s="11"/>
      <c r="N43" s="11"/>
      <c r="O43" s="8"/>
      <c r="P43" s="8"/>
      <c r="Q43" s="8"/>
      <c r="R43" s="8"/>
      <c r="S43" s="8"/>
      <c r="T43" s="8"/>
      <c r="U43" s="8"/>
      <c r="V43" s="8"/>
      <c r="W43" s="8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5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A43" s="4"/>
      <c r="CB43" s="4"/>
      <c r="CC43" s="4"/>
      <c r="CD43" s="4"/>
      <c r="CE43" s="4"/>
      <c r="CF43" s="4"/>
      <c r="CG43" s="13"/>
      <c r="CH43" s="13"/>
      <c r="CI43" s="13"/>
      <c r="CJ43" s="13"/>
      <c r="CK43" s="13"/>
      <c r="CL43" s="13"/>
      <c r="CM43" s="13"/>
    </row>
    <row r="44" spans="1:91" s="2" customFormat="1" ht="14.25" customHeight="1" x14ac:dyDescent="0.2">
      <c r="A44" s="1523" t="s">
        <v>39</v>
      </c>
      <c r="B44" s="1501" t="s">
        <v>5</v>
      </c>
      <c r="C44" s="1502"/>
      <c r="D44" s="1503"/>
      <c r="E44" s="1507" t="s">
        <v>6</v>
      </c>
      <c r="F44" s="1508"/>
      <c r="G44" s="1508"/>
      <c r="H44" s="1508"/>
      <c r="I44" s="1508"/>
      <c r="J44" s="1508"/>
      <c r="K44" s="1508"/>
      <c r="L44" s="1508"/>
      <c r="M44" s="1508"/>
      <c r="N44" s="1508"/>
      <c r="O44" s="1508"/>
      <c r="P44" s="1508"/>
      <c r="Q44" s="1508"/>
      <c r="R44" s="1508"/>
      <c r="S44" s="1508"/>
      <c r="T44" s="1508"/>
      <c r="U44" s="1508"/>
      <c r="V44" s="1508"/>
      <c r="W44" s="1508"/>
      <c r="X44" s="1508"/>
      <c r="Y44" s="1508"/>
      <c r="Z44" s="1508"/>
      <c r="AA44" s="1508"/>
      <c r="AB44" s="1508"/>
      <c r="AC44" s="1508"/>
      <c r="AD44" s="1508"/>
      <c r="AE44" s="1508"/>
      <c r="AF44" s="1508"/>
      <c r="AG44" s="1508"/>
      <c r="AH44" s="1508"/>
      <c r="AI44" s="1508"/>
      <c r="AJ44" s="1508"/>
      <c r="AK44" s="1508"/>
      <c r="AL44" s="1509"/>
      <c r="AM44" s="1510" t="s">
        <v>7</v>
      </c>
      <c r="AN44" s="1510" t="s">
        <v>10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3"/>
      <c r="BY44" s="3"/>
      <c r="BZ44" s="3"/>
      <c r="CA44" s="4"/>
      <c r="CB44" s="4"/>
      <c r="CC44" s="4"/>
      <c r="CD44" s="4"/>
      <c r="CE44" s="4"/>
      <c r="CF44" s="4"/>
      <c r="CG44" s="13"/>
      <c r="CH44" s="13"/>
      <c r="CI44" s="13"/>
      <c r="CJ44" s="13"/>
      <c r="CK44" s="13"/>
      <c r="CL44" s="13"/>
      <c r="CM44" s="13"/>
    </row>
    <row r="45" spans="1:91" s="2" customFormat="1" x14ac:dyDescent="0.2">
      <c r="A45" s="1524"/>
      <c r="B45" s="1504"/>
      <c r="C45" s="1505"/>
      <c r="D45" s="1506"/>
      <c r="E45" s="1507" t="s">
        <v>11</v>
      </c>
      <c r="F45" s="1509"/>
      <c r="G45" s="1507" t="s">
        <v>12</v>
      </c>
      <c r="H45" s="1509"/>
      <c r="I45" s="1507" t="s">
        <v>13</v>
      </c>
      <c r="J45" s="1509"/>
      <c r="K45" s="1507" t="s">
        <v>14</v>
      </c>
      <c r="L45" s="1509"/>
      <c r="M45" s="1507" t="s">
        <v>15</v>
      </c>
      <c r="N45" s="1509"/>
      <c r="O45" s="1513" t="s">
        <v>16</v>
      </c>
      <c r="P45" s="1514"/>
      <c r="Q45" s="1513" t="s">
        <v>17</v>
      </c>
      <c r="R45" s="1514"/>
      <c r="S45" s="1513" t="s">
        <v>18</v>
      </c>
      <c r="T45" s="1514"/>
      <c r="U45" s="1513" t="s">
        <v>19</v>
      </c>
      <c r="V45" s="1514"/>
      <c r="W45" s="1513" t="s">
        <v>20</v>
      </c>
      <c r="X45" s="1514"/>
      <c r="Y45" s="1513" t="s">
        <v>21</v>
      </c>
      <c r="Z45" s="1514"/>
      <c r="AA45" s="1513" t="s">
        <v>22</v>
      </c>
      <c r="AB45" s="1514"/>
      <c r="AC45" s="1513" t="s">
        <v>23</v>
      </c>
      <c r="AD45" s="1514"/>
      <c r="AE45" s="1513" t="s">
        <v>24</v>
      </c>
      <c r="AF45" s="1514"/>
      <c r="AG45" s="1513" t="s">
        <v>25</v>
      </c>
      <c r="AH45" s="1514"/>
      <c r="AI45" s="1513" t="s">
        <v>26</v>
      </c>
      <c r="AJ45" s="1514"/>
      <c r="AK45" s="1513" t="s">
        <v>27</v>
      </c>
      <c r="AL45" s="1514"/>
      <c r="AM45" s="1511"/>
      <c r="AN45" s="1511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X45" s="3"/>
      <c r="BY45" s="3"/>
      <c r="BZ45" s="3"/>
      <c r="CA45" s="4"/>
      <c r="CB45" s="4"/>
      <c r="CC45" s="4"/>
      <c r="CD45" s="4"/>
      <c r="CE45" s="4"/>
      <c r="CF45" s="4"/>
      <c r="CG45" s="13"/>
      <c r="CH45" s="13"/>
      <c r="CI45" s="13"/>
      <c r="CJ45" s="13"/>
      <c r="CK45" s="13"/>
      <c r="CL45" s="13"/>
      <c r="CM45" s="13"/>
    </row>
    <row r="46" spans="1:91" s="2" customFormat="1" x14ac:dyDescent="0.2">
      <c r="A46" s="1525"/>
      <c r="B46" s="549" t="s">
        <v>32</v>
      </c>
      <c r="C46" s="15" t="s">
        <v>40</v>
      </c>
      <c r="D46" s="139" t="s">
        <v>34</v>
      </c>
      <c r="E46" s="83" t="s">
        <v>40</v>
      </c>
      <c r="F46" s="18" t="s">
        <v>34</v>
      </c>
      <c r="G46" s="83" t="s">
        <v>40</v>
      </c>
      <c r="H46" s="18" t="s">
        <v>34</v>
      </c>
      <c r="I46" s="83" t="s">
        <v>40</v>
      </c>
      <c r="J46" s="18" t="s">
        <v>34</v>
      </c>
      <c r="K46" s="83" t="s">
        <v>40</v>
      </c>
      <c r="L46" s="18" t="s">
        <v>34</v>
      </c>
      <c r="M46" s="83" t="s">
        <v>40</v>
      </c>
      <c r="N46" s="18" t="s">
        <v>34</v>
      </c>
      <c r="O46" s="83" t="s">
        <v>40</v>
      </c>
      <c r="P46" s="18" t="s">
        <v>34</v>
      </c>
      <c r="Q46" s="83" t="s">
        <v>40</v>
      </c>
      <c r="R46" s="18" t="s">
        <v>34</v>
      </c>
      <c r="S46" s="83" t="s">
        <v>40</v>
      </c>
      <c r="T46" s="18" t="s">
        <v>34</v>
      </c>
      <c r="U46" s="83" t="s">
        <v>40</v>
      </c>
      <c r="V46" s="18" t="s">
        <v>34</v>
      </c>
      <c r="W46" s="83" t="s">
        <v>40</v>
      </c>
      <c r="X46" s="18" t="s">
        <v>34</v>
      </c>
      <c r="Y46" s="83" t="s">
        <v>40</v>
      </c>
      <c r="Z46" s="18" t="s">
        <v>34</v>
      </c>
      <c r="AA46" s="83" t="s">
        <v>40</v>
      </c>
      <c r="AB46" s="18" t="s">
        <v>34</v>
      </c>
      <c r="AC46" s="83" t="s">
        <v>40</v>
      </c>
      <c r="AD46" s="18" t="s">
        <v>34</v>
      </c>
      <c r="AE46" s="83" t="s">
        <v>40</v>
      </c>
      <c r="AF46" s="18" t="s">
        <v>34</v>
      </c>
      <c r="AG46" s="83" t="s">
        <v>40</v>
      </c>
      <c r="AH46" s="18" t="s">
        <v>34</v>
      </c>
      <c r="AI46" s="83" t="s">
        <v>40</v>
      </c>
      <c r="AJ46" s="18" t="s">
        <v>34</v>
      </c>
      <c r="AK46" s="83" t="s">
        <v>40</v>
      </c>
      <c r="AL46" s="18" t="s">
        <v>34</v>
      </c>
      <c r="AM46" s="1512"/>
      <c r="AN46" s="15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X46" s="3"/>
      <c r="BY46" s="3"/>
      <c r="BZ46" s="3"/>
      <c r="CA46" s="4"/>
      <c r="CB46" s="4"/>
      <c r="CC46" s="4"/>
      <c r="CD46" s="4"/>
      <c r="CE46" s="4"/>
      <c r="CF46" s="4"/>
      <c r="CG46" s="13"/>
      <c r="CH46" s="13"/>
      <c r="CI46" s="13"/>
      <c r="CJ46" s="13"/>
      <c r="CK46" s="13"/>
      <c r="CL46" s="13"/>
      <c r="CM46" s="13"/>
    </row>
    <row r="47" spans="1:91" s="2" customFormat="1" x14ac:dyDescent="0.2">
      <c r="A47" s="553" t="s">
        <v>41</v>
      </c>
      <c r="B47" s="554">
        <f t="shared" ref="B47:B52" si="6">SUM(C47+D47)</f>
        <v>0</v>
      </c>
      <c r="C47" s="584">
        <f t="shared" ref="C47:D52" si="7">SUM(E47+G47+I47+K47+M47+O47+Q47+S47+U47+W47+Y47+AA47+AC47+AE47+AG47+AI47+AK47)</f>
        <v>0</v>
      </c>
      <c r="D47" s="576">
        <f t="shared" si="7"/>
        <v>0</v>
      </c>
      <c r="E47" s="577"/>
      <c r="F47" s="578"/>
      <c r="G47" s="577"/>
      <c r="H47" s="578"/>
      <c r="I47" s="577"/>
      <c r="J47" s="579"/>
      <c r="K47" s="577"/>
      <c r="L47" s="579"/>
      <c r="M47" s="577"/>
      <c r="N47" s="579"/>
      <c r="O47" s="585"/>
      <c r="P47" s="579"/>
      <c r="Q47" s="585"/>
      <c r="R47" s="579"/>
      <c r="S47" s="585"/>
      <c r="T47" s="579"/>
      <c r="U47" s="585"/>
      <c r="V47" s="579"/>
      <c r="W47" s="585"/>
      <c r="X47" s="579"/>
      <c r="Y47" s="585"/>
      <c r="Z47" s="579"/>
      <c r="AA47" s="585"/>
      <c r="AB47" s="579"/>
      <c r="AC47" s="585"/>
      <c r="AD47" s="579"/>
      <c r="AE47" s="585"/>
      <c r="AF47" s="579"/>
      <c r="AG47" s="585"/>
      <c r="AH47" s="579"/>
      <c r="AI47" s="585"/>
      <c r="AJ47" s="579"/>
      <c r="AK47" s="585"/>
      <c r="AL47" s="579"/>
      <c r="AM47" s="586"/>
      <c r="AN47" s="586"/>
      <c r="AO47" s="28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X47" s="3"/>
      <c r="BY47" s="3"/>
      <c r="BZ47" s="3"/>
      <c r="CA47" s="4"/>
      <c r="CB47" s="4"/>
      <c r="CC47" s="4"/>
      <c r="CD47" s="4"/>
      <c r="CE47" s="4"/>
      <c r="CF47" s="4"/>
      <c r="CG47" s="13">
        <v>0</v>
      </c>
      <c r="CH47" s="13">
        <v>0</v>
      </c>
      <c r="CI47" s="13"/>
      <c r="CJ47" s="13"/>
      <c r="CK47" s="13"/>
      <c r="CL47" s="13"/>
      <c r="CM47" s="13"/>
    </row>
    <row r="48" spans="1:91" s="2" customFormat="1" x14ac:dyDescent="0.2">
      <c r="A48" s="30" t="s">
        <v>42</v>
      </c>
      <c r="B48" s="63">
        <f t="shared" si="6"/>
        <v>0</v>
      </c>
      <c r="C48" s="64">
        <f t="shared" si="7"/>
        <v>0</v>
      </c>
      <c r="D48" s="72">
        <f t="shared" si="7"/>
        <v>0</v>
      </c>
      <c r="E48" s="34"/>
      <c r="F48" s="73"/>
      <c r="G48" s="34"/>
      <c r="H48" s="73"/>
      <c r="I48" s="34"/>
      <c r="J48" s="35"/>
      <c r="K48" s="34"/>
      <c r="L48" s="35"/>
      <c r="M48" s="34"/>
      <c r="N48" s="35"/>
      <c r="O48" s="74"/>
      <c r="P48" s="35"/>
      <c r="Q48" s="74"/>
      <c r="R48" s="35"/>
      <c r="S48" s="74"/>
      <c r="T48" s="35"/>
      <c r="U48" s="74"/>
      <c r="V48" s="35"/>
      <c r="W48" s="74"/>
      <c r="X48" s="35"/>
      <c r="Y48" s="74"/>
      <c r="Z48" s="35"/>
      <c r="AA48" s="74"/>
      <c r="AB48" s="35"/>
      <c r="AC48" s="74"/>
      <c r="AD48" s="35"/>
      <c r="AE48" s="74"/>
      <c r="AF48" s="35"/>
      <c r="AG48" s="74"/>
      <c r="AH48" s="35"/>
      <c r="AI48" s="74"/>
      <c r="AJ48" s="35"/>
      <c r="AK48" s="74"/>
      <c r="AL48" s="35"/>
      <c r="AM48" s="75"/>
      <c r="AN48" s="75"/>
      <c r="AO48" s="28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X48" s="3"/>
      <c r="BY48" s="3"/>
      <c r="BZ48" s="3"/>
      <c r="CA48" s="4"/>
      <c r="CB48" s="4"/>
      <c r="CC48" s="4"/>
      <c r="CD48" s="4"/>
      <c r="CE48" s="4"/>
      <c r="CF48" s="4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x14ac:dyDescent="0.2">
      <c r="A49" s="30" t="s">
        <v>43</v>
      </c>
      <c r="B49" s="63">
        <f t="shared" si="6"/>
        <v>0</v>
      </c>
      <c r="C49" s="64">
        <f t="shared" si="7"/>
        <v>0</v>
      </c>
      <c r="D49" s="72">
        <f t="shared" si="7"/>
        <v>0</v>
      </c>
      <c r="E49" s="34"/>
      <c r="F49" s="73"/>
      <c r="G49" s="34"/>
      <c r="H49" s="73"/>
      <c r="I49" s="34"/>
      <c r="J49" s="35"/>
      <c r="K49" s="34"/>
      <c r="L49" s="35"/>
      <c r="M49" s="34"/>
      <c r="N49" s="35"/>
      <c r="O49" s="74"/>
      <c r="P49" s="35"/>
      <c r="Q49" s="74"/>
      <c r="R49" s="35"/>
      <c r="S49" s="74"/>
      <c r="T49" s="35"/>
      <c r="U49" s="74"/>
      <c r="V49" s="35"/>
      <c r="W49" s="74"/>
      <c r="X49" s="35"/>
      <c r="Y49" s="74"/>
      <c r="Z49" s="35"/>
      <c r="AA49" s="74"/>
      <c r="AB49" s="35"/>
      <c r="AC49" s="74"/>
      <c r="AD49" s="35"/>
      <c r="AE49" s="74"/>
      <c r="AF49" s="35"/>
      <c r="AG49" s="74"/>
      <c r="AH49" s="35"/>
      <c r="AI49" s="74"/>
      <c r="AJ49" s="35"/>
      <c r="AK49" s="74"/>
      <c r="AL49" s="35"/>
      <c r="AM49" s="75"/>
      <c r="AN49" s="75"/>
      <c r="AO49" s="28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x14ac:dyDescent="0.2">
      <c r="A50" s="30" t="s">
        <v>46</v>
      </c>
      <c r="B50" s="63">
        <f t="shared" si="6"/>
        <v>0</v>
      </c>
      <c r="C50" s="64">
        <f t="shared" si="7"/>
        <v>0</v>
      </c>
      <c r="D50" s="72">
        <f t="shared" si="7"/>
        <v>0</v>
      </c>
      <c r="E50" s="34"/>
      <c r="F50" s="73"/>
      <c r="G50" s="34"/>
      <c r="H50" s="73"/>
      <c r="I50" s="34"/>
      <c r="J50" s="35"/>
      <c r="K50" s="34"/>
      <c r="L50" s="35"/>
      <c r="M50" s="34"/>
      <c r="N50" s="35"/>
      <c r="O50" s="74"/>
      <c r="P50" s="35"/>
      <c r="Q50" s="74"/>
      <c r="R50" s="35"/>
      <c r="S50" s="74"/>
      <c r="T50" s="35"/>
      <c r="U50" s="74"/>
      <c r="V50" s="35"/>
      <c r="W50" s="74"/>
      <c r="X50" s="35"/>
      <c r="Y50" s="74"/>
      <c r="Z50" s="35"/>
      <c r="AA50" s="74"/>
      <c r="AB50" s="35"/>
      <c r="AC50" s="74"/>
      <c r="AD50" s="35"/>
      <c r="AE50" s="74"/>
      <c r="AF50" s="35"/>
      <c r="AG50" s="74"/>
      <c r="AH50" s="35"/>
      <c r="AI50" s="74"/>
      <c r="AJ50" s="35"/>
      <c r="AK50" s="74"/>
      <c r="AL50" s="35"/>
      <c r="AM50" s="75"/>
      <c r="AN50" s="75"/>
      <c r="AO50" s="28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x14ac:dyDescent="0.2">
      <c r="A51" s="30" t="s">
        <v>47</v>
      </c>
      <c r="B51" s="63">
        <f t="shared" si="6"/>
        <v>0</v>
      </c>
      <c r="C51" s="64">
        <f t="shared" si="7"/>
        <v>0</v>
      </c>
      <c r="D51" s="72">
        <f t="shared" si="7"/>
        <v>0</v>
      </c>
      <c r="E51" s="34"/>
      <c r="F51" s="73"/>
      <c r="G51" s="34"/>
      <c r="H51" s="73"/>
      <c r="I51" s="34"/>
      <c r="J51" s="35"/>
      <c r="K51" s="34"/>
      <c r="L51" s="35"/>
      <c r="M51" s="34"/>
      <c r="N51" s="35"/>
      <c r="O51" s="74"/>
      <c r="P51" s="35"/>
      <c r="Q51" s="74"/>
      <c r="R51" s="35"/>
      <c r="S51" s="74"/>
      <c r="T51" s="35"/>
      <c r="U51" s="74"/>
      <c r="V51" s="35"/>
      <c r="W51" s="74"/>
      <c r="X51" s="35"/>
      <c r="Y51" s="74"/>
      <c r="Z51" s="35"/>
      <c r="AA51" s="74"/>
      <c r="AB51" s="35"/>
      <c r="AC51" s="74"/>
      <c r="AD51" s="35"/>
      <c r="AE51" s="74"/>
      <c r="AF51" s="35"/>
      <c r="AG51" s="74"/>
      <c r="AH51" s="35"/>
      <c r="AI51" s="74"/>
      <c r="AJ51" s="35"/>
      <c r="AK51" s="74"/>
      <c r="AL51" s="35"/>
      <c r="AM51" s="75"/>
      <c r="AN51" s="75"/>
      <c r="AO51" s="28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x14ac:dyDescent="0.2">
      <c r="A52" s="89" t="s">
        <v>48</v>
      </c>
      <c r="B52" s="77">
        <f t="shared" si="6"/>
        <v>0</v>
      </c>
      <c r="C52" s="78">
        <f t="shared" si="7"/>
        <v>0</v>
      </c>
      <c r="D52" s="45">
        <f t="shared" si="7"/>
        <v>0</v>
      </c>
      <c r="E52" s="46"/>
      <c r="F52" s="47"/>
      <c r="G52" s="46"/>
      <c r="H52" s="47"/>
      <c r="I52" s="46"/>
      <c r="J52" s="48"/>
      <c r="K52" s="46"/>
      <c r="L52" s="48"/>
      <c r="M52" s="46"/>
      <c r="N52" s="48"/>
      <c r="O52" s="79"/>
      <c r="P52" s="48"/>
      <c r="Q52" s="79"/>
      <c r="R52" s="48"/>
      <c r="S52" s="79"/>
      <c r="T52" s="48"/>
      <c r="U52" s="79"/>
      <c r="V52" s="48"/>
      <c r="W52" s="79"/>
      <c r="X52" s="48"/>
      <c r="Y52" s="79"/>
      <c r="Z52" s="48"/>
      <c r="AA52" s="79"/>
      <c r="AB52" s="48"/>
      <c r="AC52" s="79"/>
      <c r="AD52" s="48"/>
      <c r="AE52" s="79"/>
      <c r="AF52" s="48"/>
      <c r="AG52" s="79"/>
      <c r="AH52" s="48"/>
      <c r="AI52" s="79"/>
      <c r="AJ52" s="48"/>
      <c r="AK52" s="79"/>
      <c r="AL52" s="48"/>
      <c r="AM52" s="80"/>
      <c r="AN52" s="80"/>
      <c r="AO52" s="28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s="94" customFormat="1" x14ac:dyDescent="0.2">
      <c r="A53" s="92" t="s">
        <v>51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  <c r="O53" s="93"/>
      <c r="P53" s="56"/>
      <c r="Q53" s="56"/>
      <c r="R53" s="56"/>
      <c r="S53" s="56"/>
      <c r="T53" s="56"/>
      <c r="U53" s="56"/>
      <c r="V53" s="56"/>
      <c r="W53" s="56"/>
      <c r="X53" s="56"/>
      <c r="Y53" s="56"/>
      <c r="AN53" s="8"/>
      <c r="AO53" s="8"/>
      <c r="AP53" s="8"/>
      <c r="AQ53" s="8"/>
      <c r="AR53" s="57"/>
      <c r="AS53" s="57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95"/>
      <c r="CB53" s="95"/>
      <c r="CC53" s="95"/>
      <c r="CD53" s="95"/>
      <c r="CE53" s="95"/>
      <c r="CF53" s="95"/>
      <c r="CG53" s="96"/>
      <c r="CH53" s="96"/>
      <c r="CI53" s="96"/>
      <c r="CJ53" s="96"/>
      <c r="CK53" s="96"/>
      <c r="CL53" s="96"/>
      <c r="CM53" s="96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</row>
    <row r="54" spans="1:104" ht="14.25" customHeight="1" x14ac:dyDescent="0.2">
      <c r="A54" s="1502" t="s">
        <v>52</v>
      </c>
      <c r="B54" s="1531" t="s">
        <v>53</v>
      </c>
      <c r="C54" s="1532"/>
      <c r="D54" s="1533"/>
      <c r="E54" s="1537" t="s">
        <v>6</v>
      </c>
      <c r="F54" s="1538"/>
      <c r="G54" s="1538"/>
      <c r="H54" s="1538"/>
      <c r="I54" s="1538"/>
      <c r="J54" s="1538"/>
      <c r="K54" s="1538"/>
      <c r="L54" s="1538"/>
      <c r="M54" s="1538"/>
      <c r="N54" s="1538"/>
      <c r="O54" s="1538"/>
      <c r="P54" s="1538"/>
      <c r="Q54" s="1538"/>
      <c r="R54" s="1538"/>
      <c r="S54" s="1538"/>
      <c r="T54" s="1538"/>
      <c r="U54" s="1538"/>
      <c r="V54" s="1538"/>
      <c r="W54" s="1538"/>
      <c r="X54" s="1538"/>
      <c r="Y54" s="1538"/>
      <c r="Z54" s="1538"/>
      <c r="AA54" s="1538"/>
      <c r="AB54" s="1538"/>
      <c r="AC54" s="1538"/>
      <c r="AD54" s="1538"/>
      <c r="AE54" s="1538"/>
      <c r="AF54" s="1538"/>
      <c r="AG54" s="1538"/>
      <c r="AH54" s="1538"/>
      <c r="AI54" s="1538"/>
      <c r="AJ54" s="1538"/>
      <c r="AK54" s="1538"/>
      <c r="AL54" s="1539"/>
      <c r="AM54" s="1526" t="s">
        <v>54</v>
      </c>
      <c r="AN54" s="1527"/>
      <c r="AO54" s="7"/>
      <c r="AP54" s="7"/>
      <c r="AQ54" s="7"/>
      <c r="AR54" s="97"/>
      <c r="AS54" s="97"/>
      <c r="AT54" s="7"/>
      <c r="BX54" s="2"/>
      <c r="BY54" s="2"/>
      <c r="CG54" s="13"/>
      <c r="CH54" s="13"/>
      <c r="CI54" s="13"/>
      <c r="CJ54" s="13"/>
      <c r="CK54" s="13"/>
      <c r="CL54" s="13"/>
      <c r="CM54" s="13"/>
    </row>
    <row r="55" spans="1:104" x14ac:dyDescent="0.2">
      <c r="A55" s="1530"/>
      <c r="B55" s="1534"/>
      <c r="C55" s="1535"/>
      <c r="D55" s="1536"/>
      <c r="E55" s="1507" t="s">
        <v>11</v>
      </c>
      <c r="F55" s="1509"/>
      <c r="G55" s="1507" t="s">
        <v>12</v>
      </c>
      <c r="H55" s="1509"/>
      <c r="I55" s="1507" t="s">
        <v>13</v>
      </c>
      <c r="J55" s="1509"/>
      <c r="K55" s="1507" t="s">
        <v>14</v>
      </c>
      <c r="L55" s="1509"/>
      <c r="M55" s="1507" t="s">
        <v>15</v>
      </c>
      <c r="N55" s="1509"/>
      <c r="O55" s="1513" t="s">
        <v>16</v>
      </c>
      <c r="P55" s="1514"/>
      <c r="Q55" s="1513" t="s">
        <v>17</v>
      </c>
      <c r="R55" s="1514"/>
      <c r="S55" s="1513" t="s">
        <v>18</v>
      </c>
      <c r="T55" s="1514"/>
      <c r="U55" s="1513" t="s">
        <v>19</v>
      </c>
      <c r="V55" s="1520"/>
      <c r="W55" s="1513" t="s">
        <v>20</v>
      </c>
      <c r="X55" s="1514"/>
      <c r="Y55" s="1513" t="s">
        <v>21</v>
      </c>
      <c r="Z55" s="1514"/>
      <c r="AA55" s="1513" t="s">
        <v>22</v>
      </c>
      <c r="AB55" s="1514"/>
      <c r="AC55" s="1513" t="s">
        <v>23</v>
      </c>
      <c r="AD55" s="1514"/>
      <c r="AE55" s="1513" t="s">
        <v>24</v>
      </c>
      <c r="AF55" s="1514"/>
      <c r="AG55" s="1513" t="s">
        <v>25</v>
      </c>
      <c r="AH55" s="1514"/>
      <c r="AI55" s="1513" t="s">
        <v>26</v>
      </c>
      <c r="AJ55" s="1514"/>
      <c r="AK55" s="1513" t="s">
        <v>27</v>
      </c>
      <c r="AL55" s="1514"/>
      <c r="AM55" s="1528"/>
      <c r="AN55" s="1529"/>
      <c r="AO55" s="97"/>
      <c r="AP55" s="97"/>
      <c r="AQ55" s="97"/>
      <c r="AR55" s="97"/>
      <c r="AS55" s="97"/>
      <c r="AT55" s="97"/>
      <c r="AU55" s="12"/>
      <c r="AV55" s="12"/>
      <c r="AW55" s="12"/>
      <c r="AX55" s="12"/>
      <c r="AY55" s="12"/>
      <c r="AZ55" s="12"/>
      <c r="BA55" s="12"/>
      <c r="BB55" s="12"/>
      <c r="BC55" s="12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21" x14ac:dyDescent="0.2">
      <c r="A56" s="1505"/>
      <c r="B56" s="17" t="s">
        <v>32</v>
      </c>
      <c r="C56" s="98" t="s">
        <v>33</v>
      </c>
      <c r="D56" s="60" t="s">
        <v>34</v>
      </c>
      <c r="E56" s="551" t="s">
        <v>33</v>
      </c>
      <c r="F56" s="60" t="s">
        <v>34</v>
      </c>
      <c r="G56" s="551" t="s">
        <v>33</v>
      </c>
      <c r="H56" s="60" t="s">
        <v>34</v>
      </c>
      <c r="I56" s="551" t="s">
        <v>33</v>
      </c>
      <c r="J56" s="60" t="s">
        <v>34</v>
      </c>
      <c r="K56" s="551" t="s">
        <v>33</v>
      </c>
      <c r="L56" s="60" t="s">
        <v>34</v>
      </c>
      <c r="M56" s="551" t="s">
        <v>33</v>
      </c>
      <c r="N56" s="60" t="s">
        <v>34</v>
      </c>
      <c r="O56" s="551" t="s">
        <v>33</v>
      </c>
      <c r="P56" s="60" t="s">
        <v>34</v>
      </c>
      <c r="Q56" s="551" t="s">
        <v>33</v>
      </c>
      <c r="R56" s="60" t="s">
        <v>34</v>
      </c>
      <c r="S56" s="551" t="s">
        <v>33</v>
      </c>
      <c r="T56" s="60" t="s">
        <v>34</v>
      </c>
      <c r="U56" s="551" t="s">
        <v>33</v>
      </c>
      <c r="V56" s="99" t="s">
        <v>34</v>
      </c>
      <c r="W56" s="551" t="s">
        <v>33</v>
      </c>
      <c r="X56" s="60" t="s">
        <v>34</v>
      </c>
      <c r="Y56" s="551" t="s">
        <v>33</v>
      </c>
      <c r="Z56" s="60" t="s">
        <v>34</v>
      </c>
      <c r="AA56" s="551" t="s">
        <v>33</v>
      </c>
      <c r="AB56" s="60" t="s">
        <v>34</v>
      </c>
      <c r="AC56" s="551" t="s">
        <v>33</v>
      </c>
      <c r="AD56" s="60" t="s">
        <v>34</v>
      </c>
      <c r="AE56" s="551" t="s">
        <v>33</v>
      </c>
      <c r="AF56" s="60" t="s">
        <v>34</v>
      </c>
      <c r="AG56" s="551" t="s">
        <v>33</v>
      </c>
      <c r="AH56" s="60" t="s">
        <v>34</v>
      </c>
      <c r="AI56" s="551" t="s">
        <v>33</v>
      </c>
      <c r="AJ56" s="60" t="s">
        <v>34</v>
      </c>
      <c r="AK56" s="551" t="s">
        <v>33</v>
      </c>
      <c r="AL56" s="60" t="s">
        <v>34</v>
      </c>
      <c r="AM56" s="100" t="s">
        <v>55</v>
      </c>
      <c r="AN56" s="60" t="s">
        <v>56</v>
      </c>
      <c r="AO56" s="97"/>
      <c r="AP56" s="97"/>
      <c r="AQ56" s="97"/>
      <c r="AR56" s="97"/>
      <c r="AS56" s="97"/>
      <c r="AT56" s="97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x14ac:dyDescent="0.2">
      <c r="A57" s="587" t="s">
        <v>57</v>
      </c>
      <c r="B57" s="554">
        <f t="shared" ref="B57:B62" si="8">SUM(C57+D57)</f>
        <v>15</v>
      </c>
      <c r="C57" s="584">
        <f t="shared" ref="C57:D62" si="9">SUM(E57+G57+I57+K57+M57+O57+Q57+S57+U57+W57+Y57+AA57+AC57+AE57+AG57+AI57+AK57)</f>
        <v>11</v>
      </c>
      <c r="D57" s="576">
        <f t="shared" si="9"/>
        <v>4</v>
      </c>
      <c r="E57" s="577"/>
      <c r="F57" s="578"/>
      <c r="G57" s="577"/>
      <c r="H57" s="579"/>
      <c r="I57" s="577"/>
      <c r="J57" s="579"/>
      <c r="K57" s="577"/>
      <c r="L57" s="579"/>
      <c r="M57" s="577">
        <v>2</v>
      </c>
      <c r="N57" s="579"/>
      <c r="O57" s="577">
        <v>1</v>
      </c>
      <c r="P57" s="579">
        <v>1</v>
      </c>
      <c r="Q57" s="577"/>
      <c r="R57" s="579"/>
      <c r="S57" s="577"/>
      <c r="T57" s="579"/>
      <c r="U57" s="577"/>
      <c r="V57" s="581">
        <v>1</v>
      </c>
      <c r="W57" s="577"/>
      <c r="X57" s="579"/>
      <c r="Y57" s="577">
        <v>4</v>
      </c>
      <c r="Z57" s="579">
        <v>2</v>
      </c>
      <c r="AA57" s="577"/>
      <c r="AB57" s="579"/>
      <c r="AC57" s="577">
        <v>2</v>
      </c>
      <c r="AD57" s="579"/>
      <c r="AE57" s="577">
        <v>1</v>
      </c>
      <c r="AF57" s="579"/>
      <c r="AG57" s="577"/>
      <c r="AH57" s="579"/>
      <c r="AI57" s="577"/>
      <c r="AJ57" s="579"/>
      <c r="AK57" s="585">
        <v>1</v>
      </c>
      <c r="AL57" s="579"/>
      <c r="AM57" s="585"/>
      <c r="AN57" s="579">
        <v>15</v>
      </c>
      <c r="AO57" s="102" t="str">
        <f>CA57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2"/>
      <c r="BB57" s="12"/>
      <c r="BC57" s="12"/>
      <c r="BX57" s="2"/>
      <c r="BY57" s="2"/>
      <c r="CA57" s="103" t="str">
        <f>IF(CG57=1,"* La suma de las Herramientas de Categorización debe ser igual al total. ","")</f>
        <v/>
      </c>
      <c r="CG57" s="104">
        <f>IF(B57&lt;&gt;(AM57+AN57),1,0)</f>
        <v>0</v>
      </c>
      <c r="CH57" s="13"/>
      <c r="CI57" s="13"/>
      <c r="CJ57" s="13"/>
      <c r="CK57" s="13"/>
      <c r="CL57" s="13"/>
      <c r="CM57" s="13"/>
    </row>
    <row r="58" spans="1:104" x14ac:dyDescent="0.2">
      <c r="A58" s="105" t="s">
        <v>58</v>
      </c>
      <c r="B58" s="63">
        <f t="shared" si="8"/>
        <v>507</v>
      </c>
      <c r="C58" s="64">
        <f t="shared" si="9"/>
        <v>265</v>
      </c>
      <c r="D58" s="72">
        <f t="shared" si="9"/>
        <v>242</v>
      </c>
      <c r="E58" s="34">
        <v>15</v>
      </c>
      <c r="F58" s="73">
        <v>26</v>
      </c>
      <c r="G58" s="34">
        <v>6</v>
      </c>
      <c r="H58" s="35">
        <v>13</v>
      </c>
      <c r="I58" s="34">
        <v>5</v>
      </c>
      <c r="J58" s="35">
        <v>6</v>
      </c>
      <c r="K58" s="34">
        <v>11</v>
      </c>
      <c r="L58" s="35">
        <v>10</v>
      </c>
      <c r="M58" s="34">
        <v>17</v>
      </c>
      <c r="N58" s="35">
        <v>8</v>
      </c>
      <c r="O58" s="34">
        <v>17</v>
      </c>
      <c r="P58" s="35">
        <v>7</v>
      </c>
      <c r="Q58" s="34">
        <v>14</v>
      </c>
      <c r="R58" s="35">
        <v>11</v>
      </c>
      <c r="S58" s="34">
        <v>18</v>
      </c>
      <c r="T58" s="35">
        <v>10</v>
      </c>
      <c r="U58" s="34">
        <v>20</v>
      </c>
      <c r="V58" s="39">
        <v>9</v>
      </c>
      <c r="W58" s="34">
        <v>19</v>
      </c>
      <c r="X58" s="35">
        <v>13</v>
      </c>
      <c r="Y58" s="34">
        <v>12</v>
      </c>
      <c r="Z58" s="35">
        <v>10</v>
      </c>
      <c r="AA58" s="34">
        <v>20</v>
      </c>
      <c r="AB58" s="35">
        <v>12</v>
      </c>
      <c r="AC58" s="34">
        <v>15</v>
      </c>
      <c r="AD58" s="35">
        <v>21</v>
      </c>
      <c r="AE58" s="34">
        <v>17</v>
      </c>
      <c r="AF58" s="35">
        <v>24</v>
      </c>
      <c r="AG58" s="34">
        <v>19</v>
      </c>
      <c r="AH58" s="35">
        <v>16</v>
      </c>
      <c r="AI58" s="34">
        <v>14</v>
      </c>
      <c r="AJ58" s="35">
        <v>14</v>
      </c>
      <c r="AK58" s="74">
        <v>26</v>
      </c>
      <c r="AL58" s="35">
        <v>32</v>
      </c>
      <c r="AM58" s="74"/>
      <c r="AN58" s="35">
        <v>507</v>
      </c>
      <c r="AO58" s="102" t="str">
        <f t="shared" ref="AO58:AO61" si="10"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3" t="str">
        <f t="shared" ref="CA58:CA61" si="11">IF(CG58=1,"* La suma de las Herramientas de Categorización debe ser igual al total. ","")</f>
        <v/>
      </c>
      <c r="CG58" s="104">
        <f t="shared" ref="CG58:CG61" si="12">IF(B58&lt;&gt;(AM58+AN58),1,0)</f>
        <v>0</v>
      </c>
      <c r="CH58" s="13"/>
      <c r="CI58" s="13"/>
      <c r="CJ58" s="13"/>
      <c r="CK58" s="13"/>
      <c r="CL58" s="13"/>
      <c r="CM58" s="13"/>
    </row>
    <row r="59" spans="1:104" x14ac:dyDescent="0.2">
      <c r="A59" s="105" t="s">
        <v>59</v>
      </c>
      <c r="B59" s="63">
        <f t="shared" si="8"/>
        <v>2389</v>
      </c>
      <c r="C59" s="64">
        <f t="shared" si="9"/>
        <v>1213</v>
      </c>
      <c r="D59" s="72">
        <f t="shared" si="9"/>
        <v>1176</v>
      </c>
      <c r="E59" s="34">
        <v>161</v>
      </c>
      <c r="F59" s="73">
        <v>131</v>
      </c>
      <c r="G59" s="34">
        <v>71</v>
      </c>
      <c r="H59" s="35">
        <v>47</v>
      </c>
      <c r="I59" s="34">
        <v>56</v>
      </c>
      <c r="J59" s="35">
        <v>57</v>
      </c>
      <c r="K59" s="34">
        <v>48</v>
      </c>
      <c r="L59" s="35">
        <v>61</v>
      </c>
      <c r="M59" s="34">
        <v>62</v>
      </c>
      <c r="N59" s="35">
        <v>72</v>
      </c>
      <c r="O59" s="34">
        <v>70</v>
      </c>
      <c r="P59" s="35">
        <v>64</v>
      </c>
      <c r="Q59" s="34">
        <v>74</v>
      </c>
      <c r="R59" s="35">
        <v>83</v>
      </c>
      <c r="S59" s="34">
        <v>87</v>
      </c>
      <c r="T59" s="35">
        <v>70</v>
      </c>
      <c r="U59" s="34">
        <v>49</v>
      </c>
      <c r="V59" s="39">
        <v>54</v>
      </c>
      <c r="W59" s="34">
        <v>65</v>
      </c>
      <c r="X59" s="35">
        <v>62</v>
      </c>
      <c r="Y59" s="34">
        <v>67</v>
      </c>
      <c r="Z59" s="35">
        <v>75</v>
      </c>
      <c r="AA59" s="34">
        <v>86</v>
      </c>
      <c r="AB59" s="35">
        <v>73</v>
      </c>
      <c r="AC59" s="34">
        <v>59</v>
      </c>
      <c r="AD59" s="35">
        <v>79</v>
      </c>
      <c r="AE59" s="34">
        <v>64</v>
      </c>
      <c r="AF59" s="35">
        <v>65</v>
      </c>
      <c r="AG59" s="34">
        <v>68</v>
      </c>
      <c r="AH59" s="35">
        <v>61</v>
      </c>
      <c r="AI59" s="34">
        <v>39</v>
      </c>
      <c r="AJ59" s="35">
        <v>37</v>
      </c>
      <c r="AK59" s="74">
        <v>87</v>
      </c>
      <c r="AL59" s="35">
        <v>85</v>
      </c>
      <c r="AM59" s="74"/>
      <c r="AN59" s="35">
        <v>2389</v>
      </c>
      <c r="AO59" s="102" t="str">
        <f t="shared" si="10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3" t="str">
        <f t="shared" si="11"/>
        <v/>
      </c>
      <c r="CG59" s="104">
        <f t="shared" si="12"/>
        <v>0</v>
      </c>
      <c r="CH59" s="13"/>
      <c r="CI59" s="13"/>
      <c r="CJ59" s="13"/>
      <c r="CK59" s="13"/>
      <c r="CL59" s="13"/>
      <c r="CM59" s="13"/>
    </row>
    <row r="60" spans="1:104" x14ac:dyDescent="0.2">
      <c r="A60" s="105" t="s">
        <v>60</v>
      </c>
      <c r="B60" s="63">
        <f t="shared" si="8"/>
        <v>760</v>
      </c>
      <c r="C60" s="64">
        <f t="shared" si="9"/>
        <v>352</v>
      </c>
      <c r="D60" s="72">
        <f t="shared" si="9"/>
        <v>408</v>
      </c>
      <c r="E60" s="34">
        <v>64</v>
      </c>
      <c r="F60" s="73">
        <v>36</v>
      </c>
      <c r="G60" s="34">
        <v>48</v>
      </c>
      <c r="H60" s="35">
        <v>33</v>
      </c>
      <c r="I60" s="34">
        <v>39</v>
      </c>
      <c r="J60" s="35">
        <v>35</v>
      </c>
      <c r="K60" s="34">
        <v>22</v>
      </c>
      <c r="L60" s="35">
        <v>36</v>
      </c>
      <c r="M60" s="34">
        <v>27</v>
      </c>
      <c r="N60" s="35">
        <v>33</v>
      </c>
      <c r="O60" s="34">
        <v>21</v>
      </c>
      <c r="P60" s="35">
        <v>28</v>
      </c>
      <c r="Q60" s="34">
        <v>21</v>
      </c>
      <c r="R60" s="35">
        <v>27</v>
      </c>
      <c r="S60" s="34">
        <v>12</v>
      </c>
      <c r="T60" s="35">
        <v>26</v>
      </c>
      <c r="U60" s="34">
        <v>17</v>
      </c>
      <c r="V60" s="39">
        <v>25</v>
      </c>
      <c r="W60" s="34">
        <v>16</v>
      </c>
      <c r="X60" s="35">
        <v>21</v>
      </c>
      <c r="Y60" s="34">
        <v>13</v>
      </c>
      <c r="Z60" s="35">
        <v>27</v>
      </c>
      <c r="AA60" s="34">
        <v>9</v>
      </c>
      <c r="AB60" s="35">
        <v>22</v>
      </c>
      <c r="AC60" s="34">
        <v>16</v>
      </c>
      <c r="AD60" s="35">
        <v>21</v>
      </c>
      <c r="AE60" s="34">
        <v>7</v>
      </c>
      <c r="AF60" s="35">
        <v>13</v>
      </c>
      <c r="AG60" s="34">
        <v>13</v>
      </c>
      <c r="AH60" s="35">
        <v>8</v>
      </c>
      <c r="AI60" s="34">
        <v>2</v>
      </c>
      <c r="AJ60" s="35">
        <v>6</v>
      </c>
      <c r="AK60" s="74">
        <v>5</v>
      </c>
      <c r="AL60" s="35">
        <v>11</v>
      </c>
      <c r="AM60" s="74"/>
      <c r="AN60" s="35">
        <v>760</v>
      </c>
      <c r="AO60" s="102" t="str">
        <f t="shared" si="10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3" t="str">
        <f t="shared" si="11"/>
        <v/>
      </c>
      <c r="CG60" s="104">
        <f t="shared" si="12"/>
        <v>0</v>
      </c>
      <c r="CH60" s="13"/>
      <c r="CI60" s="13"/>
      <c r="CJ60" s="13"/>
      <c r="CK60" s="13"/>
      <c r="CL60" s="13"/>
      <c r="CM60" s="13"/>
    </row>
    <row r="61" spans="1:104" x14ac:dyDescent="0.2">
      <c r="A61" s="106" t="s">
        <v>61</v>
      </c>
      <c r="B61" s="107">
        <f t="shared" si="8"/>
        <v>49</v>
      </c>
      <c r="C61" s="108">
        <f t="shared" si="9"/>
        <v>23</v>
      </c>
      <c r="D61" s="109">
        <f t="shared" si="9"/>
        <v>26</v>
      </c>
      <c r="E61" s="110">
        <v>3</v>
      </c>
      <c r="F61" s="111">
        <v>1</v>
      </c>
      <c r="G61" s="110">
        <v>1</v>
      </c>
      <c r="H61" s="112">
        <v>1</v>
      </c>
      <c r="I61" s="110">
        <v>2</v>
      </c>
      <c r="J61" s="112">
        <v>1</v>
      </c>
      <c r="K61" s="110">
        <v>4</v>
      </c>
      <c r="L61" s="112">
        <v>2</v>
      </c>
      <c r="M61" s="110">
        <v>2</v>
      </c>
      <c r="N61" s="112">
        <v>2</v>
      </c>
      <c r="O61" s="110">
        <v>2</v>
      </c>
      <c r="P61" s="112">
        <v>2</v>
      </c>
      <c r="Q61" s="110"/>
      <c r="R61" s="112">
        <v>5</v>
      </c>
      <c r="S61" s="110">
        <v>1</v>
      </c>
      <c r="T61" s="112">
        <v>1</v>
      </c>
      <c r="U61" s="110">
        <v>2</v>
      </c>
      <c r="V61" s="113">
        <v>1</v>
      </c>
      <c r="W61" s="110">
        <v>2</v>
      </c>
      <c r="X61" s="112">
        <v>3</v>
      </c>
      <c r="Y61" s="110"/>
      <c r="Z61" s="112">
        <v>1</v>
      </c>
      <c r="AA61" s="110">
        <v>1</v>
      </c>
      <c r="AB61" s="112">
        <v>4</v>
      </c>
      <c r="AC61" s="110"/>
      <c r="AD61" s="112"/>
      <c r="AE61" s="110">
        <v>1</v>
      </c>
      <c r="AF61" s="112"/>
      <c r="AG61" s="110">
        <v>2</v>
      </c>
      <c r="AH61" s="112"/>
      <c r="AI61" s="110"/>
      <c r="AJ61" s="112">
        <v>1</v>
      </c>
      <c r="AK61" s="114"/>
      <c r="AL61" s="112">
        <v>1</v>
      </c>
      <c r="AM61" s="114"/>
      <c r="AN61" s="112">
        <v>49</v>
      </c>
      <c r="AO61" s="102" t="str">
        <f t="shared" si="10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3" t="str">
        <f t="shared" si="11"/>
        <v/>
      </c>
      <c r="CG61" s="104">
        <f t="shared" si="12"/>
        <v>0</v>
      </c>
      <c r="CH61" s="13"/>
      <c r="CI61" s="13"/>
      <c r="CJ61" s="13"/>
      <c r="CK61" s="13"/>
      <c r="CL61" s="13"/>
      <c r="CM61" s="13"/>
    </row>
    <row r="62" spans="1:104" x14ac:dyDescent="0.2">
      <c r="A62" s="115" t="s">
        <v>62</v>
      </c>
      <c r="B62" s="77">
        <f t="shared" si="8"/>
        <v>0</v>
      </c>
      <c r="C62" s="78">
        <f t="shared" si="9"/>
        <v>0</v>
      </c>
      <c r="D62" s="45">
        <f t="shared" si="9"/>
        <v>0</v>
      </c>
      <c r="E62" s="46"/>
      <c r="F62" s="47"/>
      <c r="G62" s="46"/>
      <c r="H62" s="48"/>
      <c r="I62" s="46"/>
      <c r="J62" s="48"/>
      <c r="K62" s="46"/>
      <c r="L62" s="48"/>
      <c r="M62" s="46"/>
      <c r="N62" s="48"/>
      <c r="O62" s="46"/>
      <c r="P62" s="48"/>
      <c r="Q62" s="46"/>
      <c r="R62" s="48"/>
      <c r="S62" s="46"/>
      <c r="T62" s="48"/>
      <c r="U62" s="46"/>
      <c r="V62" s="50"/>
      <c r="W62" s="46"/>
      <c r="X62" s="48"/>
      <c r="Y62" s="46"/>
      <c r="Z62" s="48"/>
      <c r="AA62" s="46"/>
      <c r="AB62" s="48"/>
      <c r="AC62" s="46"/>
      <c r="AD62" s="48"/>
      <c r="AE62" s="46"/>
      <c r="AF62" s="48"/>
      <c r="AG62" s="46"/>
      <c r="AH62" s="48"/>
      <c r="AI62" s="46"/>
      <c r="AJ62" s="48"/>
      <c r="AK62" s="79"/>
      <c r="AL62" s="48"/>
      <c r="AM62" s="53"/>
      <c r="AN62" s="53"/>
      <c r="AO62" s="28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G62" s="13">
        <v>0</v>
      </c>
      <c r="CH62" s="13"/>
      <c r="CI62" s="13"/>
      <c r="CJ62" s="13"/>
      <c r="CK62" s="13"/>
      <c r="CL62" s="13"/>
      <c r="CM62" s="13"/>
    </row>
    <row r="63" spans="1:104" x14ac:dyDescent="0.2">
      <c r="A63" s="90" t="s">
        <v>53</v>
      </c>
      <c r="B63" s="588">
        <f t="shared" ref="B63:AL63" si="13">SUM(B57:B62)</f>
        <v>3720</v>
      </c>
      <c r="C63" s="589">
        <f t="shared" si="13"/>
        <v>1864</v>
      </c>
      <c r="D63" s="118">
        <f t="shared" si="13"/>
        <v>1856</v>
      </c>
      <c r="E63" s="590">
        <f t="shared" si="13"/>
        <v>243</v>
      </c>
      <c r="F63" s="120">
        <f t="shared" si="13"/>
        <v>194</v>
      </c>
      <c r="G63" s="590">
        <f t="shared" si="13"/>
        <v>126</v>
      </c>
      <c r="H63" s="591">
        <f t="shared" si="13"/>
        <v>94</v>
      </c>
      <c r="I63" s="590">
        <f t="shared" si="13"/>
        <v>102</v>
      </c>
      <c r="J63" s="591">
        <f t="shared" si="13"/>
        <v>99</v>
      </c>
      <c r="K63" s="590">
        <f t="shared" si="13"/>
        <v>85</v>
      </c>
      <c r="L63" s="591">
        <f t="shared" si="13"/>
        <v>109</v>
      </c>
      <c r="M63" s="590">
        <f t="shared" si="13"/>
        <v>110</v>
      </c>
      <c r="N63" s="591">
        <f t="shared" si="13"/>
        <v>115</v>
      </c>
      <c r="O63" s="590">
        <f t="shared" si="13"/>
        <v>111</v>
      </c>
      <c r="P63" s="591">
        <f t="shared" si="13"/>
        <v>102</v>
      </c>
      <c r="Q63" s="590">
        <f t="shared" si="13"/>
        <v>109</v>
      </c>
      <c r="R63" s="591">
        <f t="shared" si="13"/>
        <v>126</v>
      </c>
      <c r="S63" s="590">
        <f t="shared" si="13"/>
        <v>118</v>
      </c>
      <c r="T63" s="591">
        <f t="shared" si="13"/>
        <v>107</v>
      </c>
      <c r="U63" s="122">
        <f t="shared" si="13"/>
        <v>88</v>
      </c>
      <c r="V63" s="592">
        <f t="shared" si="13"/>
        <v>90</v>
      </c>
      <c r="W63" s="590">
        <f t="shared" si="13"/>
        <v>102</v>
      </c>
      <c r="X63" s="591">
        <f t="shared" si="13"/>
        <v>99</v>
      </c>
      <c r="Y63" s="590">
        <f t="shared" si="13"/>
        <v>96</v>
      </c>
      <c r="Z63" s="591">
        <f t="shared" si="13"/>
        <v>115</v>
      </c>
      <c r="AA63" s="590">
        <f t="shared" si="13"/>
        <v>116</v>
      </c>
      <c r="AB63" s="591">
        <f t="shared" si="13"/>
        <v>111</v>
      </c>
      <c r="AC63" s="590">
        <f t="shared" si="13"/>
        <v>92</v>
      </c>
      <c r="AD63" s="591">
        <f t="shared" si="13"/>
        <v>121</v>
      </c>
      <c r="AE63" s="590">
        <f t="shared" si="13"/>
        <v>90</v>
      </c>
      <c r="AF63" s="591">
        <f t="shared" si="13"/>
        <v>102</v>
      </c>
      <c r="AG63" s="590">
        <f t="shared" si="13"/>
        <v>102</v>
      </c>
      <c r="AH63" s="591">
        <f t="shared" si="13"/>
        <v>85</v>
      </c>
      <c r="AI63" s="590">
        <f t="shared" si="13"/>
        <v>55</v>
      </c>
      <c r="AJ63" s="591">
        <f t="shared" si="13"/>
        <v>58</v>
      </c>
      <c r="AK63" s="124">
        <f t="shared" si="13"/>
        <v>119</v>
      </c>
      <c r="AL63" s="591">
        <f t="shared" si="13"/>
        <v>129</v>
      </c>
      <c r="AM63" s="124">
        <f>SUM(AM57:AM61)</f>
        <v>0</v>
      </c>
      <c r="AN63" s="591">
        <f>SUM(AN57:AN61)</f>
        <v>3720</v>
      </c>
      <c r="AO63" s="125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7"/>
      <c r="BE63" s="7"/>
      <c r="BX63" s="2"/>
      <c r="BY63" s="2"/>
      <c r="CG63" s="13"/>
      <c r="CH63" s="13"/>
      <c r="CI63" s="13"/>
      <c r="CJ63" s="13"/>
      <c r="CK63" s="13"/>
      <c r="CL63" s="13"/>
      <c r="CM63" s="13"/>
    </row>
    <row r="64" spans="1:104" x14ac:dyDescent="0.2">
      <c r="A64" s="92" t="s">
        <v>63</v>
      </c>
      <c r="B64" s="126"/>
      <c r="C64" s="126"/>
      <c r="D64" s="126"/>
      <c r="E64" s="126"/>
      <c r="F64" s="126"/>
      <c r="G64" s="126"/>
      <c r="H64" s="126"/>
      <c r="I64" s="82"/>
      <c r="J64" s="82"/>
      <c r="K64" s="82"/>
      <c r="L64" s="82"/>
      <c r="M64" s="82"/>
      <c r="N64" s="82"/>
      <c r="O64" s="82"/>
      <c r="P64" s="8"/>
      <c r="Q64" s="8"/>
      <c r="R64" s="8"/>
      <c r="S64" s="8"/>
      <c r="T64" s="8"/>
      <c r="U64" s="8"/>
      <c r="V64" s="8"/>
      <c r="W64" s="8"/>
      <c r="X64" s="8"/>
      <c r="Y64" s="8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X64" s="2"/>
      <c r="BY64" s="2"/>
      <c r="BZ64" s="2"/>
      <c r="CG64" s="13"/>
      <c r="CH64" s="13"/>
      <c r="CI64" s="13"/>
      <c r="CJ64" s="13"/>
      <c r="CK64" s="13"/>
      <c r="CL64" s="13"/>
      <c r="CM64" s="13"/>
    </row>
    <row r="65" spans="1:91" s="2" customFormat="1" ht="21" x14ac:dyDescent="0.2">
      <c r="A65" s="83" t="s">
        <v>64</v>
      </c>
      <c r="B65" s="593" t="s">
        <v>5</v>
      </c>
      <c r="C65" s="593" t="s">
        <v>65</v>
      </c>
      <c r="D65" s="593" t="s">
        <v>66</v>
      </c>
      <c r="E65" s="593" t="s">
        <v>67</v>
      </c>
      <c r="F65" s="1"/>
      <c r="G65" s="8"/>
      <c r="H65" s="8"/>
      <c r="I65" s="8"/>
      <c r="J65" s="8"/>
      <c r="K65" s="8"/>
      <c r="L65" s="8"/>
      <c r="M65" s="8"/>
      <c r="N65" s="128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3"/>
      <c r="BY65" s="3"/>
      <c r="BZ65" s="3"/>
      <c r="CA65" s="4"/>
      <c r="CB65" s="4"/>
      <c r="CC65" s="4"/>
      <c r="CD65" s="4"/>
      <c r="CE65" s="4"/>
      <c r="CF65" s="4"/>
      <c r="CG65" s="13"/>
      <c r="CH65" s="13"/>
      <c r="CI65" s="13"/>
      <c r="CJ65" s="13"/>
      <c r="CK65" s="13"/>
      <c r="CL65" s="13"/>
      <c r="CM65" s="13"/>
    </row>
    <row r="66" spans="1:91" s="2" customFormat="1" x14ac:dyDescent="0.2">
      <c r="A66" s="594" t="s">
        <v>69</v>
      </c>
      <c r="B66" s="595">
        <f t="shared" ref="B66:B84" si="14">SUM(C66:E66)</f>
        <v>0</v>
      </c>
      <c r="C66" s="586"/>
      <c r="D66" s="586"/>
      <c r="E66" s="586"/>
      <c r="F66" s="13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X66" s="3"/>
      <c r="BY66" s="3"/>
      <c r="BZ66" s="3"/>
      <c r="CA66" s="4"/>
      <c r="CB66" s="4"/>
      <c r="CC66" s="4"/>
      <c r="CD66" s="4"/>
      <c r="CE66" s="4"/>
      <c r="CF66" s="4"/>
      <c r="CG66" s="13"/>
      <c r="CH66" s="13"/>
      <c r="CI66" s="13"/>
      <c r="CJ66" s="13"/>
      <c r="CK66" s="13"/>
      <c r="CL66" s="13"/>
      <c r="CM66" s="13"/>
    </row>
    <row r="67" spans="1:91" s="2" customFormat="1" x14ac:dyDescent="0.2">
      <c r="A67" s="132" t="s">
        <v>70</v>
      </c>
      <c r="B67" s="133">
        <f t="shared" si="14"/>
        <v>0</v>
      </c>
      <c r="C67" s="75"/>
      <c r="D67" s="75"/>
      <c r="E67" s="75"/>
      <c r="F67" s="131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X67" s="3"/>
      <c r="BY67" s="3"/>
      <c r="BZ67" s="3"/>
      <c r="CA67" s="4"/>
      <c r="CB67" s="4"/>
      <c r="CC67" s="4"/>
      <c r="CD67" s="4"/>
      <c r="CE67" s="4"/>
      <c r="CF67" s="4"/>
      <c r="CG67" s="13"/>
      <c r="CH67" s="13"/>
      <c r="CI67" s="13"/>
      <c r="CJ67" s="13"/>
      <c r="CK67" s="13"/>
      <c r="CL67" s="13"/>
      <c r="CM67" s="13"/>
    </row>
    <row r="68" spans="1:91" s="2" customFormat="1" x14ac:dyDescent="0.2">
      <c r="A68" s="132" t="s">
        <v>71</v>
      </c>
      <c r="B68" s="133">
        <f t="shared" si="14"/>
        <v>0</v>
      </c>
      <c r="C68" s="75"/>
      <c r="D68" s="75"/>
      <c r="E68" s="75"/>
      <c r="F68" s="131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X68" s="3"/>
      <c r="BY68" s="3"/>
      <c r="BZ68" s="3"/>
      <c r="CA68" s="4"/>
      <c r="CB68" s="4"/>
      <c r="CC68" s="4"/>
      <c r="CD68" s="4"/>
      <c r="CE68" s="4"/>
      <c r="CF68" s="4"/>
      <c r="CG68" s="13"/>
      <c r="CH68" s="13"/>
      <c r="CI68" s="13"/>
      <c r="CJ68" s="13"/>
      <c r="CK68" s="13"/>
      <c r="CL68" s="13"/>
      <c r="CM68" s="13"/>
    </row>
    <row r="69" spans="1:91" s="2" customFormat="1" x14ac:dyDescent="0.2">
      <c r="A69" s="132" t="s">
        <v>72</v>
      </c>
      <c r="B69" s="133">
        <f t="shared" si="14"/>
        <v>197</v>
      </c>
      <c r="C69" s="75">
        <v>197</v>
      </c>
      <c r="D69" s="75"/>
      <c r="E69" s="75"/>
      <c r="F69" s="131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X69" s="3"/>
      <c r="BY69" s="3"/>
      <c r="BZ69" s="3"/>
      <c r="CA69" s="4"/>
      <c r="CB69" s="4"/>
      <c r="CC69" s="4"/>
      <c r="CD69" s="4"/>
      <c r="CE69" s="4"/>
      <c r="CF69" s="4"/>
      <c r="CG69" s="13"/>
      <c r="CH69" s="13"/>
      <c r="CI69" s="13"/>
      <c r="CJ69" s="13"/>
      <c r="CK69" s="13"/>
      <c r="CL69" s="13"/>
      <c r="CM69" s="13"/>
    </row>
    <row r="70" spans="1:91" s="2" customFormat="1" x14ac:dyDescent="0.2">
      <c r="A70" s="132" t="s">
        <v>73</v>
      </c>
      <c r="B70" s="133">
        <f t="shared" si="14"/>
        <v>0</v>
      </c>
      <c r="C70" s="75"/>
      <c r="D70" s="75"/>
      <c r="E70" s="75"/>
      <c r="F70" s="13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X70" s="3"/>
      <c r="BY70" s="3"/>
      <c r="BZ70" s="3"/>
      <c r="CA70" s="4"/>
      <c r="CB70" s="4"/>
      <c r="CC70" s="4"/>
      <c r="CD70" s="4"/>
      <c r="CE70" s="4"/>
      <c r="CF70" s="4"/>
      <c r="CG70" s="13"/>
      <c r="CH70" s="13"/>
      <c r="CI70" s="13"/>
      <c r="CJ70" s="13"/>
      <c r="CK70" s="13"/>
      <c r="CL70" s="13"/>
      <c r="CM70" s="13"/>
    </row>
    <row r="71" spans="1:91" s="2" customFormat="1" x14ac:dyDescent="0.2">
      <c r="A71" s="132" t="s">
        <v>74</v>
      </c>
      <c r="B71" s="133">
        <f t="shared" si="14"/>
        <v>0</v>
      </c>
      <c r="C71" s="75"/>
      <c r="D71" s="75"/>
      <c r="E71" s="75"/>
      <c r="F71" s="1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X71" s="3"/>
      <c r="BY71" s="3"/>
      <c r="BZ71" s="3"/>
      <c r="CA71" s="4"/>
      <c r="CB71" s="4"/>
      <c r="CC71" s="4"/>
      <c r="CD71" s="4"/>
      <c r="CE71" s="4"/>
      <c r="CF71" s="4"/>
      <c r="CG71" s="13"/>
      <c r="CH71" s="13"/>
      <c r="CI71" s="13"/>
      <c r="CJ71" s="13"/>
      <c r="CK71" s="13"/>
      <c r="CL71" s="13"/>
      <c r="CM71" s="13"/>
    </row>
    <row r="72" spans="1:91" s="2" customFormat="1" x14ac:dyDescent="0.2">
      <c r="A72" s="132" t="s">
        <v>75</v>
      </c>
      <c r="B72" s="133">
        <f t="shared" si="14"/>
        <v>218</v>
      </c>
      <c r="C72" s="75">
        <v>218</v>
      </c>
      <c r="D72" s="75"/>
      <c r="E72" s="75"/>
      <c r="F72" s="131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X72" s="3"/>
      <c r="BY72" s="3"/>
      <c r="BZ72" s="3"/>
      <c r="CA72" s="4"/>
      <c r="CB72" s="4"/>
      <c r="CC72" s="4"/>
      <c r="CD72" s="4"/>
      <c r="CE72" s="4"/>
      <c r="CF72" s="4"/>
      <c r="CG72" s="13"/>
      <c r="CH72" s="13"/>
      <c r="CI72" s="13"/>
      <c r="CJ72" s="13"/>
      <c r="CK72" s="13"/>
      <c r="CL72" s="13"/>
      <c r="CM72" s="13"/>
    </row>
    <row r="73" spans="1:91" s="2" customFormat="1" x14ac:dyDescent="0.2">
      <c r="A73" s="132" t="s">
        <v>76</v>
      </c>
      <c r="B73" s="133">
        <f t="shared" si="14"/>
        <v>0</v>
      </c>
      <c r="C73" s="75"/>
      <c r="D73" s="75"/>
      <c r="E73" s="75"/>
      <c r="F73" s="131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X73" s="3"/>
      <c r="BY73" s="3"/>
      <c r="BZ73" s="3"/>
      <c r="CA73" s="4"/>
      <c r="CB73" s="4"/>
      <c r="CC73" s="4"/>
      <c r="CD73" s="4"/>
      <c r="CE73" s="4"/>
      <c r="CF73" s="4"/>
      <c r="CG73" s="13"/>
      <c r="CH73" s="13"/>
      <c r="CI73" s="13"/>
      <c r="CJ73" s="13"/>
      <c r="CK73" s="13"/>
      <c r="CL73" s="13"/>
      <c r="CM73" s="13"/>
    </row>
    <row r="74" spans="1:91" s="2" customFormat="1" x14ac:dyDescent="0.2">
      <c r="A74" s="132" t="s">
        <v>77</v>
      </c>
      <c r="B74" s="133">
        <f t="shared" si="14"/>
        <v>0</v>
      </c>
      <c r="C74" s="75"/>
      <c r="D74" s="75"/>
      <c r="E74" s="75"/>
      <c r="F74" s="131"/>
      <c r="G74" s="134"/>
      <c r="H74" s="134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BX74" s="3"/>
      <c r="BY74" s="3"/>
      <c r="BZ74" s="3"/>
      <c r="CA74" s="4"/>
      <c r="CB74" s="4"/>
      <c r="CC74" s="4"/>
      <c r="CD74" s="4"/>
      <c r="CE74" s="4"/>
      <c r="CF74" s="4"/>
      <c r="CG74" s="13"/>
      <c r="CH74" s="13"/>
      <c r="CI74" s="13"/>
      <c r="CJ74" s="13"/>
      <c r="CK74" s="13"/>
      <c r="CL74" s="13"/>
      <c r="CM74" s="13"/>
    </row>
    <row r="75" spans="1:91" s="2" customFormat="1" x14ac:dyDescent="0.2">
      <c r="A75" s="132" t="s">
        <v>78</v>
      </c>
      <c r="B75" s="133">
        <f t="shared" si="14"/>
        <v>0</v>
      </c>
      <c r="C75" s="75"/>
      <c r="D75" s="75"/>
      <c r="E75" s="75"/>
      <c r="F75" s="131"/>
      <c r="G75" s="134"/>
      <c r="H75" s="134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BX75" s="3"/>
      <c r="BY75" s="3"/>
      <c r="BZ75" s="3"/>
      <c r="CA75" s="4"/>
      <c r="CB75" s="4"/>
      <c r="CC75" s="4"/>
      <c r="CD75" s="4"/>
      <c r="CE75" s="4"/>
      <c r="CF75" s="4"/>
      <c r="CG75" s="13"/>
      <c r="CH75" s="13"/>
      <c r="CI75" s="13"/>
      <c r="CJ75" s="13"/>
      <c r="CK75" s="13"/>
      <c r="CL75" s="13"/>
      <c r="CM75" s="13"/>
    </row>
    <row r="76" spans="1:91" s="2" customFormat="1" x14ac:dyDescent="0.2">
      <c r="A76" s="132" t="s">
        <v>79</v>
      </c>
      <c r="B76" s="133">
        <f t="shared" si="14"/>
        <v>0</v>
      </c>
      <c r="C76" s="75"/>
      <c r="D76" s="75"/>
      <c r="E76" s="75"/>
      <c r="F76" s="131"/>
      <c r="G76" s="134"/>
      <c r="H76" s="134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BX76" s="3"/>
      <c r="BY76" s="3"/>
      <c r="BZ76" s="3"/>
      <c r="CA76" s="4"/>
      <c r="CB76" s="4"/>
      <c r="CC76" s="4"/>
      <c r="CD76" s="4"/>
      <c r="CE76" s="4"/>
      <c r="CF76" s="4"/>
      <c r="CG76" s="13"/>
      <c r="CH76" s="13"/>
      <c r="CI76" s="13"/>
      <c r="CJ76" s="13"/>
      <c r="CK76" s="13"/>
      <c r="CL76" s="13"/>
      <c r="CM76" s="13"/>
    </row>
    <row r="77" spans="1:91" s="2" customFormat="1" x14ac:dyDescent="0.2">
      <c r="A77" s="135" t="s">
        <v>80</v>
      </c>
      <c r="B77" s="133">
        <f t="shared" si="14"/>
        <v>0</v>
      </c>
      <c r="C77" s="75"/>
      <c r="D77" s="75"/>
      <c r="E77" s="75"/>
      <c r="F77" s="131"/>
      <c r="G77" s="134"/>
      <c r="H77" s="134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BX77" s="3"/>
      <c r="BY77" s="3"/>
      <c r="BZ77" s="3"/>
      <c r="CA77" s="4"/>
      <c r="CB77" s="4"/>
      <c r="CC77" s="4"/>
      <c r="CD77" s="4"/>
      <c r="CE77" s="4"/>
      <c r="CF77" s="4"/>
      <c r="CG77" s="13"/>
      <c r="CH77" s="13"/>
      <c r="CI77" s="13"/>
      <c r="CJ77" s="13"/>
      <c r="CK77" s="13"/>
      <c r="CL77" s="13"/>
      <c r="CM77" s="13"/>
    </row>
    <row r="78" spans="1:91" s="2" customFormat="1" x14ac:dyDescent="0.2">
      <c r="A78" s="132" t="s">
        <v>81</v>
      </c>
      <c r="B78" s="133">
        <f t="shared" si="14"/>
        <v>153</v>
      </c>
      <c r="C78" s="75">
        <v>153</v>
      </c>
      <c r="D78" s="75"/>
      <c r="E78" s="75"/>
      <c r="F78" s="131"/>
      <c r="G78" s="134"/>
      <c r="H78" s="134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BX78" s="3"/>
      <c r="BY78" s="3"/>
      <c r="BZ78" s="3"/>
      <c r="CA78" s="4"/>
      <c r="CB78" s="4"/>
      <c r="CC78" s="4"/>
      <c r="CD78" s="4"/>
      <c r="CE78" s="4"/>
      <c r="CF78" s="4"/>
      <c r="CG78" s="13"/>
      <c r="CH78" s="13"/>
      <c r="CI78" s="13"/>
      <c r="CJ78" s="13"/>
      <c r="CK78" s="13"/>
      <c r="CL78" s="13"/>
      <c r="CM78" s="13"/>
    </row>
    <row r="79" spans="1:91" s="2" customFormat="1" x14ac:dyDescent="0.2">
      <c r="A79" s="132" t="s">
        <v>82</v>
      </c>
      <c r="B79" s="133">
        <f t="shared" si="14"/>
        <v>0</v>
      </c>
      <c r="C79" s="75"/>
      <c r="D79" s="75"/>
      <c r="E79" s="75"/>
      <c r="F79" s="131"/>
      <c r="G79" s="134"/>
      <c r="H79" s="134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BX79" s="3"/>
      <c r="BY79" s="3"/>
      <c r="BZ79" s="3"/>
      <c r="CA79" s="4"/>
      <c r="CB79" s="4"/>
      <c r="CC79" s="4"/>
      <c r="CD79" s="4"/>
      <c r="CE79" s="4"/>
      <c r="CF79" s="4"/>
      <c r="CG79" s="13"/>
      <c r="CH79" s="13"/>
      <c r="CI79" s="13"/>
      <c r="CJ79" s="13"/>
      <c r="CK79" s="13"/>
      <c r="CL79" s="13"/>
      <c r="CM79" s="13"/>
    </row>
    <row r="80" spans="1:91" s="2" customFormat="1" x14ac:dyDescent="0.2">
      <c r="A80" s="132" t="s">
        <v>83</v>
      </c>
      <c r="B80" s="133">
        <f t="shared" si="14"/>
        <v>220</v>
      </c>
      <c r="C80" s="75">
        <v>220</v>
      </c>
      <c r="D80" s="75"/>
      <c r="E80" s="75"/>
      <c r="F80" s="131"/>
      <c r="G80" s="134"/>
      <c r="H80" s="134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BX80" s="3"/>
      <c r="BY80" s="3"/>
      <c r="BZ80" s="3"/>
      <c r="CA80" s="4"/>
      <c r="CB80" s="4"/>
      <c r="CC80" s="4"/>
      <c r="CD80" s="4"/>
      <c r="CE80" s="4"/>
      <c r="CF80" s="4"/>
      <c r="CG80" s="13"/>
      <c r="CH80" s="13"/>
      <c r="CI80" s="13"/>
      <c r="CJ80" s="13"/>
      <c r="CK80" s="13"/>
      <c r="CL80" s="13"/>
      <c r="CM80" s="13"/>
    </row>
    <row r="81" spans="1:91" s="2" customFormat="1" x14ac:dyDescent="0.2">
      <c r="A81" s="132" t="s">
        <v>84</v>
      </c>
      <c r="B81" s="133">
        <f t="shared" si="14"/>
        <v>0</v>
      </c>
      <c r="C81" s="75"/>
      <c r="D81" s="75"/>
      <c r="E81" s="75"/>
      <c r="F81" s="131"/>
      <c r="G81" s="134"/>
      <c r="H81" s="134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BX81" s="3"/>
      <c r="BY81" s="3"/>
      <c r="BZ81" s="3"/>
      <c r="CA81" s="4"/>
      <c r="CB81" s="4"/>
      <c r="CC81" s="4"/>
      <c r="CD81" s="4"/>
      <c r="CE81" s="4"/>
      <c r="CF81" s="4"/>
      <c r="CG81" s="13"/>
      <c r="CH81" s="13"/>
      <c r="CI81" s="13"/>
      <c r="CJ81" s="13"/>
      <c r="CK81" s="13"/>
      <c r="CL81" s="13"/>
      <c r="CM81" s="13"/>
    </row>
    <row r="82" spans="1:91" s="2" customFormat="1" x14ac:dyDescent="0.2">
      <c r="A82" s="132" t="s">
        <v>85</v>
      </c>
      <c r="B82" s="133">
        <f t="shared" si="14"/>
        <v>0</v>
      </c>
      <c r="C82" s="75"/>
      <c r="D82" s="75"/>
      <c r="E82" s="75"/>
      <c r="F82" s="131"/>
      <c r="G82" s="134"/>
      <c r="H82" s="134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BX82" s="3"/>
      <c r="BY82" s="3"/>
      <c r="BZ82" s="3"/>
      <c r="CA82" s="4"/>
      <c r="CB82" s="4"/>
      <c r="CC82" s="4"/>
      <c r="CD82" s="4"/>
      <c r="CE82" s="4"/>
      <c r="CF82" s="4"/>
      <c r="CG82" s="13"/>
      <c r="CH82" s="13"/>
      <c r="CI82" s="13"/>
      <c r="CJ82" s="13"/>
      <c r="CK82" s="13"/>
      <c r="CL82" s="13"/>
      <c r="CM82" s="13"/>
    </row>
    <row r="83" spans="1:91" s="2" customFormat="1" x14ac:dyDescent="0.2">
      <c r="A83" s="132" t="s">
        <v>86</v>
      </c>
      <c r="B83" s="133">
        <f t="shared" si="14"/>
        <v>0</v>
      </c>
      <c r="C83" s="75"/>
      <c r="D83" s="75"/>
      <c r="E83" s="75"/>
      <c r="F83" s="131"/>
      <c r="G83" s="134"/>
      <c r="H83" s="134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BX83" s="3"/>
      <c r="BY83" s="3"/>
      <c r="BZ83" s="3"/>
      <c r="CA83" s="4"/>
      <c r="CB83" s="4"/>
      <c r="CC83" s="4"/>
      <c r="CD83" s="4"/>
      <c r="CE83" s="4"/>
      <c r="CF83" s="4"/>
      <c r="CG83" s="13"/>
      <c r="CH83" s="13"/>
      <c r="CI83" s="13"/>
      <c r="CJ83" s="13"/>
      <c r="CK83" s="13"/>
      <c r="CL83" s="13"/>
      <c r="CM83" s="13"/>
    </row>
    <row r="84" spans="1:91" s="2" customFormat="1" x14ac:dyDescent="0.2">
      <c r="A84" s="132" t="s">
        <v>87</v>
      </c>
      <c r="B84" s="136">
        <f t="shared" si="14"/>
        <v>0</v>
      </c>
      <c r="C84" s="137"/>
      <c r="D84" s="137"/>
      <c r="E84" s="137"/>
      <c r="F84" s="131"/>
      <c r="G84" s="134"/>
      <c r="H84" s="134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BX84" s="3"/>
      <c r="BY84" s="3"/>
      <c r="BZ84" s="3"/>
      <c r="CA84" s="4"/>
      <c r="CB84" s="4"/>
      <c r="CC84" s="4"/>
      <c r="CD84" s="4"/>
      <c r="CE84" s="4"/>
      <c r="CF84" s="4"/>
      <c r="CG84" s="13"/>
      <c r="CH84" s="13"/>
      <c r="CI84" s="13"/>
      <c r="CJ84" s="13"/>
      <c r="CK84" s="13"/>
      <c r="CL84" s="13"/>
      <c r="CM84" s="13"/>
    </row>
    <row r="85" spans="1:91" s="2" customFormat="1" x14ac:dyDescent="0.2">
      <c r="A85" s="90" t="s">
        <v>53</v>
      </c>
      <c r="B85" s="596">
        <f>SUM(B66:B84)</f>
        <v>788</v>
      </c>
      <c r="C85" s="596">
        <f>SUM(C66:C84)</f>
        <v>788</v>
      </c>
      <c r="D85" s="596">
        <f>SUM(D66:D84)</f>
        <v>0</v>
      </c>
      <c r="E85" s="596">
        <f>SUM(E66:E84)</f>
        <v>0</v>
      </c>
      <c r="F85" s="131"/>
      <c r="G85" s="134"/>
      <c r="H85" s="134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56"/>
      <c r="W85" s="7"/>
      <c r="X85" s="8"/>
      <c r="Y85" s="8"/>
      <c r="BX85" s="3"/>
      <c r="BY85" s="3"/>
      <c r="BZ85" s="3"/>
      <c r="CA85" s="4"/>
      <c r="CB85" s="4"/>
      <c r="CC85" s="4"/>
      <c r="CD85" s="4"/>
      <c r="CE85" s="4"/>
      <c r="CF85" s="4"/>
      <c r="CG85" s="13"/>
      <c r="CH85" s="13"/>
      <c r="CI85" s="13"/>
      <c r="CJ85" s="13"/>
      <c r="CK85" s="13"/>
      <c r="CL85" s="13"/>
      <c r="CM85" s="13"/>
    </row>
    <row r="86" spans="1:91" s="2" customFormat="1" x14ac:dyDescent="0.2">
      <c r="A86" s="82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CA86" s="4"/>
      <c r="CB86" s="4"/>
      <c r="CC86" s="4"/>
      <c r="CD86" s="4"/>
      <c r="CE86" s="4"/>
      <c r="CF86" s="4"/>
      <c r="CG86" s="13"/>
      <c r="CH86" s="13"/>
      <c r="CI86" s="13"/>
      <c r="CJ86" s="13"/>
      <c r="CK86" s="13"/>
      <c r="CL86" s="13"/>
      <c r="CM86" s="13"/>
    </row>
    <row r="87" spans="1:91" s="2" customFormat="1" ht="14.25" customHeight="1" x14ac:dyDescent="0.2">
      <c r="A87" s="1501" t="s">
        <v>89</v>
      </c>
      <c r="B87" s="1503"/>
      <c r="C87" s="1501" t="s">
        <v>5</v>
      </c>
      <c r="D87" s="1502"/>
      <c r="E87" s="1503"/>
      <c r="F87" s="1507" t="s">
        <v>6</v>
      </c>
      <c r="G87" s="1508"/>
      <c r="H87" s="1508"/>
      <c r="I87" s="1508"/>
      <c r="J87" s="1508"/>
      <c r="K87" s="1508"/>
      <c r="L87" s="1508"/>
      <c r="M87" s="1508"/>
      <c r="N87" s="1508"/>
      <c r="O87" s="1508"/>
      <c r="P87" s="1508"/>
      <c r="Q87" s="1508"/>
      <c r="R87" s="1508"/>
      <c r="S87" s="1508"/>
      <c r="T87" s="1508"/>
      <c r="U87" s="1508"/>
      <c r="V87" s="1508"/>
      <c r="W87" s="1508"/>
      <c r="X87" s="1508"/>
      <c r="Y87" s="1508"/>
      <c r="Z87" s="1508"/>
      <c r="AA87" s="1508"/>
      <c r="AB87" s="1508"/>
      <c r="AC87" s="1508"/>
      <c r="AD87" s="1508"/>
      <c r="AE87" s="1508"/>
      <c r="AF87" s="1508"/>
      <c r="AG87" s="1508"/>
      <c r="AH87" s="1508"/>
      <c r="AI87" s="1508"/>
      <c r="AJ87" s="1508"/>
      <c r="AK87" s="1508"/>
      <c r="AL87" s="1508"/>
      <c r="AM87" s="1509"/>
      <c r="AN87" s="1510" t="s">
        <v>7</v>
      </c>
      <c r="AO87" s="1510" t="s">
        <v>90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X87" s="3"/>
      <c r="BY87" s="3"/>
      <c r="BZ87" s="3"/>
      <c r="CA87" s="4"/>
      <c r="CB87" s="4"/>
      <c r="CC87" s="4"/>
      <c r="CD87" s="4"/>
      <c r="CE87" s="4"/>
      <c r="CF87" s="4"/>
      <c r="CG87" s="13"/>
      <c r="CH87" s="13"/>
      <c r="CI87" s="13"/>
      <c r="CJ87" s="13"/>
      <c r="CK87" s="13"/>
      <c r="CL87" s="13"/>
      <c r="CM87" s="13"/>
    </row>
    <row r="88" spans="1:91" s="2" customFormat="1" x14ac:dyDescent="0.2">
      <c r="A88" s="1545"/>
      <c r="B88" s="1546"/>
      <c r="C88" s="1504"/>
      <c r="D88" s="1505"/>
      <c r="E88" s="1506"/>
      <c r="F88" s="1507" t="s">
        <v>11</v>
      </c>
      <c r="G88" s="1509"/>
      <c r="H88" s="1508" t="s">
        <v>12</v>
      </c>
      <c r="I88" s="1508"/>
      <c r="J88" s="1507" t="s">
        <v>13</v>
      </c>
      <c r="K88" s="1509"/>
      <c r="L88" s="1508" t="s">
        <v>14</v>
      </c>
      <c r="M88" s="1508"/>
      <c r="N88" s="1507" t="s">
        <v>15</v>
      </c>
      <c r="O88" s="1509"/>
      <c r="P88" s="1508" t="s">
        <v>16</v>
      </c>
      <c r="Q88" s="1508"/>
      <c r="R88" s="1507" t="s">
        <v>17</v>
      </c>
      <c r="S88" s="1509"/>
      <c r="T88" s="1508" t="s">
        <v>18</v>
      </c>
      <c r="U88" s="1508"/>
      <c r="V88" s="1507" t="s">
        <v>19</v>
      </c>
      <c r="W88" s="1509"/>
      <c r="X88" s="1508" t="s">
        <v>20</v>
      </c>
      <c r="Y88" s="1509"/>
      <c r="Z88" s="1507" t="s">
        <v>21</v>
      </c>
      <c r="AA88" s="1508"/>
      <c r="AB88" s="1507" t="s">
        <v>22</v>
      </c>
      <c r="AC88" s="1509"/>
      <c r="AD88" s="1508" t="s">
        <v>23</v>
      </c>
      <c r="AE88" s="1508"/>
      <c r="AF88" s="1507" t="s">
        <v>24</v>
      </c>
      <c r="AG88" s="1509"/>
      <c r="AH88" s="1508" t="s">
        <v>25</v>
      </c>
      <c r="AI88" s="1508"/>
      <c r="AJ88" s="1507" t="s">
        <v>26</v>
      </c>
      <c r="AK88" s="1509"/>
      <c r="AL88" s="1508" t="s">
        <v>27</v>
      </c>
      <c r="AM88" s="1509"/>
      <c r="AN88" s="1511"/>
      <c r="AO88" s="1511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X88" s="3"/>
      <c r="BY88" s="3"/>
      <c r="BZ88" s="3"/>
      <c r="CA88" s="4"/>
      <c r="CB88" s="4"/>
      <c r="CC88" s="4"/>
      <c r="CD88" s="4"/>
      <c r="CE88" s="4"/>
      <c r="CF88" s="4"/>
      <c r="CG88" s="13"/>
      <c r="CH88" s="13"/>
      <c r="CI88" s="13"/>
      <c r="CJ88" s="13"/>
      <c r="CK88" s="13"/>
      <c r="CL88" s="13"/>
      <c r="CM88" s="13"/>
    </row>
    <row r="89" spans="1:91" s="2" customFormat="1" x14ac:dyDescent="0.2">
      <c r="A89" s="1504"/>
      <c r="B89" s="1505"/>
      <c r="C89" s="551" t="s">
        <v>32</v>
      </c>
      <c r="D89" s="597" t="s">
        <v>40</v>
      </c>
      <c r="E89" s="60" t="s">
        <v>34</v>
      </c>
      <c r="F89" s="90" t="s">
        <v>40</v>
      </c>
      <c r="G89" s="60" t="s">
        <v>34</v>
      </c>
      <c r="H89" s="99" t="s">
        <v>40</v>
      </c>
      <c r="I89" s="99" t="s">
        <v>34</v>
      </c>
      <c r="J89" s="90" t="s">
        <v>40</v>
      </c>
      <c r="K89" s="60" t="s">
        <v>34</v>
      </c>
      <c r="L89" s="99" t="s">
        <v>40</v>
      </c>
      <c r="M89" s="99" t="s">
        <v>34</v>
      </c>
      <c r="N89" s="90" t="s">
        <v>40</v>
      </c>
      <c r="O89" s="60" t="s">
        <v>34</v>
      </c>
      <c r="P89" s="99" t="s">
        <v>40</v>
      </c>
      <c r="Q89" s="99" t="s">
        <v>34</v>
      </c>
      <c r="R89" s="90" t="s">
        <v>40</v>
      </c>
      <c r="S89" s="60" t="s">
        <v>34</v>
      </c>
      <c r="T89" s="99" t="s">
        <v>40</v>
      </c>
      <c r="U89" s="99" t="s">
        <v>34</v>
      </c>
      <c r="V89" s="90" t="s">
        <v>40</v>
      </c>
      <c r="W89" s="60" t="s">
        <v>34</v>
      </c>
      <c r="X89" s="99" t="s">
        <v>40</v>
      </c>
      <c r="Y89" s="60" t="s">
        <v>34</v>
      </c>
      <c r="Z89" s="90" t="s">
        <v>40</v>
      </c>
      <c r="AA89" s="99" t="s">
        <v>34</v>
      </c>
      <c r="AB89" s="90" t="s">
        <v>40</v>
      </c>
      <c r="AC89" s="60" t="s">
        <v>34</v>
      </c>
      <c r="AD89" s="99" t="s">
        <v>40</v>
      </c>
      <c r="AE89" s="99" t="s">
        <v>34</v>
      </c>
      <c r="AF89" s="90" t="s">
        <v>40</v>
      </c>
      <c r="AG89" s="60" t="s">
        <v>34</v>
      </c>
      <c r="AH89" s="99" t="s">
        <v>40</v>
      </c>
      <c r="AI89" s="99" t="s">
        <v>34</v>
      </c>
      <c r="AJ89" s="90" t="s">
        <v>40</v>
      </c>
      <c r="AK89" s="60" t="s">
        <v>34</v>
      </c>
      <c r="AL89" s="99" t="s">
        <v>40</v>
      </c>
      <c r="AM89" s="60" t="s">
        <v>34</v>
      </c>
      <c r="AN89" s="1512"/>
      <c r="AO89" s="15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X89" s="3"/>
      <c r="BY89" s="3"/>
      <c r="BZ89" s="3"/>
      <c r="CA89" s="4"/>
      <c r="CB89" s="4"/>
      <c r="CC89" s="4"/>
      <c r="CD89" s="4"/>
      <c r="CE89" s="4"/>
      <c r="CF89" s="4"/>
      <c r="CG89" s="13"/>
      <c r="CH89" s="13"/>
      <c r="CI89" s="13"/>
      <c r="CJ89" s="13"/>
      <c r="CK89" s="13"/>
      <c r="CL89" s="13"/>
      <c r="CM89" s="13"/>
    </row>
    <row r="90" spans="1:91" s="2" customFormat="1" ht="14.25" customHeight="1" x14ac:dyDescent="0.2">
      <c r="A90" s="1507" t="s">
        <v>91</v>
      </c>
      <c r="B90" s="1509"/>
      <c r="C90" s="554">
        <f t="shared" ref="C90:AN90" si="15">SUM(C91:C97)</f>
        <v>712</v>
      </c>
      <c r="D90" s="576">
        <f>SUM(D91:D97)</f>
        <v>251</v>
      </c>
      <c r="E90" s="576">
        <f>SUM(E91:E97)</f>
        <v>461</v>
      </c>
      <c r="F90" s="588">
        <f t="shared" si="15"/>
        <v>13</v>
      </c>
      <c r="G90" s="598">
        <f t="shared" si="15"/>
        <v>10</v>
      </c>
      <c r="H90" s="588">
        <f t="shared" si="15"/>
        <v>5</v>
      </c>
      <c r="I90" s="598">
        <f t="shared" si="15"/>
        <v>6</v>
      </c>
      <c r="J90" s="588">
        <f t="shared" si="15"/>
        <v>14</v>
      </c>
      <c r="K90" s="598">
        <f t="shared" si="15"/>
        <v>11</v>
      </c>
      <c r="L90" s="588">
        <f t="shared" si="15"/>
        <v>8</v>
      </c>
      <c r="M90" s="598">
        <f t="shared" si="15"/>
        <v>30</v>
      </c>
      <c r="N90" s="588">
        <f t="shared" si="15"/>
        <v>11</v>
      </c>
      <c r="O90" s="598">
        <f t="shared" si="15"/>
        <v>52</v>
      </c>
      <c r="P90" s="588">
        <f t="shared" si="15"/>
        <v>3</v>
      </c>
      <c r="Q90" s="598">
        <f t="shared" si="15"/>
        <v>63</v>
      </c>
      <c r="R90" s="588">
        <f t="shared" si="15"/>
        <v>13</v>
      </c>
      <c r="S90" s="598">
        <f t="shared" si="15"/>
        <v>57</v>
      </c>
      <c r="T90" s="588">
        <f t="shared" si="15"/>
        <v>15</v>
      </c>
      <c r="U90" s="598">
        <f t="shared" si="15"/>
        <v>35</v>
      </c>
      <c r="V90" s="588">
        <f t="shared" si="15"/>
        <v>5</v>
      </c>
      <c r="W90" s="598">
        <f t="shared" si="15"/>
        <v>19</v>
      </c>
      <c r="X90" s="588">
        <f t="shared" si="15"/>
        <v>9</v>
      </c>
      <c r="Y90" s="598">
        <f t="shared" si="15"/>
        <v>16</v>
      </c>
      <c r="Z90" s="588">
        <f t="shared" si="15"/>
        <v>16</v>
      </c>
      <c r="AA90" s="598">
        <f t="shared" si="15"/>
        <v>12</v>
      </c>
      <c r="AB90" s="588">
        <f t="shared" si="15"/>
        <v>26</v>
      </c>
      <c r="AC90" s="598">
        <f t="shared" si="15"/>
        <v>14</v>
      </c>
      <c r="AD90" s="588">
        <f t="shared" si="15"/>
        <v>12</v>
      </c>
      <c r="AE90" s="598">
        <f t="shared" si="15"/>
        <v>29</v>
      </c>
      <c r="AF90" s="588">
        <f t="shared" si="15"/>
        <v>20</v>
      </c>
      <c r="AG90" s="598">
        <f t="shared" si="15"/>
        <v>23</v>
      </c>
      <c r="AH90" s="588">
        <f t="shared" si="15"/>
        <v>18</v>
      </c>
      <c r="AI90" s="598">
        <f t="shared" si="15"/>
        <v>18</v>
      </c>
      <c r="AJ90" s="588">
        <f t="shared" si="15"/>
        <v>21</v>
      </c>
      <c r="AK90" s="598">
        <f t="shared" si="15"/>
        <v>17</v>
      </c>
      <c r="AL90" s="588">
        <f t="shared" si="15"/>
        <v>42</v>
      </c>
      <c r="AM90" s="598">
        <f t="shared" si="15"/>
        <v>49</v>
      </c>
      <c r="AN90" s="599">
        <f t="shared" si="15"/>
        <v>678</v>
      </c>
      <c r="AO90" s="599">
        <f>SUM(AO91:AO93)</f>
        <v>0</v>
      </c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X90" s="3"/>
      <c r="BY90" s="3"/>
      <c r="BZ90" s="3"/>
      <c r="CA90" s="4"/>
      <c r="CB90" s="4"/>
      <c r="CC90" s="4"/>
      <c r="CD90" s="4"/>
      <c r="CE90" s="4"/>
      <c r="CF90" s="4"/>
      <c r="CG90" s="13">
        <v>0</v>
      </c>
      <c r="CH90" s="13">
        <v>0</v>
      </c>
      <c r="CI90" s="13"/>
      <c r="CJ90" s="13"/>
      <c r="CK90" s="13"/>
      <c r="CL90" s="13"/>
      <c r="CM90" s="13"/>
    </row>
    <row r="91" spans="1:91" s="2" customFormat="1" ht="14.25" customHeight="1" x14ac:dyDescent="0.2">
      <c r="A91" s="1510" t="s">
        <v>92</v>
      </c>
      <c r="B91" s="336" t="s">
        <v>93</v>
      </c>
      <c r="C91" s="554">
        <f t="shared" ref="C91:C97" si="16">SUM(D91+E91)</f>
        <v>656</v>
      </c>
      <c r="D91" s="576">
        <f>SUM(F91+H91+J91+L91+N91+P91+R91+T91+V91+X91+Z91+AB91+AD91+AF91+AH91+AJ91+AL91)</f>
        <v>231</v>
      </c>
      <c r="E91" s="576">
        <f>SUM(G91+I91+K91+M91+O91+Q91+S91+U91+W91+Y91+AA91+AC91+AE91+AG91+AI91+AK91+AM91)</f>
        <v>425</v>
      </c>
      <c r="F91" s="556">
        <v>13</v>
      </c>
      <c r="G91" s="600">
        <v>10</v>
      </c>
      <c r="H91" s="558">
        <v>5</v>
      </c>
      <c r="I91" s="559">
        <v>6</v>
      </c>
      <c r="J91" s="558">
        <v>14</v>
      </c>
      <c r="K91" s="559">
        <v>11</v>
      </c>
      <c r="L91" s="556">
        <v>6</v>
      </c>
      <c r="M91" s="600">
        <v>25</v>
      </c>
      <c r="N91" s="558">
        <v>9</v>
      </c>
      <c r="O91" s="559">
        <v>45</v>
      </c>
      <c r="P91" s="558">
        <v>3</v>
      </c>
      <c r="Q91" s="559">
        <v>63</v>
      </c>
      <c r="R91" s="558">
        <v>11</v>
      </c>
      <c r="S91" s="559">
        <v>54</v>
      </c>
      <c r="T91" s="558">
        <v>14</v>
      </c>
      <c r="U91" s="559">
        <v>33</v>
      </c>
      <c r="V91" s="558">
        <v>5</v>
      </c>
      <c r="W91" s="559">
        <v>18</v>
      </c>
      <c r="X91" s="558">
        <v>9</v>
      </c>
      <c r="Y91" s="559">
        <v>14</v>
      </c>
      <c r="Z91" s="558">
        <v>15</v>
      </c>
      <c r="AA91" s="559">
        <v>11</v>
      </c>
      <c r="AB91" s="558">
        <v>24</v>
      </c>
      <c r="AC91" s="559">
        <v>10</v>
      </c>
      <c r="AD91" s="558">
        <v>10</v>
      </c>
      <c r="AE91" s="559">
        <v>28</v>
      </c>
      <c r="AF91" s="558">
        <v>18</v>
      </c>
      <c r="AG91" s="559">
        <v>21</v>
      </c>
      <c r="AH91" s="558">
        <v>16</v>
      </c>
      <c r="AI91" s="559">
        <v>16</v>
      </c>
      <c r="AJ91" s="558">
        <v>19</v>
      </c>
      <c r="AK91" s="559">
        <v>17</v>
      </c>
      <c r="AL91" s="558">
        <v>40</v>
      </c>
      <c r="AM91" s="559">
        <v>43</v>
      </c>
      <c r="AN91" s="561">
        <v>628</v>
      </c>
      <c r="AO91" s="561">
        <v>0</v>
      </c>
      <c r="AP91" s="28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12"/>
      <c r="BB91" s="12"/>
      <c r="BX91" s="3"/>
      <c r="BY91" s="3"/>
      <c r="BZ91" s="3"/>
      <c r="CA91" s="4"/>
      <c r="CB91" s="4"/>
      <c r="CC91" s="4"/>
      <c r="CD91" s="4"/>
      <c r="CE91" s="4"/>
      <c r="CF91" s="4"/>
      <c r="CG91" s="13">
        <v>0</v>
      </c>
      <c r="CH91" s="13">
        <v>0</v>
      </c>
      <c r="CI91" s="13">
        <v>0</v>
      </c>
      <c r="CJ91" s="13">
        <v>0</v>
      </c>
      <c r="CK91" s="13"/>
      <c r="CL91" s="13"/>
      <c r="CM91" s="13"/>
    </row>
    <row r="92" spans="1:91" s="2" customFormat="1" x14ac:dyDescent="0.2">
      <c r="A92" s="1511"/>
      <c r="B92" s="144" t="s">
        <v>94</v>
      </c>
      <c r="C92" s="107">
        <f t="shared" si="16"/>
        <v>2</v>
      </c>
      <c r="D92" s="32">
        <f t="shared" ref="D92:E97" si="17">SUM(F92+H92+J92+L92+N92+P92+R92+T92+V92+X92+Z92+AB92+AD92+AF92+AH92+AJ92+AL92)</f>
        <v>2</v>
      </c>
      <c r="E92" s="32">
        <f t="shared" si="17"/>
        <v>0</v>
      </c>
      <c r="F92" s="145"/>
      <c r="G92" s="146"/>
      <c r="H92" s="147"/>
      <c r="I92" s="148"/>
      <c r="J92" s="145"/>
      <c r="K92" s="149"/>
      <c r="L92" s="147"/>
      <c r="M92" s="150"/>
      <c r="N92" s="145">
        <v>1</v>
      </c>
      <c r="O92" s="149"/>
      <c r="P92" s="148"/>
      <c r="Q92" s="150"/>
      <c r="R92" s="151"/>
      <c r="S92" s="149"/>
      <c r="T92" s="148"/>
      <c r="U92" s="150"/>
      <c r="V92" s="151"/>
      <c r="W92" s="149"/>
      <c r="X92" s="148"/>
      <c r="Y92" s="149"/>
      <c r="Z92" s="151"/>
      <c r="AA92" s="150"/>
      <c r="AB92" s="151"/>
      <c r="AC92" s="149"/>
      <c r="AD92" s="148"/>
      <c r="AE92" s="150"/>
      <c r="AF92" s="151"/>
      <c r="AG92" s="149"/>
      <c r="AH92" s="148"/>
      <c r="AI92" s="150"/>
      <c r="AJ92" s="151">
        <v>1</v>
      </c>
      <c r="AK92" s="149"/>
      <c r="AL92" s="148"/>
      <c r="AM92" s="149"/>
      <c r="AN92" s="152">
        <v>2</v>
      </c>
      <c r="AO92" s="152">
        <v>0</v>
      </c>
      <c r="AP92" s="28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BX92" s="3"/>
      <c r="BY92" s="3"/>
      <c r="BZ92" s="3"/>
      <c r="CA92" s="4"/>
      <c r="CB92" s="4"/>
      <c r="CC92" s="4"/>
      <c r="CD92" s="4"/>
      <c r="CE92" s="4"/>
      <c r="CF92" s="4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s="2" customFormat="1" ht="15" thickBot="1" x14ac:dyDescent="0.25">
      <c r="A93" s="1540"/>
      <c r="B93" s="153" t="s">
        <v>95</v>
      </c>
      <c r="C93" s="154">
        <f t="shared" si="16"/>
        <v>3</v>
      </c>
      <c r="D93" s="155">
        <f t="shared" si="17"/>
        <v>0</v>
      </c>
      <c r="E93" s="155">
        <f t="shared" si="17"/>
        <v>3</v>
      </c>
      <c r="F93" s="156"/>
      <c r="G93" s="157"/>
      <c r="H93" s="158"/>
      <c r="I93" s="159"/>
      <c r="J93" s="156"/>
      <c r="K93" s="160"/>
      <c r="L93" s="158"/>
      <c r="M93" s="161"/>
      <c r="N93" s="156"/>
      <c r="O93" s="160">
        <v>1</v>
      </c>
      <c r="P93" s="159"/>
      <c r="Q93" s="161"/>
      <c r="R93" s="162"/>
      <c r="S93" s="160"/>
      <c r="T93" s="159"/>
      <c r="U93" s="161">
        <v>1</v>
      </c>
      <c r="V93" s="162"/>
      <c r="W93" s="160"/>
      <c r="X93" s="159"/>
      <c r="Y93" s="160"/>
      <c r="Z93" s="162"/>
      <c r="AA93" s="161"/>
      <c r="AB93" s="162"/>
      <c r="AC93" s="160"/>
      <c r="AD93" s="159"/>
      <c r="AE93" s="161"/>
      <c r="AF93" s="162"/>
      <c r="AG93" s="160"/>
      <c r="AH93" s="159"/>
      <c r="AI93" s="161"/>
      <c r="AJ93" s="162"/>
      <c r="AK93" s="160"/>
      <c r="AL93" s="159"/>
      <c r="AM93" s="160">
        <v>1</v>
      </c>
      <c r="AN93" s="163">
        <v>1</v>
      </c>
      <c r="AO93" s="163">
        <v>0</v>
      </c>
      <c r="AP93" s="28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BX93" s="3"/>
      <c r="BY93" s="3"/>
      <c r="BZ93" s="3"/>
      <c r="CA93" s="4"/>
      <c r="CB93" s="4"/>
      <c r="CC93" s="4"/>
      <c r="CD93" s="4"/>
      <c r="CE93" s="4"/>
      <c r="CF93" s="4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s="2" customFormat="1" ht="15" thickTop="1" x14ac:dyDescent="0.2">
      <c r="A94" s="1541" t="s">
        <v>96</v>
      </c>
      <c r="B94" s="1542"/>
      <c r="C94" s="164">
        <f t="shared" si="16"/>
        <v>13</v>
      </c>
      <c r="D94" s="64">
        <f t="shared" si="17"/>
        <v>3</v>
      </c>
      <c r="E94" s="165">
        <f>SUM(G94+I94+K94+M94+O94+Q94+S94+U94+W94+Y94+AA94+AC94+AE94+AG94+AI94+AK94+AM94)</f>
        <v>10</v>
      </c>
      <c r="F94" s="166"/>
      <c r="G94" s="167"/>
      <c r="H94" s="168"/>
      <c r="I94" s="169"/>
      <c r="J94" s="170"/>
      <c r="K94" s="167"/>
      <c r="L94" s="168">
        <v>1</v>
      </c>
      <c r="M94" s="171">
        <v>4</v>
      </c>
      <c r="N94" s="170"/>
      <c r="O94" s="167">
        <v>2</v>
      </c>
      <c r="P94" s="169"/>
      <c r="Q94" s="171"/>
      <c r="R94" s="172"/>
      <c r="S94" s="167">
        <v>2</v>
      </c>
      <c r="T94" s="169"/>
      <c r="U94" s="171"/>
      <c r="V94" s="172"/>
      <c r="W94" s="167"/>
      <c r="X94" s="169"/>
      <c r="Y94" s="167"/>
      <c r="Z94" s="172"/>
      <c r="AA94" s="171"/>
      <c r="AB94" s="172"/>
      <c r="AC94" s="167"/>
      <c r="AD94" s="169"/>
      <c r="AE94" s="171"/>
      <c r="AF94" s="172">
        <v>1</v>
      </c>
      <c r="AG94" s="167"/>
      <c r="AH94" s="169"/>
      <c r="AI94" s="171"/>
      <c r="AJ94" s="172"/>
      <c r="AK94" s="167"/>
      <c r="AL94" s="169">
        <v>1</v>
      </c>
      <c r="AM94" s="167">
        <v>2</v>
      </c>
      <c r="AN94" s="173">
        <v>13</v>
      </c>
      <c r="AO94" s="174"/>
      <c r="AP94" s="28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BX94" s="3"/>
      <c r="BY94" s="3"/>
      <c r="BZ94" s="3"/>
      <c r="CA94" s="4"/>
      <c r="CB94" s="4"/>
      <c r="CC94" s="4"/>
      <c r="CD94" s="4"/>
      <c r="CE94" s="4"/>
      <c r="CF94" s="4"/>
      <c r="CG94" s="13">
        <v>0</v>
      </c>
      <c r="CH94" s="13">
        <v>0</v>
      </c>
      <c r="CI94" s="13"/>
      <c r="CJ94" s="13"/>
      <c r="CK94" s="13"/>
      <c r="CL94" s="13"/>
      <c r="CM94" s="13"/>
    </row>
    <row r="95" spans="1:91" s="2" customFormat="1" x14ac:dyDescent="0.2">
      <c r="A95" s="1543" t="s">
        <v>97</v>
      </c>
      <c r="B95" s="1544"/>
      <c r="C95" s="31">
        <f t="shared" si="16"/>
        <v>0</v>
      </c>
      <c r="D95" s="64">
        <f t="shared" si="17"/>
        <v>0</v>
      </c>
      <c r="E95" s="175">
        <f>SUM(G95+I95+K95+M95+O95+Q95+S95+U95+W95+Y95+AA95+AC95+AE95+AG95+AI95+AK95+AM95)</f>
        <v>0</v>
      </c>
      <c r="F95" s="176"/>
      <c r="G95" s="177"/>
      <c r="H95" s="178"/>
      <c r="I95" s="179"/>
      <c r="J95" s="166"/>
      <c r="K95" s="180"/>
      <c r="L95" s="178"/>
      <c r="M95" s="181"/>
      <c r="N95" s="166"/>
      <c r="O95" s="180"/>
      <c r="P95" s="179"/>
      <c r="Q95" s="181"/>
      <c r="R95" s="182"/>
      <c r="S95" s="180"/>
      <c r="T95" s="179"/>
      <c r="U95" s="181"/>
      <c r="V95" s="182"/>
      <c r="W95" s="180"/>
      <c r="X95" s="179"/>
      <c r="Y95" s="180"/>
      <c r="Z95" s="182"/>
      <c r="AA95" s="181"/>
      <c r="AB95" s="182"/>
      <c r="AC95" s="180"/>
      <c r="AD95" s="179"/>
      <c r="AE95" s="181"/>
      <c r="AF95" s="182"/>
      <c r="AG95" s="180"/>
      <c r="AH95" s="179"/>
      <c r="AI95" s="181"/>
      <c r="AJ95" s="182"/>
      <c r="AK95" s="180"/>
      <c r="AL95" s="179"/>
      <c r="AM95" s="180"/>
      <c r="AN95" s="183">
        <v>0</v>
      </c>
      <c r="AO95" s="184"/>
      <c r="AP95" s="28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BX95" s="3"/>
      <c r="BY95" s="3"/>
      <c r="BZ95" s="3"/>
      <c r="CA95" s="4"/>
      <c r="CB95" s="4"/>
      <c r="CC95" s="4"/>
      <c r="CD95" s="4"/>
      <c r="CE95" s="4"/>
      <c r="CF95" s="4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s="2" customFormat="1" x14ac:dyDescent="0.2">
      <c r="A96" s="1543" t="s">
        <v>98</v>
      </c>
      <c r="B96" s="1544"/>
      <c r="C96" s="107">
        <f t="shared" si="16"/>
        <v>33</v>
      </c>
      <c r="D96" s="32">
        <f t="shared" si="17"/>
        <v>10</v>
      </c>
      <c r="E96" s="185">
        <f>SUM(G96+I96+K96+M96+O96+Q96+S96+U96+W96+Y96+AA96+AC96+AE96+AG96+AI96+AK96+AM96)</f>
        <v>23</v>
      </c>
      <c r="F96" s="145"/>
      <c r="G96" s="146"/>
      <c r="H96" s="147"/>
      <c r="I96" s="148"/>
      <c r="J96" s="145"/>
      <c r="K96" s="149"/>
      <c r="L96" s="147">
        <v>1</v>
      </c>
      <c r="M96" s="150">
        <v>1</v>
      </c>
      <c r="N96" s="145">
        <v>1</v>
      </c>
      <c r="O96" s="149">
        <v>4</v>
      </c>
      <c r="P96" s="148"/>
      <c r="Q96" s="150"/>
      <c r="R96" s="151"/>
      <c r="S96" s="149">
        <v>1</v>
      </c>
      <c r="T96" s="148"/>
      <c r="U96" s="150">
        <v>1</v>
      </c>
      <c r="V96" s="151"/>
      <c r="W96" s="149">
        <v>1</v>
      </c>
      <c r="X96" s="148"/>
      <c r="Y96" s="149">
        <v>2</v>
      </c>
      <c r="Z96" s="151"/>
      <c r="AA96" s="150">
        <v>1</v>
      </c>
      <c r="AB96" s="151">
        <v>2</v>
      </c>
      <c r="AC96" s="149">
        <v>4</v>
      </c>
      <c r="AD96" s="148">
        <v>1</v>
      </c>
      <c r="AE96" s="150">
        <v>1</v>
      </c>
      <c r="AF96" s="151">
        <v>1</v>
      </c>
      <c r="AG96" s="149">
        <v>2</v>
      </c>
      <c r="AH96" s="148">
        <v>2</v>
      </c>
      <c r="AI96" s="150">
        <v>2</v>
      </c>
      <c r="AJ96" s="151">
        <v>1</v>
      </c>
      <c r="AK96" s="149"/>
      <c r="AL96" s="148">
        <v>1</v>
      </c>
      <c r="AM96" s="149">
        <v>3</v>
      </c>
      <c r="AN96" s="152">
        <v>31</v>
      </c>
      <c r="AO96" s="186"/>
      <c r="AP96" s="28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BX96" s="3"/>
      <c r="BY96" s="3"/>
      <c r="BZ96" s="3"/>
      <c r="CA96" s="4"/>
      <c r="CB96" s="4"/>
      <c r="CC96" s="4"/>
      <c r="CD96" s="4"/>
      <c r="CE96" s="4"/>
      <c r="CF96" s="4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s="2" customFormat="1" x14ac:dyDescent="0.2">
      <c r="A97" s="1547" t="s">
        <v>99</v>
      </c>
      <c r="B97" s="1548"/>
      <c r="C97" s="77">
        <f t="shared" si="16"/>
        <v>5</v>
      </c>
      <c r="D97" s="78">
        <f t="shared" si="17"/>
        <v>5</v>
      </c>
      <c r="E97" s="187">
        <f>SUM(G97+I97+K97+M97+O97+Q97+S97+U97+W97+Y97+AA97+AC97+AE97+AG97+AI97+AK97+AM97)</f>
        <v>0</v>
      </c>
      <c r="F97" s="188"/>
      <c r="G97" s="189"/>
      <c r="H97" s="190"/>
      <c r="I97" s="191"/>
      <c r="J97" s="188"/>
      <c r="K97" s="192"/>
      <c r="L97" s="190"/>
      <c r="M97" s="193"/>
      <c r="N97" s="188"/>
      <c r="O97" s="192"/>
      <c r="P97" s="191"/>
      <c r="Q97" s="193"/>
      <c r="R97" s="194">
        <v>2</v>
      </c>
      <c r="S97" s="192"/>
      <c r="T97" s="191">
        <v>1</v>
      </c>
      <c r="U97" s="193"/>
      <c r="V97" s="194"/>
      <c r="W97" s="192"/>
      <c r="X97" s="191"/>
      <c r="Y97" s="192"/>
      <c r="Z97" s="194">
        <v>1</v>
      </c>
      <c r="AA97" s="193"/>
      <c r="AB97" s="194"/>
      <c r="AC97" s="192"/>
      <c r="AD97" s="191">
        <v>1</v>
      </c>
      <c r="AE97" s="193"/>
      <c r="AF97" s="194"/>
      <c r="AG97" s="192"/>
      <c r="AH97" s="191"/>
      <c r="AI97" s="193"/>
      <c r="AJ97" s="194"/>
      <c r="AK97" s="192"/>
      <c r="AL97" s="191"/>
      <c r="AM97" s="192"/>
      <c r="AN97" s="195">
        <v>3</v>
      </c>
      <c r="AO97" s="196"/>
      <c r="AP97" s="28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BX97" s="3"/>
      <c r="BY97" s="3"/>
      <c r="BZ97" s="3"/>
      <c r="CA97" s="4"/>
      <c r="CB97" s="4"/>
      <c r="CC97" s="4"/>
      <c r="CD97" s="4"/>
      <c r="CE97" s="4"/>
      <c r="CF97" s="4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s="2" customFormat="1" x14ac:dyDescent="0.2">
      <c r="A98" s="82" t="s">
        <v>100</v>
      </c>
      <c r="B98" s="8"/>
      <c r="C98" s="8"/>
      <c r="D98" s="8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CA98" s="4"/>
      <c r="CB98" s="4"/>
      <c r="CC98" s="4"/>
      <c r="CD98" s="4"/>
      <c r="CE98" s="4"/>
      <c r="CF98" s="4"/>
      <c r="CG98" s="13"/>
      <c r="CH98" s="13"/>
      <c r="CI98" s="13"/>
      <c r="CJ98" s="13"/>
      <c r="CK98" s="13"/>
      <c r="CL98" s="13"/>
      <c r="CM98" s="13"/>
    </row>
    <row r="99" spans="1:91" s="2" customFormat="1" x14ac:dyDescent="0.2">
      <c r="A99" s="1507" t="s">
        <v>101</v>
      </c>
      <c r="B99" s="1508"/>
      <c r="C99" s="1509"/>
      <c r="D99" s="593" t="s">
        <v>53</v>
      </c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3"/>
      <c r="BY99" s="3"/>
      <c r="BZ99" s="3"/>
      <c r="CA99" s="4"/>
      <c r="CB99" s="4"/>
      <c r="CC99" s="4"/>
      <c r="CD99" s="4"/>
      <c r="CE99" s="4"/>
      <c r="CF99" s="4"/>
      <c r="CG99" s="13"/>
      <c r="CH99" s="13"/>
      <c r="CI99" s="13"/>
      <c r="CJ99" s="13"/>
      <c r="CK99" s="13"/>
      <c r="CL99" s="13"/>
      <c r="CM99" s="13"/>
    </row>
    <row r="100" spans="1:91" s="2" customFormat="1" ht="21" x14ac:dyDescent="0.2">
      <c r="A100" s="1501" t="s">
        <v>102</v>
      </c>
      <c r="B100" s="1503"/>
      <c r="C100" s="601" t="s">
        <v>103</v>
      </c>
      <c r="D100" s="602"/>
      <c r="E100" s="131"/>
      <c r="BX100" s="3"/>
      <c r="BY100" s="3"/>
      <c r="BZ100" s="3"/>
      <c r="CA100" s="4"/>
      <c r="CB100" s="4"/>
      <c r="CC100" s="4"/>
      <c r="CD100" s="4"/>
      <c r="CE100" s="4"/>
      <c r="CF100" s="4"/>
      <c r="CG100" s="13"/>
      <c r="CH100" s="13"/>
      <c r="CI100" s="13"/>
      <c r="CJ100" s="13"/>
      <c r="CK100" s="13"/>
      <c r="CL100" s="13"/>
      <c r="CM100" s="13"/>
    </row>
    <row r="101" spans="1:91" s="2" customFormat="1" x14ac:dyDescent="0.2">
      <c r="A101" s="1545"/>
      <c r="B101" s="1546"/>
      <c r="C101" s="312" t="s">
        <v>104</v>
      </c>
      <c r="D101" s="152"/>
      <c r="E101" s="131"/>
      <c r="BX101" s="3"/>
      <c r="BY101" s="3"/>
      <c r="BZ101" s="3"/>
      <c r="CA101" s="4"/>
      <c r="CB101" s="4"/>
      <c r="CC101" s="4"/>
      <c r="CD101" s="4"/>
      <c r="CE101" s="4"/>
      <c r="CF101" s="4"/>
      <c r="CG101" s="13"/>
      <c r="CH101" s="13"/>
      <c r="CI101" s="13"/>
      <c r="CJ101" s="13"/>
      <c r="CK101" s="13"/>
      <c r="CL101" s="13"/>
      <c r="CM101" s="13"/>
    </row>
    <row r="102" spans="1:91" s="2" customFormat="1" ht="21" x14ac:dyDescent="0.2">
      <c r="A102" s="1504"/>
      <c r="B102" s="1506"/>
      <c r="C102" s="315" t="s">
        <v>105</v>
      </c>
      <c r="D102" s="200"/>
      <c r="E102" s="131"/>
      <c r="BX102" s="3"/>
      <c r="BY102" s="3"/>
      <c r="BZ102" s="3"/>
      <c r="CA102" s="4"/>
      <c r="CB102" s="4"/>
      <c r="CC102" s="4"/>
      <c r="CD102" s="4"/>
      <c r="CE102" s="4"/>
      <c r="CF102" s="4"/>
      <c r="CG102" s="13"/>
      <c r="CH102" s="13"/>
      <c r="CI102" s="13"/>
      <c r="CJ102" s="13"/>
      <c r="CK102" s="13"/>
      <c r="CL102" s="13"/>
      <c r="CM102" s="13"/>
    </row>
    <row r="103" spans="1:91" s="2" customFormat="1" ht="15" x14ac:dyDescent="0.2">
      <c r="A103" s="81" t="s">
        <v>106</v>
      </c>
      <c r="B103" s="56"/>
      <c r="C103" s="201"/>
      <c r="D103" s="201"/>
      <c r="E103" s="202"/>
      <c r="F103" s="203"/>
      <c r="G103" s="203"/>
      <c r="H103" s="94"/>
      <c r="I103" s="203"/>
      <c r="J103" s="56"/>
      <c r="K103" s="204"/>
      <c r="L103" s="205"/>
      <c r="M103" s="204"/>
      <c r="N103" s="204"/>
      <c r="O103" s="206"/>
      <c r="P103" s="56"/>
      <c r="Q103" s="204"/>
      <c r="R103" s="206"/>
      <c r="S103" s="56"/>
      <c r="T103" s="204"/>
      <c r="U103" s="56"/>
      <c r="V103" s="56"/>
      <c r="W103" s="206"/>
      <c r="X103" s="206"/>
      <c r="Y103" s="206"/>
      <c r="Z103" s="207"/>
      <c r="AA103" s="56"/>
      <c r="AB103" s="206"/>
      <c r="AC103" s="206"/>
      <c r="AD103" s="206"/>
      <c r="AE103" s="206"/>
      <c r="AF103" s="207"/>
      <c r="AG103" s="56"/>
      <c r="AH103" s="206"/>
      <c r="AI103" s="206"/>
      <c r="AJ103" s="206"/>
      <c r="AK103" s="56"/>
      <c r="AL103" s="204"/>
      <c r="AM103" s="206"/>
      <c r="AN103" s="204"/>
      <c r="AO103" s="208"/>
      <c r="AP103" s="56"/>
      <c r="CA103" s="4"/>
      <c r="CB103" s="4"/>
      <c r="CC103" s="4"/>
      <c r="CD103" s="4"/>
      <c r="CE103" s="4"/>
      <c r="CF103" s="4"/>
      <c r="CG103" s="13"/>
      <c r="CH103" s="13"/>
      <c r="CI103" s="13"/>
      <c r="CJ103" s="13"/>
      <c r="CK103" s="13"/>
      <c r="CL103" s="13"/>
      <c r="CM103" s="13"/>
    </row>
    <row r="104" spans="1:91" s="2" customFormat="1" ht="14.25" customHeight="1" x14ac:dyDescent="0.2">
      <c r="A104" s="1523" t="s">
        <v>89</v>
      </c>
      <c r="B104" s="1549"/>
      <c r="C104" s="1501" t="s">
        <v>5</v>
      </c>
      <c r="D104" s="1502"/>
      <c r="E104" s="1503"/>
      <c r="F104" s="1507" t="s">
        <v>6</v>
      </c>
      <c r="G104" s="1508"/>
      <c r="H104" s="1508"/>
      <c r="I104" s="1508"/>
      <c r="J104" s="1508"/>
      <c r="K104" s="1508"/>
      <c r="L104" s="1508"/>
      <c r="M104" s="1508"/>
      <c r="N104" s="1508"/>
      <c r="O104" s="1508"/>
      <c r="P104" s="1508"/>
      <c r="Q104" s="1508"/>
      <c r="R104" s="1508"/>
      <c r="S104" s="1508"/>
      <c r="T104" s="1508"/>
      <c r="U104" s="1508"/>
      <c r="V104" s="1508"/>
      <c r="W104" s="1508"/>
      <c r="X104" s="1508"/>
      <c r="Y104" s="1508"/>
      <c r="Z104" s="1508"/>
      <c r="AA104" s="1508"/>
      <c r="AB104" s="1508"/>
      <c r="AC104" s="1508"/>
      <c r="AD104" s="1508"/>
      <c r="AE104" s="1508"/>
      <c r="AF104" s="1508"/>
      <c r="AG104" s="1508"/>
      <c r="AH104" s="1508"/>
      <c r="AI104" s="1508"/>
      <c r="AJ104" s="1508"/>
      <c r="AK104" s="1508"/>
      <c r="AL104" s="1508"/>
      <c r="AM104" s="1509"/>
      <c r="AN104" s="1510" t="s">
        <v>7</v>
      </c>
      <c r="AO104" s="209"/>
      <c r="BX104" s="3"/>
      <c r="BY104" s="3"/>
      <c r="BZ104" s="3"/>
      <c r="CA104" s="4"/>
      <c r="CB104" s="4"/>
      <c r="CC104" s="4"/>
      <c r="CD104" s="4"/>
      <c r="CE104" s="4"/>
      <c r="CF104" s="4"/>
      <c r="CG104" s="13"/>
      <c r="CH104" s="13"/>
      <c r="CI104" s="13"/>
      <c r="CJ104" s="13"/>
      <c r="CK104" s="13"/>
      <c r="CL104" s="13"/>
      <c r="CM104" s="13"/>
    </row>
    <row r="105" spans="1:91" s="2" customFormat="1" x14ac:dyDescent="0.2">
      <c r="A105" s="1524"/>
      <c r="B105" s="1550"/>
      <c r="C105" s="1504"/>
      <c r="D105" s="1505"/>
      <c r="E105" s="1506"/>
      <c r="F105" s="1507" t="s">
        <v>11</v>
      </c>
      <c r="G105" s="1509"/>
      <c r="H105" s="1507" t="s">
        <v>12</v>
      </c>
      <c r="I105" s="1509"/>
      <c r="J105" s="1507" t="s">
        <v>13</v>
      </c>
      <c r="K105" s="1509"/>
      <c r="L105" s="1507" t="s">
        <v>14</v>
      </c>
      <c r="M105" s="1509"/>
      <c r="N105" s="1507" t="s">
        <v>15</v>
      </c>
      <c r="O105" s="1509"/>
      <c r="P105" s="1513" t="s">
        <v>16</v>
      </c>
      <c r="Q105" s="1514"/>
      <c r="R105" s="1513" t="s">
        <v>17</v>
      </c>
      <c r="S105" s="1514"/>
      <c r="T105" s="1513" t="s">
        <v>18</v>
      </c>
      <c r="U105" s="1514"/>
      <c r="V105" s="1513" t="s">
        <v>19</v>
      </c>
      <c r="W105" s="1514"/>
      <c r="X105" s="1513" t="s">
        <v>20</v>
      </c>
      <c r="Y105" s="1514"/>
      <c r="Z105" s="1513" t="s">
        <v>21</v>
      </c>
      <c r="AA105" s="1514"/>
      <c r="AB105" s="1513" t="s">
        <v>22</v>
      </c>
      <c r="AC105" s="1514"/>
      <c r="AD105" s="1520" t="s">
        <v>23</v>
      </c>
      <c r="AE105" s="1520"/>
      <c r="AF105" s="1513" t="s">
        <v>24</v>
      </c>
      <c r="AG105" s="1514"/>
      <c r="AH105" s="1520" t="s">
        <v>25</v>
      </c>
      <c r="AI105" s="1520"/>
      <c r="AJ105" s="1513" t="s">
        <v>26</v>
      </c>
      <c r="AK105" s="1514"/>
      <c r="AL105" s="1520" t="s">
        <v>27</v>
      </c>
      <c r="AM105" s="1514"/>
      <c r="AN105" s="1511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X105" s="3"/>
      <c r="BY105" s="3"/>
      <c r="BZ105" s="3"/>
      <c r="CA105" s="4"/>
      <c r="CB105" s="4"/>
      <c r="CC105" s="4"/>
      <c r="CD105" s="4"/>
      <c r="CE105" s="4"/>
      <c r="CF105" s="4"/>
      <c r="CG105" s="13"/>
      <c r="CH105" s="13"/>
      <c r="CI105" s="13"/>
      <c r="CJ105" s="13"/>
      <c r="CK105" s="13"/>
      <c r="CL105" s="13"/>
      <c r="CM105" s="13"/>
    </row>
    <row r="106" spans="1:91" s="2" customFormat="1" x14ac:dyDescent="0.2">
      <c r="A106" s="1525"/>
      <c r="B106" s="1551"/>
      <c r="C106" s="549" t="s">
        <v>32</v>
      </c>
      <c r="D106" s="550" t="s">
        <v>40</v>
      </c>
      <c r="E106" s="60" t="s">
        <v>34</v>
      </c>
      <c r="F106" s="90" t="s">
        <v>40</v>
      </c>
      <c r="G106" s="60" t="s">
        <v>34</v>
      </c>
      <c r="H106" s="90" t="s">
        <v>40</v>
      </c>
      <c r="I106" s="60" t="s">
        <v>34</v>
      </c>
      <c r="J106" s="90" t="s">
        <v>40</v>
      </c>
      <c r="K106" s="60" t="s">
        <v>34</v>
      </c>
      <c r="L106" s="90" t="s">
        <v>40</v>
      </c>
      <c r="M106" s="60" t="s">
        <v>34</v>
      </c>
      <c r="N106" s="90" t="s">
        <v>40</v>
      </c>
      <c r="O106" s="60" t="s">
        <v>34</v>
      </c>
      <c r="P106" s="90" t="s">
        <v>40</v>
      </c>
      <c r="Q106" s="60" t="s">
        <v>34</v>
      </c>
      <c r="R106" s="90" t="s">
        <v>40</v>
      </c>
      <c r="S106" s="60" t="s">
        <v>34</v>
      </c>
      <c r="T106" s="90" t="s">
        <v>40</v>
      </c>
      <c r="U106" s="60" t="s">
        <v>34</v>
      </c>
      <c r="V106" s="90" t="s">
        <v>40</v>
      </c>
      <c r="W106" s="60" t="s">
        <v>34</v>
      </c>
      <c r="X106" s="90" t="s">
        <v>40</v>
      </c>
      <c r="Y106" s="60" t="s">
        <v>34</v>
      </c>
      <c r="Z106" s="90" t="s">
        <v>40</v>
      </c>
      <c r="AA106" s="60" t="s">
        <v>34</v>
      </c>
      <c r="AB106" s="90" t="s">
        <v>40</v>
      </c>
      <c r="AC106" s="60" t="s">
        <v>34</v>
      </c>
      <c r="AD106" s="99" t="s">
        <v>40</v>
      </c>
      <c r="AE106" s="99" t="s">
        <v>34</v>
      </c>
      <c r="AF106" s="90" t="s">
        <v>40</v>
      </c>
      <c r="AG106" s="60" t="s">
        <v>34</v>
      </c>
      <c r="AH106" s="99" t="s">
        <v>40</v>
      </c>
      <c r="AI106" s="99" t="s">
        <v>34</v>
      </c>
      <c r="AJ106" s="90" t="s">
        <v>40</v>
      </c>
      <c r="AK106" s="60" t="s">
        <v>34</v>
      </c>
      <c r="AL106" s="99" t="s">
        <v>40</v>
      </c>
      <c r="AM106" s="60" t="s">
        <v>34</v>
      </c>
      <c r="AN106" s="1512"/>
      <c r="AO106" s="210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X106" s="3"/>
      <c r="BY106" s="3"/>
      <c r="BZ106" s="3"/>
      <c r="CA106" s="4"/>
      <c r="CB106" s="4"/>
      <c r="CC106" s="4"/>
      <c r="CD106" s="4"/>
      <c r="CE106" s="4"/>
      <c r="CF106" s="4"/>
      <c r="CG106" s="13"/>
      <c r="CH106" s="13"/>
      <c r="CI106" s="13"/>
      <c r="CJ106" s="13"/>
      <c r="CK106" s="13"/>
      <c r="CL106" s="13"/>
      <c r="CM106" s="13"/>
    </row>
    <row r="107" spans="1:91" s="2" customFormat="1" ht="14.25" customHeight="1" x14ac:dyDescent="0.2">
      <c r="A107" s="1650" t="s">
        <v>107</v>
      </c>
      <c r="B107" s="1651"/>
      <c r="C107" s="164">
        <f>SUM(D107+E107)</f>
        <v>0</v>
      </c>
      <c r="D107" s="211">
        <f t="shared" ref="D107:E109" si="18">SUM(F107+H107+J107+L107+N107+P107+R107+T107+V107+X107+Z107+AB107+AD107+AF107+AH107+AJ107+AL107)</f>
        <v>0</v>
      </c>
      <c r="E107" s="65">
        <f t="shared" si="18"/>
        <v>0</v>
      </c>
      <c r="F107" s="212"/>
      <c r="G107" s="213"/>
      <c r="H107" s="212"/>
      <c r="I107" s="213"/>
      <c r="J107" s="212"/>
      <c r="K107" s="213"/>
      <c r="L107" s="212"/>
      <c r="M107" s="213"/>
      <c r="N107" s="212"/>
      <c r="O107" s="213"/>
      <c r="P107" s="212"/>
      <c r="Q107" s="213"/>
      <c r="R107" s="212"/>
      <c r="S107" s="213"/>
      <c r="T107" s="212"/>
      <c r="U107" s="213"/>
      <c r="V107" s="212"/>
      <c r="W107" s="213"/>
      <c r="X107" s="212"/>
      <c r="Y107" s="213"/>
      <c r="Z107" s="212"/>
      <c r="AA107" s="213"/>
      <c r="AB107" s="212"/>
      <c r="AC107" s="213"/>
      <c r="AD107" s="214"/>
      <c r="AE107" s="215"/>
      <c r="AF107" s="212"/>
      <c r="AG107" s="213"/>
      <c r="AH107" s="214"/>
      <c r="AI107" s="215"/>
      <c r="AJ107" s="212"/>
      <c r="AK107" s="213"/>
      <c r="AL107" s="214"/>
      <c r="AM107" s="213"/>
      <c r="AN107" s="216"/>
      <c r="AO107" s="28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12"/>
      <c r="BX107" s="3"/>
      <c r="BY107" s="3"/>
      <c r="BZ107" s="3"/>
      <c r="CA107" s="4"/>
      <c r="CB107" s="4"/>
      <c r="CC107" s="4"/>
      <c r="CD107" s="4"/>
      <c r="CE107" s="4"/>
      <c r="CF107" s="4"/>
      <c r="CG107" s="13">
        <v>0</v>
      </c>
      <c r="CH107" s="13">
        <v>0</v>
      </c>
      <c r="CI107" s="13"/>
      <c r="CJ107" s="13"/>
      <c r="CK107" s="13"/>
      <c r="CL107" s="13"/>
      <c r="CM107" s="13"/>
    </row>
    <row r="108" spans="1:91" s="2" customFormat="1" ht="14.25" customHeight="1" x14ac:dyDescent="0.2">
      <c r="A108" s="1558" t="s">
        <v>108</v>
      </c>
      <c r="B108" s="1559"/>
      <c r="C108" s="63">
        <f>SUM(D108+E108)</f>
        <v>4</v>
      </c>
      <c r="D108" s="64">
        <f t="shared" si="18"/>
        <v>2</v>
      </c>
      <c r="E108" s="72">
        <f t="shared" si="18"/>
        <v>2</v>
      </c>
      <c r="F108" s="217"/>
      <c r="G108" s="218"/>
      <c r="H108" s="217"/>
      <c r="I108" s="218"/>
      <c r="J108" s="217"/>
      <c r="K108" s="218"/>
      <c r="L108" s="217"/>
      <c r="M108" s="218"/>
      <c r="N108" s="217"/>
      <c r="O108" s="218"/>
      <c r="P108" s="217"/>
      <c r="Q108" s="218"/>
      <c r="R108" s="217"/>
      <c r="S108" s="218"/>
      <c r="T108" s="217"/>
      <c r="U108" s="218"/>
      <c r="V108" s="217"/>
      <c r="W108" s="218">
        <v>1</v>
      </c>
      <c r="X108" s="217"/>
      <c r="Y108" s="218"/>
      <c r="Z108" s="217"/>
      <c r="AA108" s="218"/>
      <c r="AB108" s="217"/>
      <c r="AC108" s="218"/>
      <c r="AD108" s="219">
        <v>1</v>
      </c>
      <c r="AE108" s="220"/>
      <c r="AF108" s="217"/>
      <c r="AG108" s="218"/>
      <c r="AH108" s="219"/>
      <c r="AI108" s="220">
        <v>1</v>
      </c>
      <c r="AJ108" s="217"/>
      <c r="AK108" s="218"/>
      <c r="AL108" s="219">
        <v>1</v>
      </c>
      <c r="AM108" s="218"/>
      <c r="AN108" s="221">
        <v>4</v>
      </c>
      <c r="AO108" s="28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BX108" s="3"/>
      <c r="BY108" s="3"/>
      <c r="BZ108" s="3"/>
      <c r="CA108" s="4"/>
      <c r="CB108" s="4"/>
      <c r="CC108" s="4"/>
      <c r="CD108" s="4"/>
      <c r="CE108" s="4"/>
      <c r="CF108" s="4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s="2" customFormat="1" ht="14.25" customHeight="1" x14ac:dyDescent="0.2">
      <c r="A109" s="1552" t="s">
        <v>109</v>
      </c>
      <c r="B109" s="1553"/>
      <c r="C109" s="77">
        <f>SUM(D109+E109)</f>
        <v>2</v>
      </c>
      <c r="D109" s="78">
        <f t="shared" si="18"/>
        <v>2</v>
      </c>
      <c r="E109" s="45">
        <f t="shared" si="18"/>
        <v>0</v>
      </c>
      <c r="F109" s="222"/>
      <c r="G109" s="223"/>
      <c r="H109" s="222"/>
      <c r="I109" s="223"/>
      <c r="J109" s="222"/>
      <c r="K109" s="223"/>
      <c r="L109" s="222"/>
      <c r="M109" s="223"/>
      <c r="N109" s="222"/>
      <c r="O109" s="223"/>
      <c r="P109" s="222"/>
      <c r="Q109" s="223"/>
      <c r="R109" s="222"/>
      <c r="S109" s="223"/>
      <c r="T109" s="222"/>
      <c r="U109" s="223"/>
      <c r="V109" s="222"/>
      <c r="W109" s="223"/>
      <c r="X109" s="222"/>
      <c r="Y109" s="223"/>
      <c r="Z109" s="222">
        <v>1</v>
      </c>
      <c r="AA109" s="223"/>
      <c r="AB109" s="222"/>
      <c r="AC109" s="223"/>
      <c r="AD109" s="224"/>
      <c r="AE109" s="225"/>
      <c r="AF109" s="222"/>
      <c r="AG109" s="223"/>
      <c r="AH109" s="224"/>
      <c r="AI109" s="225"/>
      <c r="AJ109" s="222"/>
      <c r="AK109" s="223"/>
      <c r="AL109" s="224">
        <v>1</v>
      </c>
      <c r="AM109" s="223"/>
      <c r="AN109" s="226">
        <v>2</v>
      </c>
      <c r="AO109" s="28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BX109" s="3"/>
      <c r="BY109" s="3"/>
      <c r="BZ109" s="3"/>
      <c r="CA109" s="4"/>
      <c r="CB109" s="4"/>
      <c r="CC109" s="4"/>
      <c r="CD109" s="4"/>
      <c r="CE109" s="4"/>
      <c r="CF109" s="4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s="2" customFormat="1" x14ac:dyDescent="0.2">
      <c r="A110" s="82" t="s">
        <v>110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CA110" s="4"/>
      <c r="CB110" s="4"/>
      <c r="CC110" s="4"/>
      <c r="CD110" s="4"/>
      <c r="CE110" s="4"/>
      <c r="CF110" s="4"/>
      <c r="CG110" s="13"/>
      <c r="CH110" s="13"/>
      <c r="CI110" s="13"/>
      <c r="CJ110" s="13"/>
      <c r="CK110" s="13"/>
      <c r="CL110" s="13"/>
      <c r="CM110" s="13"/>
    </row>
    <row r="111" spans="1:91" s="2" customFormat="1" ht="14.25" customHeight="1" x14ac:dyDescent="0.2">
      <c r="A111" s="1523" t="s">
        <v>111</v>
      </c>
      <c r="B111" s="1549"/>
      <c r="C111" s="1523" t="s">
        <v>53</v>
      </c>
      <c r="D111" s="1554"/>
      <c r="E111" s="1549"/>
      <c r="F111" s="1507" t="s">
        <v>112</v>
      </c>
      <c r="G111" s="1509"/>
      <c r="H111" s="1555" t="s">
        <v>113</v>
      </c>
      <c r="I111" s="1509"/>
      <c r="J111" s="1507" t="s">
        <v>114</v>
      </c>
      <c r="K111" s="1509"/>
      <c r="L111" s="1507" t="s">
        <v>115</v>
      </c>
      <c r="M111" s="1509"/>
      <c r="N111" s="1507" t="s">
        <v>116</v>
      </c>
      <c r="O111" s="1509"/>
      <c r="P111" s="1513" t="s">
        <v>117</v>
      </c>
      <c r="Q111" s="1514"/>
      <c r="R111" s="1513" t="s">
        <v>118</v>
      </c>
      <c r="S111" s="1514"/>
      <c r="T111" s="1513" t="s">
        <v>119</v>
      </c>
      <c r="U111" s="1520"/>
      <c r="V111" s="1513" t="s">
        <v>120</v>
      </c>
      <c r="W111" s="1520"/>
      <c r="X111" s="1562" t="s">
        <v>121</v>
      </c>
      <c r="Y111" s="1653" t="s">
        <v>122</v>
      </c>
      <c r="Z111" s="1520"/>
      <c r="AA111" s="1520"/>
      <c r="AB111" s="1514"/>
      <c r="AC111" s="1565" t="s">
        <v>123</v>
      </c>
      <c r="AD111" s="1566"/>
      <c r="AE111" s="1520" t="s">
        <v>124</v>
      </c>
      <c r="AF111" s="1520"/>
      <c r="AG111" s="1520"/>
      <c r="AH111" s="1514"/>
      <c r="AI111" s="1510" t="s">
        <v>125</v>
      </c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3"/>
      <c r="BY111" s="3"/>
      <c r="BZ111" s="3"/>
      <c r="CA111" s="4"/>
      <c r="CB111" s="4"/>
      <c r="CC111" s="4"/>
      <c r="CD111" s="4"/>
      <c r="CE111" s="4"/>
      <c r="CF111" s="4"/>
      <c r="CG111" s="13"/>
      <c r="CH111" s="13"/>
      <c r="CI111" s="13"/>
      <c r="CJ111" s="13"/>
      <c r="CK111" s="13"/>
      <c r="CL111" s="13"/>
      <c r="CM111" s="13"/>
    </row>
    <row r="112" spans="1:91" s="2" customFormat="1" ht="21" x14ac:dyDescent="0.2">
      <c r="A112" s="1525"/>
      <c r="B112" s="1551"/>
      <c r="C112" s="549" t="s">
        <v>32</v>
      </c>
      <c r="D112" s="550" t="s">
        <v>33</v>
      </c>
      <c r="E112" s="227" t="s">
        <v>34</v>
      </c>
      <c r="F112" s="551" t="s">
        <v>40</v>
      </c>
      <c r="G112" s="552" t="s">
        <v>34</v>
      </c>
      <c r="H112" s="551" t="s">
        <v>40</v>
      </c>
      <c r="I112" s="552" t="s">
        <v>34</v>
      </c>
      <c r="J112" s="551" t="s">
        <v>40</v>
      </c>
      <c r="K112" s="552" t="s">
        <v>34</v>
      </c>
      <c r="L112" s="551" t="s">
        <v>40</v>
      </c>
      <c r="M112" s="552" t="s">
        <v>34</v>
      </c>
      <c r="N112" s="551" t="s">
        <v>40</v>
      </c>
      <c r="O112" s="552" t="s">
        <v>34</v>
      </c>
      <c r="P112" s="551" t="s">
        <v>40</v>
      </c>
      <c r="Q112" s="552" t="s">
        <v>34</v>
      </c>
      <c r="R112" s="551" t="s">
        <v>40</v>
      </c>
      <c r="S112" s="552" t="s">
        <v>34</v>
      </c>
      <c r="T112" s="551" t="s">
        <v>40</v>
      </c>
      <c r="U112" s="603" t="s">
        <v>34</v>
      </c>
      <c r="V112" s="551" t="s">
        <v>40</v>
      </c>
      <c r="W112" s="603" t="s">
        <v>34</v>
      </c>
      <c r="X112" s="1563"/>
      <c r="Y112" s="230" t="s">
        <v>126</v>
      </c>
      <c r="Z112" s="231" t="s">
        <v>127</v>
      </c>
      <c r="AA112" s="232" t="s">
        <v>128</v>
      </c>
      <c r="AB112" s="593" t="s">
        <v>129</v>
      </c>
      <c r="AC112" s="359" t="s">
        <v>130</v>
      </c>
      <c r="AD112" s="604" t="s">
        <v>131</v>
      </c>
      <c r="AE112" s="605" t="s">
        <v>132</v>
      </c>
      <c r="AF112" s="593" t="s">
        <v>133</v>
      </c>
      <c r="AG112" s="236" t="s">
        <v>134</v>
      </c>
      <c r="AH112" s="593" t="s">
        <v>135</v>
      </c>
      <c r="AI112" s="15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X112" s="3"/>
      <c r="BY112" s="3"/>
      <c r="BZ112" s="3"/>
      <c r="CA112" s="4"/>
      <c r="CB112" s="4"/>
      <c r="CC112" s="4"/>
      <c r="CD112" s="4"/>
      <c r="CE112" s="4"/>
      <c r="CF112" s="4"/>
      <c r="CG112" s="13"/>
      <c r="CH112" s="13"/>
      <c r="CI112" s="13"/>
      <c r="CJ112" s="13"/>
      <c r="CK112" s="13"/>
      <c r="CL112" s="13"/>
      <c r="CM112" s="13"/>
    </row>
    <row r="113" spans="1:91" s="2" customFormat="1" x14ac:dyDescent="0.2">
      <c r="A113" s="1650" t="s">
        <v>136</v>
      </c>
      <c r="B113" s="1651"/>
      <c r="C113" s="554">
        <f>SUM(D113+E113)</f>
        <v>5</v>
      </c>
      <c r="D113" s="584">
        <f>SUM(F113+H113+J113+L113+N113+P113+R113+T113+V113)</f>
        <v>2</v>
      </c>
      <c r="E113" s="576">
        <f>SUM(G113+I113+K113+M113+O113+Q113+S113+U113+W113)</f>
        <v>3</v>
      </c>
      <c r="F113" s="600"/>
      <c r="G113" s="606"/>
      <c r="H113" s="556"/>
      <c r="I113" s="559"/>
      <c r="J113" s="600"/>
      <c r="K113" s="606">
        <v>1</v>
      </c>
      <c r="L113" s="556"/>
      <c r="M113" s="559"/>
      <c r="N113" s="600"/>
      <c r="O113" s="606">
        <v>1</v>
      </c>
      <c r="P113" s="556"/>
      <c r="Q113" s="559">
        <v>1</v>
      </c>
      <c r="R113" s="600"/>
      <c r="S113" s="606"/>
      <c r="T113" s="556">
        <v>2</v>
      </c>
      <c r="U113" s="559"/>
      <c r="V113" s="600"/>
      <c r="W113" s="607"/>
      <c r="X113" s="558">
        <v>1</v>
      </c>
      <c r="Y113" s="608">
        <v>5</v>
      </c>
      <c r="Z113" s="556"/>
      <c r="AA113" s="609"/>
      <c r="AB113" s="610"/>
      <c r="AC113" s="607">
        <v>3</v>
      </c>
      <c r="AD113" s="611">
        <v>2</v>
      </c>
      <c r="AE113" s="608"/>
      <c r="AF113" s="561"/>
      <c r="AG113" s="561">
        <v>4</v>
      </c>
      <c r="AH113" s="561"/>
      <c r="AI113" s="561">
        <v>1</v>
      </c>
      <c r="AJ113" s="28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12"/>
      <c r="AW113" s="12"/>
      <c r="AX113" s="12"/>
      <c r="AY113" s="12"/>
      <c r="AZ113" s="12"/>
      <c r="BA113" s="12"/>
      <c r="BX113" s="3"/>
      <c r="BY113" s="3"/>
      <c r="BZ113" s="3"/>
      <c r="CA113" s="4"/>
      <c r="CB113" s="4"/>
      <c r="CC113" s="4"/>
      <c r="CD113" s="4"/>
      <c r="CE113" s="4"/>
      <c r="CF113" s="4"/>
      <c r="CG113" s="13">
        <v>0</v>
      </c>
      <c r="CH113" s="13">
        <v>0</v>
      </c>
      <c r="CI113" s="13">
        <v>0</v>
      </c>
      <c r="CJ113" s="13"/>
      <c r="CK113" s="13"/>
      <c r="CL113" s="13"/>
      <c r="CM113" s="13"/>
    </row>
    <row r="114" spans="1:91" s="2" customFormat="1" x14ac:dyDescent="0.2">
      <c r="A114" s="1571" t="s">
        <v>137</v>
      </c>
      <c r="B114" s="1572"/>
      <c r="C114" s="239">
        <f>SUM(D114+E114)</f>
        <v>40</v>
      </c>
      <c r="D114" s="240">
        <f>SUM(F114+H114+J114+L114+N114+P114+R114+T114+V114)</f>
        <v>25</v>
      </c>
      <c r="E114" s="241">
        <f>SUM(G114+I114+K114+M114+O114+Q114+S114+U114+W114)</f>
        <v>15</v>
      </c>
      <c r="F114" s="242"/>
      <c r="G114" s="243"/>
      <c r="H114" s="244">
        <v>3</v>
      </c>
      <c r="I114" s="245">
        <v>5</v>
      </c>
      <c r="J114" s="242">
        <v>2</v>
      </c>
      <c r="K114" s="243">
        <v>2</v>
      </c>
      <c r="L114" s="244">
        <v>9</v>
      </c>
      <c r="M114" s="245">
        <v>3</v>
      </c>
      <c r="N114" s="242">
        <v>5</v>
      </c>
      <c r="O114" s="243">
        <v>1</v>
      </c>
      <c r="P114" s="244">
        <v>4</v>
      </c>
      <c r="Q114" s="245">
        <v>3</v>
      </c>
      <c r="R114" s="242"/>
      <c r="S114" s="243">
        <v>1</v>
      </c>
      <c r="T114" s="244">
        <v>2</v>
      </c>
      <c r="U114" s="245"/>
      <c r="V114" s="242"/>
      <c r="W114" s="246"/>
      <c r="X114" s="247">
        <v>1</v>
      </c>
      <c r="Y114" s="248"/>
      <c r="Z114" s="249"/>
      <c r="AA114" s="250">
        <v>27</v>
      </c>
      <c r="AB114" s="250">
        <v>13</v>
      </c>
      <c r="AC114" s="247">
        <v>15</v>
      </c>
      <c r="AD114" s="251">
        <v>25</v>
      </c>
      <c r="AE114" s="252">
        <v>7</v>
      </c>
      <c r="AF114" s="253"/>
      <c r="AG114" s="253">
        <v>18</v>
      </c>
      <c r="AH114" s="253">
        <v>12</v>
      </c>
      <c r="AI114" s="253">
        <v>3</v>
      </c>
      <c r="AJ114" s="28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BX114" s="3"/>
      <c r="BY114" s="3"/>
      <c r="BZ114" s="3"/>
      <c r="CA114" s="4"/>
      <c r="CB114" s="4"/>
      <c r="CC114" s="4"/>
      <c r="CD114" s="4"/>
      <c r="CE114" s="4"/>
      <c r="CF114" s="4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s="2" customFormat="1" x14ac:dyDescent="0.2">
      <c r="A115" s="82" t="s">
        <v>138</v>
      </c>
      <c r="B115" s="11"/>
      <c r="C115" s="1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"/>
      <c r="V115" s="8"/>
      <c r="W115" s="8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CA115" s="4"/>
      <c r="CB115" s="4"/>
      <c r="CC115" s="4"/>
      <c r="CD115" s="4"/>
      <c r="CE115" s="4"/>
      <c r="CF115" s="4"/>
      <c r="CG115" s="13"/>
      <c r="CH115" s="13"/>
      <c r="CI115" s="13"/>
      <c r="CJ115" s="13"/>
      <c r="CK115" s="13"/>
      <c r="CL115" s="13"/>
      <c r="CM115" s="13"/>
    </row>
    <row r="116" spans="1:91" s="2" customFormat="1" ht="14.25" customHeight="1" x14ac:dyDescent="0.2">
      <c r="A116" s="1523" t="s">
        <v>111</v>
      </c>
      <c r="B116" s="1549"/>
      <c r="C116" s="1498" t="s">
        <v>53</v>
      </c>
      <c r="D116" s="1507" t="s">
        <v>6</v>
      </c>
      <c r="E116" s="1508"/>
      <c r="F116" s="1508"/>
      <c r="G116" s="1508"/>
      <c r="H116" s="1508"/>
      <c r="I116" s="1508"/>
      <c r="J116" s="1508"/>
      <c r="K116" s="1508"/>
      <c r="L116" s="1508"/>
      <c r="M116" s="1561"/>
      <c r="N116" s="1652" t="s">
        <v>139</v>
      </c>
      <c r="O116" s="1561"/>
      <c r="P116" s="1503" t="s">
        <v>7</v>
      </c>
      <c r="Q116" s="8"/>
      <c r="R116" s="7"/>
      <c r="S116" s="7"/>
      <c r="T116" s="7"/>
      <c r="U116" s="7"/>
      <c r="V116" s="7"/>
      <c r="W116" s="7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3"/>
      <c r="BY116" s="3"/>
      <c r="BZ116" s="3"/>
      <c r="CA116" s="4"/>
      <c r="CB116" s="4"/>
      <c r="CC116" s="4"/>
      <c r="CD116" s="4"/>
      <c r="CE116" s="4"/>
      <c r="CF116" s="4"/>
      <c r="CG116" s="13"/>
      <c r="CH116" s="13"/>
      <c r="CI116" s="13"/>
      <c r="CJ116" s="13"/>
      <c r="CK116" s="13"/>
      <c r="CL116" s="13"/>
      <c r="CM116" s="13"/>
    </row>
    <row r="117" spans="1:91" s="2" customFormat="1" ht="21" x14ac:dyDescent="0.2">
      <c r="A117" s="1525"/>
      <c r="B117" s="1551"/>
      <c r="C117" s="1500"/>
      <c r="D117" s="551" t="s">
        <v>11</v>
      </c>
      <c r="E117" s="100" t="s">
        <v>12</v>
      </c>
      <c r="F117" s="597" t="s">
        <v>13</v>
      </c>
      <c r="G117" s="597" t="s">
        <v>14</v>
      </c>
      <c r="H117" s="597" t="s">
        <v>15</v>
      </c>
      <c r="I117" s="597" t="s">
        <v>140</v>
      </c>
      <c r="J117" s="597" t="s">
        <v>141</v>
      </c>
      <c r="K117" s="597" t="s">
        <v>142</v>
      </c>
      <c r="L117" s="597" t="s">
        <v>143</v>
      </c>
      <c r="M117" s="612" t="s">
        <v>144</v>
      </c>
      <c r="N117" s="569" t="s">
        <v>33</v>
      </c>
      <c r="O117" s="256" t="s">
        <v>34</v>
      </c>
      <c r="P117" s="1506"/>
      <c r="Q117" s="8"/>
      <c r="R117" s="7"/>
      <c r="S117" s="7"/>
      <c r="T117" s="7"/>
      <c r="U117" s="7"/>
      <c r="V117" s="7"/>
      <c r="W117" s="7"/>
      <c r="BX117" s="3"/>
      <c r="BY117" s="3"/>
      <c r="BZ117" s="3"/>
      <c r="CA117" s="4"/>
      <c r="CB117" s="4"/>
      <c r="CC117" s="4"/>
      <c r="CD117" s="4"/>
      <c r="CE117" s="4"/>
      <c r="CF117" s="4"/>
      <c r="CG117" s="13"/>
      <c r="CH117" s="13"/>
      <c r="CI117" s="13"/>
      <c r="CJ117" s="13"/>
      <c r="CK117" s="13"/>
      <c r="CL117" s="13"/>
      <c r="CM117" s="13"/>
    </row>
    <row r="118" spans="1:91" s="2" customFormat="1" ht="21.75" x14ac:dyDescent="0.2">
      <c r="A118" s="1510" t="s">
        <v>145</v>
      </c>
      <c r="B118" s="613" t="s">
        <v>146</v>
      </c>
      <c r="C118" s="614">
        <f>SUM(F118:K118)</f>
        <v>0</v>
      </c>
      <c r="D118" s="259"/>
      <c r="E118" s="260"/>
      <c r="F118" s="583"/>
      <c r="G118" s="583"/>
      <c r="H118" s="583"/>
      <c r="I118" s="583"/>
      <c r="J118" s="583"/>
      <c r="K118" s="583"/>
      <c r="L118" s="260"/>
      <c r="M118" s="261"/>
      <c r="N118" s="615"/>
      <c r="O118" s="616"/>
      <c r="P118" s="578"/>
      <c r="Q118" s="28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12"/>
      <c r="AD118" s="12"/>
      <c r="AE118" s="12"/>
      <c r="BX118" s="3"/>
      <c r="BY118" s="3"/>
      <c r="BZ118" s="3"/>
      <c r="CA118" s="4"/>
      <c r="CB118" s="4"/>
      <c r="CC118" s="4"/>
      <c r="CD118" s="4"/>
      <c r="CE118" s="4"/>
      <c r="CF118" s="4"/>
      <c r="CG118" s="13">
        <v>0</v>
      </c>
      <c r="CH118" s="13">
        <v>0</v>
      </c>
      <c r="CI118" s="13">
        <v>0</v>
      </c>
      <c r="CJ118" s="13"/>
      <c r="CK118" s="13"/>
      <c r="CL118" s="13"/>
      <c r="CM118" s="13"/>
    </row>
    <row r="119" spans="1:91" s="2" customFormat="1" ht="21.75" x14ac:dyDescent="0.2">
      <c r="A119" s="1512"/>
      <c r="B119" s="263" t="s">
        <v>147</v>
      </c>
      <c r="C119" s="264">
        <f>SUM(F119:K119)</f>
        <v>0</v>
      </c>
      <c r="D119" s="52"/>
      <c r="E119" s="53"/>
      <c r="F119" s="49"/>
      <c r="G119" s="265"/>
      <c r="H119" s="265"/>
      <c r="I119" s="265"/>
      <c r="J119" s="265"/>
      <c r="K119" s="265"/>
      <c r="L119" s="53"/>
      <c r="M119" s="266"/>
      <c r="N119" s="267"/>
      <c r="O119" s="268"/>
      <c r="P119" s="47"/>
      <c r="Q119" s="28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12"/>
      <c r="AD119" s="12"/>
      <c r="AE119" s="12"/>
      <c r="BX119" s="3"/>
      <c r="BY119" s="3"/>
      <c r="BZ119" s="3"/>
      <c r="CA119" s="4"/>
      <c r="CB119" s="4"/>
      <c r="CC119" s="4"/>
      <c r="CD119" s="4"/>
      <c r="CE119" s="4"/>
      <c r="CF119" s="4"/>
      <c r="CG119" s="13">
        <v>0</v>
      </c>
      <c r="CH119" s="13">
        <v>0</v>
      </c>
      <c r="CI119" s="13">
        <v>0</v>
      </c>
      <c r="CJ119" s="13"/>
      <c r="CK119" s="13"/>
      <c r="CL119" s="13"/>
      <c r="CM119" s="13"/>
    </row>
    <row r="120" spans="1:91" s="2" customFormat="1" x14ac:dyDescent="0.2">
      <c r="A120" s="82" t="s">
        <v>148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"/>
      <c r="P120" s="8"/>
      <c r="Q120" s="57"/>
      <c r="R120" s="57"/>
      <c r="S120" s="57"/>
      <c r="T120" s="57"/>
      <c r="U120" s="57"/>
      <c r="V120" s="57"/>
      <c r="W120" s="57"/>
      <c r="X120" s="12"/>
      <c r="Y120" s="12"/>
      <c r="Z120" s="12"/>
      <c r="AA120" s="12"/>
      <c r="AB120" s="12"/>
      <c r="AC120" s="12"/>
      <c r="AD120" s="12"/>
      <c r="AE120" s="12"/>
      <c r="CA120" s="4"/>
      <c r="CB120" s="4"/>
      <c r="CC120" s="4"/>
      <c r="CD120" s="4"/>
      <c r="CE120" s="4"/>
      <c r="CF120" s="4"/>
      <c r="CG120" s="13"/>
      <c r="CH120" s="13"/>
      <c r="CI120" s="13"/>
      <c r="CJ120" s="13"/>
      <c r="CK120" s="13"/>
      <c r="CL120" s="13"/>
      <c r="CM120" s="13"/>
    </row>
    <row r="121" spans="1:91" s="2" customFormat="1" x14ac:dyDescent="0.2">
      <c r="A121" s="1510" t="s">
        <v>149</v>
      </c>
      <c r="B121" s="1510" t="s">
        <v>150</v>
      </c>
      <c r="C121" s="8"/>
      <c r="D121" s="26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BX121" s="3"/>
      <c r="BY121" s="3"/>
      <c r="BZ121" s="3"/>
      <c r="CA121" s="4"/>
      <c r="CB121" s="4"/>
      <c r="CC121" s="4"/>
      <c r="CD121" s="4"/>
      <c r="CE121" s="4"/>
      <c r="CF121" s="4"/>
      <c r="CG121" s="13"/>
      <c r="CH121" s="13"/>
      <c r="CI121" s="13"/>
      <c r="CJ121" s="13"/>
      <c r="CK121" s="13"/>
      <c r="CL121" s="13"/>
      <c r="CM121" s="13"/>
    </row>
    <row r="122" spans="1:91" s="2" customFormat="1" x14ac:dyDescent="0.2">
      <c r="A122" s="1512"/>
      <c r="B122" s="1512"/>
      <c r="C122" s="8"/>
      <c r="D122" s="26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BX122" s="3"/>
      <c r="BY122" s="3"/>
      <c r="BZ122" s="3"/>
      <c r="CA122" s="4"/>
      <c r="CB122" s="4"/>
      <c r="CC122" s="4"/>
      <c r="CD122" s="4"/>
      <c r="CE122" s="4"/>
      <c r="CF122" s="4"/>
      <c r="CG122" s="13"/>
      <c r="CH122" s="13"/>
      <c r="CI122" s="13"/>
      <c r="CJ122" s="13"/>
      <c r="CK122" s="13"/>
      <c r="CL122" s="13"/>
      <c r="CM122" s="13"/>
    </row>
    <row r="123" spans="1:91" s="2" customFormat="1" x14ac:dyDescent="0.2">
      <c r="A123" s="617" t="s">
        <v>151</v>
      </c>
      <c r="B123" s="586">
        <v>0</v>
      </c>
      <c r="C123" s="13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BX123" s="3"/>
      <c r="BY123" s="3"/>
      <c r="BZ123" s="3"/>
      <c r="CA123" s="4"/>
      <c r="CB123" s="4"/>
      <c r="CC123" s="4"/>
      <c r="CD123" s="4"/>
      <c r="CE123" s="4"/>
      <c r="CF123" s="4"/>
      <c r="CG123" s="13"/>
      <c r="CH123" s="13"/>
      <c r="CI123" s="13"/>
      <c r="CJ123" s="13"/>
      <c r="CK123" s="13"/>
      <c r="CL123" s="13"/>
      <c r="CM123" s="13"/>
    </row>
    <row r="124" spans="1:91" s="2" customFormat="1" x14ac:dyDescent="0.2">
      <c r="A124" s="271" t="s">
        <v>152</v>
      </c>
      <c r="B124" s="70">
        <v>0</v>
      </c>
      <c r="C124" s="13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BX124" s="3"/>
      <c r="BY124" s="3"/>
      <c r="BZ124" s="3"/>
      <c r="CA124" s="4"/>
      <c r="CB124" s="4"/>
      <c r="CC124" s="4"/>
      <c r="CD124" s="4"/>
      <c r="CE124" s="4"/>
      <c r="CF124" s="4"/>
      <c r="CG124" s="13"/>
      <c r="CH124" s="13"/>
      <c r="CI124" s="13"/>
      <c r="CJ124" s="13"/>
      <c r="CK124" s="13"/>
      <c r="CL124" s="13"/>
      <c r="CM124" s="13"/>
    </row>
    <row r="125" spans="1:91" s="2" customFormat="1" x14ac:dyDescent="0.2">
      <c r="A125" s="271" t="s">
        <v>153</v>
      </c>
      <c r="B125" s="70">
        <v>5</v>
      </c>
      <c r="C125" s="13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BX125" s="3"/>
      <c r="BY125" s="3"/>
      <c r="BZ125" s="3"/>
      <c r="CA125" s="4"/>
      <c r="CB125" s="4"/>
      <c r="CC125" s="4"/>
      <c r="CD125" s="4"/>
      <c r="CE125" s="4"/>
      <c r="CF125" s="4"/>
      <c r="CG125" s="13"/>
      <c r="CH125" s="13"/>
      <c r="CI125" s="13"/>
      <c r="CJ125" s="13"/>
      <c r="CK125" s="13"/>
      <c r="CL125" s="13"/>
      <c r="CM125" s="13"/>
    </row>
    <row r="126" spans="1:91" s="2" customFormat="1" x14ac:dyDescent="0.2">
      <c r="A126" s="271" t="s">
        <v>154</v>
      </c>
      <c r="B126" s="70">
        <v>5</v>
      </c>
      <c r="C126" s="13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BX126" s="3"/>
      <c r="BY126" s="3"/>
      <c r="BZ126" s="3"/>
      <c r="CA126" s="4"/>
      <c r="CB126" s="4"/>
      <c r="CC126" s="4"/>
      <c r="CD126" s="4"/>
      <c r="CE126" s="4"/>
      <c r="CF126" s="4"/>
      <c r="CG126" s="13"/>
      <c r="CH126" s="13"/>
      <c r="CI126" s="13"/>
      <c r="CJ126" s="13"/>
      <c r="CK126" s="13"/>
      <c r="CL126" s="13"/>
      <c r="CM126" s="13"/>
    </row>
    <row r="127" spans="1:91" s="2" customFormat="1" x14ac:dyDescent="0.2">
      <c r="A127" s="271" t="s">
        <v>155</v>
      </c>
      <c r="B127" s="70">
        <v>0</v>
      </c>
      <c r="C127" s="13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BX127" s="3"/>
      <c r="BY127" s="3"/>
      <c r="BZ127" s="3"/>
      <c r="CA127" s="4"/>
      <c r="CB127" s="4"/>
      <c r="CC127" s="4"/>
      <c r="CD127" s="4"/>
      <c r="CE127" s="4"/>
      <c r="CF127" s="4"/>
      <c r="CG127" s="13"/>
      <c r="CH127" s="13"/>
      <c r="CI127" s="13"/>
      <c r="CJ127" s="13"/>
      <c r="CK127" s="13"/>
      <c r="CL127" s="13"/>
      <c r="CM127" s="13"/>
    </row>
    <row r="128" spans="1:91" s="2" customFormat="1" x14ac:dyDescent="0.2">
      <c r="A128" s="272" t="s">
        <v>156</v>
      </c>
      <c r="B128" s="75">
        <v>0</v>
      </c>
      <c r="C128" s="13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BX128" s="3"/>
      <c r="BY128" s="3"/>
      <c r="BZ128" s="3"/>
      <c r="CA128" s="4"/>
      <c r="CB128" s="4"/>
      <c r="CC128" s="4"/>
      <c r="CD128" s="4"/>
      <c r="CE128" s="4"/>
      <c r="CF128" s="4"/>
      <c r="CG128" s="13"/>
      <c r="CH128" s="13"/>
      <c r="CI128" s="13"/>
      <c r="CJ128" s="13"/>
      <c r="CK128" s="13"/>
      <c r="CL128" s="13"/>
      <c r="CM128" s="13"/>
    </row>
    <row r="129" spans="1:91" s="2" customFormat="1" x14ac:dyDescent="0.2">
      <c r="A129" s="272" t="s">
        <v>157</v>
      </c>
      <c r="B129" s="75">
        <v>3</v>
      </c>
      <c r="C129" s="13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BX129" s="3"/>
      <c r="BY129" s="3"/>
      <c r="BZ129" s="3"/>
      <c r="CA129" s="4"/>
      <c r="CB129" s="4"/>
      <c r="CC129" s="4"/>
      <c r="CD129" s="4"/>
      <c r="CE129" s="4"/>
      <c r="CF129" s="4"/>
      <c r="CG129" s="13"/>
      <c r="CH129" s="13"/>
      <c r="CI129" s="13"/>
      <c r="CJ129" s="13"/>
      <c r="CK129" s="13"/>
      <c r="CL129" s="13"/>
      <c r="CM129" s="13"/>
    </row>
    <row r="130" spans="1:91" s="2" customFormat="1" x14ac:dyDescent="0.2">
      <c r="A130" s="272" t="s">
        <v>158</v>
      </c>
      <c r="B130" s="70">
        <v>0</v>
      </c>
      <c r="C130" s="13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BX130" s="3"/>
      <c r="BY130" s="3"/>
      <c r="BZ130" s="3"/>
      <c r="CA130" s="4"/>
      <c r="CB130" s="4"/>
      <c r="CC130" s="4"/>
      <c r="CD130" s="4"/>
      <c r="CE130" s="4"/>
      <c r="CF130" s="4"/>
      <c r="CG130" s="13"/>
      <c r="CH130" s="13"/>
      <c r="CI130" s="13"/>
      <c r="CJ130" s="13"/>
      <c r="CK130" s="13"/>
      <c r="CL130" s="13"/>
      <c r="CM130" s="13"/>
    </row>
    <row r="131" spans="1:91" s="2" customFormat="1" x14ac:dyDescent="0.2">
      <c r="A131" s="272" t="s">
        <v>159</v>
      </c>
      <c r="B131" s="75">
        <v>1</v>
      </c>
      <c r="C131" s="13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BX131" s="3"/>
      <c r="BY131" s="3"/>
      <c r="BZ131" s="3"/>
      <c r="CA131" s="4"/>
      <c r="CB131" s="4"/>
      <c r="CC131" s="4"/>
      <c r="CD131" s="4"/>
      <c r="CE131" s="4"/>
      <c r="CF131" s="4"/>
      <c r="CG131" s="13"/>
      <c r="CH131" s="13"/>
      <c r="CI131" s="13"/>
      <c r="CJ131" s="13"/>
      <c r="CK131" s="13"/>
      <c r="CL131" s="13"/>
      <c r="CM131" s="13"/>
    </row>
    <row r="132" spans="1:91" s="2" customFormat="1" x14ac:dyDescent="0.2">
      <c r="A132" s="273" t="s">
        <v>160</v>
      </c>
      <c r="B132" s="274">
        <v>9</v>
      </c>
      <c r="C132" s="13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BX132" s="3"/>
      <c r="BY132" s="3"/>
      <c r="BZ132" s="3"/>
      <c r="CA132" s="4"/>
      <c r="CB132" s="4"/>
      <c r="CC132" s="4"/>
      <c r="CD132" s="4"/>
      <c r="CE132" s="4"/>
      <c r="CF132" s="4"/>
      <c r="CG132" s="13"/>
      <c r="CH132" s="13"/>
      <c r="CI132" s="13"/>
      <c r="CJ132" s="13"/>
      <c r="CK132" s="13"/>
      <c r="CL132" s="13"/>
      <c r="CM132" s="13"/>
    </row>
    <row r="133" spans="1:91" s="2" customFormat="1" x14ac:dyDescent="0.2">
      <c r="A133" s="275" t="s">
        <v>161</v>
      </c>
      <c r="B133" s="274">
        <v>16</v>
      </c>
      <c r="C133" s="131"/>
      <c r="D133" s="8"/>
      <c r="E133" s="8"/>
      <c r="F133" s="8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8"/>
      <c r="BX133" s="3"/>
      <c r="BY133" s="3"/>
      <c r="BZ133" s="3"/>
      <c r="CA133" s="4"/>
      <c r="CB133" s="4"/>
      <c r="CC133" s="4"/>
      <c r="CD133" s="4"/>
      <c r="CE133" s="4"/>
      <c r="CF133" s="4"/>
      <c r="CG133" s="13"/>
      <c r="CH133" s="13"/>
      <c r="CI133" s="13"/>
      <c r="CJ133" s="13"/>
      <c r="CK133" s="13"/>
      <c r="CL133" s="13"/>
      <c r="CM133" s="13"/>
    </row>
    <row r="134" spans="1:91" s="2" customFormat="1" x14ac:dyDescent="0.2">
      <c r="A134" s="275" t="s">
        <v>162</v>
      </c>
      <c r="B134" s="274">
        <v>156</v>
      </c>
      <c r="C134" s="131"/>
      <c r="D134" s="8"/>
      <c r="E134" s="8"/>
      <c r="F134" s="8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8"/>
      <c r="BX134" s="3"/>
      <c r="BY134" s="3"/>
      <c r="BZ134" s="3"/>
      <c r="CA134" s="4"/>
      <c r="CB134" s="4"/>
      <c r="CC134" s="4"/>
      <c r="CD134" s="4"/>
      <c r="CE134" s="4"/>
      <c r="CF134" s="4"/>
      <c r="CG134" s="13"/>
      <c r="CH134" s="13"/>
      <c r="CI134" s="13"/>
      <c r="CJ134" s="13"/>
      <c r="CK134" s="13"/>
      <c r="CL134" s="13"/>
      <c r="CM134" s="13"/>
    </row>
    <row r="135" spans="1:91" s="2" customFormat="1" x14ac:dyDescent="0.2">
      <c r="A135" s="618" t="s">
        <v>53</v>
      </c>
      <c r="B135" s="596">
        <f>SUM(B123:B134)</f>
        <v>195</v>
      </c>
      <c r="C135" s="8"/>
      <c r="D135" s="8"/>
      <c r="E135" s="8"/>
      <c r="F135" s="8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8"/>
      <c r="BX135" s="3"/>
      <c r="BY135" s="3"/>
      <c r="BZ135" s="3"/>
      <c r="CA135" s="4"/>
      <c r="CB135" s="4"/>
      <c r="CC135" s="4"/>
      <c r="CD135" s="4"/>
      <c r="CE135" s="4"/>
      <c r="CF135" s="4"/>
      <c r="CG135" s="13"/>
      <c r="CH135" s="13"/>
      <c r="CI135" s="13"/>
      <c r="CJ135" s="13"/>
      <c r="CK135" s="13"/>
      <c r="CL135" s="13"/>
      <c r="CM135" s="13"/>
    </row>
    <row r="136" spans="1:91" s="2" customFormat="1" ht="15" x14ac:dyDescent="0.2">
      <c r="A136" s="81" t="s">
        <v>163</v>
      </c>
      <c r="B136" s="1"/>
      <c r="C136" s="1"/>
      <c r="D136" s="8"/>
      <c r="E136" s="277"/>
      <c r="F136" s="8"/>
      <c r="G136" s="278"/>
      <c r="H136" s="57"/>
      <c r="I136" s="57"/>
      <c r="J136" s="57"/>
      <c r="K136" s="57"/>
      <c r="L136" s="57"/>
      <c r="M136" s="279"/>
      <c r="N136" s="279"/>
      <c r="O136" s="279"/>
      <c r="P136" s="57"/>
      <c r="Q136" s="57"/>
      <c r="R136" s="57"/>
      <c r="S136" s="57"/>
      <c r="T136" s="57"/>
      <c r="U136" s="57"/>
      <c r="V136" s="57"/>
      <c r="W136" s="8"/>
      <c r="CA136" s="4"/>
      <c r="CB136" s="4"/>
      <c r="CC136" s="4"/>
      <c r="CD136" s="4"/>
      <c r="CE136" s="4"/>
      <c r="CF136" s="4"/>
      <c r="CG136" s="13"/>
      <c r="CH136" s="13"/>
      <c r="CI136" s="13"/>
      <c r="CJ136" s="13"/>
      <c r="CK136" s="13"/>
      <c r="CL136" s="13"/>
      <c r="CM136" s="13"/>
    </row>
    <row r="137" spans="1:91" s="2" customFormat="1" ht="21" x14ac:dyDescent="0.2">
      <c r="A137" s="1507" t="s">
        <v>164</v>
      </c>
      <c r="B137" s="1508"/>
      <c r="C137" s="1508"/>
      <c r="D137" s="1509"/>
      <c r="E137" s="593" t="s">
        <v>165</v>
      </c>
      <c r="F137" s="593" t="s">
        <v>166</v>
      </c>
      <c r="G137" s="280"/>
      <c r="H137" s="281"/>
      <c r="I137" s="281"/>
      <c r="J137" s="281"/>
      <c r="K137" s="281"/>
      <c r="L137" s="57"/>
      <c r="M137" s="57"/>
      <c r="N137" s="57"/>
      <c r="O137" s="57"/>
      <c r="P137" s="57"/>
      <c r="Q137" s="57"/>
      <c r="R137" s="57"/>
      <c r="S137" s="57"/>
      <c r="T137" s="97"/>
      <c r="U137" s="97"/>
      <c r="V137" s="97"/>
      <c r="W137" s="7"/>
      <c r="BX137" s="3"/>
      <c r="BY137" s="3"/>
      <c r="BZ137" s="3"/>
      <c r="CA137" s="4"/>
      <c r="CB137" s="4"/>
      <c r="CC137" s="4"/>
      <c r="CD137" s="4"/>
      <c r="CE137" s="4"/>
      <c r="CF137" s="4"/>
      <c r="CG137" s="13"/>
      <c r="CH137" s="13"/>
      <c r="CI137" s="13"/>
      <c r="CJ137" s="13"/>
      <c r="CK137" s="13"/>
      <c r="CL137" s="13"/>
      <c r="CM137" s="13"/>
    </row>
    <row r="138" spans="1:91" s="2" customFormat="1" x14ac:dyDescent="0.2">
      <c r="A138" s="593" t="s">
        <v>167</v>
      </c>
      <c r="B138" s="1567" t="s">
        <v>168</v>
      </c>
      <c r="C138" s="1568"/>
      <c r="D138" s="1569"/>
      <c r="E138" s="619"/>
      <c r="F138" s="619"/>
      <c r="G138" s="102" t="str">
        <f>CA138</f>
        <v/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57"/>
      <c r="T138" s="97"/>
      <c r="U138" s="97"/>
      <c r="V138" s="97"/>
      <c r="W138" s="7"/>
      <c r="BX138" s="3"/>
      <c r="BY138" s="3"/>
      <c r="BZ138" s="3"/>
      <c r="CA138" s="103" t="str">
        <f>IF(E138&lt;F138,"* El número de llamadas válidas NO DEBE ser mayor al total de llamadas.","")</f>
        <v/>
      </c>
      <c r="CB138" s="4"/>
      <c r="CC138" s="4"/>
      <c r="CD138" s="4"/>
      <c r="CE138" s="4"/>
      <c r="CF138" s="4"/>
      <c r="CG138" s="104">
        <f>IF(E138&lt;F138,1,0)</f>
        <v>0</v>
      </c>
      <c r="CH138" s="13"/>
      <c r="CI138" s="13"/>
      <c r="CJ138" s="13"/>
      <c r="CK138" s="13"/>
      <c r="CL138" s="13"/>
      <c r="CM138" s="13"/>
    </row>
    <row r="139" spans="1:91" s="2" customFormat="1" ht="15" x14ac:dyDescent="0.2">
      <c r="A139" s="82" t="s">
        <v>169</v>
      </c>
      <c r="B139" s="82"/>
      <c r="C139" s="82"/>
      <c r="D139" s="82"/>
      <c r="E139" s="82"/>
      <c r="F139" s="82"/>
      <c r="G139" s="283"/>
      <c r="H139" s="283"/>
      <c r="I139" s="283"/>
      <c r="J139" s="283"/>
      <c r="K139" s="283"/>
      <c r="L139" s="284"/>
      <c r="M139" s="57"/>
      <c r="N139" s="57"/>
      <c r="O139" s="57"/>
      <c r="P139" s="57"/>
      <c r="Q139" s="57"/>
      <c r="R139" s="12"/>
      <c r="S139" s="12"/>
      <c r="T139" s="12"/>
      <c r="U139" s="12"/>
      <c r="V139" s="12"/>
      <c r="CA139" s="4"/>
      <c r="CB139" s="4"/>
      <c r="CC139" s="4"/>
      <c r="CD139" s="4"/>
      <c r="CE139" s="4"/>
      <c r="CF139" s="4"/>
      <c r="CG139" s="13"/>
      <c r="CH139" s="13"/>
      <c r="CI139" s="13"/>
      <c r="CJ139" s="13"/>
      <c r="CK139" s="13"/>
      <c r="CL139" s="13"/>
      <c r="CM139" s="13"/>
    </row>
    <row r="140" spans="1:91" s="2" customFormat="1" ht="14.25" customHeight="1" x14ac:dyDescent="0.2">
      <c r="A140" s="1523" t="s">
        <v>164</v>
      </c>
      <c r="B140" s="1554"/>
      <c r="C140" s="1549"/>
      <c r="D140" s="1513" t="s">
        <v>170</v>
      </c>
      <c r="E140" s="1520"/>
      <c r="F140" s="1514"/>
      <c r="G140" s="1510" t="s">
        <v>7</v>
      </c>
      <c r="H140" s="1508" t="s">
        <v>171</v>
      </c>
      <c r="I140" s="1508"/>
      <c r="J140" s="1509"/>
      <c r="K140" s="1507" t="s">
        <v>172</v>
      </c>
      <c r="L140" s="1508"/>
      <c r="M140" s="150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BX140" s="3"/>
      <c r="BY140" s="3"/>
      <c r="BZ140" s="3"/>
      <c r="CA140" s="4"/>
      <c r="CB140" s="4"/>
      <c r="CC140" s="4"/>
      <c r="CD140" s="4"/>
      <c r="CE140" s="4"/>
      <c r="CF140" s="4"/>
      <c r="CG140" s="13"/>
      <c r="CH140" s="13"/>
      <c r="CI140" s="13"/>
      <c r="CJ140" s="13"/>
      <c r="CK140" s="13"/>
      <c r="CL140" s="13"/>
      <c r="CM140" s="13"/>
    </row>
    <row r="141" spans="1:91" s="2" customFormat="1" ht="21" x14ac:dyDescent="0.2">
      <c r="A141" s="1525"/>
      <c r="B141" s="1570"/>
      <c r="C141" s="1551"/>
      <c r="D141" s="285" t="s">
        <v>53</v>
      </c>
      <c r="E141" s="17" t="s">
        <v>173</v>
      </c>
      <c r="F141" s="18" t="s">
        <v>174</v>
      </c>
      <c r="G141" s="1512"/>
      <c r="H141" s="17" t="s">
        <v>175</v>
      </c>
      <c r="I141" s="309" t="s">
        <v>176</v>
      </c>
      <c r="J141" s="18" t="s">
        <v>177</v>
      </c>
      <c r="K141" s="17" t="s">
        <v>175</v>
      </c>
      <c r="L141" s="309" t="s">
        <v>176</v>
      </c>
      <c r="M141" s="18" t="s">
        <v>177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BX141" s="3"/>
      <c r="BY141" s="3"/>
      <c r="BZ141" s="3"/>
      <c r="CA141" s="4"/>
      <c r="CB141" s="4"/>
      <c r="CC141" s="4"/>
      <c r="CD141" s="4"/>
      <c r="CE141" s="4"/>
      <c r="CF141" s="4"/>
      <c r="CG141" s="13"/>
      <c r="CH141" s="13"/>
      <c r="CI141" s="13"/>
      <c r="CJ141" s="13"/>
      <c r="CK141" s="13"/>
      <c r="CL141" s="13"/>
      <c r="CM141" s="13"/>
    </row>
    <row r="142" spans="1:91" s="2" customFormat="1" x14ac:dyDescent="0.2">
      <c r="A142" s="1510" t="s">
        <v>178</v>
      </c>
      <c r="B142" s="1654" t="s">
        <v>179</v>
      </c>
      <c r="C142" s="1655"/>
      <c r="D142" s="614">
        <f>SUM(E142+F142)</f>
        <v>0</v>
      </c>
      <c r="E142" s="577"/>
      <c r="F142" s="578"/>
      <c r="G142" s="586"/>
      <c r="H142" s="577"/>
      <c r="I142" s="580"/>
      <c r="J142" s="578"/>
      <c r="K142" s="577"/>
      <c r="L142" s="580"/>
      <c r="M142" s="578"/>
      <c r="N142" s="28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12"/>
      <c r="AA142" s="12"/>
      <c r="BX142" s="3"/>
      <c r="BY142" s="3"/>
      <c r="BZ142" s="3"/>
      <c r="CA142" s="4"/>
      <c r="CB142" s="4"/>
      <c r="CC142" s="4"/>
      <c r="CD142" s="4"/>
      <c r="CE142" s="4"/>
      <c r="CF142" s="4"/>
      <c r="CG142" s="13"/>
      <c r="CH142" s="13"/>
      <c r="CI142" s="13">
        <v>0</v>
      </c>
      <c r="CJ142" s="13"/>
      <c r="CK142" s="13"/>
      <c r="CL142" s="13"/>
      <c r="CM142" s="13"/>
    </row>
    <row r="143" spans="1:91" s="2" customFormat="1" x14ac:dyDescent="0.2">
      <c r="A143" s="1512"/>
      <c r="B143" s="286" t="s">
        <v>180</v>
      </c>
      <c r="C143" s="287"/>
      <c r="D143" s="288">
        <f>SUM(E143+F143)</f>
        <v>0</v>
      </c>
      <c r="E143" s="289"/>
      <c r="F143" s="290"/>
      <c r="G143" s="291"/>
      <c r="H143" s="289"/>
      <c r="I143" s="292"/>
      <c r="J143" s="290"/>
      <c r="K143" s="289"/>
      <c r="L143" s="292"/>
      <c r="M143" s="290"/>
      <c r="N143" s="28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BX143" s="3"/>
      <c r="BY143" s="3"/>
      <c r="BZ143" s="3"/>
      <c r="CA143" s="4"/>
      <c r="CB143" s="4"/>
      <c r="CC143" s="4"/>
      <c r="CD143" s="4"/>
      <c r="CE143" s="4"/>
      <c r="CF143" s="4"/>
      <c r="CG143" s="13"/>
      <c r="CH143" s="13"/>
      <c r="CI143" s="13">
        <v>0</v>
      </c>
      <c r="CJ143" s="13"/>
      <c r="CK143" s="13"/>
      <c r="CL143" s="13"/>
      <c r="CM143" s="13"/>
    </row>
    <row r="144" spans="1:91" s="2" customFormat="1" x14ac:dyDescent="0.2">
      <c r="A144" s="81" t="s">
        <v>181</v>
      </c>
      <c r="B144" s="8"/>
      <c r="C144" s="293"/>
      <c r="D144" s="293"/>
      <c r="E144" s="294"/>
      <c r="F144" s="8"/>
      <c r="G144" s="8"/>
      <c r="H144" s="8"/>
      <c r="I144" s="8"/>
      <c r="J144" s="8"/>
      <c r="K144" s="8"/>
      <c r="L144" s="8"/>
      <c r="M144" s="8"/>
      <c r="N144" s="57"/>
      <c r="O144" s="57"/>
      <c r="P144" s="57"/>
      <c r="Q144" s="57"/>
      <c r="R144" s="57"/>
      <c r="S144" s="57"/>
      <c r="T144" s="57"/>
      <c r="U144" s="57"/>
      <c r="V144" s="57"/>
      <c r="W144" s="12"/>
      <c r="X144" s="12"/>
      <c r="Y144" s="12"/>
      <c r="Z144" s="12"/>
      <c r="AA144" s="12"/>
      <c r="CA144" s="4"/>
      <c r="CB144" s="4"/>
      <c r="CC144" s="4"/>
      <c r="CD144" s="4"/>
      <c r="CE144" s="4"/>
      <c r="CF144" s="4"/>
      <c r="CG144" s="13"/>
      <c r="CH144" s="13"/>
      <c r="CI144" s="13"/>
      <c r="CJ144" s="13"/>
      <c r="CK144" s="13"/>
      <c r="CL144" s="13"/>
      <c r="CM144" s="13"/>
    </row>
    <row r="145" spans="1:104" ht="42" x14ac:dyDescent="0.2">
      <c r="A145" s="1513" t="s">
        <v>182</v>
      </c>
      <c r="B145" s="1514"/>
      <c r="C145" s="593" t="s">
        <v>5</v>
      </c>
      <c r="D145" s="593" t="s">
        <v>183</v>
      </c>
      <c r="E145" s="551" t="s">
        <v>184</v>
      </c>
      <c r="F145" s="60" t="s">
        <v>67</v>
      </c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97"/>
      <c r="T145" s="97"/>
      <c r="U145" s="97"/>
      <c r="V145" s="97"/>
      <c r="W145" s="12"/>
      <c r="X145" s="12"/>
      <c r="Y145" s="12"/>
      <c r="Z145" s="12"/>
      <c r="AA145" s="12"/>
      <c r="CG145" s="13"/>
      <c r="CH145" s="13"/>
      <c r="CI145" s="13"/>
      <c r="CJ145" s="13"/>
      <c r="CK145" s="13"/>
      <c r="CL145" s="13"/>
      <c r="CM145" s="13"/>
    </row>
    <row r="146" spans="1:104" x14ac:dyDescent="0.2">
      <c r="A146" s="1510" t="s">
        <v>185</v>
      </c>
      <c r="B146" s="62" t="s">
        <v>186</v>
      </c>
      <c r="C146" s="137"/>
      <c r="D146" s="295"/>
      <c r="E146" s="620"/>
      <c r="F146" s="621"/>
      <c r="G146" s="28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97"/>
      <c r="T146" s="97"/>
      <c r="U146" s="97"/>
      <c r="V146" s="97"/>
      <c r="W146" s="12"/>
      <c r="X146" s="12"/>
      <c r="CG146" s="13">
        <v>0</v>
      </c>
      <c r="CH146" s="13"/>
      <c r="CI146" s="13"/>
      <c r="CJ146" s="13"/>
      <c r="CK146" s="13"/>
      <c r="CL146" s="13"/>
      <c r="CM146" s="13"/>
    </row>
    <row r="147" spans="1:104" x14ac:dyDescent="0.2">
      <c r="A147" s="1512"/>
      <c r="B147" s="89" t="s">
        <v>187</v>
      </c>
      <c r="C147" s="80"/>
      <c r="D147" s="46"/>
      <c r="E147" s="298"/>
      <c r="F147" s="299"/>
      <c r="G147" s="28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97"/>
      <c r="T147" s="97"/>
      <c r="U147" s="97"/>
      <c r="V147" s="97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x14ac:dyDescent="0.2">
      <c r="A148" s="300" t="s">
        <v>188</v>
      </c>
      <c r="B148" s="71" t="s">
        <v>186</v>
      </c>
      <c r="C148" s="619"/>
      <c r="D148" s="622"/>
      <c r="E148" s="302"/>
      <c r="F148" s="303"/>
      <c r="G148" s="28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97"/>
      <c r="T148" s="97"/>
      <c r="U148" s="97"/>
      <c r="V148" s="97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x14ac:dyDescent="0.2">
      <c r="A149" s="1510" t="s">
        <v>189</v>
      </c>
      <c r="B149" s="62" t="s">
        <v>190</v>
      </c>
      <c r="C149" s="137"/>
      <c r="D149" s="36"/>
      <c r="E149" s="304"/>
      <c r="F149" s="305"/>
      <c r="G149" s="28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97"/>
      <c r="T149" s="97"/>
      <c r="U149" s="97"/>
      <c r="V149" s="97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x14ac:dyDescent="0.2">
      <c r="A150" s="1511"/>
      <c r="B150" s="30" t="s">
        <v>191</v>
      </c>
      <c r="C150" s="75"/>
      <c r="D150" s="34"/>
      <c r="E150" s="38"/>
      <c r="F150" s="73"/>
      <c r="G150" s="28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97"/>
      <c r="T150" s="97"/>
      <c r="U150" s="97"/>
      <c r="V150" s="97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x14ac:dyDescent="0.2">
      <c r="A151" s="1512"/>
      <c r="B151" s="89" t="s">
        <v>192</v>
      </c>
      <c r="C151" s="80"/>
      <c r="D151" s="46"/>
      <c r="E151" s="49"/>
      <c r="F151" s="47"/>
      <c r="G151" s="28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97"/>
      <c r="T151" s="97"/>
      <c r="U151" s="97"/>
      <c r="V151" s="97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s="82" customFormat="1" x14ac:dyDescent="0.2">
      <c r="A152" s="306" t="s">
        <v>193</v>
      </c>
      <c r="CA152" s="307"/>
      <c r="CB152" s="307"/>
      <c r="CC152" s="307"/>
      <c r="CD152" s="307"/>
      <c r="CE152" s="307"/>
      <c r="CF152" s="307"/>
      <c r="CG152" s="308"/>
      <c r="CH152" s="308"/>
      <c r="CI152" s="308"/>
      <c r="CJ152" s="308"/>
      <c r="CK152" s="308"/>
      <c r="CL152" s="308"/>
      <c r="CM152" s="308"/>
      <c r="CN152" s="307"/>
      <c r="CO152" s="307"/>
      <c r="CP152" s="307"/>
      <c r="CQ152" s="307"/>
      <c r="CR152" s="307"/>
      <c r="CS152" s="307"/>
      <c r="CT152" s="307"/>
      <c r="CU152" s="307"/>
      <c r="CV152" s="307"/>
      <c r="CW152" s="307"/>
      <c r="CX152" s="307"/>
      <c r="CY152" s="307"/>
      <c r="CZ152" s="307"/>
    </row>
    <row r="153" spans="1:104" s="82" customFormat="1" ht="14.25" customHeight="1" x14ac:dyDescent="0.2">
      <c r="A153" s="1523" t="s">
        <v>164</v>
      </c>
      <c r="B153" s="1554"/>
      <c r="C153" s="1549"/>
      <c r="D153" s="1513" t="s">
        <v>194</v>
      </c>
      <c r="E153" s="1520"/>
      <c r="F153" s="1573"/>
      <c r="G153" s="1574" t="s">
        <v>183</v>
      </c>
      <c r="H153" s="1515" t="s">
        <v>195</v>
      </c>
      <c r="I153" s="1503" t="s">
        <v>67</v>
      </c>
      <c r="BX153" s="310"/>
      <c r="BY153" s="310"/>
      <c r="BZ153" s="310"/>
      <c r="CA153" s="307"/>
      <c r="CB153" s="307"/>
      <c r="CC153" s="307"/>
      <c r="CD153" s="307"/>
      <c r="CE153" s="307"/>
      <c r="CF153" s="307"/>
      <c r="CG153" s="308"/>
      <c r="CH153" s="308"/>
      <c r="CI153" s="308"/>
      <c r="CJ153" s="308"/>
      <c r="CK153" s="308"/>
      <c r="CL153" s="308"/>
      <c r="CM153" s="308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</row>
    <row r="154" spans="1:104" s="82" customFormat="1" x14ac:dyDescent="0.2">
      <c r="A154" s="1525"/>
      <c r="B154" s="1570"/>
      <c r="C154" s="1551"/>
      <c r="D154" s="285" t="s">
        <v>196</v>
      </c>
      <c r="E154" s="551" t="s">
        <v>185</v>
      </c>
      <c r="F154" s="360" t="s">
        <v>189</v>
      </c>
      <c r="G154" s="1575"/>
      <c r="H154" s="1516"/>
      <c r="I154" s="1506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BX154" s="310"/>
      <c r="BY154" s="310"/>
      <c r="BZ154" s="310"/>
      <c r="CA154" s="307"/>
      <c r="CB154" s="307"/>
      <c r="CC154" s="307"/>
      <c r="CD154" s="307"/>
      <c r="CE154" s="307"/>
      <c r="CF154" s="307"/>
      <c r="CG154" s="308"/>
      <c r="CH154" s="308"/>
      <c r="CI154" s="308"/>
      <c r="CJ154" s="308"/>
      <c r="CK154" s="308"/>
      <c r="CL154" s="308"/>
      <c r="CM154" s="308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</row>
    <row r="155" spans="1:104" x14ac:dyDescent="0.2">
      <c r="A155" s="1656" t="s">
        <v>197</v>
      </c>
      <c r="B155" s="1657" t="s">
        <v>192</v>
      </c>
      <c r="C155" s="1658"/>
      <c r="D155" s="614">
        <f t="shared" ref="D155:D160" si="19">SUM(E155:F155)</f>
        <v>0</v>
      </c>
      <c r="E155" s="577"/>
      <c r="F155" s="623"/>
      <c r="G155" s="580"/>
      <c r="H155" s="583"/>
      <c r="I155" s="578"/>
      <c r="J155" s="28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12"/>
      <c r="W155" s="12"/>
      <c r="X155" s="12"/>
      <c r="Y155" s="12"/>
      <c r="Z155" s="12"/>
      <c r="AA155" s="12"/>
      <c r="CG155" s="13">
        <v>0</v>
      </c>
      <c r="CH155" s="13"/>
      <c r="CI155" s="13"/>
      <c r="CJ155" s="13"/>
      <c r="CK155" s="13"/>
      <c r="CL155" s="13"/>
      <c r="CM155" s="13"/>
    </row>
    <row r="156" spans="1:104" x14ac:dyDescent="0.2">
      <c r="A156" s="1579"/>
      <c r="B156" s="1558" t="s">
        <v>190</v>
      </c>
      <c r="C156" s="1559"/>
      <c r="D156" s="313">
        <f t="shared" si="19"/>
        <v>246</v>
      </c>
      <c r="E156" s="34">
        <v>246</v>
      </c>
      <c r="F156" s="314"/>
      <c r="G156" s="38">
        <v>246</v>
      </c>
      <c r="H156" s="41"/>
      <c r="I156" s="7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x14ac:dyDescent="0.2">
      <c r="A157" s="1580"/>
      <c r="B157" s="1547" t="s">
        <v>191</v>
      </c>
      <c r="C157" s="1548"/>
      <c r="D157" s="264">
        <f t="shared" si="19"/>
        <v>0</v>
      </c>
      <c r="E157" s="46"/>
      <c r="F157" s="316"/>
      <c r="G157" s="49"/>
      <c r="H157" s="265"/>
      <c r="I157" s="47"/>
      <c r="J157" s="2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x14ac:dyDescent="0.2">
      <c r="A158" s="1510" t="s">
        <v>198</v>
      </c>
      <c r="B158" s="1657" t="s">
        <v>192</v>
      </c>
      <c r="C158" s="1658"/>
      <c r="D158" s="614">
        <f t="shared" si="19"/>
        <v>0</v>
      </c>
      <c r="E158" s="577"/>
      <c r="F158" s="623"/>
      <c r="G158" s="580"/>
      <c r="H158" s="583"/>
      <c r="I158" s="578"/>
      <c r="J158" s="28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x14ac:dyDescent="0.2">
      <c r="A159" s="1511"/>
      <c r="B159" s="1558" t="s">
        <v>190</v>
      </c>
      <c r="C159" s="1559"/>
      <c r="D159" s="313">
        <f t="shared" si="19"/>
        <v>166</v>
      </c>
      <c r="E159" s="34">
        <v>166</v>
      </c>
      <c r="F159" s="314"/>
      <c r="G159" s="38">
        <v>166</v>
      </c>
      <c r="H159" s="41"/>
      <c r="I159" s="73"/>
      <c r="J159" s="28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x14ac:dyDescent="0.2">
      <c r="A160" s="1512"/>
      <c r="B160" s="1547" t="s">
        <v>191</v>
      </c>
      <c r="C160" s="1548"/>
      <c r="D160" s="264">
        <f t="shared" si="19"/>
        <v>0</v>
      </c>
      <c r="E160" s="46"/>
      <c r="F160" s="316"/>
      <c r="G160" s="49"/>
      <c r="H160" s="265"/>
      <c r="I160" s="47"/>
      <c r="J160" s="28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s="2" customFormat="1" x14ac:dyDescent="0.2">
      <c r="A161" s="10" t="s">
        <v>199</v>
      </c>
      <c r="B161" s="10"/>
      <c r="C161" s="10"/>
      <c r="D161" s="10"/>
      <c r="E161" s="8"/>
      <c r="G161" s="8"/>
      <c r="H161" s="8"/>
      <c r="I161" s="8"/>
      <c r="J161" s="57"/>
      <c r="K161" s="57"/>
      <c r="L161" s="57"/>
      <c r="M161" s="57"/>
      <c r="N161" s="57"/>
      <c r="O161" s="12"/>
      <c r="P161" s="57"/>
      <c r="Q161" s="57"/>
      <c r="R161" s="57"/>
      <c r="S161" s="57"/>
      <c r="T161" s="57"/>
      <c r="U161" s="57"/>
      <c r="V161" s="57"/>
      <c r="W161" s="57"/>
      <c r="X161" s="12"/>
      <c r="Y161" s="12"/>
      <c r="Z161" s="12"/>
      <c r="AA161" s="12"/>
      <c r="CA161" s="4"/>
      <c r="CB161" s="4"/>
      <c r="CC161" s="4"/>
      <c r="CD161" s="4"/>
      <c r="CE161" s="4"/>
      <c r="CF161" s="4"/>
      <c r="CG161" s="13"/>
      <c r="CH161" s="13"/>
      <c r="CI161" s="13"/>
      <c r="CJ161" s="13"/>
      <c r="CK161" s="13"/>
      <c r="CL161" s="13"/>
      <c r="CM161" s="13"/>
    </row>
    <row r="162" spans="1:91" s="2" customFormat="1" x14ac:dyDescent="0.2">
      <c r="A162" s="1661" t="s">
        <v>200</v>
      </c>
      <c r="B162" s="1661"/>
      <c r="C162" s="1589" t="s">
        <v>201</v>
      </c>
      <c r="D162" s="1590"/>
      <c r="E162" s="1591"/>
      <c r="F162" s="1565" t="s">
        <v>6</v>
      </c>
      <c r="G162" s="1595"/>
      <c r="H162" s="1595"/>
      <c r="I162" s="1595"/>
      <c r="J162" s="1595"/>
      <c r="K162" s="1595"/>
      <c r="L162" s="1595"/>
      <c r="M162" s="1595"/>
      <c r="N162" s="1595"/>
      <c r="O162" s="1595"/>
      <c r="P162" s="1595"/>
      <c r="Q162" s="1595"/>
      <c r="R162" s="1595"/>
      <c r="S162" s="1595"/>
      <c r="T162" s="1595"/>
      <c r="U162" s="1595"/>
      <c r="V162" s="1595"/>
      <c r="W162" s="1595"/>
      <c r="X162" s="1595"/>
      <c r="Y162" s="1595"/>
      <c r="Z162" s="1595"/>
      <c r="AA162" s="1595"/>
      <c r="AB162" s="1595"/>
      <c r="AC162" s="1595"/>
      <c r="AD162" s="1595"/>
      <c r="AE162" s="1595"/>
      <c r="AF162" s="1595"/>
      <c r="AG162" s="1595"/>
      <c r="AH162" s="1595"/>
      <c r="AI162" s="1595"/>
      <c r="AJ162" s="1595"/>
      <c r="AK162" s="1595"/>
      <c r="AL162" s="1595"/>
      <c r="AM162" s="1596"/>
      <c r="BX162" s="3"/>
      <c r="BY162" s="3"/>
      <c r="BZ162" s="3"/>
      <c r="CA162" s="4"/>
      <c r="CB162" s="4"/>
      <c r="CC162" s="4"/>
      <c r="CD162" s="4"/>
      <c r="CE162" s="4"/>
      <c r="CF162" s="4"/>
      <c r="CG162" s="13"/>
      <c r="CH162" s="13"/>
      <c r="CI162" s="13"/>
      <c r="CJ162" s="13"/>
      <c r="CK162" s="13"/>
      <c r="CL162" s="13"/>
      <c r="CM162" s="13"/>
    </row>
    <row r="163" spans="1:91" s="2" customFormat="1" x14ac:dyDescent="0.2">
      <c r="A163" s="1661"/>
      <c r="B163" s="1661"/>
      <c r="C163" s="1592"/>
      <c r="D163" s="1593"/>
      <c r="E163" s="1594"/>
      <c r="F163" s="1645" t="s">
        <v>11</v>
      </c>
      <c r="G163" s="1645"/>
      <c r="H163" s="1645" t="s">
        <v>12</v>
      </c>
      <c r="I163" s="1645"/>
      <c r="J163" s="1645" t="s">
        <v>13</v>
      </c>
      <c r="K163" s="1645"/>
      <c r="L163" s="1509" t="s">
        <v>14</v>
      </c>
      <c r="M163" s="1507"/>
      <c r="N163" s="1645" t="s">
        <v>15</v>
      </c>
      <c r="O163" s="1645"/>
      <c r="P163" s="1514" t="s">
        <v>16</v>
      </c>
      <c r="Q163" s="1513"/>
      <c r="R163" s="1646" t="s">
        <v>17</v>
      </c>
      <c r="S163" s="1646"/>
      <c r="T163" s="1514" t="s">
        <v>18</v>
      </c>
      <c r="U163" s="1513"/>
      <c r="V163" s="1646" t="s">
        <v>19</v>
      </c>
      <c r="W163" s="1646"/>
      <c r="X163" s="1514" t="s">
        <v>20</v>
      </c>
      <c r="Y163" s="1513"/>
      <c r="Z163" s="1513" t="s">
        <v>21</v>
      </c>
      <c r="AA163" s="1514"/>
      <c r="AB163" s="1646" t="s">
        <v>22</v>
      </c>
      <c r="AC163" s="1646"/>
      <c r="AD163" s="1646" t="s">
        <v>23</v>
      </c>
      <c r="AE163" s="1646"/>
      <c r="AF163" s="1646" t="s">
        <v>24</v>
      </c>
      <c r="AG163" s="1646"/>
      <c r="AH163" s="1646" t="s">
        <v>25</v>
      </c>
      <c r="AI163" s="1646"/>
      <c r="AJ163" s="1646" t="s">
        <v>26</v>
      </c>
      <c r="AK163" s="1646"/>
      <c r="AL163" s="1646" t="s">
        <v>27</v>
      </c>
      <c r="AM163" s="1646"/>
      <c r="BX163" s="3"/>
      <c r="BY163" s="3"/>
      <c r="BZ163" s="3"/>
      <c r="CA163" s="4"/>
      <c r="CB163" s="4"/>
      <c r="CC163" s="4"/>
      <c r="CD163" s="4"/>
      <c r="CE163" s="4"/>
      <c r="CF163" s="4"/>
      <c r="CG163" s="13"/>
      <c r="CH163" s="13"/>
      <c r="CI163" s="13"/>
      <c r="CJ163" s="13"/>
      <c r="CK163" s="13"/>
      <c r="CL163" s="13"/>
      <c r="CM163" s="13"/>
    </row>
    <row r="164" spans="1:91" s="2" customFormat="1" x14ac:dyDescent="0.2">
      <c r="A164" s="1661"/>
      <c r="B164" s="1661"/>
      <c r="C164" s="624" t="s">
        <v>32</v>
      </c>
      <c r="D164" s="625" t="s">
        <v>33</v>
      </c>
      <c r="E164" s="320" t="s">
        <v>34</v>
      </c>
      <c r="F164" s="551" t="s">
        <v>40</v>
      </c>
      <c r="G164" s="60" t="s">
        <v>34</v>
      </c>
      <c r="H164" s="551" t="s">
        <v>40</v>
      </c>
      <c r="I164" s="60" t="s">
        <v>34</v>
      </c>
      <c r="J164" s="551" t="s">
        <v>40</v>
      </c>
      <c r="K164" s="60" t="s">
        <v>34</v>
      </c>
      <c r="L164" s="551" t="s">
        <v>40</v>
      </c>
      <c r="M164" s="99" t="s">
        <v>34</v>
      </c>
      <c r="N164" s="551" t="s">
        <v>40</v>
      </c>
      <c r="O164" s="60" t="s">
        <v>34</v>
      </c>
      <c r="P164" s="551" t="s">
        <v>40</v>
      </c>
      <c r="Q164" s="99" t="s">
        <v>34</v>
      </c>
      <c r="R164" s="551" t="s">
        <v>40</v>
      </c>
      <c r="S164" s="60" t="s">
        <v>34</v>
      </c>
      <c r="T164" s="551" t="s">
        <v>40</v>
      </c>
      <c r="U164" s="99" t="s">
        <v>34</v>
      </c>
      <c r="V164" s="551" t="s">
        <v>40</v>
      </c>
      <c r="W164" s="60" t="s">
        <v>34</v>
      </c>
      <c r="X164" s="551" t="s">
        <v>40</v>
      </c>
      <c r="Y164" s="99" t="s">
        <v>34</v>
      </c>
      <c r="Z164" s="551" t="s">
        <v>40</v>
      </c>
      <c r="AA164" s="60" t="s">
        <v>34</v>
      </c>
      <c r="AB164" s="551" t="s">
        <v>40</v>
      </c>
      <c r="AC164" s="60" t="s">
        <v>34</v>
      </c>
      <c r="AD164" s="551" t="s">
        <v>40</v>
      </c>
      <c r="AE164" s="60" t="s">
        <v>34</v>
      </c>
      <c r="AF164" s="551" t="s">
        <v>40</v>
      </c>
      <c r="AG164" s="60" t="s">
        <v>34</v>
      </c>
      <c r="AH164" s="551" t="s">
        <v>40</v>
      </c>
      <c r="AI164" s="60" t="s">
        <v>34</v>
      </c>
      <c r="AJ164" s="551" t="s">
        <v>40</v>
      </c>
      <c r="AK164" s="60" t="s">
        <v>34</v>
      </c>
      <c r="AL164" s="551" t="s">
        <v>40</v>
      </c>
      <c r="AM164" s="60" t="s">
        <v>34</v>
      </c>
      <c r="BX164" s="3"/>
      <c r="BY164" s="3"/>
      <c r="BZ164" s="3"/>
      <c r="CA164" s="4"/>
      <c r="CB164" s="4"/>
      <c r="CC164" s="4"/>
      <c r="CD164" s="4"/>
      <c r="CE164" s="4"/>
      <c r="CF164" s="4"/>
      <c r="CG164" s="13"/>
      <c r="CH164" s="13"/>
      <c r="CI164" s="13"/>
      <c r="CJ164" s="13"/>
      <c r="CK164" s="13"/>
      <c r="CL164" s="13"/>
      <c r="CM164" s="13"/>
    </row>
    <row r="165" spans="1:91" s="2" customFormat="1" x14ac:dyDescent="0.2">
      <c r="A165" s="1659" t="s">
        <v>202</v>
      </c>
      <c r="B165" s="1660"/>
      <c r="C165" s="321">
        <f>SUM(D165+E165)</f>
        <v>0</v>
      </c>
      <c r="D165" s="322">
        <f>SUM(P165+R165+T165+V165+X165+Z165+AB165+AD165+AF165+AH165+AJ165+AL165)</f>
        <v>0</v>
      </c>
      <c r="E165" s="626">
        <f>SUM(Q165+S165+U165+W165+Y165+AA165+AC165+AE165+AG165+AI165+AK165+AM165)</f>
        <v>0</v>
      </c>
      <c r="F165" s="627"/>
      <c r="G165" s="325"/>
      <c r="H165" s="326"/>
      <c r="I165" s="628"/>
      <c r="J165" s="627"/>
      <c r="K165" s="325"/>
      <c r="L165" s="326"/>
      <c r="M165" s="628"/>
      <c r="N165" s="326"/>
      <c r="O165" s="628"/>
      <c r="P165" s="629"/>
      <c r="Q165" s="630"/>
      <c r="R165" s="631"/>
      <c r="S165" s="632"/>
      <c r="T165" s="629"/>
      <c r="U165" s="630"/>
      <c r="V165" s="631"/>
      <c r="W165" s="632"/>
      <c r="X165" s="629"/>
      <c r="Y165" s="630"/>
      <c r="Z165" s="631"/>
      <c r="AA165" s="632"/>
      <c r="AB165" s="631"/>
      <c r="AC165" s="632"/>
      <c r="AD165" s="631"/>
      <c r="AE165" s="632"/>
      <c r="AF165" s="631"/>
      <c r="AG165" s="632"/>
      <c r="AH165" s="631"/>
      <c r="AI165" s="632"/>
      <c r="AJ165" s="631"/>
      <c r="AK165" s="632"/>
      <c r="AL165" s="631"/>
      <c r="AM165" s="632"/>
      <c r="AN165" s="131"/>
      <c r="BX165" s="3"/>
      <c r="BY165" s="3"/>
      <c r="BZ165" s="3"/>
      <c r="CA165" s="4"/>
      <c r="CB165" s="4"/>
      <c r="CC165" s="4"/>
      <c r="CD165" s="4"/>
      <c r="CE165" s="4"/>
      <c r="CF165" s="4"/>
      <c r="CG165" s="13"/>
      <c r="CH165" s="13"/>
      <c r="CI165" s="13"/>
      <c r="CJ165" s="13"/>
      <c r="CK165" s="13"/>
      <c r="CL165" s="13"/>
      <c r="CM165" s="13"/>
    </row>
    <row r="166" spans="1:91" s="2" customFormat="1" x14ac:dyDescent="0.2">
      <c r="A166" s="1586" t="s">
        <v>203</v>
      </c>
      <c r="B166" s="1587"/>
      <c r="C166" s="328">
        <f>SUM(D166+E166)</f>
        <v>0</v>
      </c>
      <c r="D166" s="329">
        <f t="shared" ref="D166:E168" si="20">SUM(F166+H166+J166+L166+N166+P166+R166+T166+V166+X166+Z166+AB166+AD166+AF166+AH166+AJ166+AL166)</f>
        <v>0</v>
      </c>
      <c r="E166" s="330">
        <f t="shared" si="20"/>
        <v>0</v>
      </c>
      <c r="F166" s="633"/>
      <c r="G166" s="634"/>
      <c r="H166" s="633"/>
      <c r="I166" s="634"/>
      <c r="J166" s="633"/>
      <c r="K166" s="634"/>
      <c r="L166" s="635"/>
      <c r="M166" s="636"/>
      <c r="N166" s="633"/>
      <c r="O166" s="634"/>
      <c r="P166" s="635"/>
      <c r="Q166" s="636"/>
      <c r="R166" s="633"/>
      <c r="S166" s="634"/>
      <c r="T166" s="635"/>
      <c r="U166" s="636"/>
      <c r="V166" s="633"/>
      <c r="W166" s="634"/>
      <c r="X166" s="635"/>
      <c r="Y166" s="636"/>
      <c r="Z166" s="633"/>
      <c r="AA166" s="634"/>
      <c r="AB166" s="633"/>
      <c r="AC166" s="634"/>
      <c r="AD166" s="633"/>
      <c r="AE166" s="634"/>
      <c r="AF166" s="633"/>
      <c r="AG166" s="634"/>
      <c r="AH166" s="633"/>
      <c r="AI166" s="634"/>
      <c r="AJ166" s="633"/>
      <c r="AK166" s="634"/>
      <c r="AL166" s="633"/>
      <c r="AM166" s="634"/>
      <c r="AN166" s="131"/>
      <c r="BX166" s="3"/>
      <c r="BY166" s="3"/>
      <c r="BZ166" s="3"/>
      <c r="CA166" s="4"/>
      <c r="CB166" s="4"/>
      <c r="CC166" s="4"/>
      <c r="CD166" s="4"/>
      <c r="CE166" s="4"/>
      <c r="CF166" s="4"/>
      <c r="CG166" s="13"/>
      <c r="CH166" s="13"/>
      <c r="CI166" s="13"/>
      <c r="CJ166" s="13"/>
      <c r="CK166" s="13"/>
      <c r="CL166" s="13"/>
      <c r="CM166" s="13"/>
    </row>
    <row r="167" spans="1:91" s="2" customFormat="1" x14ac:dyDescent="0.2">
      <c r="A167" s="1598" t="s">
        <v>204</v>
      </c>
      <c r="B167" s="1599"/>
      <c r="C167" s="328">
        <f>SUM(D167+E167)</f>
        <v>0</v>
      </c>
      <c r="D167" s="329">
        <f t="shared" si="20"/>
        <v>0</v>
      </c>
      <c r="E167" s="330">
        <f t="shared" si="20"/>
        <v>0</v>
      </c>
      <c r="F167" s="633"/>
      <c r="G167" s="634"/>
      <c r="H167" s="633"/>
      <c r="I167" s="634"/>
      <c r="J167" s="633"/>
      <c r="K167" s="634"/>
      <c r="L167" s="635"/>
      <c r="M167" s="636"/>
      <c r="N167" s="633"/>
      <c r="O167" s="634"/>
      <c r="P167" s="635"/>
      <c r="Q167" s="636"/>
      <c r="R167" s="633"/>
      <c r="S167" s="634"/>
      <c r="T167" s="635"/>
      <c r="U167" s="636"/>
      <c r="V167" s="633"/>
      <c r="W167" s="634"/>
      <c r="X167" s="635"/>
      <c r="Y167" s="636"/>
      <c r="Z167" s="633"/>
      <c r="AA167" s="634"/>
      <c r="AB167" s="633"/>
      <c r="AC167" s="634"/>
      <c r="AD167" s="633"/>
      <c r="AE167" s="634"/>
      <c r="AF167" s="633"/>
      <c r="AG167" s="634"/>
      <c r="AH167" s="633"/>
      <c r="AI167" s="634"/>
      <c r="AJ167" s="633"/>
      <c r="AK167" s="634"/>
      <c r="AL167" s="633"/>
      <c r="AM167" s="634"/>
      <c r="AN167" s="131"/>
      <c r="BX167" s="3"/>
      <c r="BY167" s="3"/>
      <c r="BZ167" s="3"/>
      <c r="CA167" s="4"/>
      <c r="CB167" s="4"/>
      <c r="CC167" s="4"/>
      <c r="CD167" s="4"/>
      <c r="CE167" s="4"/>
      <c r="CF167" s="4"/>
      <c r="CG167" s="13"/>
      <c r="CH167" s="13"/>
      <c r="CI167" s="13"/>
      <c r="CJ167" s="13"/>
      <c r="CK167" s="13"/>
      <c r="CL167" s="13"/>
      <c r="CM167" s="13"/>
    </row>
    <row r="168" spans="1:91" s="2" customFormat="1" x14ac:dyDescent="0.2">
      <c r="A168" s="1600" t="s">
        <v>67</v>
      </c>
      <c r="B168" s="1601"/>
      <c r="C168" s="331">
        <f>SUM(D168+E168)</f>
        <v>0</v>
      </c>
      <c r="D168" s="332">
        <f t="shared" si="20"/>
        <v>0</v>
      </c>
      <c r="E168" s="333">
        <f t="shared" si="20"/>
        <v>0</v>
      </c>
      <c r="F168" s="637"/>
      <c r="G168" s="638"/>
      <c r="H168" s="637"/>
      <c r="I168" s="638"/>
      <c r="J168" s="637"/>
      <c r="K168" s="638"/>
      <c r="L168" s="639"/>
      <c r="M168" s="640"/>
      <c r="N168" s="637"/>
      <c r="O168" s="638"/>
      <c r="P168" s="639"/>
      <c r="Q168" s="640"/>
      <c r="R168" s="637"/>
      <c r="S168" s="638"/>
      <c r="T168" s="639"/>
      <c r="U168" s="640"/>
      <c r="V168" s="637"/>
      <c r="W168" s="638"/>
      <c r="X168" s="639"/>
      <c r="Y168" s="640"/>
      <c r="Z168" s="637"/>
      <c r="AA168" s="638"/>
      <c r="AB168" s="637"/>
      <c r="AC168" s="638"/>
      <c r="AD168" s="637"/>
      <c r="AE168" s="638"/>
      <c r="AF168" s="637"/>
      <c r="AG168" s="638"/>
      <c r="AH168" s="637"/>
      <c r="AI168" s="638"/>
      <c r="AJ168" s="637"/>
      <c r="AK168" s="638"/>
      <c r="AL168" s="637"/>
      <c r="AM168" s="638"/>
      <c r="AN168" s="131"/>
      <c r="BX168" s="3"/>
      <c r="BY168" s="3"/>
      <c r="BZ168" s="3"/>
      <c r="CA168" s="4"/>
      <c r="CB168" s="4"/>
      <c r="CC168" s="4"/>
      <c r="CD168" s="4"/>
      <c r="CE168" s="4"/>
      <c r="CF168" s="4"/>
      <c r="CG168" s="13"/>
      <c r="CH168" s="13"/>
      <c r="CI168" s="13"/>
      <c r="CJ168" s="13"/>
      <c r="CK168" s="13"/>
      <c r="CL168" s="13"/>
      <c r="CM168" s="13"/>
    </row>
    <row r="169" spans="1:91" s="2" customFormat="1" ht="15" x14ac:dyDescent="0.2">
      <c r="A169" s="334" t="s">
        <v>205</v>
      </c>
      <c r="B169" s="334"/>
      <c r="C169" s="10"/>
      <c r="D169" s="10"/>
      <c r="E169" s="11"/>
      <c r="F169" s="9"/>
      <c r="G169" s="8"/>
      <c r="H169" s="8"/>
      <c r="I169" s="1"/>
      <c r="J169" s="1"/>
      <c r="K169" s="1"/>
      <c r="L169" s="56"/>
      <c r="M169" s="206"/>
      <c r="N169" s="56"/>
      <c r="O169" s="335"/>
      <c r="P169" s="204"/>
      <c r="Q169" s="204"/>
      <c r="R169" s="204"/>
      <c r="S169" s="206"/>
      <c r="T169" s="56"/>
      <c r="U169" s="204"/>
      <c r="V169" s="204"/>
      <c r="W169" s="206"/>
      <c r="X169" s="206"/>
      <c r="Y169" s="56"/>
      <c r="Z169" s="206"/>
      <c r="AA169" s="56"/>
      <c r="AB169" s="206"/>
      <c r="AC169" s="204"/>
      <c r="CA169" s="4"/>
      <c r="CB169" s="4"/>
      <c r="CC169" s="4"/>
      <c r="CD169" s="4"/>
      <c r="CE169" s="4"/>
      <c r="CF169" s="4"/>
      <c r="CG169" s="13"/>
      <c r="CH169" s="13"/>
      <c r="CI169" s="13"/>
      <c r="CJ169" s="13"/>
      <c r="CK169" s="13"/>
      <c r="CL169" s="13"/>
      <c r="CM169" s="13"/>
    </row>
    <row r="170" spans="1:91" s="2" customFormat="1" ht="14.25" customHeight="1" x14ac:dyDescent="0.2">
      <c r="A170" s="1523" t="s">
        <v>111</v>
      </c>
      <c r="B170" s="1549"/>
      <c r="C170" s="1523" t="s">
        <v>53</v>
      </c>
      <c r="D170" s="1554"/>
      <c r="E170" s="1549"/>
      <c r="F170" s="1513" t="s">
        <v>206</v>
      </c>
      <c r="G170" s="1520"/>
      <c r="H170" s="1520"/>
      <c r="I170" s="1520"/>
      <c r="J170" s="1520"/>
      <c r="K170" s="1520"/>
      <c r="L170" s="1520"/>
      <c r="M170" s="1520"/>
      <c r="N170" s="1520"/>
      <c r="O170" s="1520"/>
      <c r="P170" s="1520"/>
      <c r="Q170" s="1520"/>
      <c r="R170" s="1520"/>
      <c r="S170" s="1520"/>
      <c r="T170" s="1520"/>
      <c r="U170" s="1514"/>
      <c r="V170" s="1503" t="s">
        <v>207</v>
      </c>
      <c r="W170" s="1663" t="s">
        <v>208</v>
      </c>
      <c r="X170" s="1663" t="s">
        <v>209</v>
      </c>
      <c r="Y170" s="1663" t="s">
        <v>210</v>
      </c>
      <c r="Z170" s="1663" t="s">
        <v>211</v>
      </c>
      <c r="AA170" s="1663" t="s">
        <v>212</v>
      </c>
      <c r="AB170" s="1664" t="s">
        <v>213</v>
      </c>
      <c r="AC170" s="1664"/>
      <c r="AD170" s="1664"/>
      <c r="AE170" s="1664"/>
      <c r="AF170" s="1565" t="s">
        <v>123</v>
      </c>
      <c r="AG170" s="1596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BX170" s="3"/>
      <c r="BY170" s="3"/>
      <c r="BZ170" s="3"/>
      <c r="CA170" s="4"/>
      <c r="CB170" s="4"/>
      <c r="CC170" s="4"/>
      <c r="CD170" s="4"/>
      <c r="CE170" s="4"/>
      <c r="CF170" s="4"/>
      <c r="CG170" s="13"/>
      <c r="CH170" s="13"/>
      <c r="CI170" s="13"/>
      <c r="CJ170" s="13"/>
      <c r="CK170" s="13"/>
      <c r="CL170" s="13"/>
      <c r="CM170" s="13"/>
    </row>
    <row r="171" spans="1:91" s="2" customFormat="1" ht="14.25" customHeight="1" x14ac:dyDescent="0.2">
      <c r="A171" s="1524"/>
      <c r="B171" s="1550"/>
      <c r="C171" s="1524"/>
      <c r="D171" s="1602"/>
      <c r="E171" s="1550"/>
      <c r="F171" s="1663" t="s">
        <v>11</v>
      </c>
      <c r="G171" s="1663"/>
      <c r="H171" s="1663" t="s">
        <v>12</v>
      </c>
      <c r="I171" s="1663"/>
      <c r="J171" s="1663" t="s">
        <v>13</v>
      </c>
      <c r="K171" s="1663"/>
      <c r="L171" s="1663" t="s">
        <v>214</v>
      </c>
      <c r="M171" s="1663"/>
      <c r="N171" s="1663" t="s">
        <v>114</v>
      </c>
      <c r="O171" s="1663"/>
      <c r="P171" s="1664" t="s">
        <v>215</v>
      </c>
      <c r="Q171" s="1664"/>
      <c r="R171" s="1664" t="s">
        <v>216</v>
      </c>
      <c r="S171" s="1664"/>
      <c r="T171" s="1551" t="s">
        <v>217</v>
      </c>
      <c r="U171" s="1500"/>
      <c r="V171" s="1546"/>
      <c r="W171" s="1663"/>
      <c r="X171" s="1663"/>
      <c r="Y171" s="1663"/>
      <c r="Z171" s="1663"/>
      <c r="AA171" s="1663"/>
      <c r="AB171" s="1663" t="s">
        <v>126</v>
      </c>
      <c r="AC171" s="1663" t="s">
        <v>127</v>
      </c>
      <c r="AD171" s="1663" t="s">
        <v>128</v>
      </c>
      <c r="AE171" s="1663" t="s">
        <v>129</v>
      </c>
      <c r="AF171" s="1662" t="s">
        <v>130</v>
      </c>
      <c r="AG171" s="1662" t="s">
        <v>131</v>
      </c>
      <c r="AH171" s="210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BX171" s="3"/>
      <c r="BY171" s="3"/>
      <c r="BZ171" s="3"/>
      <c r="CA171" s="4"/>
      <c r="CB171" s="4"/>
      <c r="CC171" s="4"/>
      <c r="CD171" s="4"/>
      <c r="CE171" s="4"/>
      <c r="CF171" s="4"/>
      <c r="CG171" s="13"/>
      <c r="CH171" s="13"/>
      <c r="CI171" s="13"/>
      <c r="CJ171" s="13"/>
      <c r="CK171" s="13"/>
      <c r="CL171" s="13"/>
      <c r="CM171" s="13"/>
    </row>
    <row r="172" spans="1:91" s="2" customFormat="1" x14ac:dyDescent="0.2">
      <c r="A172" s="1525"/>
      <c r="B172" s="1551"/>
      <c r="C172" s="641" t="s">
        <v>32</v>
      </c>
      <c r="D172" s="642" t="s">
        <v>40</v>
      </c>
      <c r="E172" s="227" t="s">
        <v>34</v>
      </c>
      <c r="F172" s="643" t="s">
        <v>40</v>
      </c>
      <c r="G172" s="644" t="s">
        <v>34</v>
      </c>
      <c r="H172" s="643" t="s">
        <v>40</v>
      </c>
      <c r="I172" s="644" t="s">
        <v>34</v>
      </c>
      <c r="J172" s="643" t="s">
        <v>40</v>
      </c>
      <c r="K172" s="644" t="s">
        <v>34</v>
      </c>
      <c r="L172" s="643" t="s">
        <v>40</v>
      </c>
      <c r="M172" s="644" t="s">
        <v>34</v>
      </c>
      <c r="N172" s="643" t="s">
        <v>40</v>
      </c>
      <c r="O172" s="644" t="s">
        <v>34</v>
      </c>
      <c r="P172" s="643" t="s">
        <v>40</v>
      </c>
      <c r="Q172" s="644" t="s">
        <v>34</v>
      </c>
      <c r="R172" s="643" t="s">
        <v>40</v>
      </c>
      <c r="S172" s="644" t="s">
        <v>34</v>
      </c>
      <c r="T172" s="100" t="s">
        <v>40</v>
      </c>
      <c r="U172" s="644" t="s">
        <v>34</v>
      </c>
      <c r="V172" s="1506"/>
      <c r="W172" s="1663"/>
      <c r="X172" s="1663"/>
      <c r="Y172" s="1663"/>
      <c r="Z172" s="1663"/>
      <c r="AA172" s="1663"/>
      <c r="AB172" s="1663"/>
      <c r="AC172" s="1663"/>
      <c r="AD172" s="1663"/>
      <c r="AE172" s="1663"/>
      <c r="AF172" s="1662"/>
      <c r="AG172" s="1662"/>
      <c r="AH172" s="210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BX172" s="3"/>
      <c r="BY172" s="3"/>
      <c r="BZ172" s="3"/>
      <c r="CA172" s="4"/>
      <c r="CB172" s="4"/>
      <c r="CC172" s="4"/>
      <c r="CD172" s="4"/>
      <c r="CE172" s="4"/>
      <c r="CF172" s="4"/>
      <c r="CG172" s="13"/>
      <c r="CH172" s="13"/>
      <c r="CI172" s="13"/>
      <c r="CJ172" s="13"/>
      <c r="CK172" s="13"/>
      <c r="CL172" s="13"/>
      <c r="CM172" s="13"/>
    </row>
    <row r="173" spans="1:91" s="2" customFormat="1" x14ac:dyDescent="0.2">
      <c r="A173" s="1663" t="s">
        <v>218</v>
      </c>
      <c r="B173" s="645" t="s">
        <v>219</v>
      </c>
      <c r="C173" s="646">
        <f>SUM(D173:E173)</f>
        <v>3</v>
      </c>
      <c r="D173" s="647">
        <f>SUM(F173+H173+J173+L173+N173+P173+R173+T173)</f>
        <v>1</v>
      </c>
      <c r="E173" s="56">
        <f>G173+I173+K173+M173+O173+Q173+S173+U173</f>
        <v>2</v>
      </c>
      <c r="F173" s="648"/>
      <c r="G173" s="649"/>
      <c r="H173" s="648"/>
      <c r="I173" s="649"/>
      <c r="J173" s="648"/>
      <c r="K173" s="649">
        <v>1</v>
      </c>
      <c r="L173" s="648"/>
      <c r="M173" s="649">
        <v>1</v>
      </c>
      <c r="N173" s="648">
        <v>1</v>
      </c>
      <c r="O173" s="649"/>
      <c r="P173" s="648"/>
      <c r="Q173" s="649"/>
      <c r="R173" s="648"/>
      <c r="S173" s="649"/>
      <c r="T173" s="648"/>
      <c r="U173" s="649"/>
      <c r="V173" s="650">
        <v>0</v>
      </c>
      <c r="W173" s="648">
        <v>0</v>
      </c>
      <c r="X173" s="649">
        <v>2</v>
      </c>
      <c r="Y173" s="649">
        <v>0</v>
      </c>
      <c r="Z173" s="649">
        <v>0</v>
      </c>
      <c r="AA173" s="649">
        <v>0</v>
      </c>
      <c r="AB173" s="648"/>
      <c r="AC173" s="649"/>
      <c r="AD173" s="649">
        <v>1</v>
      </c>
      <c r="AE173" s="651">
        <v>2</v>
      </c>
      <c r="AF173" s="649">
        <v>3</v>
      </c>
      <c r="AG173" s="651"/>
      <c r="AH173" s="28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12"/>
      <c r="AT173" s="12"/>
      <c r="BW173" s="3"/>
      <c r="BX173" s="3"/>
      <c r="BY173" s="3"/>
      <c r="BZ173" s="3"/>
      <c r="CA173" s="4"/>
      <c r="CB173" s="4"/>
      <c r="CC173" s="4"/>
      <c r="CD173" s="4"/>
      <c r="CE173" s="4"/>
      <c r="CF173" s="4"/>
      <c r="CG173" s="13">
        <v>0</v>
      </c>
      <c r="CH173" s="13">
        <v>0</v>
      </c>
      <c r="CI173" s="13">
        <v>0</v>
      </c>
      <c r="CJ173" s="13">
        <v>0</v>
      </c>
      <c r="CK173" s="13"/>
      <c r="CL173" s="13"/>
      <c r="CM173" s="13"/>
    </row>
    <row r="174" spans="1:91" s="2" customFormat="1" x14ac:dyDescent="0.2">
      <c r="A174" s="1663"/>
      <c r="B174" s="89" t="s">
        <v>220</v>
      </c>
      <c r="C174" s="344">
        <f>SUM(D174:E174)</f>
        <v>1</v>
      </c>
      <c r="D174" s="44">
        <f>SUM(F174+H174+J174+L174+N174+P174+R174+T174)</f>
        <v>0</v>
      </c>
      <c r="E174" s="345">
        <f>G174+I174+K174+M174+O174+Q174+S174+U174</f>
        <v>1</v>
      </c>
      <c r="F174" s="222"/>
      <c r="G174" s="346"/>
      <c r="H174" s="222"/>
      <c r="I174" s="346">
        <v>1</v>
      </c>
      <c r="J174" s="222"/>
      <c r="K174" s="346"/>
      <c r="L174" s="222"/>
      <c r="M174" s="346"/>
      <c r="N174" s="222"/>
      <c r="O174" s="346"/>
      <c r="P174" s="222"/>
      <c r="Q174" s="346"/>
      <c r="R174" s="222"/>
      <c r="S174" s="346"/>
      <c r="T174" s="222"/>
      <c r="U174" s="346"/>
      <c r="V174" s="347">
        <v>0</v>
      </c>
      <c r="W174" s="222">
        <v>0</v>
      </c>
      <c r="X174" s="346">
        <v>1</v>
      </c>
      <c r="Y174" s="346">
        <v>0</v>
      </c>
      <c r="Z174" s="346">
        <v>0</v>
      </c>
      <c r="AA174" s="346">
        <v>0</v>
      </c>
      <c r="AB174" s="222"/>
      <c r="AC174" s="346"/>
      <c r="AD174" s="346">
        <v>1</v>
      </c>
      <c r="AE174" s="223"/>
      <c r="AF174" s="346">
        <v>1</v>
      </c>
      <c r="AG174" s="223"/>
      <c r="AH174" s="28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BX174" s="3"/>
      <c r="BY174" s="3"/>
      <c r="BZ174" s="3"/>
      <c r="CA174" s="4"/>
      <c r="CB174" s="4"/>
      <c r="CC174" s="4"/>
      <c r="CD174" s="4"/>
      <c r="CE174" s="4"/>
      <c r="CF174" s="4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s="2" customFormat="1" x14ac:dyDescent="0.2">
      <c r="A175" s="82" t="s">
        <v>221</v>
      </c>
      <c r="B175" s="8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CA175" s="4"/>
      <c r="CB175" s="4"/>
      <c r="CC175" s="4"/>
      <c r="CD175" s="4"/>
      <c r="CE175" s="4"/>
      <c r="CF175" s="4"/>
      <c r="CG175" s="13"/>
      <c r="CH175" s="13"/>
      <c r="CI175" s="13"/>
      <c r="CJ175" s="13"/>
      <c r="CK175" s="13"/>
      <c r="CL175" s="13"/>
      <c r="CM175" s="13"/>
    </row>
    <row r="176" spans="1:91" s="2" customFormat="1" x14ac:dyDescent="0.2">
      <c r="A176" s="1498" t="s">
        <v>4</v>
      </c>
      <c r="B176" s="1498" t="s">
        <v>53</v>
      </c>
      <c r="C176" s="1510" t="s">
        <v>65</v>
      </c>
      <c r="D176" s="1503" t="s">
        <v>222</v>
      </c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BY176" s="3"/>
      <c r="BZ176" s="3"/>
      <c r="CA176" s="4"/>
      <c r="CB176" s="4"/>
      <c r="CC176" s="4"/>
      <c r="CD176" s="4"/>
      <c r="CE176" s="4"/>
      <c r="CF176" s="4"/>
      <c r="CG176" s="13"/>
      <c r="CH176" s="13"/>
      <c r="CI176" s="13"/>
      <c r="CJ176" s="13"/>
      <c r="CK176" s="13"/>
      <c r="CL176" s="13"/>
      <c r="CM176" s="13"/>
    </row>
    <row r="177" spans="1:91" s="2" customFormat="1" x14ac:dyDescent="0.2">
      <c r="A177" s="1500"/>
      <c r="B177" s="1500"/>
      <c r="C177" s="1512"/>
      <c r="D177" s="1506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Y177" s="3"/>
      <c r="BZ177" s="3"/>
      <c r="CA177" s="4"/>
      <c r="CB177" s="4"/>
      <c r="CC177" s="4"/>
      <c r="CD177" s="4"/>
      <c r="CE177" s="4"/>
      <c r="CF177" s="4"/>
      <c r="CG177" s="13"/>
      <c r="CH177" s="13"/>
      <c r="CI177" s="13"/>
      <c r="CJ177" s="13"/>
      <c r="CK177" s="13"/>
      <c r="CL177" s="13"/>
      <c r="CM177" s="13"/>
    </row>
    <row r="178" spans="1:91" s="2" customFormat="1" x14ac:dyDescent="0.2">
      <c r="A178" s="645" t="s">
        <v>223</v>
      </c>
      <c r="B178" s="652">
        <f>SUM(C178:D178)</f>
        <v>4</v>
      </c>
      <c r="C178" s="653"/>
      <c r="D178" s="654">
        <v>4</v>
      </c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Y178" s="3"/>
      <c r="BZ178" s="3"/>
      <c r="CA178" s="4"/>
      <c r="CB178" s="4"/>
      <c r="CC178" s="4"/>
      <c r="CD178" s="4"/>
      <c r="CE178" s="4"/>
      <c r="CF178" s="4"/>
      <c r="CG178" s="13"/>
      <c r="CH178" s="13"/>
      <c r="CI178" s="13"/>
      <c r="CJ178" s="13"/>
      <c r="CK178" s="13"/>
      <c r="CL178" s="13"/>
      <c r="CM178" s="13"/>
    </row>
    <row r="179" spans="1:91" s="2" customFormat="1" x14ac:dyDescent="0.2">
      <c r="A179" s="89" t="s">
        <v>224</v>
      </c>
      <c r="B179" s="349">
        <f>SUM(C179)</f>
        <v>0</v>
      </c>
      <c r="C179" s="350"/>
      <c r="D179" s="655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Y179" s="3"/>
      <c r="BZ179" s="3"/>
      <c r="CA179" s="4"/>
      <c r="CB179" s="4"/>
      <c r="CC179" s="4"/>
      <c r="CD179" s="4"/>
      <c r="CE179" s="4"/>
      <c r="CF179" s="4"/>
      <c r="CG179" s="13"/>
      <c r="CH179" s="13"/>
      <c r="CI179" s="13"/>
      <c r="CJ179" s="13"/>
      <c r="CK179" s="13"/>
      <c r="CL179" s="13"/>
      <c r="CM179" s="13"/>
    </row>
    <row r="180" spans="1:91" s="2" customFormat="1" x14ac:dyDescent="0.2">
      <c r="A180" s="352" t="s">
        <v>225</v>
      </c>
      <c r="B180" s="334"/>
      <c r="C180" s="353"/>
      <c r="D180" s="10"/>
      <c r="F180" s="207"/>
      <c r="G180" s="206"/>
      <c r="H180" s="56"/>
      <c r="I180" s="206"/>
      <c r="J180" s="204"/>
      <c r="K180" s="204"/>
      <c r="L180" s="206"/>
      <c r="M180" s="56"/>
      <c r="N180" s="206"/>
      <c r="O180" s="206"/>
      <c r="P180" s="56"/>
      <c r="Q180" s="206"/>
      <c r="R180" s="206"/>
      <c r="S180" s="56"/>
      <c r="T180" s="206"/>
      <c r="U180" s="206"/>
      <c r="V180" s="204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CA180" s="4"/>
      <c r="CB180" s="4"/>
      <c r="CC180" s="4"/>
      <c r="CD180" s="4"/>
      <c r="CE180" s="4"/>
      <c r="CF180" s="4"/>
      <c r="CG180" s="13"/>
      <c r="CH180" s="13"/>
      <c r="CI180" s="13"/>
      <c r="CJ180" s="13"/>
      <c r="CK180" s="13"/>
      <c r="CL180" s="13"/>
      <c r="CM180" s="13"/>
    </row>
    <row r="181" spans="1:91" s="2" customFormat="1" ht="14.25" customHeight="1" x14ac:dyDescent="0.2">
      <c r="A181" s="1498" t="s">
        <v>111</v>
      </c>
      <c r="B181" s="1523" t="s">
        <v>53</v>
      </c>
      <c r="C181" s="1554"/>
      <c r="D181" s="1549"/>
      <c r="E181" s="1613" t="s">
        <v>6</v>
      </c>
      <c r="F181" s="1614"/>
      <c r="G181" s="1614"/>
      <c r="H181" s="1614"/>
      <c r="I181" s="1614"/>
      <c r="J181" s="1614"/>
      <c r="K181" s="1614"/>
      <c r="L181" s="1614"/>
      <c r="M181" s="1614"/>
      <c r="N181" s="1614"/>
      <c r="O181" s="1614"/>
      <c r="P181" s="1614"/>
      <c r="Q181" s="1614"/>
      <c r="R181" s="1614"/>
      <c r="S181" s="1614"/>
      <c r="T181" s="1614"/>
      <c r="U181" s="1614"/>
      <c r="V181" s="1615"/>
      <c r="BX181" s="3"/>
      <c r="BY181" s="3"/>
      <c r="BZ181" s="3"/>
      <c r="CA181" s="4"/>
      <c r="CB181" s="4"/>
      <c r="CC181" s="4"/>
      <c r="CD181" s="4"/>
      <c r="CE181" s="4"/>
      <c r="CF181" s="4"/>
      <c r="CG181" s="13"/>
      <c r="CH181" s="13"/>
      <c r="CI181" s="13"/>
      <c r="CJ181" s="13"/>
      <c r="CK181" s="13"/>
      <c r="CL181" s="13"/>
      <c r="CM181" s="13"/>
    </row>
    <row r="182" spans="1:91" s="2" customFormat="1" x14ac:dyDescent="0.2">
      <c r="A182" s="1499"/>
      <c r="B182" s="1525"/>
      <c r="C182" s="1570"/>
      <c r="D182" s="1551"/>
      <c r="E182" s="1663" t="s">
        <v>112</v>
      </c>
      <c r="F182" s="1663"/>
      <c r="G182" s="1667" t="s">
        <v>226</v>
      </c>
      <c r="H182" s="1663"/>
      <c r="I182" s="1663" t="s">
        <v>15</v>
      </c>
      <c r="J182" s="1663"/>
      <c r="K182" s="1663" t="s">
        <v>227</v>
      </c>
      <c r="L182" s="1663"/>
      <c r="M182" s="1663" t="s">
        <v>117</v>
      </c>
      <c r="N182" s="1663"/>
      <c r="O182" s="1664" t="s">
        <v>118</v>
      </c>
      <c r="P182" s="1664"/>
      <c r="Q182" s="1664" t="s">
        <v>228</v>
      </c>
      <c r="R182" s="1664"/>
      <c r="S182" s="1664" t="s">
        <v>229</v>
      </c>
      <c r="T182" s="1664"/>
      <c r="U182" s="1514" t="s">
        <v>230</v>
      </c>
      <c r="V182" s="1664"/>
      <c r="BX182" s="3"/>
      <c r="BY182" s="3"/>
      <c r="BZ182" s="3"/>
      <c r="CA182" s="4"/>
      <c r="CB182" s="4"/>
      <c r="CC182" s="4"/>
      <c r="CD182" s="4"/>
      <c r="CE182" s="4"/>
      <c r="CF182" s="4"/>
      <c r="CG182" s="13"/>
      <c r="CH182" s="13"/>
      <c r="CI182" s="13"/>
      <c r="CJ182" s="13"/>
      <c r="CK182" s="13"/>
      <c r="CL182" s="13"/>
      <c r="CM182" s="13"/>
    </row>
    <row r="183" spans="1:91" s="2" customFormat="1" x14ac:dyDescent="0.2">
      <c r="A183" s="1500"/>
      <c r="B183" s="14" t="s">
        <v>32</v>
      </c>
      <c r="C183" s="15" t="s">
        <v>33</v>
      </c>
      <c r="D183" s="354" t="s">
        <v>34</v>
      </c>
      <c r="E183" s="643" t="s">
        <v>40</v>
      </c>
      <c r="F183" s="644" t="s">
        <v>34</v>
      </c>
      <c r="G183" s="643" t="s">
        <v>40</v>
      </c>
      <c r="H183" s="644" t="s">
        <v>34</v>
      </c>
      <c r="I183" s="643" t="s">
        <v>40</v>
      </c>
      <c r="J183" s="644" t="s">
        <v>34</v>
      </c>
      <c r="K183" s="643" t="s">
        <v>40</v>
      </c>
      <c r="L183" s="60" t="s">
        <v>34</v>
      </c>
      <c r="M183" s="643" t="s">
        <v>40</v>
      </c>
      <c r="N183" s="60" t="s">
        <v>34</v>
      </c>
      <c r="O183" s="643" t="s">
        <v>40</v>
      </c>
      <c r="P183" s="60" t="s">
        <v>34</v>
      </c>
      <c r="Q183" s="643" t="s">
        <v>40</v>
      </c>
      <c r="R183" s="644" t="s">
        <v>34</v>
      </c>
      <c r="S183" s="643" t="s">
        <v>40</v>
      </c>
      <c r="T183" s="644" t="s">
        <v>34</v>
      </c>
      <c r="U183" s="100" t="s">
        <v>40</v>
      </c>
      <c r="V183" s="644" t="s">
        <v>34</v>
      </c>
      <c r="BX183" s="3"/>
      <c r="BY183" s="3"/>
      <c r="BZ183" s="3"/>
      <c r="CA183" s="4"/>
      <c r="CB183" s="4"/>
      <c r="CC183" s="4"/>
      <c r="CD183" s="4"/>
      <c r="CE183" s="4"/>
      <c r="CF183" s="4"/>
      <c r="CG183" s="13"/>
      <c r="CH183" s="13"/>
      <c r="CI183" s="13"/>
      <c r="CJ183" s="13"/>
      <c r="CK183" s="13"/>
      <c r="CL183" s="13"/>
      <c r="CM183" s="13"/>
    </row>
    <row r="184" spans="1:91" s="2" customFormat="1" x14ac:dyDescent="0.2">
      <c r="A184" s="656" t="s">
        <v>231</v>
      </c>
      <c r="B184" s="657">
        <f>SUM(C184+D184)</f>
        <v>16</v>
      </c>
      <c r="C184" s="658">
        <f>SUM(E184+G184+I184+K184+M184+O184+Q184+S184+U184)</f>
        <v>6</v>
      </c>
      <c r="D184" s="118">
        <f>SUM(F184+H184+J184+L184+N184+P184+R184+T184+V184)</f>
        <v>10</v>
      </c>
      <c r="E184" s="659"/>
      <c r="F184" s="660"/>
      <c r="G184" s="659">
        <v>2</v>
      </c>
      <c r="H184" s="660">
        <v>3</v>
      </c>
      <c r="I184" s="659">
        <v>2</v>
      </c>
      <c r="J184" s="660">
        <v>2</v>
      </c>
      <c r="K184" s="659">
        <v>2</v>
      </c>
      <c r="L184" s="358">
        <v>5</v>
      </c>
      <c r="M184" s="659"/>
      <c r="N184" s="358"/>
      <c r="O184" s="659"/>
      <c r="P184" s="358"/>
      <c r="Q184" s="659"/>
      <c r="R184" s="660"/>
      <c r="S184" s="659"/>
      <c r="T184" s="660"/>
      <c r="U184" s="659"/>
      <c r="V184" s="358"/>
      <c r="W184" s="131"/>
      <c r="BX184" s="3"/>
      <c r="BY184" s="3"/>
      <c r="BZ184" s="3"/>
      <c r="CA184" s="4"/>
      <c r="CB184" s="4"/>
      <c r="CC184" s="4"/>
      <c r="CD184" s="4"/>
      <c r="CE184" s="4"/>
      <c r="CF184" s="4"/>
      <c r="CG184" s="13"/>
      <c r="CH184" s="13"/>
      <c r="CI184" s="13"/>
      <c r="CJ184" s="13"/>
      <c r="CK184" s="13"/>
      <c r="CL184" s="13"/>
      <c r="CM184" s="13"/>
    </row>
    <row r="185" spans="1:91" s="2" customFormat="1" x14ac:dyDescent="0.2">
      <c r="A185" s="82" t="s">
        <v>232</v>
      </c>
      <c r="B185" s="82"/>
      <c r="CA185" s="4"/>
      <c r="CB185" s="4"/>
      <c r="CC185" s="4"/>
      <c r="CD185" s="4"/>
      <c r="CE185" s="4"/>
      <c r="CF185" s="4"/>
      <c r="CG185" s="13"/>
      <c r="CH185" s="13"/>
      <c r="CI185" s="13"/>
      <c r="CJ185" s="13"/>
      <c r="CK185" s="13"/>
      <c r="CL185" s="13"/>
      <c r="CM185" s="13"/>
    </row>
    <row r="186" spans="1:91" s="2" customFormat="1" ht="14.25" customHeight="1" x14ac:dyDescent="0.2">
      <c r="A186" s="1549" t="s">
        <v>233</v>
      </c>
      <c r="B186" s="1501" t="s">
        <v>53</v>
      </c>
      <c r="C186" s="1502"/>
      <c r="D186" s="1503"/>
      <c r="E186" s="1606" t="s">
        <v>6</v>
      </c>
      <c r="F186" s="1607"/>
      <c r="G186" s="1607"/>
      <c r="H186" s="1607"/>
      <c r="I186" s="1607"/>
      <c r="J186" s="1607"/>
      <c r="K186" s="1607"/>
      <c r="L186" s="1608"/>
      <c r="M186" s="1502" t="s">
        <v>234</v>
      </c>
      <c r="N186" s="1609"/>
      <c r="O186" s="1503" t="s">
        <v>235</v>
      </c>
      <c r="CA186" s="4"/>
      <c r="CB186" s="4"/>
      <c r="CC186" s="4"/>
      <c r="CD186" s="4"/>
      <c r="CE186" s="4"/>
      <c r="CF186" s="4"/>
      <c r="CG186" s="13"/>
      <c r="CH186" s="13"/>
      <c r="CI186" s="13"/>
      <c r="CJ186" s="13"/>
      <c r="CK186" s="13"/>
      <c r="CL186" s="13"/>
      <c r="CM186" s="13"/>
    </row>
    <row r="187" spans="1:91" s="2" customFormat="1" ht="14.25" customHeight="1" x14ac:dyDescent="0.2">
      <c r="A187" s="1550"/>
      <c r="B187" s="1504"/>
      <c r="C187" s="1505"/>
      <c r="D187" s="1506"/>
      <c r="E187" s="1507" t="s">
        <v>11</v>
      </c>
      <c r="F187" s="1509"/>
      <c r="G187" s="1507" t="s">
        <v>12</v>
      </c>
      <c r="H187" s="1509"/>
      <c r="I187" s="1665" t="s">
        <v>13</v>
      </c>
      <c r="J187" s="1666"/>
      <c r="K187" s="1507" t="s">
        <v>236</v>
      </c>
      <c r="L187" s="1561"/>
      <c r="M187" s="1505"/>
      <c r="N187" s="1610"/>
      <c r="O187" s="1546"/>
      <c r="CA187" s="4"/>
      <c r="CB187" s="4"/>
      <c r="CC187" s="4"/>
      <c r="CD187" s="4"/>
      <c r="CE187" s="4"/>
      <c r="CF187" s="4"/>
      <c r="CG187" s="13"/>
      <c r="CH187" s="13"/>
      <c r="CI187" s="13"/>
      <c r="CJ187" s="13"/>
      <c r="CK187" s="13"/>
      <c r="CL187" s="13"/>
      <c r="CM187" s="13"/>
    </row>
    <row r="188" spans="1:91" s="2" customFormat="1" x14ac:dyDescent="0.2">
      <c r="A188" s="1550"/>
      <c r="B188" s="227" t="s">
        <v>32</v>
      </c>
      <c r="C188" s="656" t="s">
        <v>33</v>
      </c>
      <c r="D188" s="227" t="s">
        <v>34</v>
      </c>
      <c r="E188" s="643" t="s">
        <v>40</v>
      </c>
      <c r="F188" s="361" t="s">
        <v>34</v>
      </c>
      <c r="G188" s="643" t="s">
        <v>40</v>
      </c>
      <c r="H188" s="361" t="s">
        <v>34</v>
      </c>
      <c r="I188" s="362" t="s">
        <v>40</v>
      </c>
      <c r="J188" s="363" t="s">
        <v>34</v>
      </c>
      <c r="K188" s="643" t="s">
        <v>40</v>
      </c>
      <c r="L188" s="256" t="s">
        <v>34</v>
      </c>
      <c r="M188" s="661" t="s">
        <v>237</v>
      </c>
      <c r="N188" s="365" t="s">
        <v>238</v>
      </c>
      <c r="O188" s="1506"/>
      <c r="CA188" s="4"/>
      <c r="CB188" s="4"/>
      <c r="CC188" s="4"/>
      <c r="CD188" s="4"/>
      <c r="CE188" s="4"/>
      <c r="CF188" s="4"/>
      <c r="CG188" s="13"/>
      <c r="CH188" s="13"/>
      <c r="CI188" s="13"/>
      <c r="CJ188" s="13"/>
      <c r="CK188" s="13"/>
      <c r="CL188" s="13"/>
      <c r="CM188" s="13"/>
    </row>
    <row r="189" spans="1:91" s="2" customFormat="1" x14ac:dyDescent="0.2">
      <c r="A189" s="1551"/>
      <c r="B189" s="366">
        <f t="shared" ref="B189:B194" si="21">+C189+D189</f>
        <v>6</v>
      </c>
      <c r="C189" s="367">
        <f t="shared" ref="C189:D194" si="22">+E189+G189+I189+K189</f>
        <v>4</v>
      </c>
      <c r="D189" s="368">
        <f t="shared" si="22"/>
        <v>2</v>
      </c>
      <c r="E189" s="662">
        <f t="shared" ref="E189:O189" si="23">SUM(E190:E194)</f>
        <v>0</v>
      </c>
      <c r="F189" s="370">
        <f t="shared" si="23"/>
        <v>0</v>
      </c>
      <c r="G189" s="662">
        <f t="shared" si="23"/>
        <v>1</v>
      </c>
      <c r="H189" s="370">
        <f t="shared" si="23"/>
        <v>0</v>
      </c>
      <c r="I189" s="662">
        <f t="shared" si="23"/>
        <v>0</v>
      </c>
      <c r="J189" s="663">
        <f t="shared" si="23"/>
        <v>1</v>
      </c>
      <c r="K189" s="657">
        <f t="shared" si="23"/>
        <v>3</v>
      </c>
      <c r="L189" s="372">
        <f t="shared" si="23"/>
        <v>1</v>
      </c>
      <c r="M189" s="373">
        <f t="shared" si="23"/>
        <v>5</v>
      </c>
      <c r="N189" s="370">
        <f t="shared" si="23"/>
        <v>1</v>
      </c>
      <c r="O189" s="664">
        <f t="shared" si="23"/>
        <v>2</v>
      </c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CA189" s="4"/>
      <c r="CB189" s="4"/>
      <c r="CC189" s="4"/>
      <c r="CD189" s="4"/>
      <c r="CE189" s="4"/>
      <c r="CF189" s="4"/>
      <c r="CG189" s="13"/>
      <c r="CH189" s="13"/>
      <c r="CI189" s="13"/>
      <c r="CJ189" s="13"/>
      <c r="CK189" s="13"/>
      <c r="CL189" s="13"/>
      <c r="CM189" s="13"/>
    </row>
    <row r="190" spans="1:91" s="2" customFormat="1" x14ac:dyDescent="0.2">
      <c r="A190" s="645" t="s">
        <v>239</v>
      </c>
      <c r="B190" s="652">
        <f t="shared" si="21"/>
        <v>6</v>
      </c>
      <c r="C190" s="652">
        <f t="shared" si="22"/>
        <v>4</v>
      </c>
      <c r="D190" s="665">
        <f t="shared" si="22"/>
        <v>2</v>
      </c>
      <c r="E190" s="212"/>
      <c r="F190" s="216"/>
      <c r="G190" s="212">
        <v>1</v>
      </c>
      <c r="H190" s="216"/>
      <c r="I190" s="212"/>
      <c r="J190" s="213">
        <v>1</v>
      </c>
      <c r="K190" s="212">
        <v>3</v>
      </c>
      <c r="L190" s="376">
        <v>1</v>
      </c>
      <c r="M190" s="214">
        <v>5</v>
      </c>
      <c r="N190" s="216">
        <v>1</v>
      </c>
      <c r="O190" s="377">
        <v>2</v>
      </c>
      <c r="P190" s="28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12"/>
      <c r="AC190" s="12"/>
      <c r="AD190" s="12"/>
      <c r="AE190" s="12"/>
      <c r="CA190" s="4"/>
      <c r="CB190" s="4"/>
      <c r="CC190" s="4"/>
      <c r="CD190" s="4"/>
      <c r="CE190" s="4"/>
      <c r="CF190" s="4"/>
      <c r="CG190" s="13">
        <v>0</v>
      </c>
      <c r="CH190" s="13">
        <v>0</v>
      </c>
      <c r="CI190" s="13"/>
      <c r="CJ190" s="13"/>
      <c r="CK190" s="13"/>
      <c r="CL190" s="13"/>
      <c r="CM190" s="13"/>
    </row>
    <row r="191" spans="1:91" s="2" customFormat="1" x14ac:dyDescent="0.2">
      <c r="A191" s="30" t="s">
        <v>240</v>
      </c>
      <c r="B191" s="378">
        <f t="shared" si="21"/>
        <v>0</v>
      </c>
      <c r="C191" s="378">
        <f t="shared" si="22"/>
        <v>0</v>
      </c>
      <c r="D191" s="379">
        <f t="shared" si="22"/>
        <v>0</v>
      </c>
      <c r="E191" s="217"/>
      <c r="F191" s="221"/>
      <c r="G191" s="217"/>
      <c r="H191" s="221"/>
      <c r="I191" s="217"/>
      <c r="J191" s="218"/>
      <c r="K191" s="217"/>
      <c r="L191" s="380"/>
      <c r="M191" s="219"/>
      <c r="N191" s="221"/>
      <c r="O191" s="381"/>
      <c r="P191" s="28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CA191" s="4"/>
      <c r="CB191" s="4"/>
      <c r="CC191" s="4"/>
      <c r="CD191" s="4"/>
      <c r="CE191" s="4"/>
      <c r="CF191" s="4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s="2" customFormat="1" x14ac:dyDescent="0.2">
      <c r="A192" s="30" t="s">
        <v>241</v>
      </c>
      <c r="B192" s="378">
        <f t="shared" si="21"/>
        <v>0</v>
      </c>
      <c r="C192" s="378">
        <f t="shared" si="22"/>
        <v>0</v>
      </c>
      <c r="D192" s="379">
        <f t="shared" si="22"/>
        <v>0</v>
      </c>
      <c r="E192" s="217"/>
      <c r="F192" s="221"/>
      <c r="G192" s="217"/>
      <c r="H192" s="221"/>
      <c r="I192" s="217"/>
      <c r="J192" s="218"/>
      <c r="K192" s="217"/>
      <c r="L192" s="380"/>
      <c r="M192" s="219"/>
      <c r="N192" s="221"/>
      <c r="O192" s="381"/>
      <c r="P192" s="28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3"/>
      <c r="BY192" s="3"/>
      <c r="BZ192" s="3"/>
      <c r="CA192" s="4"/>
      <c r="CB192" s="4"/>
      <c r="CC192" s="4"/>
      <c r="CD192" s="4"/>
      <c r="CE192" s="4"/>
      <c r="CF192" s="4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x14ac:dyDescent="0.2">
      <c r="A193" s="30" t="s">
        <v>242</v>
      </c>
      <c r="B193" s="378">
        <f t="shared" si="21"/>
        <v>0</v>
      </c>
      <c r="C193" s="378">
        <f t="shared" si="22"/>
        <v>0</v>
      </c>
      <c r="D193" s="379">
        <f t="shared" si="22"/>
        <v>0</v>
      </c>
      <c r="E193" s="382"/>
      <c r="F193" s="383"/>
      <c r="G193" s="382"/>
      <c r="H193" s="383"/>
      <c r="I193" s="382"/>
      <c r="J193" s="384"/>
      <c r="K193" s="382"/>
      <c r="L193" s="385"/>
      <c r="M193" s="386"/>
      <c r="N193" s="383"/>
      <c r="O193" s="387"/>
      <c r="P193" s="28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x14ac:dyDescent="0.2">
      <c r="A194" s="76" t="s">
        <v>243</v>
      </c>
      <c r="B194" s="388">
        <f t="shared" si="21"/>
        <v>0</v>
      </c>
      <c r="C194" s="388">
        <f t="shared" si="22"/>
        <v>0</v>
      </c>
      <c r="D194" s="389">
        <f t="shared" si="22"/>
        <v>0</v>
      </c>
      <c r="E194" s="222"/>
      <c r="F194" s="223"/>
      <c r="G194" s="222"/>
      <c r="H194" s="223"/>
      <c r="I194" s="222"/>
      <c r="J194" s="223"/>
      <c r="K194" s="222"/>
      <c r="L194" s="390"/>
      <c r="M194" s="224"/>
      <c r="N194" s="223"/>
      <c r="O194" s="391"/>
      <c r="P194" s="28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9" spans="1:104" s="392" customFormat="1" x14ac:dyDescent="0.2">
      <c r="A199" s="392">
        <f>SUM(B12:B14,B19:B22,B27:B32,B63,B85,C90,D100:D102,C107:C109,C113:C114,C118:C119,B135,D142:D143,C146:C151,D155:D160,C165:C168,B178:B179,B184,B37:B42,B47:B52,E138:F138,C91:C97,C173:C174,B189)</f>
        <v>10848</v>
      </c>
      <c r="B199" s="392">
        <f>SUM(CG8:CM194)</f>
        <v>2</v>
      </c>
      <c r="BX199" s="393"/>
      <c r="BY199" s="393"/>
      <c r="BZ199" s="393"/>
      <c r="CA199" s="393"/>
      <c r="CB199" s="393"/>
      <c r="CC199" s="393"/>
      <c r="CD199" s="393"/>
      <c r="CE199" s="393"/>
      <c r="CF199" s="393"/>
      <c r="CG199" s="393"/>
      <c r="CH199" s="393"/>
      <c r="CI199" s="393"/>
      <c r="CJ199" s="393"/>
      <c r="CK199" s="393"/>
      <c r="CL199" s="393"/>
      <c r="CM199" s="393"/>
      <c r="CN199" s="393"/>
      <c r="CO199" s="393"/>
      <c r="CP199" s="393"/>
      <c r="CQ199" s="393"/>
      <c r="CR199" s="393"/>
      <c r="CS199" s="393"/>
      <c r="CT199" s="393"/>
      <c r="CU199" s="393"/>
      <c r="CV199" s="393"/>
      <c r="CW199" s="393"/>
      <c r="CX199" s="393"/>
      <c r="CY199" s="393"/>
      <c r="CZ199" s="393"/>
    </row>
  </sheetData>
  <mergeCells count="319">
    <mergeCell ref="K187:L187"/>
    <mergeCell ref="S182:T182"/>
    <mergeCell ref="U182:V182"/>
    <mergeCell ref="A186:A189"/>
    <mergeCell ref="B186:D187"/>
    <mergeCell ref="E186:L186"/>
    <mergeCell ref="M186:N187"/>
    <mergeCell ref="O186:O188"/>
    <mergeCell ref="E187:F187"/>
    <mergeCell ref="G187:H187"/>
    <mergeCell ref="I187:J187"/>
    <mergeCell ref="A181:A183"/>
    <mergeCell ref="B181:D182"/>
    <mergeCell ref="E181:V181"/>
    <mergeCell ref="E182:F182"/>
    <mergeCell ref="G182:H182"/>
    <mergeCell ref="I182:J182"/>
    <mergeCell ref="K182:L182"/>
    <mergeCell ref="M182:N182"/>
    <mergeCell ref="O182:P182"/>
    <mergeCell ref="Q182:R182"/>
    <mergeCell ref="A173:A174"/>
    <mergeCell ref="A176:A177"/>
    <mergeCell ref="B176:B177"/>
    <mergeCell ref="C176:C177"/>
    <mergeCell ref="D176:D177"/>
    <mergeCell ref="AF170:AG170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AB171:AB172"/>
    <mergeCell ref="W170:W172"/>
    <mergeCell ref="X170:X172"/>
    <mergeCell ref="Y170:Y172"/>
    <mergeCell ref="Z170:Z172"/>
    <mergeCell ref="AA170:AA172"/>
    <mergeCell ref="AB170:AE170"/>
    <mergeCell ref="AC171:AC172"/>
    <mergeCell ref="AD171:AD172"/>
    <mergeCell ref="AE171:AE172"/>
    <mergeCell ref="A167:B167"/>
    <mergeCell ref="A168:B168"/>
    <mergeCell ref="A170:B172"/>
    <mergeCell ref="C170:E171"/>
    <mergeCell ref="F170:U170"/>
    <mergeCell ref="V170:V172"/>
    <mergeCell ref="AF163:AG163"/>
    <mergeCell ref="AF171:AF172"/>
    <mergeCell ref="AG171:AG172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H163:AI163"/>
    <mergeCell ref="A146:A147"/>
    <mergeCell ref="A149:A151"/>
    <mergeCell ref="A153:C154"/>
    <mergeCell ref="D153:F153"/>
    <mergeCell ref="G153:G154"/>
    <mergeCell ref="H153:H154"/>
    <mergeCell ref="G140:G141"/>
    <mergeCell ref="H140:J140"/>
    <mergeCell ref="K140:M140"/>
    <mergeCell ref="A142:A143"/>
    <mergeCell ref="B142:C142"/>
    <mergeCell ref="A145:B145"/>
    <mergeCell ref="I153:I154"/>
    <mergeCell ref="A118:A119"/>
    <mergeCell ref="A121:A122"/>
    <mergeCell ref="B121:B122"/>
    <mergeCell ref="A137:D137"/>
    <mergeCell ref="B138:D138"/>
    <mergeCell ref="A140:C141"/>
    <mergeCell ref="D140:F140"/>
    <mergeCell ref="A114:B114"/>
    <mergeCell ref="A116:B117"/>
    <mergeCell ref="C116:C117"/>
    <mergeCell ref="D116:M116"/>
    <mergeCell ref="N116:O116"/>
    <mergeCell ref="P116:P117"/>
    <mergeCell ref="X111:X112"/>
    <mergeCell ref="Y111:AB111"/>
    <mergeCell ref="AC111:AD111"/>
    <mergeCell ref="AE111:AH111"/>
    <mergeCell ref="AI111:AI112"/>
    <mergeCell ref="A113:B113"/>
    <mergeCell ref="L111:M111"/>
    <mergeCell ref="N111:O111"/>
    <mergeCell ref="P111:Q111"/>
    <mergeCell ref="R111:S111"/>
    <mergeCell ref="T111:U111"/>
    <mergeCell ref="V111:W111"/>
    <mergeCell ref="A109:B109"/>
    <mergeCell ref="A111:B112"/>
    <mergeCell ref="C111:E111"/>
    <mergeCell ref="F111:G111"/>
    <mergeCell ref="H111:I111"/>
    <mergeCell ref="J111:K111"/>
    <mergeCell ref="AF105:AG105"/>
    <mergeCell ref="AH105:AI105"/>
    <mergeCell ref="AJ105:AK105"/>
    <mergeCell ref="A107:B107"/>
    <mergeCell ref="A108:B108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97:B97"/>
    <mergeCell ref="A99:C99"/>
    <mergeCell ref="A100:B102"/>
    <mergeCell ref="A104:B106"/>
    <mergeCell ref="C104:E105"/>
    <mergeCell ref="F104:AM104"/>
    <mergeCell ref="X105:Y105"/>
    <mergeCell ref="Z105:AA105"/>
    <mergeCell ref="AB105:AC105"/>
    <mergeCell ref="AD105:AE105"/>
    <mergeCell ref="AL105:AM105"/>
    <mergeCell ref="A90:B90"/>
    <mergeCell ref="A91:A93"/>
    <mergeCell ref="A94:B94"/>
    <mergeCell ref="A95:B95"/>
    <mergeCell ref="A96:B96"/>
    <mergeCell ref="Z88:AA88"/>
    <mergeCell ref="AB88:AC88"/>
    <mergeCell ref="AD88:AE88"/>
    <mergeCell ref="AF88:AG88"/>
    <mergeCell ref="A87:B89"/>
    <mergeCell ref="C87:E88"/>
    <mergeCell ref="AO87:AO89"/>
    <mergeCell ref="F88:G88"/>
    <mergeCell ref="H88:I88"/>
    <mergeCell ref="J88:K88"/>
    <mergeCell ref="L88:M88"/>
    <mergeCell ref="N88:O88"/>
    <mergeCell ref="P88:Q88"/>
    <mergeCell ref="R88:S88"/>
    <mergeCell ref="T88:U88"/>
    <mergeCell ref="AL88:AM88"/>
    <mergeCell ref="AH88:AI88"/>
    <mergeCell ref="AJ88:AK88"/>
    <mergeCell ref="F87:AM87"/>
    <mergeCell ref="V88:W88"/>
    <mergeCell ref="X88:Y88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K55:AL55"/>
    <mergeCell ref="AM54:AN55"/>
    <mergeCell ref="E55:F55"/>
    <mergeCell ref="G55:H55"/>
    <mergeCell ref="I55:J55"/>
    <mergeCell ref="K55:L55"/>
    <mergeCell ref="AN87:AN89"/>
    <mergeCell ref="M55:N55"/>
    <mergeCell ref="O55:P5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C55:AD55"/>
    <mergeCell ref="AE55:AF55"/>
    <mergeCell ref="AG55:AH55"/>
    <mergeCell ref="AI55:AJ5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9"/>
  <sheetViews>
    <sheetView workbookViewId="0">
      <selection activeCell="A6" sqref="A6:XFD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3" width="13.5703125" style="2" customWidth="1"/>
    <col min="24" max="24" width="17.42578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 customWidth="1"/>
    <col min="35" max="35" width="14" style="2" customWidth="1"/>
    <col min="36" max="37" width="11.42578125" style="2" customWidth="1"/>
    <col min="38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05" width="11.42578125" style="2" hidden="1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1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",[5]NOMBRE!B6," - ","( ",[5]NOMBRE!C6,[5]NOMBRE!D6," )")</f>
        <v>MES: ABRIL - ( 04 )</v>
      </c>
    </row>
    <row r="5" spans="1:91" ht="16.350000000000001" customHeight="1" x14ac:dyDescent="0.2">
      <c r="A5" s="1" t="str">
        <f>CONCATENATE("AÑO: ",[5]NOMBRE!B7)</f>
        <v>AÑO: 2020</v>
      </c>
      <c r="AP5" s="5"/>
    </row>
    <row r="6" spans="1:91" ht="15" x14ac:dyDescent="0.2">
      <c r="A6" s="1497" t="s">
        <v>1</v>
      </c>
      <c r="B6" s="1497"/>
      <c r="C6" s="1497"/>
      <c r="D6" s="1497"/>
      <c r="E6" s="1497"/>
      <c r="F6" s="1497"/>
      <c r="G6" s="1497"/>
      <c r="H6" s="1497"/>
      <c r="I6" s="1497"/>
      <c r="J6" s="1497"/>
      <c r="K6" s="1497"/>
      <c r="L6" s="1497"/>
      <c r="M6" s="1497"/>
      <c r="N6" s="1497"/>
      <c r="O6" s="1497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498" t="s">
        <v>4</v>
      </c>
      <c r="B9" s="1501" t="s">
        <v>5</v>
      </c>
      <c r="C9" s="1502"/>
      <c r="D9" s="1503"/>
      <c r="E9" s="1507" t="s">
        <v>6</v>
      </c>
      <c r="F9" s="1508"/>
      <c r="G9" s="1508"/>
      <c r="H9" s="1508"/>
      <c r="I9" s="1508"/>
      <c r="J9" s="1508"/>
      <c r="K9" s="1508"/>
      <c r="L9" s="1508"/>
      <c r="M9" s="1508"/>
      <c r="N9" s="1508"/>
      <c r="O9" s="1508"/>
      <c r="P9" s="1508"/>
      <c r="Q9" s="1508"/>
      <c r="R9" s="1508"/>
      <c r="S9" s="1508"/>
      <c r="T9" s="1508"/>
      <c r="U9" s="1508"/>
      <c r="V9" s="1508"/>
      <c r="W9" s="1508"/>
      <c r="X9" s="1508"/>
      <c r="Y9" s="1508"/>
      <c r="Z9" s="1508"/>
      <c r="AA9" s="1508"/>
      <c r="AB9" s="1508"/>
      <c r="AC9" s="1508"/>
      <c r="AD9" s="1508"/>
      <c r="AE9" s="1508"/>
      <c r="AF9" s="1508"/>
      <c r="AG9" s="1508"/>
      <c r="AH9" s="1508"/>
      <c r="AI9" s="1508"/>
      <c r="AJ9" s="1508"/>
      <c r="AK9" s="1508"/>
      <c r="AL9" s="1509"/>
      <c r="AM9" s="1510" t="s">
        <v>7</v>
      </c>
      <c r="AN9" s="1507" t="s">
        <v>8</v>
      </c>
      <c r="AO9" s="1508"/>
      <c r="AP9" s="1508"/>
      <c r="AQ9" s="1509"/>
      <c r="AR9" s="1510" t="s">
        <v>9</v>
      </c>
      <c r="AS9" s="1510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499"/>
      <c r="B10" s="1504"/>
      <c r="C10" s="1505"/>
      <c r="D10" s="1506"/>
      <c r="E10" s="1507" t="s">
        <v>11</v>
      </c>
      <c r="F10" s="1509"/>
      <c r="G10" s="1507" t="s">
        <v>12</v>
      </c>
      <c r="H10" s="1509"/>
      <c r="I10" s="1507" t="s">
        <v>13</v>
      </c>
      <c r="J10" s="1509"/>
      <c r="K10" s="1507" t="s">
        <v>14</v>
      </c>
      <c r="L10" s="1509"/>
      <c r="M10" s="1507" t="s">
        <v>15</v>
      </c>
      <c r="N10" s="1509"/>
      <c r="O10" s="1513" t="s">
        <v>16</v>
      </c>
      <c r="P10" s="1514"/>
      <c r="Q10" s="1513" t="s">
        <v>17</v>
      </c>
      <c r="R10" s="1514"/>
      <c r="S10" s="1513" t="s">
        <v>18</v>
      </c>
      <c r="T10" s="1514"/>
      <c r="U10" s="1513" t="s">
        <v>19</v>
      </c>
      <c r="V10" s="1514"/>
      <c r="W10" s="1513" t="s">
        <v>20</v>
      </c>
      <c r="X10" s="1514"/>
      <c r="Y10" s="1513" t="s">
        <v>21</v>
      </c>
      <c r="Z10" s="1514"/>
      <c r="AA10" s="1513" t="s">
        <v>22</v>
      </c>
      <c r="AB10" s="1514"/>
      <c r="AC10" s="1513" t="s">
        <v>23</v>
      </c>
      <c r="AD10" s="1514"/>
      <c r="AE10" s="1513" t="s">
        <v>24</v>
      </c>
      <c r="AF10" s="1514"/>
      <c r="AG10" s="1520" t="s">
        <v>25</v>
      </c>
      <c r="AH10" s="1520"/>
      <c r="AI10" s="1513" t="s">
        <v>26</v>
      </c>
      <c r="AJ10" s="1514"/>
      <c r="AK10" s="1520" t="s">
        <v>27</v>
      </c>
      <c r="AL10" s="1514"/>
      <c r="AM10" s="1511"/>
      <c r="AN10" s="1521" t="s">
        <v>28</v>
      </c>
      <c r="AO10" s="1515" t="s">
        <v>29</v>
      </c>
      <c r="AP10" s="1515" t="s">
        <v>30</v>
      </c>
      <c r="AQ10" s="1517" t="s">
        <v>31</v>
      </c>
      <c r="AR10" s="1511"/>
      <c r="AS10" s="1511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00"/>
      <c r="B11" s="14" t="s">
        <v>32</v>
      </c>
      <c r="C11" s="15" t="s">
        <v>33</v>
      </c>
      <c r="D11" s="764" t="s">
        <v>34</v>
      </c>
      <c r="E11" s="777" t="s">
        <v>33</v>
      </c>
      <c r="F11" s="760" t="s">
        <v>34</v>
      </c>
      <c r="G11" s="777" t="s">
        <v>33</v>
      </c>
      <c r="H11" s="760" t="s">
        <v>34</v>
      </c>
      <c r="I11" s="777" t="s">
        <v>33</v>
      </c>
      <c r="J11" s="760" t="s">
        <v>34</v>
      </c>
      <c r="K11" s="777" t="s">
        <v>33</v>
      </c>
      <c r="L11" s="760" t="s">
        <v>34</v>
      </c>
      <c r="M11" s="777" t="s">
        <v>33</v>
      </c>
      <c r="N11" s="760" t="s">
        <v>34</v>
      </c>
      <c r="O11" s="777" t="s">
        <v>33</v>
      </c>
      <c r="P11" s="760" t="s">
        <v>34</v>
      </c>
      <c r="Q11" s="777" t="s">
        <v>33</v>
      </c>
      <c r="R11" s="760" t="s">
        <v>34</v>
      </c>
      <c r="S11" s="777" t="s">
        <v>33</v>
      </c>
      <c r="T11" s="760" t="s">
        <v>34</v>
      </c>
      <c r="U11" s="777" t="s">
        <v>33</v>
      </c>
      <c r="V11" s="760" t="s">
        <v>34</v>
      </c>
      <c r="W11" s="777" t="s">
        <v>33</v>
      </c>
      <c r="X11" s="760" t="s">
        <v>34</v>
      </c>
      <c r="Y11" s="777" t="s">
        <v>33</v>
      </c>
      <c r="Z11" s="760" t="s">
        <v>34</v>
      </c>
      <c r="AA11" s="777" t="s">
        <v>33</v>
      </c>
      <c r="AB11" s="760" t="s">
        <v>34</v>
      </c>
      <c r="AC11" s="777" t="s">
        <v>33</v>
      </c>
      <c r="AD11" s="760" t="s">
        <v>34</v>
      </c>
      <c r="AE11" s="777" t="s">
        <v>33</v>
      </c>
      <c r="AF11" s="760" t="s">
        <v>34</v>
      </c>
      <c r="AG11" s="772" t="s">
        <v>33</v>
      </c>
      <c r="AH11" s="759" t="s">
        <v>34</v>
      </c>
      <c r="AI11" s="777" t="s">
        <v>33</v>
      </c>
      <c r="AJ11" s="760" t="s">
        <v>34</v>
      </c>
      <c r="AK11" s="772" t="s">
        <v>33</v>
      </c>
      <c r="AL11" s="760" t="s">
        <v>34</v>
      </c>
      <c r="AM11" s="1512"/>
      <c r="AN11" s="1522"/>
      <c r="AO11" s="1516"/>
      <c r="AP11" s="1516"/>
      <c r="AQ11" s="1518"/>
      <c r="AR11" s="1512"/>
      <c r="AS11" s="15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1380" t="s">
        <v>35</v>
      </c>
      <c r="B12" s="1381">
        <f>SUM(C12+D12)</f>
        <v>2672</v>
      </c>
      <c r="C12" s="1373">
        <f t="shared" ref="C12:D14" si="0">SUM(E12+G12+I12+K12+M12+O12+Q12+S12+U12+W12+Y12+AA12+AC12+AE12+AG12+AI12+AK12)</f>
        <v>1421</v>
      </c>
      <c r="D12" s="1382">
        <f t="shared" si="0"/>
        <v>1251</v>
      </c>
      <c r="E12" s="1383">
        <v>123</v>
      </c>
      <c r="F12" s="1384">
        <v>85</v>
      </c>
      <c r="G12" s="1383">
        <v>45</v>
      </c>
      <c r="H12" s="1384">
        <v>44</v>
      </c>
      <c r="I12" s="1383">
        <v>46</v>
      </c>
      <c r="J12" s="1385">
        <v>49</v>
      </c>
      <c r="K12" s="1383">
        <v>54</v>
      </c>
      <c r="L12" s="1385">
        <v>62</v>
      </c>
      <c r="M12" s="1383">
        <v>96</v>
      </c>
      <c r="N12" s="1385">
        <v>69</v>
      </c>
      <c r="O12" s="1383">
        <v>97</v>
      </c>
      <c r="P12" s="1385">
        <v>84</v>
      </c>
      <c r="Q12" s="1383">
        <v>100</v>
      </c>
      <c r="R12" s="1385">
        <v>102</v>
      </c>
      <c r="S12" s="1383">
        <v>81</v>
      </c>
      <c r="T12" s="1385">
        <v>98</v>
      </c>
      <c r="U12" s="1383">
        <v>82</v>
      </c>
      <c r="V12" s="1385">
        <v>89</v>
      </c>
      <c r="W12" s="1383">
        <v>105</v>
      </c>
      <c r="X12" s="1385">
        <v>85</v>
      </c>
      <c r="Y12" s="1383">
        <v>91</v>
      </c>
      <c r="Z12" s="1385">
        <v>67</v>
      </c>
      <c r="AA12" s="1383">
        <v>125</v>
      </c>
      <c r="AB12" s="1385">
        <v>82</v>
      </c>
      <c r="AC12" s="1383">
        <v>75</v>
      </c>
      <c r="AD12" s="1385">
        <v>67</v>
      </c>
      <c r="AE12" s="1383">
        <v>83</v>
      </c>
      <c r="AF12" s="1385">
        <v>60</v>
      </c>
      <c r="AG12" s="1386">
        <v>80</v>
      </c>
      <c r="AH12" s="1387">
        <v>60</v>
      </c>
      <c r="AI12" s="1383">
        <v>61</v>
      </c>
      <c r="AJ12" s="1385">
        <v>54</v>
      </c>
      <c r="AK12" s="1388">
        <v>77</v>
      </c>
      <c r="AL12" s="1385">
        <v>94</v>
      </c>
      <c r="AM12" s="1388">
        <v>2499</v>
      </c>
      <c r="AN12" s="1383">
        <v>55</v>
      </c>
      <c r="AO12" s="1389"/>
      <c r="AP12" s="1389">
        <v>157</v>
      </c>
      <c r="AQ12" s="1385">
        <v>297</v>
      </c>
      <c r="AR12" s="1385">
        <v>113</v>
      </c>
      <c r="AS12" s="1385">
        <v>3032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179</v>
      </c>
      <c r="C13" s="32">
        <f t="shared" si="0"/>
        <v>0</v>
      </c>
      <c r="D13" s="33">
        <f t="shared" si="0"/>
        <v>179</v>
      </c>
      <c r="E13" s="34"/>
      <c r="F13" s="35"/>
      <c r="G13" s="36"/>
      <c r="H13" s="37"/>
      <c r="I13" s="36"/>
      <c r="J13" s="35"/>
      <c r="K13" s="34"/>
      <c r="L13" s="35">
        <v>17</v>
      </c>
      <c r="M13" s="34"/>
      <c r="N13" s="35">
        <v>45</v>
      </c>
      <c r="O13" s="34"/>
      <c r="P13" s="35">
        <v>28</v>
      </c>
      <c r="Q13" s="34"/>
      <c r="R13" s="35">
        <v>29</v>
      </c>
      <c r="S13" s="34"/>
      <c r="T13" s="35">
        <v>27</v>
      </c>
      <c r="U13" s="34"/>
      <c r="V13" s="35">
        <v>16</v>
      </c>
      <c r="W13" s="34"/>
      <c r="X13" s="35">
        <v>10</v>
      </c>
      <c r="Y13" s="34"/>
      <c r="Z13" s="35">
        <v>5</v>
      </c>
      <c r="AA13" s="34"/>
      <c r="AB13" s="35">
        <v>1</v>
      </c>
      <c r="AC13" s="34"/>
      <c r="AD13" s="35"/>
      <c r="AE13" s="34"/>
      <c r="AF13" s="35">
        <v>1</v>
      </c>
      <c r="AG13" s="38"/>
      <c r="AH13" s="39"/>
      <c r="AI13" s="34"/>
      <c r="AJ13" s="35"/>
      <c r="AK13" s="40"/>
      <c r="AL13" s="35"/>
      <c r="AM13" s="40">
        <v>173</v>
      </c>
      <c r="AN13" s="34">
        <v>1</v>
      </c>
      <c r="AO13" s="41"/>
      <c r="AP13" s="41">
        <v>2</v>
      </c>
      <c r="AQ13" s="35">
        <v>18</v>
      </c>
      <c r="AR13" s="35">
        <v>3</v>
      </c>
      <c r="AS13" s="35">
        <v>363</v>
      </c>
      <c r="AT13" s="28" t="s">
        <v>244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D13" s="4" t="s">
        <v>244</v>
      </c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ht="16.350000000000001" customHeight="1" x14ac:dyDescent="0.2">
      <c r="A14" s="42" t="s">
        <v>37</v>
      </c>
      <c r="B14" s="43">
        <f>SUM(C14+D14)</f>
        <v>155</v>
      </c>
      <c r="C14" s="44">
        <f t="shared" si="0"/>
        <v>0</v>
      </c>
      <c r="D14" s="45">
        <f t="shared" si="0"/>
        <v>155</v>
      </c>
      <c r="E14" s="46"/>
      <c r="F14" s="47"/>
      <c r="G14" s="46"/>
      <c r="H14" s="47"/>
      <c r="I14" s="46"/>
      <c r="J14" s="48">
        <v>1</v>
      </c>
      <c r="K14" s="46"/>
      <c r="L14" s="48">
        <v>14</v>
      </c>
      <c r="M14" s="46"/>
      <c r="N14" s="48">
        <v>30</v>
      </c>
      <c r="O14" s="46"/>
      <c r="P14" s="48">
        <v>46</v>
      </c>
      <c r="Q14" s="46"/>
      <c r="R14" s="48">
        <v>29</v>
      </c>
      <c r="S14" s="46"/>
      <c r="T14" s="48">
        <v>19</v>
      </c>
      <c r="U14" s="46"/>
      <c r="V14" s="48">
        <v>12</v>
      </c>
      <c r="W14" s="46"/>
      <c r="X14" s="48">
        <v>2</v>
      </c>
      <c r="Y14" s="46"/>
      <c r="Z14" s="48"/>
      <c r="AA14" s="46"/>
      <c r="AB14" s="48"/>
      <c r="AC14" s="46"/>
      <c r="AD14" s="48"/>
      <c r="AE14" s="46"/>
      <c r="AF14" s="48">
        <v>1</v>
      </c>
      <c r="AG14" s="49"/>
      <c r="AH14" s="50">
        <v>1</v>
      </c>
      <c r="AI14" s="46"/>
      <c r="AJ14" s="48"/>
      <c r="AK14" s="51"/>
      <c r="AL14" s="48"/>
      <c r="AM14" s="51">
        <v>150</v>
      </c>
      <c r="AN14" s="52"/>
      <c r="AO14" s="53"/>
      <c r="AP14" s="53"/>
      <c r="AQ14" s="54"/>
      <c r="AR14" s="54"/>
      <c r="AS14" s="54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32.1" customHeight="1" x14ac:dyDescent="0.2">
      <c r="A15" s="1519" t="s">
        <v>38</v>
      </c>
      <c r="B15" s="1519"/>
      <c r="C15" s="1519"/>
      <c r="D15" s="1519"/>
      <c r="E15" s="1519"/>
      <c r="F15" s="1519"/>
      <c r="G15" s="1519"/>
      <c r="H15" s="1519"/>
      <c r="I15" s="1519"/>
      <c r="J15" s="1519"/>
      <c r="K15" s="1519"/>
      <c r="L15" s="1519"/>
      <c r="M15" s="1519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X15" s="2"/>
      <c r="BY15" s="2"/>
      <c r="BZ15" s="2"/>
      <c r="CG15" s="13"/>
      <c r="CH15" s="13"/>
      <c r="CI15" s="13"/>
      <c r="CJ15" s="13"/>
      <c r="CK15" s="13"/>
      <c r="CL15" s="13"/>
      <c r="CM15" s="13"/>
    </row>
    <row r="16" spans="1:91" ht="16.350000000000001" customHeight="1" x14ac:dyDescent="0.2">
      <c r="A16" s="1498" t="s">
        <v>39</v>
      </c>
      <c r="B16" s="1501" t="s">
        <v>5</v>
      </c>
      <c r="C16" s="1502"/>
      <c r="D16" s="1503"/>
      <c r="E16" s="1507" t="s">
        <v>6</v>
      </c>
      <c r="F16" s="1508"/>
      <c r="G16" s="1508"/>
      <c r="H16" s="1508"/>
      <c r="I16" s="1508"/>
      <c r="J16" s="1508"/>
      <c r="K16" s="1508"/>
      <c r="L16" s="1508"/>
      <c r="M16" s="1508"/>
      <c r="N16" s="1508"/>
      <c r="O16" s="1508"/>
      <c r="P16" s="1508"/>
      <c r="Q16" s="1508"/>
      <c r="R16" s="1508"/>
      <c r="S16" s="1508"/>
      <c r="T16" s="1508"/>
      <c r="U16" s="1508"/>
      <c r="V16" s="1508"/>
      <c r="W16" s="1508"/>
      <c r="X16" s="1508"/>
      <c r="Y16" s="1508"/>
      <c r="Z16" s="1508"/>
      <c r="AA16" s="1508"/>
      <c r="AB16" s="1508"/>
      <c r="AC16" s="1508"/>
      <c r="AD16" s="1508"/>
      <c r="AE16" s="1508"/>
      <c r="AF16" s="1508"/>
      <c r="AG16" s="1508"/>
      <c r="AH16" s="1508"/>
      <c r="AI16" s="1508"/>
      <c r="AJ16" s="1508"/>
      <c r="AK16" s="1508"/>
      <c r="AL16" s="1509"/>
      <c r="AM16" s="1510" t="s">
        <v>7</v>
      </c>
      <c r="AN16" s="1510" t="s">
        <v>10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499"/>
      <c r="B17" s="1504"/>
      <c r="C17" s="1505"/>
      <c r="D17" s="1506"/>
      <c r="E17" s="1507" t="s">
        <v>11</v>
      </c>
      <c r="F17" s="1509"/>
      <c r="G17" s="1507" t="s">
        <v>12</v>
      </c>
      <c r="H17" s="1509"/>
      <c r="I17" s="1507" t="s">
        <v>13</v>
      </c>
      <c r="J17" s="1509"/>
      <c r="K17" s="1507" t="s">
        <v>14</v>
      </c>
      <c r="L17" s="1509"/>
      <c r="M17" s="1507" t="s">
        <v>15</v>
      </c>
      <c r="N17" s="1509"/>
      <c r="O17" s="1513" t="s">
        <v>16</v>
      </c>
      <c r="P17" s="1514"/>
      <c r="Q17" s="1513" t="s">
        <v>17</v>
      </c>
      <c r="R17" s="1514"/>
      <c r="S17" s="1513" t="s">
        <v>18</v>
      </c>
      <c r="T17" s="1514"/>
      <c r="U17" s="1513" t="s">
        <v>19</v>
      </c>
      <c r="V17" s="1514"/>
      <c r="W17" s="1513" t="s">
        <v>20</v>
      </c>
      <c r="X17" s="1514"/>
      <c r="Y17" s="1513" t="s">
        <v>21</v>
      </c>
      <c r="Z17" s="1514"/>
      <c r="AA17" s="1513" t="s">
        <v>22</v>
      </c>
      <c r="AB17" s="1514"/>
      <c r="AC17" s="1513" t="s">
        <v>23</v>
      </c>
      <c r="AD17" s="1514"/>
      <c r="AE17" s="1513" t="s">
        <v>24</v>
      </c>
      <c r="AF17" s="1514"/>
      <c r="AG17" s="1513" t="s">
        <v>25</v>
      </c>
      <c r="AH17" s="1514"/>
      <c r="AI17" s="1513" t="s">
        <v>26</v>
      </c>
      <c r="AJ17" s="1514"/>
      <c r="AK17" s="1513" t="s">
        <v>27</v>
      </c>
      <c r="AL17" s="1514"/>
      <c r="AM17" s="1511"/>
      <c r="AN17" s="1511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00"/>
      <c r="B18" s="1367" t="s">
        <v>32</v>
      </c>
      <c r="C18" s="1368" t="s">
        <v>40</v>
      </c>
      <c r="D18" s="765" t="s">
        <v>34</v>
      </c>
      <c r="E18" s="1369" t="s">
        <v>40</v>
      </c>
      <c r="F18" s="765" t="s">
        <v>34</v>
      </c>
      <c r="G18" s="1369" t="s">
        <v>40</v>
      </c>
      <c r="H18" s="765" t="s">
        <v>34</v>
      </c>
      <c r="I18" s="1369" t="s">
        <v>40</v>
      </c>
      <c r="J18" s="765" t="s">
        <v>34</v>
      </c>
      <c r="K18" s="1369" t="s">
        <v>40</v>
      </c>
      <c r="L18" s="765" t="s">
        <v>34</v>
      </c>
      <c r="M18" s="1369" t="s">
        <v>40</v>
      </c>
      <c r="N18" s="765" t="s">
        <v>34</v>
      </c>
      <c r="O18" s="1369" t="s">
        <v>40</v>
      </c>
      <c r="P18" s="765" t="s">
        <v>34</v>
      </c>
      <c r="Q18" s="1369" t="s">
        <v>40</v>
      </c>
      <c r="R18" s="765" t="s">
        <v>34</v>
      </c>
      <c r="S18" s="1369" t="s">
        <v>40</v>
      </c>
      <c r="T18" s="765" t="s">
        <v>34</v>
      </c>
      <c r="U18" s="1369" t="s">
        <v>40</v>
      </c>
      <c r="V18" s="765" t="s">
        <v>34</v>
      </c>
      <c r="W18" s="1369" t="s">
        <v>40</v>
      </c>
      <c r="X18" s="765" t="s">
        <v>34</v>
      </c>
      <c r="Y18" s="1369" t="s">
        <v>40</v>
      </c>
      <c r="Z18" s="765" t="s">
        <v>34</v>
      </c>
      <c r="AA18" s="1369" t="s">
        <v>40</v>
      </c>
      <c r="AB18" s="765" t="s">
        <v>34</v>
      </c>
      <c r="AC18" s="1369" t="s">
        <v>40</v>
      </c>
      <c r="AD18" s="765" t="s">
        <v>34</v>
      </c>
      <c r="AE18" s="1369" t="s">
        <v>40</v>
      </c>
      <c r="AF18" s="765" t="s">
        <v>34</v>
      </c>
      <c r="AG18" s="1369" t="s">
        <v>40</v>
      </c>
      <c r="AH18" s="765" t="s">
        <v>34</v>
      </c>
      <c r="AI18" s="1369" t="s">
        <v>40</v>
      </c>
      <c r="AJ18" s="765" t="s">
        <v>34</v>
      </c>
      <c r="AK18" s="1369" t="s">
        <v>40</v>
      </c>
      <c r="AL18" s="765" t="s">
        <v>34</v>
      </c>
      <c r="AM18" s="1512"/>
      <c r="AN18" s="15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62" t="s">
        <v>41</v>
      </c>
      <c r="B19" s="63">
        <f>SUM(C19+D19)</f>
        <v>0</v>
      </c>
      <c r="C19" s="64">
        <f t="shared" ref="C19:D22" si="1">SUM(E19+G19+I19+K19+M19+O19+Q19+S19+U19+W19+Y19+AA19+AC19+AE19+AG19+AI19+AK19)</f>
        <v>0</v>
      </c>
      <c r="D19" s="65">
        <f t="shared" si="1"/>
        <v>0</v>
      </c>
      <c r="E19" s="66"/>
      <c r="F19" s="67"/>
      <c r="G19" s="66"/>
      <c r="H19" s="67"/>
      <c r="I19" s="66"/>
      <c r="J19" s="68"/>
      <c r="K19" s="66"/>
      <c r="L19" s="68"/>
      <c r="M19" s="66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69"/>
      <c r="AH19" s="68"/>
      <c r="AI19" s="69"/>
      <c r="AJ19" s="68"/>
      <c r="AK19" s="69"/>
      <c r="AL19" s="68"/>
      <c r="AM19" s="70"/>
      <c r="AN19" s="70"/>
      <c r="AO19" s="28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>
        <v>0</v>
      </c>
      <c r="CH19" s="13">
        <v>0</v>
      </c>
      <c r="CI19" s="13"/>
      <c r="CJ19" s="13"/>
      <c r="CK19" s="13"/>
      <c r="CL19" s="13"/>
      <c r="CM19" s="13"/>
    </row>
    <row r="20" spans="1:91" ht="16.350000000000001" customHeight="1" x14ac:dyDescent="0.2">
      <c r="A20" s="71" t="s">
        <v>42</v>
      </c>
      <c r="B20" s="63">
        <f>SUM(C20+D20)</f>
        <v>0</v>
      </c>
      <c r="C20" s="64">
        <f t="shared" si="1"/>
        <v>0</v>
      </c>
      <c r="D20" s="72">
        <f t="shared" si="1"/>
        <v>0</v>
      </c>
      <c r="E20" s="34"/>
      <c r="F20" s="73"/>
      <c r="G20" s="34"/>
      <c r="H20" s="73"/>
      <c r="I20" s="34"/>
      <c r="J20" s="35"/>
      <c r="K20" s="34"/>
      <c r="L20" s="35"/>
      <c r="M20" s="34"/>
      <c r="N20" s="35"/>
      <c r="O20" s="74"/>
      <c r="P20" s="35"/>
      <c r="Q20" s="74"/>
      <c r="R20" s="35"/>
      <c r="S20" s="74"/>
      <c r="T20" s="35"/>
      <c r="U20" s="74"/>
      <c r="V20" s="35"/>
      <c r="W20" s="74"/>
      <c r="X20" s="35"/>
      <c r="Y20" s="74"/>
      <c r="Z20" s="35"/>
      <c r="AA20" s="74"/>
      <c r="AB20" s="35"/>
      <c r="AC20" s="74"/>
      <c r="AD20" s="35"/>
      <c r="AE20" s="74"/>
      <c r="AF20" s="35"/>
      <c r="AG20" s="74"/>
      <c r="AH20" s="35"/>
      <c r="AI20" s="74"/>
      <c r="AJ20" s="35"/>
      <c r="AK20" s="74"/>
      <c r="AL20" s="35"/>
      <c r="AM20" s="75"/>
      <c r="AN20" s="75"/>
      <c r="AO20" s="28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1" t="s">
        <v>43</v>
      </c>
      <c r="B21" s="63">
        <f>SUM(C21+D21)</f>
        <v>0</v>
      </c>
      <c r="C21" s="64">
        <f t="shared" si="1"/>
        <v>0</v>
      </c>
      <c r="D21" s="72">
        <f t="shared" si="1"/>
        <v>0</v>
      </c>
      <c r="E21" s="34"/>
      <c r="F21" s="73"/>
      <c r="G21" s="34"/>
      <c r="H21" s="73"/>
      <c r="I21" s="34"/>
      <c r="J21" s="35"/>
      <c r="K21" s="34"/>
      <c r="L21" s="35"/>
      <c r="M21" s="34"/>
      <c r="N21" s="35"/>
      <c r="O21" s="74"/>
      <c r="P21" s="35"/>
      <c r="Q21" s="74"/>
      <c r="R21" s="35"/>
      <c r="S21" s="74"/>
      <c r="T21" s="35"/>
      <c r="U21" s="74"/>
      <c r="V21" s="35"/>
      <c r="W21" s="74"/>
      <c r="X21" s="35"/>
      <c r="Y21" s="74"/>
      <c r="Z21" s="35"/>
      <c r="AA21" s="74"/>
      <c r="AB21" s="35"/>
      <c r="AC21" s="74"/>
      <c r="AD21" s="35"/>
      <c r="AE21" s="74"/>
      <c r="AF21" s="35"/>
      <c r="AG21" s="74"/>
      <c r="AH21" s="35"/>
      <c r="AI21" s="74"/>
      <c r="AJ21" s="35"/>
      <c r="AK21" s="74"/>
      <c r="AL21" s="35"/>
      <c r="AM21" s="75"/>
      <c r="AN21" s="75"/>
      <c r="AO21" s="28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6" t="s">
        <v>44</v>
      </c>
      <c r="B22" s="77">
        <f>SUM(C22+D22)</f>
        <v>0</v>
      </c>
      <c r="C22" s="78">
        <f t="shared" si="1"/>
        <v>0</v>
      </c>
      <c r="D22" s="45">
        <f t="shared" si="1"/>
        <v>0</v>
      </c>
      <c r="E22" s="46"/>
      <c r="F22" s="47"/>
      <c r="G22" s="46"/>
      <c r="H22" s="47"/>
      <c r="I22" s="46"/>
      <c r="J22" s="48"/>
      <c r="K22" s="46"/>
      <c r="L22" s="48"/>
      <c r="M22" s="46"/>
      <c r="N22" s="48"/>
      <c r="O22" s="79"/>
      <c r="P22" s="48"/>
      <c r="Q22" s="79"/>
      <c r="R22" s="48"/>
      <c r="S22" s="79"/>
      <c r="T22" s="48"/>
      <c r="U22" s="79"/>
      <c r="V22" s="48"/>
      <c r="W22" s="79"/>
      <c r="X22" s="48"/>
      <c r="Y22" s="79"/>
      <c r="Z22" s="48"/>
      <c r="AA22" s="79"/>
      <c r="AB22" s="48"/>
      <c r="AC22" s="79"/>
      <c r="AD22" s="48"/>
      <c r="AE22" s="79"/>
      <c r="AF22" s="48"/>
      <c r="AG22" s="79"/>
      <c r="AH22" s="48"/>
      <c r="AI22" s="79"/>
      <c r="AJ22" s="48"/>
      <c r="AK22" s="79"/>
      <c r="AL22" s="48"/>
      <c r="AM22" s="80"/>
      <c r="AN22" s="80"/>
      <c r="AO22" s="28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32.1" customHeight="1" x14ac:dyDescent="0.2">
      <c r="A23" s="776" t="s">
        <v>45</v>
      </c>
      <c r="B23" s="776"/>
      <c r="C23" s="776"/>
      <c r="D23" s="776"/>
      <c r="E23" s="776"/>
      <c r="F23" s="776"/>
      <c r="G23" s="776"/>
      <c r="H23" s="776"/>
      <c r="I23" s="776"/>
      <c r="J23" s="776"/>
      <c r="K23" s="776"/>
      <c r="L23" s="82"/>
      <c r="M23" s="11"/>
      <c r="N23" s="11"/>
      <c r="O23" s="8"/>
      <c r="P23" s="8"/>
      <c r="Q23" s="8"/>
      <c r="R23" s="8"/>
      <c r="S23" s="8"/>
      <c r="T23" s="8"/>
      <c r="U23" s="8"/>
      <c r="V23" s="8"/>
      <c r="W23" s="8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5"/>
      <c r="AN23" s="57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X23" s="2"/>
      <c r="BY23" s="2"/>
      <c r="BZ23" s="2"/>
      <c r="CG23" s="13"/>
      <c r="CH23" s="13"/>
      <c r="CI23" s="13"/>
      <c r="CJ23" s="13"/>
      <c r="CK23" s="13"/>
      <c r="CL23" s="13"/>
      <c r="CM23" s="13"/>
    </row>
    <row r="24" spans="1:91" ht="16.350000000000001" customHeight="1" x14ac:dyDescent="0.2">
      <c r="A24" s="1523" t="s">
        <v>39</v>
      </c>
      <c r="B24" s="1501" t="s">
        <v>5</v>
      </c>
      <c r="C24" s="1502"/>
      <c r="D24" s="1503"/>
      <c r="E24" s="1507" t="s">
        <v>6</v>
      </c>
      <c r="F24" s="1508"/>
      <c r="G24" s="1508"/>
      <c r="H24" s="1508"/>
      <c r="I24" s="1508"/>
      <c r="J24" s="1508"/>
      <c r="K24" s="1508"/>
      <c r="L24" s="1508"/>
      <c r="M24" s="1508"/>
      <c r="N24" s="1508"/>
      <c r="O24" s="1508"/>
      <c r="P24" s="1508"/>
      <c r="Q24" s="1508"/>
      <c r="R24" s="1508"/>
      <c r="S24" s="1508"/>
      <c r="T24" s="1508"/>
      <c r="U24" s="1508"/>
      <c r="V24" s="1508"/>
      <c r="W24" s="1508"/>
      <c r="X24" s="1508"/>
      <c r="Y24" s="1508"/>
      <c r="Z24" s="1508"/>
      <c r="AA24" s="1508"/>
      <c r="AB24" s="1508"/>
      <c r="AC24" s="1508"/>
      <c r="AD24" s="1508"/>
      <c r="AE24" s="1508"/>
      <c r="AF24" s="1508"/>
      <c r="AG24" s="1508"/>
      <c r="AH24" s="1508"/>
      <c r="AI24" s="1508"/>
      <c r="AJ24" s="1508"/>
      <c r="AK24" s="1508"/>
      <c r="AL24" s="1509"/>
      <c r="AM24" s="1510" t="s">
        <v>7</v>
      </c>
      <c r="AN24" s="1510" t="s">
        <v>10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24"/>
      <c r="B25" s="1504"/>
      <c r="C25" s="1505"/>
      <c r="D25" s="1506"/>
      <c r="E25" s="1507" t="s">
        <v>11</v>
      </c>
      <c r="F25" s="1509"/>
      <c r="G25" s="1507" t="s">
        <v>12</v>
      </c>
      <c r="H25" s="1509"/>
      <c r="I25" s="1507" t="s">
        <v>13</v>
      </c>
      <c r="J25" s="1509"/>
      <c r="K25" s="1507" t="s">
        <v>14</v>
      </c>
      <c r="L25" s="1509"/>
      <c r="M25" s="1507" t="s">
        <v>15</v>
      </c>
      <c r="N25" s="1509"/>
      <c r="O25" s="1513" t="s">
        <v>16</v>
      </c>
      <c r="P25" s="1514"/>
      <c r="Q25" s="1513" t="s">
        <v>17</v>
      </c>
      <c r="R25" s="1514"/>
      <c r="S25" s="1513" t="s">
        <v>18</v>
      </c>
      <c r="T25" s="1514"/>
      <c r="U25" s="1513" t="s">
        <v>19</v>
      </c>
      <c r="V25" s="1514"/>
      <c r="W25" s="1513" t="s">
        <v>20</v>
      </c>
      <c r="X25" s="1514"/>
      <c r="Y25" s="1513" t="s">
        <v>21</v>
      </c>
      <c r="Z25" s="1514"/>
      <c r="AA25" s="1513" t="s">
        <v>22</v>
      </c>
      <c r="AB25" s="1514"/>
      <c r="AC25" s="1513" t="s">
        <v>23</v>
      </c>
      <c r="AD25" s="1514"/>
      <c r="AE25" s="1513" t="s">
        <v>24</v>
      </c>
      <c r="AF25" s="1514"/>
      <c r="AG25" s="1513" t="s">
        <v>25</v>
      </c>
      <c r="AH25" s="1514"/>
      <c r="AI25" s="1513" t="s">
        <v>26</v>
      </c>
      <c r="AJ25" s="1514"/>
      <c r="AK25" s="1513" t="s">
        <v>27</v>
      </c>
      <c r="AL25" s="1514"/>
      <c r="AM25" s="1511"/>
      <c r="AN25" s="1511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25"/>
      <c r="B26" s="1367" t="s">
        <v>32</v>
      </c>
      <c r="C26" s="15" t="s">
        <v>40</v>
      </c>
      <c r="D26" s="764" t="s">
        <v>34</v>
      </c>
      <c r="E26" s="758" t="s">
        <v>40</v>
      </c>
      <c r="F26" s="760" t="s">
        <v>34</v>
      </c>
      <c r="G26" s="758" t="s">
        <v>40</v>
      </c>
      <c r="H26" s="760" t="s">
        <v>34</v>
      </c>
      <c r="I26" s="758" t="s">
        <v>40</v>
      </c>
      <c r="J26" s="760" t="s">
        <v>34</v>
      </c>
      <c r="K26" s="758" t="s">
        <v>40</v>
      </c>
      <c r="L26" s="760" t="s">
        <v>34</v>
      </c>
      <c r="M26" s="758" t="s">
        <v>40</v>
      </c>
      <c r="N26" s="760" t="s">
        <v>34</v>
      </c>
      <c r="O26" s="758" t="s">
        <v>40</v>
      </c>
      <c r="P26" s="760" t="s">
        <v>34</v>
      </c>
      <c r="Q26" s="758" t="s">
        <v>40</v>
      </c>
      <c r="R26" s="760" t="s">
        <v>34</v>
      </c>
      <c r="S26" s="758" t="s">
        <v>40</v>
      </c>
      <c r="T26" s="760" t="s">
        <v>34</v>
      </c>
      <c r="U26" s="758" t="s">
        <v>40</v>
      </c>
      <c r="V26" s="760" t="s">
        <v>34</v>
      </c>
      <c r="W26" s="758" t="s">
        <v>40</v>
      </c>
      <c r="X26" s="760" t="s">
        <v>34</v>
      </c>
      <c r="Y26" s="758" t="s">
        <v>40</v>
      </c>
      <c r="Z26" s="760" t="s">
        <v>34</v>
      </c>
      <c r="AA26" s="758" t="s">
        <v>40</v>
      </c>
      <c r="AB26" s="760" t="s">
        <v>34</v>
      </c>
      <c r="AC26" s="758" t="s">
        <v>40</v>
      </c>
      <c r="AD26" s="760" t="s">
        <v>34</v>
      </c>
      <c r="AE26" s="758" t="s">
        <v>40</v>
      </c>
      <c r="AF26" s="760" t="s">
        <v>34</v>
      </c>
      <c r="AG26" s="758" t="s">
        <v>40</v>
      </c>
      <c r="AH26" s="760" t="s">
        <v>34</v>
      </c>
      <c r="AI26" s="758" t="s">
        <v>40</v>
      </c>
      <c r="AJ26" s="760" t="s">
        <v>34</v>
      </c>
      <c r="AK26" s="758" t="s">
        <v>40</v>
      </c>
      <c r="AL26" s="760" t="s">
        <v>34</v>
      </c>
      <c r="AM26" s="1512"/>
      <c r="AN26" s="15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371" t="s">
        <v>41</v>
      </c>
      <c r="B27" s="1372">
        <f t="shared" ref="B27:B32" si="2">SUM(C27+D27)</f>
        <v>0</v>
      </c>
      <c r="C27" s="1390">
        <f t="shared" ref="C27:D32" si="3">SUM(E27+G27+I27+K27+M27+O27+Q27+S27+U27+W27+Y27+AA27+AC27+AE27+AG27+AI27+AK27)</f>
        <v>0</v>
      </c>
      <c r="D27" s="1382">
        <f t="shared" si="3"/>
        <v>0</v>
      </c>
      <c r="E27" s="1383"/>
      <c r="F27" s="1384"/>
      <c r="G27" s="1383"/>
      <c r="H27" s="1384"/>
      <c r="I27" s="1383"/>
      <c r="J27" s="1385"/>
      <c r="K27" s="1383"/>
      <c r="L27" s="1385"/>
      <c r="M27" s="1383"/>
      <c r="N27" s="1385"/>
      <c r="O27" s="1391"/>
      <c r="P27" s="1385"/>
      <c r="Q27" s="1391"/>
      <c r="R27" s="1385"/>
      <c r="S27" s="1391"/>
      <c r="T27" s="1385"/>
      <c r="U27" s="1391"/>
      <c r="V27" s="1385"/>
      <c r="W27" s="1391"/>
      <c r="X27" s="1385"/>
      <c r="Y27" s="1391"/>
      <c r="Z27" s="1385"/>
      <c r="AA27" s="1391"/>
      <c r="AB27" s="1385"/>
      <c r="AC27" s="1391"/>
      <c r="AD27" s="1385"/>
      <c r="AE27" s="1391"/>
      <c r="AF27" s="1385"/>
      <c r="AG27" s="1391"/>
      <c r="AH27" s="1385"/>
      <c r="AI27" s="1391"/>
      <c r="AJ27" s="1385"/>
      <c r="AK27" s="1391"/>
      <c r="AL27" s="1385"/>
      <c r="AM27" s="1392"/>
      <c r="AN27" s="1392"/>
      <c r="AO27" s="28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>
        <v>0</v>
      </c>
      <c r="CH27" s="13">
        <v>0</v>
      </c>
      <c r="CI27" s="13"/>
      <c r="CJ27" s="13"/>
      <c r="CK27" s="13"/>
      <c r="CL27" s="13"/>
      <c r="CM27" s="13"/>
    </row>
    <row r="28" spans="1:91" ht="16.350000000000001" customHeight="1" x14ac:dyDescent="0.2">
      <c r="A28" s="30" t="s">
        <v>42</v>
      </c>
      <c r="B28" s="63">
        <f t="shared" si="2"/>
        <v>0</v>
      </c>
      <c r="C28" s="64">
        <f t="shared" si="3"/>
        <v>0</v>
      </c>
      <c r="D28" s="72">
        <f t="shared" si="3"/>
        <v>0</v>
      </c>
      <c r="E28" s="34"/>
      <c r="F28" s="73"/>
      <c r="G28" s="34"/>
      <c r="H28" s="73"/>
      <c r="I28" s="34"/>
      <c r="J28" s="35"/>
      <c r="K28" s="34"/>
      <c r="L28" s="35"/>
      <c r="M28" s="34"/>
      <c r="N28" s="35"/>
      <c r="O28" s="74"/>
      <c r="P28" s="35"/>
      <c r="Q28" s="74"/>
      <c r="R28" s="35"/>
      <c r="S28" s="74"/>
      <c r="T28" s="35"/>
      <c r="U28" s="74"/>
      <c r="V28" s="35"/>
      <c r="W28" s="74"/>
      <c r="X28" s="35"/>
      <c r="Y28" s="74"/>
      <c r="Z28" s="35"/>
      <c r="AA28" s="74"/>
      <c r="AB28" s="35"/>
      <c r="AC28" s="74"/>
      <c r="AD28" s="35"/>
      <c r="AE28" s="74"/>
      <c r="AF28" s="35"/>
      <c r="AG28" s="74"/>
      <c r="AH28" s="35"/>
      <c r="AI28" s="74"/>
      <c r="AJ28" s="35"/>
      <c r="AK28" s="74"/>
      <c r="AL28" s="35"/>
      <c r="AM28" s="75"/>
      <c r="AN28" s="75"/>
      <c r="AO28" s="28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2">
        <f t="shared" si="3"/>
        <v>0</v>
      </c>
      <c r="E29" s="34"/>
      <c r="F29" s="73"/>
      <c r="G29" s="34"/>
      <c r="H29" s="73"/>
      <c r="I29" s="34"/>
      <c r="J29" s="35"/>
      <c r="K29" s="34"/>
      <c r="L29" s="35"/>
      <c r="M29" s="34"/>
      <c r="N29" s="35"/>
      <c r="O29" s="74"/>
      <c r="P29" s="35"/>
      <c r="Q29" s="74"/>
      <c r="R29" s="35"/>
      <c r="S29" s="74"/>
      <c r="T29" s="35"/>
      <c r="U29" s="74"/>
      <c r="V29" s="35"/>
      <c r="W29" s="74"/>
      <c r="X29" s="35"/>
      <c r="Y29" s="74"/>
      <c r="Z29" s="35"/>
      <c r="AA29" s="74"/>
      <c r="AB29" s="35"/>
      <c r="AC29" s="74"/>
      <c r="AD29" s="35"/>
      <c r="AE29" s="74"/>
      <c r="AF29" s="35"/>
      <c r="AG29" s="74"/>
      <c r="AH29" s="35"/>
      <c r="AI29" s="74"/>
      <c r="AJ29" s="35"/>
      <c r="AK29" s="74"/>
      <c r="AL29" s="35"/>
      <c r="AM29" s="75"/>
      <c r="AN29" s="75"/>
      <c r="AO29" s="28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46</v>
      </c>
      <c r="B30" s="63">
        <f t="shared" si="2"/>
        <v>0</v>
      </c>
      <c r="C30" s="64">
        <f t="shared" si="3"/>
        <v>0</v>
      </c>
      <c r="D30" s="72">
        <f t="shared" si="3"/>
        <v>0</v>
      </c>
      <c r="E30" s="34"/>
      <c r="F30" s="73"/>
      <c r="G30" s="34"/>
      <c r="H30" s="73"/>
      <c r="I30" s="34"/>
      <c r="J30" s="35"/>
      <c r="K30" s="34"/>
      <c r="L30" s="35"/>
      <c r="M30" s="34"/>
      <c r="N30" s="35"/>
      <c r="O30" s="74"/>
      <c r="P30" s="35"/>
      <c r="Q30" s="74"/>
      <c r="R30" s="35"/>
      <c r="S30" s="74"/>
      <c r="T30" s="35"/>
      <c r="U30" s="74"/>
      <c r="V30" s="35"/>
      <c r="W30" s="74"/>
      <c r="X30" s="35"/>
      <c r="Y30" s="74"/>
      <c r="Z30" s="35"/>
      <c r="AA30" s="74"/>
      <c r="AB30" s="35"/>
      <c r="AC30" s="74"/>
      <c r="AD30" s="35"/>
      <c r="AE30" s="74"/>
      <c r="AF30" s="35"/>
      <c r="AG30" s="74"/>
      <c r="AH30" s="35"/>
      <c r="AI30" s="74"/>
      <c r="AJ30" s="35"/>
      <c r="AK30" s="74"/>
      <c r="AL30" s="35"/>
      <c r="AM30" s="75"/>
      <c r="AN30" s="75"/>
      <c r="AO30" s="28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2">
        <f t="shared" si="3"/>
        <v>0</v>
      </c>
      <c r="E31" s="34"/>
      <c r="F31" s="73"/>
      <c r="G31" s="34"/>
      <c r="H31" s="73"/>
      <c r="I31" s="34"/>
      <c r="J31" s="35"/>
      <c r="K31" s="34"/>
      <c r="L31" s="35"/>
      <c r="M31" s="34"/>
      <c r="N31" s="35"/>
      <c r="O31" s="74"/>
      <c r="P31" s="35"/>
      <c r="Q31" s="74"/>
      <c r="R31" s="35"/>
      <c r="S31" s="74"/>
      <c r="T31" s="35"/>
      <c r="U31" s="74"/>
      <c r="V31" s="35"/>
      <c r="W31" s="74"/>
      <c r="X31" s="35"/>
      <c r="Y31" s="74"/>
      <c r="Z31" s="35"/>
      <c r="AA31" s="74"/>
      <c r="AB31" s="35"/>
      <c r="AC31" s="74"/>
      <c r="AD31" s="35"/>
      <c r="AE31" s="74"/>
      <c r="AF31" s="35"/>
      <c r="AG31" s="74"/>
      <c r="AH31" s="35"/>
      <c r="AI31" s="74"/>
      <c r="AJ31" s="35"/>
      <c r="AK31" s="74"/>
      <c r="AL31" s="35"/>
      <c r="AM31" s="75"/>
      <c r="AN31" s="75"/>
      <c r="AO31" s="28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89" t="s">
        <v>48</v>
      </c>
      <c r="B32" s="77">
        <f t="shared" si="2"/>
        <v>0</v>
      </c>
      <c r="C32" s="78">
        <f t="shared" si="3"/>
        <v>0</v>
      </c>
      <c r="D32" s="45">
        <f t="shared" si="3"/>
        <v>0</v>
      </c>
      <c r="E32" s="46"/>
      <c r="F32" s="47"/>
      <c r="G32" s="46"/>
      <c r="H32" s="47"/>
      <c r="I32" s="46"/>
      <c r="J32" s="48"/>
      <c r="K32" s="46"/>
      <c r="L32" s="48"/>
      <c r="M32" s="46"/>
      <c r="N32" s="48"/>
      <c r="O32" s="79"/>
      <c r="P32" s="48"/>
      <c r="Q32" s="79"/>
      <c r="R32" s="48"/>
      <c r="S32" s="79"/>
      <c r="T32" s="48"/>
      <c r="U32" s="79"/>
      <c r="V32" s="48"/>
      <c r="W32" s="79"/>
      <c r="X32" s="48"/>
      <c r="Y32" s="79"/>
      <c r="Z32" s="48"/>
      <c r="AA32" s="79"/>
      <c r="AB32" s="48"/>
      <c r="AC32" s="79"/>
      <c r="AD32" s="48"/>
      <c r="AE32" s="79"/>
      <c r="AF32" s="48"/>
      <c r="AG32" s="79"/>
      <c r="AH32" s="48"/>
      <c r="AI32" s="79"/>
      <c r="AJ32" s="48"/>
      <c r="AK32" s="79"/>
      <c r="AL32" s="48"/>
      <c r="AM32" s="80"/>
      <c r="AN32" s="80"/>
      <c r="AO32" s="28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32.1" customHeight="1" x14ac:dyDescent="0.2">
      <c r="A33" s="776" t="s">
        <v>49</v>
      </c>
      <c r="B33" s="776"/>
      <c r="C33" s="776"/>
      <c r="D33" s="776"/>
      <c r="E33" s="776"/>
      <c r="F33" s="776"/>
      <c r="G33" s="776"/>
      <c r="H33" s="776"/>
      <c r="I33" s="776"/>
      <c r="J33" s="776"/>
      <c r="K33" s="776"/>
      <c r="L33" s="82"/>
      <c r="M33" s="11"/>
      <c r="N33" s="11"/>
      <c r="O33" s="8"/>
      <c r="P33" s="8"/>
      <c r="Q33" s="8"/>
      <c r="R33" s="8"/>
      <c r="S33" s="8"/>
      <c r="T33" s="8"/>
      <c r="U33" s="8"/>
      <c r="V33" s="8"/>
      <c r="W33" s="8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5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X33" s="2"/>
      <c r="BY33" s="2"/>
      <c r="BZ33" s="2"/>
      <c r="CG33" s="13"/>
      <c r="CH33" s="13"/>
      <c r="CI33" s="13"/>
      <c r="CJ33" s="13"/>
      <c r="CK33" s="13"/>
      <c r="CL33" s="13"/>
      <c r="CM33" s="13"/>
    </row>
    <row r="34" spans="1:91" ht="16.350000000000001" customHeight="1" x14ac:dyDescent="0.2">
      <c r="A34" s="1523" t="s">
        <v>39</v>
      </c>
      <c r="B34" s="1501" t="s">
        <v>5</v>
      </c>
      <c r="C34" s="1502"/>
      <c r="D34" s="1503"/>
      <c r="E34" s="1507" t="s">
        <v>6</v>
      </c>
      <c r="F34" s="1508"/>
      <c r="G34" s="1508"/>
      <c r="H34" s="1508"/>
      <c r="I34" s="1508"/>
      <c r="J34" s="1508"/>
      <c r="K34" s="1508"/>
      <c r="L34" s="1508"/>
      <c r="M34" s="1508"/>
      <c r="N34" s="1508"/>
      <c r="O34" s="1508"/>
      <c r="P34" s="1508"/>
      <c r="Q34" s="1508"/>
      <c r="R34" s="1508"/>
      <c r="S34" s="1508"/>
      <c r="T34" s="1508"/>
      <c r="U34" s="1508"/>
      <c r="V34" s="1508"/>
      <c r="W34" s="1508"/>
      <c r="X34" s="1508"/>
      <c r="Y34" s="1508"/>
      <c r="Z34" s="1508"/>
      <c r="AA34" s="1508"/>
      <c r="AB34" s="1508"/>
      <c r="AC34" s="1508"/>
      <c r="AD34" s="1508"/>
      <c r="AE34" s="1508"/>
      <c r="AF34" s="1508"/>
      <c r="AG34" s="1508"/>
      <c r="AH34" s="1508"/>
      <c r="AI34" s="1508"/>
      <c r="AJ34" s="1508"/>
      <c r="AK34" s="1508"/>
      <c r="AL34" s="1509"/>
      <c r="AM34" s="1510" t="s">
        <v>7</v>
      </c>
      <c r="AN34" s="1510" t="s">
        <v>10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24"/>
      <c r="B35" s="1504"/>
      <c r="C35" s="1505"/>
      <c r="D35" s="1506"/>
      <c r="E35" s="1507" t="s">
        <v>11</v>
      </c>
      <c r="F35" s="1509"/>
      <c r="G35" s="1507" t="s">
        <v>12</v>
      </c>
      <c r="H35" s="1509"/>
      <c r="I35" s="1507" t="s">
        <v>13</v>
      </c>
      <c r="J35" s="1509"/>
      <c r="K35" s="1507" t="s">
        <v>14</v>
      </c>
      <c r="L35" s="1509"/>
      <c r="M35" s="1507" t="s">
        <v>15</v>
      </c>
      <c r="N35" s="1509"/>
      <c r="O35" s="1513" t="s">
        <v>16</v>
      </c>
      <c r="P35" s="1514"/>
      <c r="Q35" s="1513" t="s">
        <v>17</v>
      </c>
      <c r="R35" s="1514"/>
      <c r="S35" s="1513" t="s">
        <v>18</v>
      </c>
      <c r="T35" s="1514"/>
      <c r="U35" s="1513" t="s">
        <v>19</v>
      </c>
      <c r="V35" s="1514"/>
      <c r="W35" s="1513" t="s">
        <v>20</v>
      </c>
      <c r="X35" s="1514"/>
      <c r="Y35" s="1513" t="s">
        <v>21</v>
      </c>
      <c r="Z35" s="1514"/>
      <c r="AA35" s="1513" t="s">
        <v>22</v>
      </c>
      <c r="AB35" s="1514"/>
      <c r="AC35" s="1513" t="s">
        <v>23</v>
      </c>
      <c r="AD35" s="1514"/>
      <c r="AE35" s="1513" t="s">
        <v>24</v>
      </c>
      <c r="AF35" s="1514"/>
      <c r="AG35" s="1513" t="s">
        <v>25</v>
      </c>
      <c r="AH35" s="1514"/>
      <c r="AI35" s="1513" t="s">
        <v>26</v>
      </c>
      <c r="AJ35" s="1514"/>
      <c r="AK35" s="1513" t="s">
        <v>27</v>
      </c>
      <c r="AL35" s="1514"/>
      <c r="AM35" s="1511"/>
      <c r="AN35" s="1511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25"/>
      <c r="B36" s="1367" t="s">
        <v>32</v>
      </c>
      <c r="C36" s="15" t="s">
        <v>40</v>
      </c>
      <c r="D36" s="764" t="s">
        <v>34</v>
      </c>
      <c r="E36" s="754" t="s">
        <v>40</v>
      </c>
      <c r="F36" s="765" t="s">
        <v>34</v>
      </c>
      <c r="G36" s="754" t="s">
        <v>40</v>
      </c>
      <c r="H36" s="765" t="s">
        <v>34</v>
      </c>
      <c r="I36" s="754" t="s">
        <v>40</v>
      </c>
      <c r="J36" s="765" t="s">
        <v>34</v>
      </c>
      <c r="K36" s="754" t="s">
        <v>40</v>
      </c>
      <c r="L36" s="765" t="s">
        <v>34</v>
      </c>
      <c r="M36" s="754" t="s">
        <v>40</v>
      </c>
      <c r="N36" s="765" t="s">
        <v>34</v>
      </c>
      <c r="O36" s="754" t="s">
        <v>40</v>
      </c>
      <c r="P36" s="765" t="s">
        <v>34</v>
      </c>
      <c r="Q36" s="754" t="s">
        <v>40</v>
      </c>
      <c r="R36" s="765" t="s">
        <v>34</v>
      </c>
      <c r="S36" s="754" t="s">
        <v>40</v>
      </c>
      <c r="T36" s="765" t="s">
        <v>34</v>
      </c>
      <c r="U36" s="754" t="s">
        <v>40</v>
      </c>
      <c r="V36" s="765" t="s">
        <v>34</v>
      </c>
      <c r="W36" s="754" t="s">
        <v>40</v>
      </c>
      <c r="X36" s="765" t="s">
        <v>34</v>
      </c>
      <c r="Y36" s="754" t="s">
        <v>40</v>
      </c>
      <c r="Z36" s="765" t="s">
        <v>34</v>
      </c>
      <c r="AA36" s="754" t="s">
        <v>40</v>
      </c>
      <c r="AB36" s="765" t="s">
        <v>34</v>
      </c>
      <c r="AC36" s="754" t="s">
        <v>40</v>
      </c>
      <c r="AD36" s="765" t="s">
        <v>34</v>
      </c>
      <c r="AE36" s="754" t="s">
        <v>40</v>
      </c>
      <c r="AF36" s="765" t="s">
        <v>34</v>
      </c>
      <c r="AG36" s="754" t="s">
        <v>40</v>
      </c>
      <c r="AH36" s="765" t="s">
        <v>34</v>
      </c>
      <c r="AI36" s="754" t="s">
        <v>40</v>
      </c>
      <c r="AJ36" s="765" t="s">
        <v>34</v>
      </c>
      <c r="AK36" s="754" t="s">
        <v>40</v>
      </c>
      <c r="AL36" s="765" t="s">
        <v>34</v>
      </c>
      <c r="AM36" s="1512"/>
      <c r="AN36" s="1512"/>
      <c r="AO36" s="91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371" t="s">
        <v>41</v>
      </c>
      <c r="B37" s="1372">
        <f t="shared" ref="B37:B42" si="4">SUM(C37+D37)</f>
        <v>0</v>
      </c>
      <c r="C37" s="1390">
        <f t="shared" ref="C37:D42" si="5">SUM(E37+G37+I37+K37+M37+O37+Q37+S37+U37+W37+Y37+AA37+AC37+AE37+AG37+AI37+AK37)</f>
        <v>0</v>
      </c>
      <c r="D37" s="1382">
        <f t="shared" si="5"/>
        <v>0</v>
      </c>
      <c r="E37" s="66"/>
      <c r="F37" s="67"/>
      <c r="G37" s="66"/>
      <c r="H37" s="67"/>
      <c r="I37" s="66"/>
      <c r="J37" s="68"/>
      <c r="K37" s="66"/>
      <c r="L37" s="68"/>
      <c r="M37" s="66"/>
      <c r="N37" s="68"/>
      <c r="O37" s="69"/>
      <c r="P37" s="68"/>
      <c r="Q37" s="69"/>
      <c r="R37" s="68"/>
      <c r="S37" s="69"/>
      <c r="T37" s="68"/>
      <c r="U37" s="69"/>
      <c r="V37" s="68"/>
      <c r="W37" s="69"/>
      <c r="X37" s="68"/>
      <c r="Y37" s="69"/>
      <c r="Z37" s="68"/>
      <c r="AA37" s="69"/>
      <c r="AB37" s="68"/>
      <c r="AC37" s="69"/>
      <c r="AD37" s="68"/>
      <c r="AE37" s="69"/>
      <c r="AF37" s="68"/>
      <c r="AG37" s="69"/>
      <c r="AH37" s="68"/>
      <c r="AI37" s="69"/>
      <c r="AJ37" s="68"/>
      <c r="AK37" s="69"/>
      <c r="AL37" s="68"/>
      <c r="AM37" s="75"/>
      <c r="AN37" s="1392"/>
      <c r="AO37" s="28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>
        <v>0</v>
      </c>
      <c r="CH37" s="13">
        <v>0</v>
      </c>
      <c r="CI37" s="13"/>
      <c r="CJ37" s="13"/>
      <c r="CK37" s="13"/>
      <c r="CL37" s="13"/>
      <c r="CM37" s="13"/>
    </row>
    <row r="38" spans="1:91" ht="16.350000000000001" customHeight="1" x14ac:dyDescent="0.2">
      <c r="A38" s="30" t="s">
        <v>42</v>
      </c>
      <c r="B38" s="63">
        <f t="shared" si="4"/>
        <v>0</v>
      </c>
      <c r="C38" s="64">
        <f t="shared" si="5"/>
        <v>0</v>
      </c>
      <c r="D38" s="72">
        <f t="shared" si="5"/>
        <v>0</v>
      </c>
      <c r="E38" s="34"/>
      <c r="F38" s="73"/>
      <c r="G38" s="34"/>
      <c r="H38" s="73"/>
      <c r="I38" s="34"/>
      <c r="J38" s="35"/>
      <c r="K38" s="34"/>
      <c r="L38" s="35"/>
      <c r="M38" s="34"/>
      <c r="N38" s="35"/>
      <c r="O38" s="74"/>
      <c r="P38" s="35"/>
      <c r="Q38" s="74"/>
      <c r="R38" s="35"/>
      <c r="S38" s="74"/>
      <c r="T38" s="35"/>
      <c r="U38" s="74"/>
      <c r="V38" s="35"/>
      <c r="W38" s="74"/>
      <c r="X38" s="35"/>
      <c r="Y38" s="74"/>
      <c r="Z38" s="35"/>
      <c r="AA38" s="74"/>
      <c r="AB38" s="35"/>
      <c r="AC38" s="74"/>
      <c r="AD38" s="35"/>
      <c r="AE38" s="74"/>
      <c r="AF38" s="35"/>
      <c r="AG38" s="74"/>
      <c r="AH38" s="35"/>
      <c r="AI38" s="74"/>
      <c r="AJ38" s="35"/>
      <c r="AK38" s="74"/>
      <c r="AL38" s="35"/>
      <c r="AM38" s="75"/>
      <c r="AN38" s="75"/>
      <c r="AO38" s="28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2">
        <f t="shared" si="5"/>
        <v>0</v>
      </c>
      <c r="E39" s="34"/>
      <c r="F39" s="73"/>
      <c r="G39" s="34"/>
      <c r="H39" s="73"/>
      <c r="I39" s="34"/>
      <c r="J39" s="35"/>
      <c r="K39" s="34"/>
      <c r="L39" s="35"/>
      <c r="M39" s="34"/>
      <c r="N39" s="35"/>
      <c r="O39" s="74"/>
      <c r="P39" s="35"/>
      <c r="Q39" s="74"/>
      <c r="R39" s="35"/>
      <c r="S39" s="74"/>
      <c r="T39" s="35"/>
      <c r="U39" s="74"/>
      <c r="V39" s="35"/>
      <c r="W39" s="74"/>
      <c r="X39" s="35"/>
      <c r="Y39" s="74"/>
      <c r="Z39" s="35"/>
      <c r="AA39" s="74"/>
      <c r="AB39" s="35"/>
      <c r="AC39" s="74"/>
      <c r="AD39" s="35"/>
      <c r="AE39" s="74"/>
      <c r="AF39" s="35"/>
      <c r="AG39" s="74"/>
      <c r="AH39" s="35"/>
      <c r="AI39" s="74"/>
      <c r="AJ39" s="35"/>
      <c r="AK39" s="74"/>
      <c r="AL39" s="35"/>
      <c r="AM39" s="75"/>
      <c r="AN39" s="75"/>
      <c r="AO39" s="28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46</v>
      </c>
      <c r="B40" s="63">
        <f t="shared" si="4"/>
        <v>0</v>
      </c>
      <c r="C40" s="64">
        <f t="shared" si="5"/>
        <v>0</v>
      </c>
      <c r="D40" s="72">
        <f t="shared" si="5"/>
        <v>0</v>
      </c>
      <c r="E40" s="34"/>
      <c r="F40" s="73"/>
      <c r="G40" s="34"/>
      <c r="H40" s="73"/>
      <c r="I40" s="34"/>
      <c r="J40" s="35"/>
      <c r="K40" s="34"/>
      <c r="L40" s="35"/>
      <c r="M40" s="34"/>
      <c r="N40" s="35"/>
      <c r="O40" s="74"/>
      <c r="P40" s="35"/>
      <c r="Q40" s="74"/>
      <c r="R40" s="35"/>
      <c r="S40" s="74"/>
      <c r="T40" s="35"/>
      <c r="U40" s="74"/>
      <c r="V40" s="35"/>
      <c r="W40" s="74"/>
      <c r="X40" s="35"/>
      <c r="Y40" s="74"/>
      <c r="Z40" s="35"/>
      <c r="AA40" s="74"/>
      <c r="AB40" s="35"/>
      <c r="AC40" s="74"/>
      <c r="AD40" s="35"/>
      <c r="AE40" s="74"/>
      <c r="AF40" s="35"/>
      <c r="AG40" s="74"/>
      <c r="AH40" s="35"/>
      <c r="AI40" s="74"/>
      <c r="AJ40" s="35"/>
      <c r="AK40" s="74"/>
      <c r="AL40" s="35"/>
      <c r="AM40" s="75"/>
      <c r="AN40" s="75"/>
      <c r="AO40" s="28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2">
        <f t="shared" si="5"/>
        <v>0</v>
      </c>
      <c r="E41" s="34"/>
      <c r="F41" s="73"/>
      <c r="G41" s="34"/>
      <c r="H41" s="73"/>
      <c r="I41" s="34"/>
      <c r="J41" s="35"/>
      <c r="K41" s="34"/>
      <c r="L41" s="35"/>
      <c r="M41" s="34"/>
      <c r="N41" s="35"/>
      <c r="O41" s="74"/>
      <c r="P41" s="35"/>
      <c r="Q41" s="74"/>
      <c r="R41" s="35"/>
      <c r="S41" s="74"/>
      <c r="T41" s="35"/>
      <c r="U41" s="74"/>
      <c r="V41" s="35"/>
      <c r="W41" s="74"/>
      <c r="X41" s="35"/>
      <c r="Y41" s="74"/>
      <c r="Z41" s="35"/>
      <c r="AA41" s="74"/>
      <c r="AB41" s="35"/>
      <c r="AC41" s="74"/>
      <c r="AD41" s="35"/>
      <c r="AE41" s="74"/>
      <c r="AF41" s="35"/>
      <c r="AG41" s="74"/>
      <c r="AH41" s="35"/>
      <c r="AI41" s="74"/>
      <c r="AJ41" s="35"/>
      <c r="AK41" s="74"/>
      <c r="AL41" s="35"/>
      <c r="AM41" s="75"/>
      <c r="AN41" s="75"/>
      <c r="AO41" s="28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89" t="s">
        <v>48</v>
      </c>
      <c r="B42" s="77">
        <f t="shared" si="4"/>
        <v>0</v>
      </c>
      <c r="C42" s="78">
        <f t="shared" si="5"/>
        <v>0</v>
      </c>
      <c r="D42" s="45">
        <f t="shared" si="5"/>
        <v>0</v>
      </c>
      <c r="E42" s="46"/>
      <c r="F42" s="47"/>
      <c r="G42" s="46"/>
      <c r="H42" s="47"/>
      <c r="I42" s="46"/>
      <c r="J42" s="48"/>
      <c r="K42" s="46"/>
      <c r="L42" s="48"/>
      <c r="M42" s="46"/>
      <c r="N42" s="48"/>
      <c r="O42" s="79"/>
      <c r="P42" s="48"/>
      <c r="Q42" s="79"/>
      <c r="R42" s="48"/>
      <c r="S42" s="79"/>
      <c r="T42" s="48"/>
      <c r="U42" s="79"/>
      <c r="V42" s="48"/>
      <c r="W42" s="79"/>
      <c r="X42" s="48"/>
      <c r="Y42" s="79"/>
      <c r="Z42" s="48"/>
      <c r="AA42" s="79"/>
      <c r="AB42" s="48"/>
      <c r="AC42" s="79"/>
      <c r="AD42" s="48"/>
      <c r="AE42" s="79"/>
      <c r="AF42" s="48"/>
      <c r="AG42" s="79"/>
      <c r="AH42" s="48"/>
      <c r="AI42" s="79"/>
      <c r="AJ42" s="48"/>
      <c r="AK42" s="79"/>
      <c r="AL42" s="48"/>
      <c r="AM42" s="80"/>
      <c r="AN42" s="80"/>
      <c r="AO42" s="28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32.1" customHeight="1" x14ac:dyDescent="0.2">
      <c r="A43" s="776" t="s">
        <v>50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82"/>
      <c r="M43" s="11"/>
      <c r="N43" s="11"/>
      <c r="O43" s="8"/>
      <c r="P43" s="8"/>
      <c r="Q43" s="8"/>
      <c r="R43" s="8"/>
      <c r="S43" s="8"/>
      <c r="T43" s="8"/>
      <c r="U43" s="8"/>
      <c r="V43" s="8"/>
      <c r="W43" s="8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5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X43" s="2"/>
      <c r="BY43" s="2"/>
      <c r="BZ43" s="2"/>
      <c r="CG43" s="13"/>
      <c r="CH43" s="13"/>
      <c r="CI43" s="13"/>
      <c r="CJ43" s="13"/>
      <c r="CK43" s="13"/>
      <c r="CL43" s="13"/>
      <c r="CM43" s="13"/>
    </row>
    <row r="44" spans="1:91" ht="16.350000000000001" customHeight="1" x14ac:dyDescent="0.2">
      <c r="A44" s="1523" t="s">
        <v>39</v>
      </c>
      <c r="B44" s="1501" t="s">
        <v>5</v>
      </c>
      <c r="C44" s="1502"/>
      <c r="D44" s="1503"/>
      <c r="E44" s="1507" t="s">
        <v>6</v>
      </c>
      <c r="F44" s="1508"/>
      <c r="G44" s="1508"/>
      <c r="H44" s="1508"/>
      <c r="I44" s="1508"/>
      <c r="J44" s="1508"/>
      <c r="K44" s="1508"/>
      <c r="L44" s="1508"/>
      <c r="M44" s="1508"/>
      <c r="N44" s="1508"/>
      <c r="O44" s="1508"/>
      <c r="P44" s="1508"/>
      <c r="Q44" s="1508"/>
      <c r="R44" s="1508"/>
      <c r="S44" s="1508"/>
      <c r="T44" s="1508"/>
      <c r="U44" s="1508"/>
      <c r="V44" s="1508"/>
      <c r="W44" s="1508"/>
      <c r="X44" s="1508"/>
      <c r="Y44" s="1508"/>
      <c r="Z44" s="1508"/>
      <c r="AA44" s="1508"/>
      <c r="AB44" s="1508"/>
      <c r="AC44" s="1508"/>
      <c r="AD44" s="1508"/>
      <c r="AE44" s="1508"/>
      <c r="AF44" s="1508"/>
      <c r="AG44" s="1508"/>
      <c r="AH44" s="1508"/>
      <c r="AI44" s="1508"/>
      <c r="AJ44" s="1508"/>
      <c r="AK44" s="1508"/>
      <c r="AL44" s="1509"/>
      <c r="AM44" s="1510" t="s">
        <v>7</v>
      </c>
      <c r="AN44" s="1510" t="s">
        <v>10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24"/>
      <c r="B45" s="1504"/>
      <c r="C45" s="1505"/>
      <c r="D45" s="1506"/>
      <c r="E45" s="1507" t="s">
        <v>11</v>
      </c>
      <c r="F45" s="1509"/>
      <c r="G45" s="1507" t="s">
        <v>12</v>
      </c>
      <c r="H45" s="1509"/>
      <c r="I45" s="1507" t="s">
        <v>13</v>
      </c>
      <c r="J45" s="1509"/>
      <c r="K45" s="1507" t="s">
        <v>14</v>
      </c>
      <c r="L45" s="1509"/>
      <c r="M45" s="1507" t="s">
        <v>15</v>
      </c>
      <c r="N45" s="1509"/>
      <c r="O45" s="1513" t="s">
        <v>16</v>
      </c>
      <c r="P45" s="1514"/>
      <c r="Q45" s="1513" t="s">
        <v>17</v>
      </c>
      <c r="R45" s="1514"/>
      <c r="S45" s="1513" t="s">
        <v>18</v>
      </c>
      <c r="T45" s="1514"/>
      <c r="U45" s="1513" t="s">
        <v>19</v>
      </c>
      <c r="V45" s="1514"/>
      <c r="W45" s="1513" t="s">
        <v>20</v>
      </c>
      <c r="X45" s="1514"/>
      <c r="Y45" s="1513" t="s">
        <v>21</v>
      </c>
      <c r="Z45" s="1514"/>
      <c r="AA45" s="1513" t="s">
        <v>22</v>
      </c>
      <c r="AB45" s="1514"/>
      <c r="AC45" s="1513" t="s">
        <v>23</v>
      </c>
      <c r="AD45" s="1514"/>
      <c r="AE45" s="1513" t="s">
        <v>24</v>
      </c>
      <c r="AF45" s="1514"/>
      <c r="AG45" s="1513" t="s">
        <v>25</v>
      </c>
      <c r="AH45" s="1514"/>
      <c r="AI45" s="1513" t="s">
        <v>26</v>
      </c>
      <c r="AJ45" s="1514"/>
      <c r="AK45" s="1513" t="s">
        <v>27</v>
      </c>
      <c r="AL45" s="1514"/>
      <c r="AM45" s="1511"/>
      <c r="AN45" s="1511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25"/>
      <c r="B46" s="1367" t="s">
        <v>32</v>
      </c>
      <c r="C46" s="15" t="s">
        <v>40</v>
      </c>
      <c r="D46" s="764" t="s">
        <v>34</v>
      </c>
      <c r="E46" s="758" t="s">
        <v>40</v>
      </c>
      <c r="F46" s="760" t="s">
        <v>34</v>
      </c>
      <c r="G46" s="758" t="s">
        <v>40</v>
      </c>
      <c r="H46" s="760" t="s">
        <v>34</v>
      </c>
      <c r="I46" s="758" t="s">
        <v>40</v>
      </c>
      <c r="J46" s="760" t="s">
        <v>34</v>
      </c>
      <c r="K46" s="758" t="s">
        <v>40</v>
      </c>
      <c r="L46" s="760" t="s">
        <v>34</v>
      </c>
      <c r="M46" s="758" t="s">
        <v>40</v>
      </c>
      <c r="N46" s="760" t="s">
        <v>34</v>
      </c>
      <c r="O46" s="758" t="s">
        <v>40</v>
      </c>
      <c r="P46" s="760" t="s">
        <v>34</v>
      </c>
      <c r="Q46" s="758" t="s">
        <v>40</v>
      </c>
      <c r="R46" s="760" t="s">
        <v>34</v>
      </c>
      <c r="S46" s="758" t="s">
        <v>40</v>
      </c>
      <c r="T46" s="760" t="s">
        <v>34</v>
      </c>
      <c r="U46" s="758" t="s">
        <v>40</v>
      </c>
      <c r="V46" s="760" t="s">
        <v>34</v>
      </c>
      <c r="W46" s="758" t="s">
        <v>40</v>
      </c>
      <c r="X46" s="760" t="s">
        <v>34</v>
      </c>
      <c r="Y46" s="758" t="s">
        <v>40</v>
      </c>
      <c r="Z46" s="760" t="s">
        <v>34</v>
      </c>
      <c r="AA46" s="758" t="s">
        <v>40</v>
      </c>
      <c r="AB46" s="760" t="s">
        <v>34</v>
      </c>
      <c r="AC46" s="758" t="s">
        <v>40</v>
      </c>
      <c r="AD46" s="760" t="s">
        <v>34</v>
      </c>
      <c r="AE46" s="758" t="s">
        <v>40</v>
      </c>
      <c r="AF46" s="760" t="s">
        <v>34</v>
      </c>
      <c r="AG46" s="758" t="s">
        <v>40</v>
      </c>
      <c r="AH46" s="760" t="s">
        <v>34</v>
      </c>
      <c r="AI46" s="758" t="s">
        <v>40</v>
      </c>
      <c r="AJ46" s="760" t="s">
        <v>34</v>
      </c>
      <c r="AK46" s="758" t="s">
        <v>40</v>
      </c>
      <c r="AL46" s="760" t="s">
        <v>34</v>
      </c>
      <c r="AM46" s="1512"/>
      <c r="AN46" s="15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371" t="s">
        <v>41</v>
      </c>
      <c r="B47" s="1372">
        <f t="shared" ref="B47:B52" si="6">SUM(C47+D47)</f>
        <v>0</v>
      </c>
      <c r="C47" s="1390">
        <f t="shared" ref="C47:D52" si="7">SUM(E47+G47+I47+K47+M47+O47+Q47+S47+U47+W47+Y47+AA47+AC47+AE47+AG47+AI47+AK47)</f>
        <v>0</v>
      </c>
      <c r="D47" s="1382">
        <f t="shared" si="7"/>
        <v>0</v>
      </c>
      <c r="E47" s="1383"/>
      <c r="F47" s="1384"/>
      <c r="G47" s="1383"/>
      <c r="H47" s="1384"/>
      <c r="I47" s="1383"/>
      <c r="J47" s="1385"/>
      <c r="K47" s="1383"/>
      <c r="L47" s="1385"/>
      <c r="M47" s="1383"/>
      <c r="N47" s="1385"/>
      <c r="O47" s="1391"/>
      <c r="P47" s="1385"/>
      <c r="Q47" s="1391"/>
      <c r="R47" s="1385"/>
      <c r="S47" s="1391"/>
      <c r="T47" s="1385"/>
      <c r="U47" s="1391"/>
      <c r="V47" s="1385"/>
      <c r="W47" s="1391"/>
      <c r="X47" s="1385"/>
      <c r="Y47" s="1391"/>
      <c r="Z47" s="1385"/>
      <c r="AA47" s="1391"/>
      <c r="AB47" s="1385"/>
      <c r="AC47" s="1391"/>
      <c r="AD47" s="1385"/>
      <c r="AE47" s="1391"/>
      <c r="AF47" s="1385"/>
      <c r="AG47" s="1391"/>
      <c r="AH47" s="1385"/>
      <c r="AI47" s="1391"/>
      <c r="AJ47" s="1385"/>
      <c r="AK47" s="1391"/>
      <c r="AL47" s="1385"/>
      <c r="AM47" s="1392"/>
      <c r="AN47" s="1392"/>
      <c r="AO47" s="28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>
        <v>0</v>
      </c>
      <c r="CH47" s="13">
        <v>0</v>
      </c>
      <c r="CI47" s="13"/>
      <c r="CJ47" s="13"/>
      <c r="CK47" s="13"/>
      <c r="CL47" s="13"/>
      <c r="CM47" s="13"/>
    </row>
    <row r="48" spans="1:91" ht="16.350000000000001" customHeight="1" x14ac:dyDescent="0.2">
      <c r="A48" s="30" t="s">
        <v>42</v>
      </c>
      <c r="B48" s="63">
        <f t="shared" si="6"/>
        <v>0</v>
      </c>
      <c r="C48" s="64">
        <f t="shared" si="7"/>
        <v>0</v>
      </c>
      <c r="D48" s="72">
        <f t="shared" si="7"/>
        <v>0</v>
      </c>
      <c r="E48" s="34"/>
      <c r="F48" s="73"/>
      <c r="G48" s="34"/>
      <c r="H48" s="73"/>
      <c r="I48" s="34"/>
      <c r="J48" s="35"/>
      <c r="K48" s="34"/>
      <c r="L48" s="35"/>
      <c r="M48" s="34"/>
      <c r="N48" s="35"/>
      <c r="O48" s="74"/>
      <c r="P48" s="35"/>
      <c r="Q48" s="74"/>
      <c r="R48" s="35"/>
      <c r="S48" s="74"/>
      <c r="T48" s="35"/>
      <c r="U48" s="74"/>
      <c r="V48" s="35"/>
      <c r="W48" s="74"/>
      <c r="X48" s="35"/>
      <c r="Y48" s="74"/>
      <c r="Z48" s="35"/>
      <c r="AA48" s="74"/>
      <c r="AB48" s="35"/>
      <c r="AC48" s="74"/>
      <c r="AD48" s="35"/>
      <c r="AE48" s="74"/>
      <c r="AF48" s="35"/>
      <c r="AG48" s="74"/>
      <c r="AH48" s="35"/>
      <c r="AI48" s="74"/>
      <c r="AJ48" s="35"/>
      <c r="AK48" s="74"/>
      <c r="AL48" s="35"/>
      <c r="AM48" s="75"/>
      <c r="AN48" s="75"/>
      <c r="AO48" s="28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2">
        <f t="shared" si="7"/>
        <v>0</v>
      </c>
      <c r="E49" s="34"/>
      <c r="F49" s="73"/>
      <c r="G49" s="34"/>
      <c r="H49" s="73"/>
      <c r="I49" s="34"/>
      <c r="J49" s="35"/>
      <c r="K49" s="34"/>
      <c r="L49" s="35"/>
      <c r="M49" s="34"/>
      <c r="N49" s="35"/>
      <c r="O49" s="74"/>
      <c r="P49" s="35"/>
      <c r="Q49" s="74"/>
      <c r="R49" s="35"/>
      <c r="S49" s="74"/>
      <c r="T49" s="35"/>
      <c r="U49" s="74"/>
      <c r="V49" s="35"/>
      <c r="W49" s="74"/>
      <c r="X49" s="35"/>
      <c r="Y49" s="74"/>
      <c r="Z49" s="35"/>
      <c r="AA49" s="74"/>
      <c r="AB49" s="35"/>
      <c r="AC49" s="74"/>
      <c r="AD49" s="35"/>
      <c r="AE49" s="74"/>
      <c r="AF49" s="35"/>
      <c r="AG49" s="74"/>
      <c r="AH49" s="35"/>
      <c r="AI49" s="74"/>
      <c r="AJ49" s="35"/>
      <c r="AK49" s="74"/>
      <c r="AL49" s="35"/>
      <c r="AM49" s="75"/>
      <c r="AN49" s="75"/>
      <c r="AO49" s="28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46</v>
      </c>
      <c r="B50" s="63">
        <f t="shared" si="6"/>
        <v>0</v>
      </c>
      <c r="C50" s="64">
        <f t="shared" si="7"/>
        <v>0</v>
      </c>
      <c r="D50" s="72">
        <f t="shared" si="7"/>
        <v>0</v>
      </c>
      <c r="E50" s="34"/>
      <c r="F50" s="73"/>
      <c r="G50" s="34"/>
      <c r="H50" s="73"/>
      <c r="I50" s="34"/>
      <c r="J50" s="35"/>
      <c r="K50" s="34"/>
      <c r="L50" s="35"/>
      <c r="M50" s="34"/>
      <c r="N50" s="35"/>
      <c r="O50" s="74"/>
      <c r="P50" s="35"/>
      <c r="Q50" s="74"/>
      <c r="R50" s="35"/>
      <c r="S50" s="74"/>
      <c r="T50" s="35"/>
      <c r="U50" s="74"/>
      <c r="V50" s="35"/>
      <c r="W50" s="74"/>
      <c r="X50" s="35"/>
      <c r="Y50" s="74"/>
      <c r="Z50" s="35"/>
      <c r="AA50" s="74"/>
      <c r="AB50" s="35"/>
      <c r="AC50" s="74"/>
      <c r="AD50" s="35"/>
      <c r="AE50" s="74"/>
      <c r="AF50" s="35"/>
      <c r="AG50" s="74"/>
      <c r="AH50" s="35"/>
      <c r="AI50" s="74"/>
      <c r="AJ50" s="35"/>
      <c r="AK50" s="74"/>
      <c r="AL50" s="35"/>
      <c r="AM50" s="75"/>
      <c r="AN50" s="75"/>
      <c r="AO50" s="28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2">
        <f t="shared" si="7"/>
        <v>0</v>
      </c>
      <c r="E51" s="34"/>
      <c r="F51" s="73"/>
      <c r="G51" s="34"/>
      <c r="H51" s="73"/>
      <c r="I51" s="34"/>
      <c r="J51" s="35"/>
      <c r="K51" s="34"/>
      <c r="L51" s="35"/>
      <c r="M51" s="34"/>
      <c r="N51" s="35"/>
      <c r="O51" s="74"/>
      <c r="P51" s="35"/>
      <c r="Q51" s="74"/>
      <c r="R51" s="35"/>
      <c r="S51" s="74"/>
      <c r="T51" s="35"/>
      <c r="U51" s="74"/>
      <c r="V51" s="35"/>
      <c r="W51" s="74"/>
      <c r="X51" s="35"/>
      <c r="Y51" s="74"/>
      <c r="Z51" s="35"/>
      <c r="AA51" s="74"/>
      <c r="AB51" s="35"/>
      <c r="AC51" s="74"/>
      <c r="AD51" s="35"/>
      <c r="AE51" s="74"/>
      <c r="AF51" s="35"/>
      <c r="AG51" s="74"/>
      <c r="AH51" s="35"/>
      <c r="AI51" s="74"/>
      <c r="AJ51" s="35"/>
      <c r="AK51" s="74"/>
      <c r="AL51" s="35"/>
      <c r="AM51" s="75"/>
      <c r="AN51" s="75"/>
      <c r="AO51" s="28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89" t="s">
        <v>48</v>
      </c>
      <c r="B52" s="77">
        <f t="shared" si="6"/>
        <v>0</v>
      </c>
      <c r="C52" s="78">
        <f t="shared" si="7"/>
        <v>0</v>
      </c>
      <c r="D52" s="45">
        <f t="shared" si="7"/>
        <v>0</v>
      </c>
      <c r="E52" s="46"/>
      <c r="F52" s="47"/>
      <c r="G52" s="46"/>
      <c r="H52" s="47"/>
      <c r="I52" s="46"/>
      <c r="J52" s="48"/>
      <c r="K52" s="46"/>
      <c r="L52" s="48"/>
      <c r="M52" s="46"/>
      <c r="N52" s="48"/>
      <c r="O52" s="79"/>
      <c r="P52" s="48"/>
      <c r="Q52" s="79"/>
      <c r="R52" s="48"/>
      <c r="S52" s="79"/>
      <c r="T52" s="48"/>
      <c r="U52" s="79"/>
      <c r="V52" s="48"/>
      <c r="W52" s="79"/>
      <c r="X52" s="48"/>
      <c r="Y52" s="79"/>
      <c r="Z52" s="48"/>
      <c r="AA52" s="79"/>
      <c r="AB52" s="48"/>
      <c r="AC52" s="79"/>
      <c r="AD52" s="48"/>
      <c r="AE52" s="79"/>
      <c r="AF52" s="48"/>
      <c r="AG52" s="79"/>
      <c r="AH52" s="48"/>
      <c r="AI52" s="79"/>
      <c r="AJ52" s="48"/>
      <c r="AK52" s="79"/>
      <c r="AL52" s="48"/>
      <c r="AM52" s="80"/>
      <c r="AN52" s="80"/>
      <c r="AO52" s="28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s="94" customFormat="1" ht="32.1" customHeight="1" x14ac:dyDescent="0.2">
      <c r="A53" s="92" t="s">
        <v>51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  <c r="O53" s="93"/>
      <c r="P53" s="56"/>
      <c r="Q53" s="56"/>
      <c r="R53" s="56"/>
      <c r="S53" s="56"/>
      <c r="T53" s="56"/>
      <c r="U53" s="56"/>
      <c r="V53" s="56"/>
      <c r="W53" s="56"/>
      <c r="X53" s="56"/>
      <c r="Y53" s="56"/>
      <c r="AN53" s="8"/>
      <c r="AO53" s="8"/>
      <c r="AP53" s="8"/>
      <c r="AQ53" s="8"/>
      <c r="AR53" s="57"/>
      <c r="AS53" s="57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95"/>
      <c r="CB53" s="95"/>
      <c r="CC53" s="95"/>
      <c r="CD53" s="95"/>
      <c r="CE53" s="95"/>
      <c r="CF53" s="95"/>
      <c r="CG53" s="96"/>
      <c r="CH53" s="96"/>
      <c r="CI53" s="96"/>
      <c r="CJ53" s="96"/>
      <c r="CK53" s="96"/>
      <c r="CL53" s="96"/>
      <c r="CM53" s="96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</row>
    <row r="54" spans="1:104" ht="16.350000000000001" customHeight="1" x14ac:dyDescent="0.2">
      <c r="A54" s="1502" t="s">
        <v>52</v>
      </c>
      <c r="B54" s="1531" t="s">
        <v>53</v>
      </c>
      <c r="C54" s="1532"/>
      <c r="D54" s="1533"/>
      <c r="E54" s="1537" t="s">
        <v>6</v>
      </c>
      <c r="F54" s="1538"/>
      <c r="G54" s="1538"/>
      <c r="H54" s="1538"/>
      <c r="I54" s="1538"/>
      <c r="J54" s="1538"/>
      <c r="K54" s="1538"/>
      <c r="L54" s="1538"/>
      <c r="M54" s="1538"/>
      <c r="N54" s="1538"/>
      <c r="O54" s="1538"/>
      <c r="P54" s="1538"/>
      <c r="Q54" s="1538"/>
      <c r="R54" s="1538"/>
      <c r="S54" s="1538"/>
      <c r="T54" s="1538"/>
      <c r="U54" s="1538"/>
      <c r="V54" s="1538"/>
      <c r="W54" s="1538"/>
      <c r="X54" s="1538"/>
      <c r="Y54" s="1538"/>
      <c r="Z54" s="1538"/>
      <c r="AA54" s="1538"/>
      <c r="AB54" s="1538"/>
      <c r="AC54" s="1538"/>
      <c r="AD54" s="1538"/>
      <c r="AE54" s="1538"/>
      <c r="AF54" s="1538"/>
      <c r="AG54" s="1538"/>
      <c r="AH54" s="1538"/>
      <c r="AI54" s="1538"/>
      <c r="AJ54" s="1538"/>
      <c r="AK54" s="1538"/>
      <c r="AL54" s="1539"/>
      <c r="AM54" s="1526" t="s">
        <v>54</v>
      </c>
      <c r="AN54" s="1527"/>
      <c r="AO54" s="7"/>
      <c r="AP54" s="7"/>
      <c r="AQ54" s="7"/>
      <c r="AR54" s="97"/>
      <c r="AS54" s="97"/>
      <c r="AT54" s="7"/>
      <c r="BX54" s="2"/>
      <c r="BY54" s="2"/>
      <c r="CG54" s="13"/>
      <c r="CH54" s="13"/>
      <c r="CI54" s="13"/>
      <c r="CJ54" s="13"/>
      <c r="CK54" s="13"/>
      <c r="CL54" s="13"/>
      <c r="CM54" s="13"/>
    </row>
    <row r="55" spans="1:104" ht="16.350000000000001" customHeight="1" x14ac:dyDescent="0.2">
      <c r="A55" s="1530"/>
      <c r="B55" s="1534"/>
      <c r="C55" s="1535"/>
      <c r="D55" s="1536"/>
      <c r="E55" s="1507" t="s">
        <v>11</v>
      </c>
      <c r="F55" s="1509"/>
      <c r="G55" s="1507" t="s">
        <v>12</v>
      </c>
      <c r="H55" s="1509"/>
      <c r="I55" s="1507" t="s">
        <v>13</v>
      </c>
      <c r="J55" s="1509"/>
      <c r="K55" s="1507" t="s">
        <v>14</v>
      </c>
      <c r="L55" s="1509"/>
      <c r="M55" s="1507" t="s">
        <v>15</v>
      </c>
      <c r="N55" s="1509"/>
      <c r="O55" s="1513" t="s">
        <v>16</v>
      </c>
      <c r="P55" s="1514"/>
      <c r="Q55" s="1513" t="s">
        <v>17</v>
      </c>
      <c r="R55" s="1514"/>
      <c r="S55" s="1513" t="s">
        <v>18</v>
      </c>
      <c r="T55" s="1514"/>
      <c r="U55" s="1513" t="s">
        <v>19</v>
      </c>
      <c r="V55" s="1520"/>
      <c r="W55" s="1513" t="s">
        <v>20</v>
      </c>
      <c r="X55" s="1514"/>
      <c r="Y55" s="1513" t="s">
        <v>21</v>
      </c>
      <c r="Z55" s="1514"/>
      <c r="AA55" s="1513" t="s">
        <v>22</v>
      </c>
      <c r="AB55" s="1514"/>
      <c r="AC55" s="1513" t="s">
        <v>23</v>
      </c>
      <c r="AD55" s="1514"/>
      <c r="AE55" s="1513" t="s">
        <v>24</v>
      </c>
      <c r="AF55" s="1514"/>
      <c r="AG55" s="1513" t="s">
        <v>25</v>
      </c>
      <c r="AH55" s="1514"/>
      <c r="AI55" s="1513" t="s">
        <v>26</v>
      </c>
      <c r="AJ55" s="1514"/>
      <c r="AK55" s="1513" t="s">
        <v>27</v>
      </c>
      <c r="AL55" s="1514"/>
      <c r="AM55" s="1528"/>
      <c r="AN55" s="1529"/>
      <c r="AO55" s="97"/>
      <c r="AP55" s="97"/>
      <c r="AQ55" s="97"/>
      <c r="AR55" s="97"/>
      <c r="AS55" s="97"/>
      <c r="AT55" s="97"/>
      <c r="AU55" s="12"/>
      <c r="AV55" s="12"/>
      <c r="AW55" s="12"/>
      <c r="AX55" s="12"/>
      <c r="AY55" s="12"/>
      <c r="AZ55" s="12"/>
      <c r="BA55" s="12"/>
      <c r="BB55" s="12"/>
      <c r="BC55" s="12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32.1" customHeight="1" x14ac:dyDescent="0.2">
      <c r="A56" s="1505"/>
      <c r="B56" s="777" t="s">
        <v>32</v>
      </c>
      <c r="C56" s="774" t="s">
        <v>33</v>
      </c>
      <c r="D56" s="765" t="s">
        <v>34</v>
      </c>
      <c r="E56" s="1369" t="s">
        <v>33</v>
      </c>
      <c r="F56" s="765" t="s">
        <v>34</v>
      </c>
      <c r="G56" s="1369" t="s">
        <v>33</v>
      </c>
      <c r="H56" s="765" t="s">
        <v>34</v>
      </c>
      <c r="I56" s="1369" t="s">
        <v>33</v>
      </c>
      <c r="J56" s="765" t="s">
        <v>34</v>
      </c>
      <c r="K56" s="1369" t="s">
        <v>33</v>
      </c>
      <c r="L56" s="765" t="s">
        <v>34</v>
      </c>
      <c r="M56" s="1369" t="s">
        <v>33</v>
      </c>
      <c r="N56" s="765" t="s">
        <v>34</v>
      </c>
      <c r="O56" s="1369" t="s">
        <v>33</v>
      </c>
      <c r="P56" s="765" t="s">
        <v>34</v>
      </c>
      <c r="Q56" s="1369" t="s">
        <v>33</v>
      </c>
      <c r="R56" s="765" t="s">
        <v>34</v>
      </c>
      <c r="S56" s="1369" t="s">
        <v>33</v>
      </c>
      <c r="T56" s="765" t="s">
        <v>34</v>
      </c>
      <c r="U56" s="1369" t="s">
        <v>33</v>
      </c>
      <c r="V56" s="775" t="s">
        <v>34</v>
      </c>
      <c r="W56" s="1369" t="s">
        <v>33</v>
      </c>
      <c r="X56" s="765" t="s">
        <v>34</v>
      </c>
      <c r="Y56" s="1369" t="s">
        <v>33</v>
      </c>
      <c r="Z56" s="765" t="s">
        <v>34</v>
      </c>
      <c r="AA56" s="1369" t="s">
        <v>33</v>
      </c>
      <c r="AB56" s="765" t="s">
        <v>34</v>
      </c>
      <c r="AC56" s="1369" t="s">
        <v>33</v>
      </c>
      <c r="AD56" s="765" t="s">
        <v>34</v>
      </c>
      <c r="AE56" s="1369" t="s">
        <v>33</v>
      </c>
      <c r="AF56" s="765" t="s">
        <v>34</v>
      </c>
      <c r="AG56" s="1369" t="s">
        <v>33</v>
      </c>
      <c r="AH56" s="765" t="s">
        <v>34</v>
      </c>
      <c r="AI56" s="1369" t="s">
        <v>33</v>
      </c>
      <c r="AJ56" s="765" t="s">
        <v>34</v>
      </c>
      <c r="AK56" s="1369" t="s">
        <v>33</v>
      </c>
      <c r="AL56" s="765" t="s">
        <v>34</v>
      </c>
      <c r="AM56" s="100" t="s">
        <v>55</v>
      </c>
      <c r="AN56" s="765" t="s">
        <v>56</v>
      </c>
      <c r="AO56" s="97"/>
      <c r="AP56" s="97"/>
      <c r="AQ56" s="97"/>
      <c r="AR56" s="97"/>
      <c r="AS56" s="97"/>
      <c r="AT56" s="97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16.350000000000001" customHeight="1" x14ac:dyDescent="0.2">
      <c r="A57" s="1393" t="s">
        <v>57</v>
      </c>
      <c r="B57" s="1372">
        <f t="shared" ref="B57:B62" si="8">SUM(C57+D57)</f>
        <v>27</v>
      </c>
      <c r="C57" s="1390">
        <f t="shared" ref="C57:D62" si="9">SUM(E57+G57+I57+K57+M57+O57+Q57+S57+U57+W57+Y57+AA57+AC57+AE57+AG57+AI57+AK57)</f>
        <v>15</v>
      </c>
      <c r="D57" s="1382">
        <f t="shared" si="9"/>
        <v>12</v>
      </c>
      <c r="E57" s="1383"/>
      <c r="F57" s="1384"/>
      <c r="G57" s="1383"/>
      <c r="H57" s="1385"/>
      <c r="I57" s="1383">
        <v>1</v>
      </c>
      <c r="J57" s="1385"/>
      <c r="K57" s="1383"/>
      <c r="L57" s="1385"/>
      <c r="M57" s="1383">
        <v>1</v>
      </c>
      <c r="N57" s="1385"/>
      <c r="O57" s="1383"/>
      <c r="P57" s="1385"/>
      <c r="Q57" s="1383"/>
      <c r="R57" s="1385"/>
      <c r="S57" s="1383">
        <v>2</v>
      </c>
      <c r="T57" s="1385">
        <v>1</v>
      </c>
      <c r="U57" s="1383"/>
      <c r="V57" s="1387">
        <v>1</v>
      </c>
      <c r="W57" s="1383">
        <v>1</v>
      </c>
      <c r="X57" s="1385">
        <v>1</v>
      </c>
      <c r="Y57" s="1383"/>
      <c r="Z57" s="1385">
        <v>1</v>
      </c>
      <c r="AA57" s="1383">
        <v>1</v>
      </c>
      <c r="AB57" s="1385"/>
      <c r="AC57" s="1383">
        <v>1</v>
      </c>
      <c r="AD57" s="1385">
        <v>3</v>
      </c>
      <c r="AE57" s="1383">
        <v>2</v>
      </c>
      <c r="AF57" s="1385">
        <v>1</v>
      </c>
      <c r="AG57" s="1383">
        <v>2</v>
      </c>
      <c r="AH57" s="1385">
        <v>3</v>
      </c>
      <c r="AI57" s="1383">
        <v>3</v>
      </c>
      <c r="AJ57" s="1385">
        <v>1</v>
      </c>
      <c r="AK57" s="1391">
        <v>1</v>
      </c>
      <c r="AL57" s="1385"/>
      <c r="AM57" s="1391"/>
      <c r="AN57" s="1385">
        <v>27</v>
      </c>
      <c r="AO57" s="102" t="str">
        <f>CA57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2"/>
      <c r="BB57" s="12"/>
      <c r="BC57" s="12"/>
      <c r="BX57" s="2"/>
      <c r="BY57" s="2"/>
      <c r="CA57" s="103" t="str">
        <f>IF(CG57=1,"* La suma de las Herramientas de Categorización debe ser igual al total. ","")</f>
        <v/>
      </c>
      <c r="CG57" s="104">
        <f>IF(B57&lt;&gt;(AM57+AN57),1,0)</f>
        <v>0</v>
      </c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05" t="s">
        <v>58</v>
      </c>
      <c r="B58" s="63">
        <f t="shared" si="8"/>
        <v>390</v>
      </c>
      <c r="C58" s="64">
        <f t="shared" si="9"/>
        <v>210</v>
      </c>
      <c r="D58" s="72">
        <f t="shared" si="9"/>
        <v>180</v>
      </c>
      <c r="E58" s="34">
        <v>14</v>
      </c>
      <c r="F58" s="73">
        <v>12</v>
      </c>
      <c r="G58" s="34">
        <v>2</v>
      </c>
      <c r="H58" s="35">
        <v>4</v>
      </c>
      <c r="I58" s="34">
        <v>3</v>
      </c>
      <c r="J58" s="35">
        <v>6</v>
      </c>
      <c r="K58" s="34">
        <v>3</v>
      </c>
      <c r="L58" s="35">
        <v>18</v>
      </c>
      <c r="M58" s="34">
        <v>12</v>
      </c>
      <c r="N58" s="35">
        <v>8</v>
      </c>
      <c r="O58" s="34">
        <v>12</v>
      </c>
      <c r="P58" s="35">
        <v>8</v>
      </c>
      <c r="Q58" s="34">
        <v>16</v>
      </c>
      <c r="R58" s="35">
        <v>11</v>
      </c>
      <c r="S58" s="34">
        <v>11</v>
      </c>
      <c r="T58" s="35">
        <v>6</v>
      </c>
      <c r="U58" s="34">
        <v>16</v>
      </c>
      <c r="V58" s="39">
        <v>5</v>
      </c>
      <c r="W58" s="34">
        <v>17</v>
      </c>
      <c r="X58" s="35">
        <v>7</v>
      </c>
      <c r="Y58" s="34">
        <v>18</v>
      </c>
      <c r="Z58" s="35">
        <v>5</v>
      </c>
      <c r="AA58" s="34">
        <v>18</v>
      </c>
      <c r="AB58" s="35">
        <v>9</v>
      </c>
      <c r="AC58" s="34">
        <v>8</v>
      </c>
      <c r="AD58" s="35">
        <v>11</v>
      </c>
      <c r="AE58" s="34">
        <v>17</v>
      </c>
      <c r="AF58" s="35">
        <v>12</v>
      </c>
      <c r="AG58" s="34">
        <v>15</v>
      </c>
      <c r="AH58" s="35">
        <v>14</v>
      </c>
      <c r="AI58" s="34">
        <v>15</v>
      </c>
      <c r="AJ58" s="35">
        <v>14</v>
      </c>
      <c r="AK58" s="74">
        <v>13</v>
      </c>
      <c r="AL58" s="35">
        <v>30</v>
      </c>
      <c r="AM58" s="74"/>
      <c r="AN58" s="35">
        <v>390</v>
      </c>
      <c r="AO58" s="102" t="str">
        <f t="shared" ref="AO58:AO61" si="10"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3" t="str">
        <f t="shared" ref="CA58:CA61" si="11">IF(CG58=1,"* La suma de las Herramientas de Categorización debe ser igual al total. ","")</f>
        <v/>
      </c>
      <c r="CG58" s="104">
        <f t="shared" ref="CG58:CG61" si="12"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5" t="s">
        <v>59</v>
      </c>
      <c r="B59" s="63">
        <f t="shared" si="8"/>
        <v>1784</v>
      </c>
      <c r="C59" s="64">
        <f t="shared" si="9"/>
        <v>943</v>
      </c>
      <c r="D59" s="72">
        <f t="shared" si="9"/>
        <v>841</v>
      </c>
      <c r="E59" s="34">
        <v>91</v>
      </c>
      <c r="F59" s="73">
        <v>60</v>
      </c>
      <c r="G59" s="34">
        <v>33</v>
      </c>
      <c r="H59" s="35">
        <v>32</v>
      </c>
      <c r="I59" s="34">
        <v>31</v>
      </c>
      <c r="J59" s="35">
        <v>29</v>
      </c>
      <c r="K59" s="34">
        <v>44</v>
      </c>
      <c r="L59" s="35">
        <v>30</v>
      </c>
      <c r="M59" s="34">
        <v>60</v>
      </c>
      <c r="N59" s="35">
        <v>44</v>
      </c>
      <c r="O59" s="34">
        <v>54</v>
      </c>
      <c r="P59" s="35">
        <v>60</v>
      </c>
      <c r="Q59" s="34">
        <v>65</v>
      </c>
      <c r="R59" s="35">
        <v>61</v>
      </c>
      <c r="S59" s="34">
        <v>56</v>
      </c>
      <c r="T59" s="35">
        <v>64</v>
      </c>
      <c r="U59" s="34">
        <v>51</v>
      </c>
      <c r="V59" s="39">
        <v>67</v>
      </c>
      <c r="W59" s="34">
        <v>60</v>
      </c>
      <c r="X59" s="35">
        <v>59</v>
      </c>
      <c r="Y59" s="34">
        <v>56</v>
      </c>
      <c r="Z59" s="35">
        <v>48</v>
      </c>
      <c r="AA59" s="34">
        <v>83</v>
      </c>
      <c r="AB59" s="35">
        <v>61</v>
      </c>
      <c r="AC59" s="34">
        <v>50</v>
      </c>
      <c r="AD59" s="35">
        <v>49</v>
      </c>
      <c r="AE59" s="34">
        <v>52</v>
      </c>
      <c r="AF59" s="35">
        <v>46</v>
      </c>
      <c r="AG59" s="34">
        <v>55</v>
      </c>
      <c r="AH59" s="35">
        <v>39</v>
      </c>
      <c r="AI59" s="34">
        <v>41</v>
      </c>
      <c r="AJ59" s="35">
        <v>37</v>
      </c>
      <c r="AK59" s="74">
        <v>61</v>
      </c>
      <c r="AL59" s="35">
        <v>55</v>
      </c>
      <c r="AM59" s="74"/>
      <c r="AN59" s="35">
        <v>1784</v>
      </c>
      <c r="AO59" s="102" t="str">
        <f t="shared" si="10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3" t="str">
        <f t="shared" si="11"/>
        <v/>
      </c>
      <c r="CG59" s="104">
        <f t="shared" si="12"/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5" t="s">
        <v>60</v>
      </c>
      <c r="B60" s="63">
        <f t="shared" si="8"/>
        <v>421</v>
      </c>
      <c r="C60" s="64">
        <f t="shared" si="9"/>
        <v>224</v>
      </c>
      <c r="D60" s="72">
        <f t="shared" si="9"/>
        <v>197</v>
      </c>
      <c r="E60" s="34">
        <v>18</v>
      </c>
      <c r="F60" s="73">
        <v>12</v>
      </c>
      <c r="G60" s="34">
        <v>10</v>
      </c>
      <c r="H60" s="35">
        <v>6</v>
      </c>
      <c r="I60" s="34">
        <v>10</v>
      </c>
      <c r="J60" s="35">
        <v>10</v>
      </c>
      <c r="K60" s="34">
        <v>4</v>
      </c>
      <c r="L60" s="35">
        <v>13</v>
      </c>
      <c r="M60" s="34">
        <v>18</v>
      </c>
      <c r="N60" s="35">
        <v>15</v>
      </c>
      <c r="O60" s="34">
        <v>28</v>
      </c>
      <c r="P60" s="35">
        <v>15</v>
      </c>
      <c r="Q60" s="34">
        <v>14</v>
      </c>
      <c r="R60" s="35">
        <v>27</v>
      </c>
      <c r="S60" s="34">
        <v>10</v>
      </c>
      <c r="T60" s="35">
        <v>25</v>
      </c>
      <c r="U60" s="34">
        <v>13</v>
      </c>
      <c r="V60" s="39">
        <v>16</v>
      </c>
      <c r="W60" s="34">
        <v>24</v>
      </c>
      <c r="X60" s="35">
        <v>16</v>
      </c>
      <c r="Y60" s="34">
        <v>16</v>
      </c>
      <c r="Z60" s="35">
        <v>11</v>
      </c>
      <c r="AA60" s="34">
        <v>20</v>
      </c>
      <c r="AB60" s="35">
        <v>11</v>
      </c>
      <c r="AC60" s="34">
        <v>15</v>
      </c>
      <c r="AD60" s="35">
        <v>4</v>
      </c>
      <c r="AE60" s="34">
        <v>12</v>
      </c>
      <c r="AF60" s="35">
        <v>1</v>
      </c>
      <c r="AG60" s="34">
        <v>8</v>
      </c>
      <c r="AH60" s="35">
        <v>4</v>
      </c>
      <c r="AI60" s="34">
        <v>2</v>
      </c>
      <c r="AJ60" s="35">
        <v>2</v>
      </c>
      <c r="AK60" s="74">
        <v>2</v>
      </c>
      <c r="AL60" s="35">
        <v>9</v>
      </c>
      <c r="AM60" s="74"/>
      <c r="AN60" s="35">
        <v>421</v>
      </c>
      <c r="AO60" s="102" t="str">
        <f t="shared" si="10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3" t="str">
        <f t="shared" si="11"/>
        <v/>
      </c>
      <c r="CG60" s="104">
        <f t="shared" si="12"/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6" t="s">
        <v>61</v>
      </c>
      <c r="B61" s="107">
        <f t="shared" si="8"/>
        <v>50</v>
      </c>
      <c r="C61" s="108">
        <f t="shared" si="9"/>
        <v>29</v>
      </c>
      <c r="D61" s="109">
        <f t="shared" si="9"/>
        <v>21</v>
      </c>
      <c r="E61" s="110"/>
      <c r="F61" s="111">
        <v>1</v>
      </c>
      <c r="G61" s="110"/>
      <c r="H61" s="112">
        <v>2</v>
      </c>
      <c r="I61" s="110">
        <v>1</v>
      </c>
      <c r="J61" s="112">
        <v>4</v>
      </c>
      <c r="K61" s="110">
        <v>3</v>
      </c>
      <c r="L61" s="112">
        <v>1</v>
      </c>
      <c r="M61" s="110">
        <v>5</v>
      </c>
      <c r="N61" s="112">
        <v>2</v>
      </c>
      <c r="O61" s="110">
        <v>3</v>
      </c>
      <c r="P61" s="112">
        <v>1</v>
      </c>
      <c r="Q61" s="110">
        <v>5</v>
      </c>
      <c r="R61" s="112">
        <v>3</v>
      </c>
      <c r="S61" s="110">
        <v>2</v>
      </c>
      <c r="T61" s="112">
        <v>2</v>
      </c>
      <c r="U61" s="110">
        <v>2</v>
      </c>
      <c r="V61" s="113"/>
      <c r="W61" s="110">
        <v>3</v>
      </c>
      <c r="X61" s="112">
        <v>2</v>
      </c>
      <c r="Y61" s="110">
        <v>1</v>
      </c>
      <c r="Z61" s="112">
        <v>2</v>
      </c>
      <c r="AA61" s="110">
        <v>3</v>
      </c>
      <c r="AB61" s="112">
        <v>1</v>
      </c>
      <c r="AC61" s="110">
        <v>1</v>
      </c>
      <c r="AD61" s="112"/>
      <c r="AE61" s="110"/>
      <c r="AF61" s="112"/>
      <c r="AG61" s="110"/>
      <c r="AH61" s="112"/>
      <c r="AI61" s="110"/>
      <c r="AJ61" s="112"/>
      <c r="AK61" s="114"/>
      <c r="AL61" s="112"/>
      <c r="AM61" s="114"/>
      <c r="AN61" s="112">
        <v>50</v>
      </c>
      <c r="AO61" s="102" t="str">
        <f t="shared" si="10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3" t="str">
        <f t="shared" si="11"/>
        <v/>
      </c>
      <c r="CG61" s="104">
        <f t="shared" si="12"/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5" t="s">
        <v>62</v>
      </c>
      <c r="B62" s="77">
        <f t="shared" si="8"/>
        <v>0</v>
      </c>
      <c r="C62" s="78">
        <f t="shared" si="9"/>
        <v>0</v>
      </c>
      <c r="D62" s="45">
        <f t="shared" si="9"/>
        <v>0</v>
      </c>
      <c r="E62" s="46"/>
      <c r="F62" s="47"/>
      <c r="G62" s="46"/>
      <c r="H62" s="48"/>
      <c r="I62" s="46"/>
      <c r="J62" s="48"/>
      <c r="K62" s="46"/>
      <c r="L62" s="48"/>
      <c r="M62" s="46"/>
      <c r="N62" s="48"/>
      <c r="O62" s="46"/>
      <c r="P62" s="48"/>
      <c r="Q62" s="46"/>
      <c r="R62" s="48"/>
      <c r="S62" s="46"/>
      <c r="T62" s="48"/>
      <c r="U62" s="46"/>
      <c r="V62" s="50"/>
      <c r="W62" s="46"/>
      <c r="X62" s="48"/>
      <c r="Y62" s="46"/>
      <c r="Z62" s="48"/>
      <c r="AA62" s="46"/>
      <c r="AB62" s="48"/>
      <c r="AC62" s="46"/>
      <c r="AD62" s="48"/>
      <c r="AE62" s="46"/>
      <c r="AF62" s="48"/>
      <c r="AG62" s="46"/>
      <c r="AH62" s="48"/>
      <c r="AI62" s="46"/>
      <c r="AJ62" s="48"/>
      <c r="AK62" s="79"/>
      <c r="AL62" s="48"/>
      <c r="AM62" s="53"/>
      <c r="AN62" s="53"/>
      <c r="AO62" s="28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G62" s="13"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754" t="s">
        <v>53</v>
      </c>
      <c r="B63" s="1394">
        <f t="shared" ref="B63:AL63" si="13">SUM(B57:B62)</f>
        <v>2672</v>
      </c>
      <c r="C63" s="1395">
        <f t="shared" si="13"/>
        <v>1421</v>
      </c>
      <c r="D63" s="118">
        <f t="shared" si="13"/>
        <v>1251</v>
      </c>
      <c r="E63" s="1396">
        <f t="shared" si="13"/>
        <v>123</v>
      </c>
      <c r="F63" s="120">
        <f t="shared" si="13"/>
        <v>85</v>
      </c>
      <c r="G63" s="1396">
        <f t="shared" si="13"/>
        <v>45</v>
      </c>
      <c r="H63" s="1397">
        <f t="shared" si="13"/>
        <v>44</v>
      </c>
      <c r="I63" s="1396">
        <f t="shared" si="13"/>
        <v>46</v>
      </c>
      <c r="J63" s="1397">
        <f t="shared" si="13"/>
        <v>49</v>
      </c>
      <c r="K63" s="1396">
        <f t="shared" si="13"/>
        <v>54</v>
      </c>
      <c r="L63" s="1397">
        <f t="shared" si="13"/>
        <v>62</v>
      </c>
      <c r="M63" s="1396">
        <f t="shared" si="13"/>
        <v>96</v>
      </c>
      <c r="N63" s="1397">
        <f t="shared" si="13"/>
        <v>69</v>
      </c>
      <c r="O63" s="1396">
        <f t="shared" si="13"/>
        <v>97</v>
      </c>
      <c r="P63" s="1397">
        <f t="shared" si="13"/>
        <v>84</v>
      </c>
      <c r="Q63" s="1396">
        <f t="shared" si="13"/>
        <v>100</v>
      </c>
      <c r="R63" s="1397">
        <f t="shared" si="13"/>
        <v>102</v>
      </c>
      <c r="S63" s="1396">
        <f t="shared" si="13"/>
        <v>81</v>
      </c>
      <c r="T63" s="1397">
        <f t="shared" si="13"/>
        <v>98</v>
      </c>
      <c r="U63" s="122">
        <f t="shared" si="13"/>
        <v>82</v>
      </c>
      <c r="V63" s="1398">
        <f t="shared" si="13"/>
        <v>89</v>
      </c>
      <c r="W63" s="1396">
        <f t="shared" si="13"/>
        <v>105</v>
      </c>
      <c r="X63" s="1397">
        <f t="shared" si="13"/>
        <v>85</v>
      </c>
      <c r="Y63" s="1396">
        <f t="shared" si="13"/>
        <v>91</v>
      </c>
      <c r="Z63" s="1397">
        <f t="shared" si="13"/>
        <v>67</v>
      </c>
      <c r="AA63" s="1396">
        <f t="shared" si="13"/>
        <v>125</v>
      </c>
      <c r="AB63" s="1397">
        <f t="shared" si="13"/>
        <v>82</v>
      </c>
      <c r="AC63" s="1396">
        <f t="shared" si="13"/>
        <v>75</v>
      </c>
      <c r="AD63" s="1397">
        <f t="shared" si="13"/>
        <v>67</v>
      </c>
      <c r="AE63" s="1396">
        <f t="shared" si="13"/>
        <v>83</v>
      </c>
      <c r="AF63" s="1397">
        <f t="shared" si="13"/>
        <v>60</v>
      </c>
      <c r="AG63" s="1396">
        <f t="shared" si="13"/>
        <v>80</v>
      </c>
      <c r="AH63" s="1397">
        <f t="shared" si="13"/>
        <v>60</v>
      </c>
      <c r="AI63" s="1396">
        <f t="shared" si="13"/>
        <v>61</v>
      </c>
      <c r="AJ63" s="1397">
        <f t="shared" si="13"/>
        <v>54</v>
      </c>
      <c r="AK63" s="124">
        <f t="shared" si="13"/>
        <v>77</v>
      </c>
      <c r="AL63" s="1397">
        <f t="shared" si="13"/>
        <v>94</v>
      </c>
      <c r="AM63" s="124">
        <f>SUM(AM57:AM61)</f>
        <v>0</v>
      </c>
      <c r="AN63" s="1397">
        <f>SUM(AN57:AN61)</f>
        <v>2672</v>
      </c>
      <c r="AO63" s="125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7"/>
      <c r="BE63" s="7"/>
      <c r="BX63" s="2"/>
      <c r="BY63" s="2"/>
      <c r="CG63" s="13"/>
      <c r="CH63" s="13"/>
      <c r="CI63" s="13"/>
      <c r="CJ63" s="13"/>
      <c r="CK63" s="13"/>
      <c r="CL63" s="13"/>
      <c r="CM63" s="13"/>
    </row>
    <row r="64" spans="1:104" ht="32.1" customHeight="1" x14ac:dyDescent="0.2">
      <c r="A64" s="92" t="s">
        <v>63</v>
      </c>
      <c r="B64" s="126"/>
      <c r="C64" s="126"/>
      <c r="D64" s="126"/>
      <c r="E64" s="126"/>
      <c r="F64" s="126"/>
      <c r="G64" s="126"/>
      <c r="H64" s="126"/>
      <c r="I64" s="82"/>
      <c r="J64" s="82"/>
      <c r="K64" s="82"/>
      <c r="L64" s="82"/>
      <c r="M64" s="82"/>
      <c r="N64" s="82"/>
      <c r="O64" s="82"/>
      <c r="P64" s="8"/>
      <c r="Q64" s="8"/>
      <c r="R64" s="8"/>
      <c r="S64" s="8"/>
      <c r="T64" s="8"/>
      <c r="U64" s="8"/>
      <c r="V64" s="8"/>
      <c r="W64" s="8"/>
      <c r="X64" s="8"/>
      <c r="Y64" s="8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X64" s="2"/>
      <c r="BY64" s="2"/>
      <c r="BZ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758" t="s">
        <v>64</v>
      </c>
      <c r="B65" s="1379" t="s">
        <v>5</v>
      </c>
      <c r="C65" s="1379" t="s">
        <v>65</v>
      </c>
      <c r="D65" s="1379" t="s">
        <v>66</v>
      </c>
      <c r="E65" s="1379" t="s">
        <v>67</v>
      </c>
      <c r="F65" s="1"/>
      <c r="G65" s="8"/>
      <c r="H65" s="8"/>
      <c r="I65" s="8"/>
      <c r="J65" s="8"/>
      <c r="K65" s="8"/>
      <c r="L65" s="8"/>
      <c r="M65" s="8"/>
      <c r="N65" s="128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CG65" s="13"/>
      <c r="CH65" s="13"/>
      <c r="CI65" s="13"/>
      <c r="CJ65" s="13"/>
      <c r="CK65" s="13"/>
      <c r="CL65" s="13"/>
      <c r="CM65" s="13"/>
    </row>
    <row r="66" spans="1:91" ht="16.350000000000001" customHeight="1" x14ac:dyDescent="0.2">
      <c r="A66" s="1399" t="s">
        <v>69</v>
      </c>
      <c r="B66" s="1400">
        <f t="shared" ref="B66:B84" si="14">SUM(C66:E66)</f>
        <v>0</v>
      </c>
      <c r="C66" s="1392"/>
      <c r="D66" s="1392"/>
      <c r="E66" s="1392"/>
      <c r="F66" s="13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32" t="s">
        <v>70</v>
      </c>
      <c r="B67" s="133">
        <f t="shared" si="14"/>
        <v>0</v>
      </c>
      <c r="C67" s="75"/>
      <c r="D67" s="75"/>
      <c r="E67" s="75"/>
      <c r="F67" s="131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2" t="s">
        <v>71</v>
      </c>
      <c r="B68" s="133">
        <f t="shared" si="14"/>
        <v>0</v>
      </c>
      <c r="C68" s="75"/>
      <c r="D68" s="75"/>
      <c r="E68" s="75"/>
      <c r="F68" s="131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2" t="s">
        <v>72</v>
      </c>
      <c r="B69" s="133">
        <f t="shared" si="14"/>
        <v>119</v>
      </c>
      <c r="C69" s="75">
        <v>119</v>
      </c>
      <c r="D69" s="75"/>
      <c r="E69" s="75"/>
      <c r="F69" s="131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2" t="s">
        <v>73</v>
      </c>
      <c r="B70" s="133">
        <f t="shared" si="14"/>
        <v>0</v>
      </c>
      <c r="C70" s="75"/>
      <c r="D70" s="75"/>
      <c r="E70" s="75"/>
      <c r="F70" s="13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2" t="s">
        <v>74</v>
      </c>
      <c r="B71" s="133">
        <f t="shared" si="14"/>
        <v>0</v>
      </c>
      <c r="C71" s="75"/>
      <c r="D71" s="75"/>
      <c r="E71" s="75"/>
      <c r="F71" s="1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2" t="s">
        <v>75</v>
      </c>
      <c r="B72" s="133">
        <f t="shared" si="14"/>
        <v>118</v>
      </c>
      <c r="C72" s="75">
        <v>118</v>
      </c>
      <c r="D72" s="75"/>
      <c r="E72" s="75"/>
      <c r="F72" s="131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2" t="s">
        <v>76</v>
      </c>
      <c r="B73" s="133">
        <f t="shared" si="14"/>
        <v>0</v>
      </c>
      <c r="C73" s="75"/>
      <c r="D73" s="75"/>
      <c r="E73" s="75"/>
      <c r="F73" s="131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2" t="s">
        <v>77</v>
      </c>
      <c r="B74" s="133">
        <f t="shared" si="14"/>
        <v>0</v>
      </c>
      <c r="C74" s="75"/>
      <c r="D74" s="75"/>
      <c r="E74" s="75"/>
      <c r="F74" s="131"/>
      <c r="G74" s="134"/>
      <c r="H74" s="134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2" t="s">
        <v>78</v>
      </c>
      <c r="B75" s="133">
        <f t="shared" si="14"/>
        <v>0</v>
      </c>
      <c r="C75" s="75"/>
      <c r="D75" s="75"/>
      <c r="E75" s="75"/>
      <c r="F75" s="131"/>
      <c r="G75" s="134"/>
      <c r="H75" s="134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2" t="s">
        <v>79</v>
      </c>
      <c r="B76" s="133">
        <f t="shared" si="14"/>
        <v>0</v>
      </c>
      <c r="C76" s="75"/>
      <c r="D76" s="75"/>
      <c r="E76" s="75"/>
      <c r="F76" s="131"/>
      <c r="G76" s="134"/>
      <c r="H76" s="134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5" t="s">
        <v>80</v>
      </c>
      <c r="B77" s="133">
        <f t="shared" si="14"/>
        <v>0</v>
      </c>
      <c r="C77" s="75"/>
      <c r="D77" s="75"/>
      <c r="E77" s="75"/>
      <c r="F77" s="131"/>
      <c r="G77" s="134"/>
      <c r="H77" s="134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32" t="s">
        <v>81</v>
      </c>
      <c r="B78" s="133">
        <f t="shared" si="14"/>
        <v>222</v>
      </c>
      <c r="C78" s="75">
        <v>222</v>
      </c>
      <c r="D78" s="75"/>
      <c r="E78" s="75"/>
      <c r="F78" s="131"/>
      <c r="G78" s="134"/>
      <c r="H78" s="134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2" t="s">
        <v>82</v>
      </c>
      <c r="B79" s="133">
        <f t="shared" si="14"/>
        <v>0</v>
      </c>
      <c r="C79" s="75"/>
      <c r="D79" s="75"/>
      <c r="E79" s="75"/>
      <c r="F79" s="131"/>
      <c r="G79" s="134"/>
      <c r="H79" s="134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2" t="s">
        <v>83</v>
      </c>
      <c r="B80" s="133">
        <f t="shared" si="14"/>
        <v>118</v>
      </c>
      <c r="C80" s="75">
        <v>118</v>
      </c>
      <c r="D80" s="75"/>
      <c r="E80" s="75"/>
      <c r="F80" s="131"/>
      <c r="G80" s="134"/>
      <c r="H80" s="134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2" t="s">
        <v>84</v>
      </c>
      <c r="B81" s="133">
        <f t="shared" si="14"/>
        <v>0</v>
      </c>
      <c r="C81" s="75"/>
      <c r="D81" s="75"/>
      <c r="E81" s="75"/>
      <c r="F81" s="131"/>
      <c r="G81" s="134"/>
      <c r="H81" s="134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2" t="s">
        <v>85</v>
      </c>
      <c r="B82" s="133">
        <f t="shared" si="14"/>
        <v>0</v>
      </c>
      <c r="C82" s="75"/>
      <c r="D82" s="75"/>
      <c r="E82" s="75"/>
      <c r="F82" s="131"/>
      <c r="G82" s="134"/>
      <c r="H82" s="134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2" t="s">
        <v>86</v>
      </c>
      <c r="B83" s="133">
        <f t="shared" si="14"/>
        <v>0</v>
      </c>
      <c r="C83" s="75"/>
      <c r="D83" s="75"/>
      <c r="E83" s="75"/>
      <c r="F83" s="131"/>
      <c r="G83" s="134"/>
      <c r="H83" s="134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2" t="s">
        <v>87</v>
      </c>
      <c r="B84" s="136">
        <f t="shared" si="14"/>
        <v>0</v>
      </c>
      <c r="C84" s="137"/>
      <c r="D84" s="137"/>
      <c r="E84" s="137"/>
      <c r="F84" s="131"/>
      <c r="G84" s="134"/>
      <c r="H84" s="134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754" t="s">
        <v>53</v>
      </c>
      <c r="B85" s="1401">
        <f>SUM(B66:B84)</f>
        <v>577</v>
      </c>
      <c r="C85" s="1401">
        <f>SUM(C66:C84)</f>
        <v>577</v>
      </c>
      <c r="D85" s="1401">
        <f>SUM(D66:D84)</f>
        <v>0</v>
      </c>
      <c r="E85" s="1401">
        <f>SUM(E66:E84)</f>
        <v>0</v>
      </c>
      <c r="F85" s="131"/>
      <c r="G85" s="134"/>
      <c r="H85" s="134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56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32.1" customHeight="1" x14ac:dyDescent="0.2">
      <c r="A86" s="82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3"/>
      <c r="CH86" s="13"/>
      <c r="CI86" s="13"/>
      <c r="CJ86" s="13"/>
      <c r="CK86" s="13"/>
      <c r="CL86" s="13"/>
      <c r="CM86" s="13"/>
    </row>
    <row r="87" spans="1:91" ht="16.350000000000001" customHeight="1" x14ac:dyDescent="0.2">
      <c r="A87" s="1501" t="s">
        <v>89</v>
      </c>
      <c r="B87" s="1503"/>
      <c r="C87" s="1501" t="s">
        <v>5</v>
      </c>
      <c r="D87" s="1502"/>
      <c r="E87" s="1503"/>
      <c r="F87" s="1507" t="s">
        <v>6</v>
      </c>
      <c r="G87" s="1508"/>
      <c r="H87" s="1508"/>
      <c r="I87" s="1508"/>
      <c r="J87" s="1508"/>
      <c r="K87" s="1508"/>
      <c r="L87" s="1508"/>
      <c r="M87" s="1508"/>
      <c r="N87" s="1508"/>
      <c r="O87" s="1508"/>
      <c r="P87" s="1508"/>
      <c r="Q87" s="1508"/>
      <c r="R87" s="1508"/>
      <c r="S87" s="1508"/>
      <c r="T87" s="1508"/>
      <c r="U87" s="1508"/>
      <c r="V87" s="1508"/>
      <c r="W87" s="1508"/>
      <c r="X87" s="1508"/>
      <c r="Y87" s="1508"/>
      <c r="Z87" s="1508"/>
      <c r="AA87" s="1508"/>
      <c r="AB87" s="1508"/>
      <c r="AC87" s="1508"/>
      <c r="AD87" s="1508"/>
      <c r="AE87" s="1508"/>
      <c r="AF87" s="1508"/>
      <c r="AG87" s="1508"/>
      <c r="AH87" s="1508"/>
      <c r="AI87" s="1508"/>
      <c r="AJ87" s="1508"/>
      <c r="AK87" s="1508"/>
      <c r="AL87" s="1508"/>
      <c r="AM87" s="1509"/>
      <c r="AN87" s="1510" t="s">
        <v>7</v>
      </c>
      <c r="AO87" s="1510" t="s">
        <v>90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45"/>
      <c r="B88" s="1546"/>
      <c r="C88" s="1504"/>
      <c r="D88" s="1505"/>
      <c r="E88" s="1506"/>
      <c r="F88" s="1507" t="s">
        <v>11</v>
      </c>
      <c r="G88" s="1509"/>
      <c r="H88" s="1508" t="s">
        <v>12</v>
      </c>
      <c r="I88" s="1508"/>
      <c r="J88" s="1507" t="s">
        <v>13</v>
      </c>
      <c r="K88" s="1509"/>
      <c r="L88" s="1508" t="s">
        <v>14</v>
      </c>
      <c r="M88" s="1508"/>
      <c r="N88" s="1507" t="s">
        <v>15</v>
      </c>
      <c r="O88" s="1509"/>
      <c r="P88" s="1508" t="s">
        <v>16</v>
      </c>
      <c r="Q88" s="1508"/>
      <c r="R88" s="1507" t="s">
        <v>17</v>
      </c>
      <c r="S88" s="1509"/>
      <c r="T88" s="1508" t="s">
        <v>18</v>
      </c>
      <c r="U88" s="1508"/>
      <c r="V88" s="1507" t="s">
        <v>19</v>
      </c>
      <c r="W88" s="1509"/>
      <c r="X88" s="1508" t="s">
        <v>20</v>
      </c>
      <c r="Y88" s="1509"/>
      <c r="Z88" s="1507" t="s">
        <v>21</v>
      </c>
      <c r="AA88" s="1508"/>
      <c r="AB88" s="1507" t="s">
        <v>22</v>
      </c>
      <c r="AC88" s="1509"/>
      <c r="AD88" s="1508" t="s">
        <v>23</v>
      </c>
      <c r="AE88" s="1508"/>
      <c r="AF88" s="1507" t="s">
        <v>24</v>
      </c>
      <c r="AG88" s="1509"/>
      <c r="AH88" s="1508" t="s">
        <v>25</v>
      </c>
      <c r="AI88" s="1508"/>
      <c r="AJ88" s="1507" t="s">
        <v>26</v>
      </c>
      <c r="AK88" s="1509"/>
      <c r="AL88" s="1508" t="s">
        <v>27</v>
      </c>
      <c r="AM88" s="1509"/>
      <c r="AN88" s="1511"/>
      <c r="AO88" s="1511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504"/>
      <c r="B89" s="1505"/>
      <c r="C89" s="1369" t="s">
        <v>32</v>
      </c>
      <c r="D89" s="1402" t="s">
        <v>40</v>
      </c>
      <c r="E89" s="765" t="s">
        <v>34</v>
      </c>
      <c r="F89" s="754" t="s">
        <v>40</v>
      </c>
      <c r="G89" s="765" t="s">
        <v>34</v>
      </c>
      <c r="H89" s="775" t="s">
        <v>40</v>
      </c>
      <c r="I89" s="775" t="s">
        <v>34</v>
      </c>
      <c r="J89" s="754" t="s">
        <v>40</v>
      </c>
      <c r="K89" s="765" t="s">
        <v>34</v>
      </c>
      <c r="L89" s="775" t="s">
        <v>40</v>
      </c>
      <c r="M89" s="775" t="s">
        <v>34</v>
      </c>
      <c r="N89" s="754" t="s">
        <v>40</v>
      </c>
      <c r="O89" s="765" t="s">
        <v>34</v>
      </c>
      <c r="P89" s="775" t="s">
        <v>40</v>
      </c>
      <c r="Q89" s="775" t="s">
        <v>34</v>
      </c>
      <c r="R89" s="754" t="s">
        <v>40</v>
      </c>
      <c r="S89" s="765" t="s">
        <v>34</v>
      </c>
      <c r="T89" s="775" t="s">
        <v>40</v>
      </c>
      <c r="U89" s="775" t="s">
        <v>34</v>
      </c>
      <c r="V89" s="754" t="s">
        <v>40</v>
      </c>
      <c r="W89" s="765" t="s">
        <v>34</v>
      </c>
      <c r="X89" s="775" t="s">
        <v>40</v>
      </c>
      <c r="Y89" s="765" t="s">
        <v>34</v>
      </c>
      <c r="Z89" s="754" t="s">
        <v>40</v>
      </c>
      <c r="AA89" s="775" t="s">
        <v>34</v>
      </c>
      <c r="AB89" s="754" t="s">
        <v>40</v>
      </c>
      <c r="AC89" s="765" t="s">
        <v>34</v>
      </c>
      <c r="AD89" s="775" t="s">
        <v>40</v>
      </c>
      <c r="AE89" s="775" t="s">
        <v>34</v>
      </c>
      <c r="AF89" s="754" t="s">
        <v>40</v>
      </c>
      <c r="AG89" s="765" t="s">
        <v>34</v>
      </c>
      <c r="AH89" s="775" t="s">
        <v>40</v>
      </c>
      <c r="AI89" s="775" t="s">
        <v>34</v>
      </c>
      <c r="AJ89" s="754" t="s">
        <v>40</v>
      </c>
      <c r="AK89" s="765" t="s">
        <v>34</v>
      </c>
      <c r="AL89" s="775" t="s">
        <v>40</v>
      </c>
      <c r="AM89" s="765" t="s">
        <v>34</v>
      </c>
      <c r="AN89" s="1512"/>
      <c r="AO89" s="15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07" t="s">
        <v>91</v>
      </c>
      <c r="B90" s="1509"/>
      <c r="C90" s="1372">
        <f t="shared" ref="C90:AN90" si="15">SUM(C91:C97)</f>
        <v>623</v>
      </c>
      <c r="D90" s="1382">
        <f>SUM(D91:D97)</f>
        <v>250</v>
      </c>
      <c r="E90" s="1382">
        <f>SUM(E91:E97)</f>
        <v>373</v>
      </c>
      <c r="F90" s="1394">
        <f t="shared" si="15"/>
        <v>9</v>
      </c>
      <c r="G90" s="1403">
        <f t="shared" si="15"/>
        <v>7</v>
      </c>
      <c r="H90" s="1394">
        <f t="shared" si="15"/>
        <v>5</v>
      </c>
      <c r="I90" s="1403">
        <f t="shared" si="15"/>
        <v>7</v>
      </c>
      <c r="J90" s="1394">
        <f t="shared" si="15"/>
        <v>9</v>
      </c>
      <c r="K90" s="1403">
        <f t="shared" si="15"/>
        <v>8</v>
      </c>
      <c r="L90" s="1394">
        <f t="shared" si="15"/>
        <v>10</v>
      </c>
      <c r="M90" s="1403">
        <f t="shared" si="15"/>
        <v>23</v>
      </c>
      <c r="N90" s="1394">
        <f t="shared" si="15"/>
        <v>8</v>
      </c>
      <c r="O90" s="1403">
        <f t="shared" si="15"/>
        <v>33</v>
      </c>
      <c r="P90" s="1394">
        <f t="shared" si="15"/>
        <v>9</v>
      </c>
      <c r="Q90" s="1403">
        <f t="shared" si="15"/>
        <v>52</v>
      </c>
      <c r="R90" s="1394">
        <f t="shared" si="15"/>
        <v>5</v>
      </c>
      <c r="S90" s="1403">
        <f t="shared" si="15"/>
        <v>41</v>
      </c>
      <c r="T90" s="1394">
        <f t="shared" si="15"/>
        <v>8</v>
      </c>
      <c r="U90" s="1403">
        <f t="shared" si="15"/>
        <v>30</v>
      </c>
      <c r="V90" s="1394">
        <f t="shared" si="15"/>
        <v>9</v>
      </c>
      <c r="W90" s="1403">
        <f t="shared" si="15"/>
        <v>19</v>
      </c>
      <c r="X90" s="1394">
        <f t="shared" si="15"/>
        <v>14</v>
      </c>
      <c r="Y90" s="1403">
        <f t="shared" si="15"/>
        <v>16</v>
      </c>
      <c r="Z90" s="1394">
        <f t="shared" si="15"/>
        <v>15</v>
      </c>
      <c r="AA90" s="1403">
        <f t="shared" si="15"/>
        <v>10</v>
      </c>
      <c r="AB90" s="1394">
        <f t="shared" si="15"/>
        <v>26</v>
      </c>
      <c r="AC90" s="1403">
        <f t="shared" si="15"/>
        <v>10</v>
      </c>
      <c r="AD90" s="1394">
        <f t="shared" si="15"/>
        <v>18</v>
      </c>
      <c r="AE90" s="1403">
        <f t="shared" si="15"/>
        <v>13</v>
      </c>
      <c r="AF90" s="1394">
        <f t="shared" si="15"/>
        <v>31</v>
      </c>
      <c r="AG90" s="1403">
        <f t="shared" si="15"/>
        <v>23</v>
      </c>
      <c r="AH90" s="1394">
        <f t="shared" si="15"/>
        <v>23</v>
      </c>
      <c r="AI90" s="1403">
        <f t="shared" si="15"/>
        <v>18</v>
      </c>
      <c r="AJ90" s="1394">
        <f t="shared" si="15"/>
        <v>23</v>
      </c>
      <c r="AK90" s="1403">
        <f t="shared" si="15"/>
        <v>23</v>
      </c>
      <c r="AL90" s="1394">
        <f t="shared" si="15"/>
        <v>28</v>
      </c>
      <c r="AM90" s="1403">
        <f t="shared" si="15"/>
        <v>40</v>
      </c>
      <c r="AN90" s="1404">
        <f t="shared" si="15"/>
        <v>589</v>
      </c>
      <c r="AO90" s="1404">
        <f>SUM(AO91:AO93)</f>
        <v>0</v>
      </c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>
        <v>0</v>
      </c>
      <c r="CH90" s="13">
        <v>0</v>
      </c>
      <c r="CI90" s="13"/>
      <c r="CJ90" s="13"/>
      <c r="CK90" s="13"/>
      <c r="CL90" s="13"/>
      <c r="CM90" s="13"/>
    </row>
    <row r="91" spans="1:91" ht="16.350000000000001" customHeight="1" x14ac:dyDescent="0.2">
      <c r="A91" s="1510" t="s">
        <v>92</v>
      </c>
      <c r="B91" s="768" t="s">
        <v>93</v>
      </c>
      <c r="C91" s="1372">
        <f t="shared" ref="C91:C97" si="16">SUM(D91+E91)</f>
        <v>557</v>
      </c>
      <c r="D91" s="1382">
        <f>SUM(F91+H91+J91+L91+N91+P91+R91+T91+V91+X91+Z91+AB91+AD91+AF91+AH91+AJ91+AL91)</f>
        <v>228</v>
      </c>
      <c r="E91" s="1382">
        <f>SUM(G91+I91+K91+M91+O91+Q91+S91+U91+W91+Y91+AA91+AC91+AE91+AG91+AI91+AK91+AM91)</f>
        <v>329</v>
      </c>
      <c r="F91" s="1374">
        <v>9</v>
      </c>
      <c r="G91" s="1405">
        <v>7</v>
      </c>
      <c r="H91" s="1375">
        <v>5</v>
      </c>
      <c r="I91" s="1376">
        <v>7</v>
      </c>
      <c r="J91" s="1375">
        <v>9</v>
      </c>
      <c r="K91" s="1376">
        <v>8</v>
      </c>
      <c r="L91" s="1374">
        <v>9</v>
      </c>
      <c r="M91" s="1405">
        <v>20</v>
      </c>
      <c r="N91" s="1375">
        <v>7</v>
      </c>
      <c r="O91" s="1376">
        <v>33</v>
      </c>
      <c r="P91" s="1375">
        <v>9</v>
      </c>
      <c r="Q91" s="1376">
        <v>50</v>
      </c>
      <c r="R91" s="1375">
        <v>4</v>
      </c>
      <c r="S91" s="1376">
        <v>40</v>
      </c>
      <c r="T91" s="1375">
        <v>7</v>
      </c>
      <c r="U91" s="1376">
        <v>28</v>
      </c>
      <c r="V91" s="1375">
        <v>8</v>
      </c>
      <c r="W91" s="1376">
        <v>17</v>
      </c>
      <c r="X91" s="1375">
        <v>14</v>
      </c>
      <c r="Y91" s="1376">
        <v>14</v>
      </c>
      <c r="Z91" s="1375">
        <v>13</v>
      </c>
      <c r="AA91" s="1376">
        <v>7</v>
      </c>
      <c r="AB91" s="1375">
        <v>22</v>
      </c>
      <c r="AC91" s="1376">
        <v>6</v>
      </c>
      <c r="AD91" s="1375">
        <v>18</v>
      </c>
      <c r="AE91" s="1376">
        <v>10</v>
      </c>
      <c r="AF91" s="1375">
        <v>28</v>
      </c>
      <c r="AG91" s="1376">
        <v>15</v>
      </c>
      <c r="AH91" s="1375">
        <v>20</v>
      </c>
      <c r="AI91" s="1376">
        <v>17</v>
      </c>
      <c r="AJ91" s="1375">
        <v>19</v>
      </c>
      <c r="AK91" s="1376">
        <v>19</v>
      </c>
      <c r="AL91" s="1375">
        <v>27</v>
      </c>
      <c r="AM91" s="1376">
        <v>31</v>
      </c>
      <c r="AN91" s="1377">
        <v>526</v>
      </c>
      <c r="AO91" s="1377">
        <v>0</v>
      </c>
      <c r="AP91" s="28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12"/>
      <c r="BB91" s="12"/>
      <c r="CG91" s="13">
        <v>0</v>
      </c>
      <c r="CH91" s="13">
        <v>0</v>
      </c>
      <c r="CI91" s="13">
        <v>0</v>
      </c>
      <c r="CJ91" s="13">
        <v>0</v>
      </c>
      <c r="CK91" s="13"/>
      <c r="CL91" s="13"/>
      <c r="CM91" s="13"/>
    </row>
    <row r="92" spans="1:91" ht="16.350000000000001" customHeight="1" x14ac:dyDescent="0.2">
      <c r="A92" s="1511"/>
      <c r="B92" s="144" t="s">
        <v>94</v>
      </c>
      <c r="C92" s="107">
        <f t="shared" si="16"/>
        <v>0</v>
      </c>
      <c r="D92" s="32">
        <f t="shared" ref="D92:E97" si="17">SUM(F92+H92+J92+L92+N92+P92+R92+T92+V92+X92+Z92+AB92+AD92+AF92+AH92+AJ92+AL92)</f>
        <v>0</v>
      </c>
      <c r="E92" s="32">
        <f t="shared" si="17"/>
        <v>0</v>
      </c>
      <c r="F92" s="145"/>
      <c r="G92" s="146"/>
      <c r="H92" s="147"/>
      <c r="I92" s="148"/>
      <c r="J92" s="145"/>
      <c r="K92" s="149"/>
      <c r="L92" s="147"/>
      <c r="M92" s="150"/>
      <c r="N92" s="145"/>
      <c r="O92" s="149"/>
      <c r="P92" s="148"/>
      <c r="Q92" s="150"/>
      <c r="R92" s="151"/>
      <c r="S92" s="149"/>
      <c r="T92" s="148"/>
      <c r="U92" s="150"/>
      <c r="V92" s="151"/>
      <c r="W92" s="149"/>
      <c r="X92" s="148"/>
      <c r="Y92" s="149"/>
      <c r="Z92" s="151"/>
      <c r="AA92" s="150"/>
      <c r="AB92" s="151"/>
      <c r="AC92" s="149"/>
      <c r="AD92" s="148"/>
      <c r="AE92" s="150"/>
      <c r="AF92" s="151"/>
      <c r="AG92" s="149"/>
      <c r="AH92" s="148"/>
      <c r="AI92" s="150"/>
      <c r="AJ92" s="151"/>
      <c r="AK92" s="149"/>
      <c r="AL92" s="148"/>
      <c r="AM92" s="149"/>
      <c r="AN92" s="152"/>
      <c r="AO92" s="152"/>
      <c r="AP92" s="28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thickBot="1" x14ac:dyDescent="0.25">
      <c r="A93" s="1540"/>
      <c r="B93" s="153" t="s">
        <v>95</v>
      </c>
      <c r="C93" s="154">
        <f t="shared" si="16"/>
        <v>0</v>
      </c>
      <c r="D93" s="155">
        <f t="shared" si="17"/>
        <v>0</v>
      </c>
      <c r="E93" s="155">
        <f t="shared" si="17"/>
        <v>0</v>
      </c>
      <c r="F93" s="156"/>
      <c r="G93" s="157"/>
      <c r="H93" s="158"/>
      <c r="I93" s="159"/>
      <c r="J93" s="156"/>
      <c r="K93" s="160"/>
      <c r="L93" s="158"/>
      <c r="M93" s="161"/>
      <c r="N93" s="156"/>
      <c r="O93" s="160"/>
      <c r="P93" s="159"/>
      <c r="Q93" s="161"/>
      <c r="R93" s="162"/>
      <c r="S93" s="160"/>
      <c r="T93" s="159"/>
      <c r="U93" s="161"/>
      <c r="V93" s="162"/>
      <c r="W93" s="160"/>
      <c r="X93" s="159"/>
      <c r="Y93" s="160"/>
      <c r="Z93" s="162"/>
      <c r="AA93" s="161"/>
      <c r="AB93" s="162"/>
      <c r="AC93" s="160"/>
      <c r="AD93" s="159"/>
      <c r="AE93" s="161"/>
      <c r="AF93" s="162"/>
      <c r="AG93" s="160"/>
      <c r="AH93" s="159"/>
      <c r="AI93" s="161"/>
      <c r="AJ93" s="162"/>
      <c r="AK93" s="160"/>
      <c r="AL93" s="159"/>
      <c r="AM93" s="160"/>
      <c r="AN93" s="163"/>
      <c r="AO93" s="163"/>
      <c r="AP93" s="28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Top="1" x14ac:dyDescent="0.2">
      <c r="A94" s="1541" t="s">
        <v>96</v>
      </c>
      <c r="B94" s="1542"/>
      <c r="C94" s="164">
        <f t="shared" si="16"/>
        <v>11</v>
      </c>
      <c r="D94" s="64">
        <f t="shared" si="17"/>
        <v>2</v>
      </c>
      <c r="E94" s="165">
        <f>SUM(G94+I94+K94+M94+O94+Q94+S94+U94+W94+Y94+AA94+AC94+AE94+AG94+AI94+AK94+AM94)</f>
        <v>9</v>
      </c>
      <c r="F94" s="166"/>
      <c r="G94" s="167"/>
      <c r="H94" s="168"/>
      <c r="I94" s="169"/>
      <c r="J94" s="170"/>
      <c r="K94" s="167"/>
      <c r="L94" s="168"/>
      <c r="M94" s="171">
        <v>2</v>
      </c>
      <c r="N94" s="170">
        <v>1</v>
      </c>
      <c r="O94" s="167"/>
      <c r="P94" s="169"/>
      <c r="Q94" s="171">
        <v>1</v>
      </c>
      <c r="R94" s="172"/>
      <c r="S94" s="167">
        <v>1</v>
      </c>
      <c r="T94" s="169"/>
      <c r="U94" s="171">
        <v>2</v>
      </c>
      <c r="V94" s="172">
        <v>1</v>
      </c>
      <c r="W94" s="167"/>
      <c r="X94" s="169"/>
      <c r="Y94" s="167"/>
      <c r="Z94" s="172"/>
      <c r="AA94" s="171"/>
      <c r="AB94" s="172"/>
      <c r="AC94" s="167"/>
      <c r="AD94" s="169"/>
      <c r="AE94" s="171"/>
      <c r="AF94" s="172"/>
      <c r="AG94" s="167"/>
      <c r="AH94" s="169"/>
      <c r="AI94" s="171"/>
      <c r="AJ94" s="172"/>
      <c r="AK94" s="167">
        <v>1</v>
      </c>
      <c r="AL94" s="169"/>
      <c r="AM94" s="167">
        <v>2</v>
      </c>
      <c r="AN94" s="173">
        <v>9</v>
      </c>
      <c r="AO94" s="174"/>
      <c r="AP94" s="28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/>
      <c r="CJ94" s="13"/>
      <c r="CK94" s="13"/>
      <c r="CL94" s="13"/>
      <c r="CM94" s="13"/>
    </row>
    <row r="95" spans="1:91" ht="16.350000000000001" customHeight="1" x14ac:dyDescent="0.2">
      <c r="A95" s="1543" t="s">
        <v>97</v>
      </c>
      <c r="B95" s="1544"/>
      <c r="C95" s="31">
        <f t="shared" si="16"/>
        <v>12</v>
      </c>
      <c r="D95" s="64">
        <f t="shared" si="17"/>
        <v>2</v>
      </c>
      <c r="E95" s="175">
        <f>SUM(G95+I95+K95+M95+O95+Q95+S95+U95+W95+Y95+AA95+AC95+AE95+AG95+AI95+AK95+AM95)</f>
        <v>10</v>
      </c>
      <c r="F95" s="176"/>
      <c r="G95" s="177"/>
      <c r="H95" s="178"/>
      <c r="I95" s="179"/>
      <c r="J95" s="166"/>
      <c r="K95" s="180"/>
      <c r="L95" s="178"/>
      <c r="M95" s="181"/>
      <c r="N95" s="166"/>
      <c r="O95" s="180"/>
      <c r="P95" s="179"/>
      <c r="Q95" s="181">
        <v>1</v>
      </c>
      <c r="R95" s="182"/>
      <c r="S95" s="180"/>
      <c r="T95" s="179"/>
      <c r="U95" s="181"/>
      <c r="V95" s="182"/>
      <c r="W95" s="180">
        <v>1</v>
      </c>
      <c r="X95" s="179"/>
      <c r="Y95" s="180"/>
      <c r="Z95" s="182"/>
      <c r="AA95" s="181">
        <v>2</v>
      </c>
      <c r="AB95" s="182"/>
      <c r="AC95" s="180"/>
      <c r="AD95" s="179"/>
      <c r="AE95" s="181">
        <v>2</v>
      </c>
      <c r="AF95" s="182"/>
      <c r="AG95" s="180">
        <v>2</v>
      </c>
      <c r="AH95" s="179">
        <v>1</v>
      </c>
      <c r="AI95" s="181"/>
      <c r="AJ95" s="182">
        <v>1</v>
      </c>
      <c r="AK95" s="180">
        <v>1</v>
      </c>
      <c r="AL95" s="179"/>
      <c r="AM95" s="180">
        <v>1</v>
      </c>
      <c r="AN95" s="183">
        <v>11</v>
      </c>
      <c r="AO95" s="184"/>
      <c r="AP95" s="28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543" t="s">
        <v>98</v>
      </c>
      <c r="B96" s="1544"/>
      <c r="C96" s="107">
        <f t="shared" si="16"/>
        <v>39</v>
      </c>
      <c r="D96" s="32">
        <f t="shared" si="17"/>
        <v>16</v>
      </c>
      <c r="E96" s="185">
        <f>SUM(G96+I96+K96+M96+O96+Q96+S96+U96+W96+Y96+AA96+AC96+AE96+AG96+AI96+AK96+AM96)</f>
        <v>23</v>
      </c>
      <c r="F96" s="145"/>
      <c r="G96" s="146"/>
      <c r="H96" s="147"/>
      <c r="I96" s="148"/>
      <c r="J96" s="145"/>
      <c r="K96" s="149"/>
      <c r="L96" s="147">
        <v>1</v>
      </c>
      <c r="M96" s="150">
        <v>1</v>
      </c>
      <c r="N96" s="145"/>
      <c r="O96" s="149"/>
      <c r="P96" s="148"/>
      <c r="Q96" s="150"/>
      <c r="R96" s="151"/>
      <c r="S96" s="149"/>
      <c r="T96" s="148">
        <v>1</v>
      </c>
      <c r="U96" s="150"/>
      <c r="V96" s="151"/>
      <c r="W96" s="149">
        <v>1</v>
      </c>
      <c r="X96" s="148"/>
      <c r="Y96" s="149">
        <v>2</v>
      </c>
      <c r="Z96" s="151">
        <v>2</v>
      </c>
      <c r="AA96" s="150">
        <v>1</v>
      </c>
      <c r="AB96" s="151">
        <v>4</v>
      </c>
      <c r="AC96" s="149">
        <v>4</v>
      </c>
      <c r="AD96" s="148"/>
      <c r="AE96" s="150">
        <v>1</v>
      </c>
      <c r="AF96" s="151">
        <v>2</v>
      </c>
      <c r="AG96" s="149">
        <v>4</v>
      </c>
      <c r="AH96" s="148">
        <v>2</v>
      </c>
      <c r="AI96" s="150">
        <v>1</v>
      </c>
      <c r="AJ96" s="151">
        <v>3</v>
      </c>
      <c r="AK96" s="149">
        <v>2</v>
      </c>
      <c r="AL96" s="148">
        <v>1</v>
      </c>
      <c r="AM96" s="149">
        <v>6</v>
      </c>
      <c r="AN96" s="152">
        <v>39</v>
      </c>
      <c r="AO96" s="186"/>
      <c r="AP96" s="28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547" t="s">
        <v>99</v>
      </c>
      <c r="B97" s="1548"/>
      <c r="C97" s="77">
        <f t="shared" si="16"/>
        <v>4</v>
      </c>
      <c r="D97" s="78">
        <f t="shared" si="17"/>
        <v>2</v>
      </c>
      <c r="E97" s="187">
        <f>SUM(G97+I97+K97+M97+O97+Q97+S97+U97+W97+Y97+AA97+AC97+AE97+AG97+AI97+AK97+AM97)</f>
        <v>2</v>
      </c>
      <c r="F97" s="188"/>
      <c r="G97" s="189"/>
      <c r="H97" s="190"/>
      <c r="I97" s="191"/>
      <c r="J97" s="188"/>
      <c r="K97" s="192"/>
      <c r="L97" s="190"/>
      <c r="M97" s="193"/>
      <c r="N97" s="188"/>
      <c r="O97" s="192"/>
      <c r="P97" s="191"/>
      <c r="Q97" s="193"/>
      <c r="R97" s="194">
        <v>1</v>
      </c>
      <c r="S97" s="192"/>
      <c r="T97" s="191"/>
      <c r="U97" s="193"/>
      <c r="V97" s="194"/>
      <c r="W97" s="192"/>
      <c r="X97" s="191"/>
      <c r="Y97" s="192"/>
      <c r="Z97" s="194"/>
      <c r="AA97" s="193"/>
      <c r="AB97" s="194"/>
      <c r="AC97" s="192"/>
      <c r="AD97" s="191"/>
      <c r="AE97" s="193"/>
      <c r="AF97" s="194">
        <v>1</v>
      </c>
      <c r="AG97" s="192">
        <v>2</v>
      </c>
      <c r="AH97" s="191"/>
      <c r="AI97" s="193"/>
      <c r="AJ97" s="194"/>
      <c r="AK97" s="192"/>
      <c r="AL97" s="191"/>
      <c r="AM97" s="192"/>
      <c r="AN97" s="195">
        <v>4</v>
      </c>
      <c r="AO97" s="196"/>
      <c r="AP97" s="28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32.1" customHeight="1" x14ac:dyDescent="0.2">
      <c r="A98" s="82" t="s">
        <v>100</v>
      </c>
      <c r="B98" s="8"/>
      <c r="C98" s="8"/>
      <c r="D98" s="8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X98" s="2"/>
      <c r="BY98" s="2"/>
      <c r="BZ98" s="2"/>
      <c r="CG98" s="13"/>
      <c r="CH98" s="13"/>
      <c r="CI98" s="13"/>
      <c r="CJ98" s="13"/>
      <c r="CK98" s="13"/>
      <c r="CL98" s="13"/>
      <c r="CM98" s="13"/>
    </row>
    <row r="99" spans="1:91" ht="16.350000000000001" customHeight="1" x14ac:dyDescent="0.2">
      <c r="A99" s="1507" t="s">
        <v>101</v>
      </c>
      <c r="B99" s="1508"/>
      <c r="C99" s="1509"/>
      <c r="D99" s="1379" t="s">
        <v>53</v>
      </c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CG99" s="13"/>
      <c r="CH99" s="13"/>
      <c r="CI99" s="13"/>
      <c r="CJ99" s="13"/>
      <c r="CK99" s="13"/>
      <c r="CL99" s="13"/>
      <c r="CM99" s="13"/>
    </row>
    <row r="100" spans="1:91" ht="25.35" customHeight="1" x14ac:dyDescent="0.2">
      <c r="A100" s="1501" t="s">
        <v>102</v>
      </c>
      <c r="B100" s="1503"/>
      <c r="C100" s="1406" t="s">
        <v>103</v>
      </c>
      <c r="D100" s="1407"/>
      <c r="E100" s="131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45"/>
      <c r="B101" s="1546"/>
      <c r="C101" s="769" t="s">
        <v>104</v>
      </c>
      <c r="D101" s="152"/>
      <c r="E101" s="131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504"/>
      <c r="B102" s="1506"/>
      <c r="C102" s="770" t="s">
        <v>105</v>
      </c>
      <c r="D102" s="200"/>
      <c r="E102" s="131"/>
      <c r="CG102" s="13"/>
      <c r="CH102" s="13"/>
      <c r="CI102" s="13"/>
      <c r="CJ102" s="13"/>
      <c r="CK102" s="13"/>
      <c r="CL102" s="13"/>
      <c r="CM102" s="13"/>
    </row>
    <row r="103" spans="1:91" ht="32.1" customHeight="1" x14ac:dyDescent="0.2">
      <c r="A103" s="776" t="s">
        <v>106</v>
      </c>
      <c r="B103" s="56"/>
      <c r="C103" s="201"/>
      <c r="D103" s="201"/>
      <c r="E103" s="202"/>
      <c r="F103" s="203"/>
      <c r="G103" s="203"/>
      <c r="H103" s="94"/>
      <c r="I103" s="203"/>
      <c r="J103" s="56"/>
      <c r="K103" s="204"/>
      <c r="L103" s="205"/>
      <c r="M103" s="204"/>
      <c r="N103" s="204"/>
      <c r="O103" s="206"/>
      <c r="P103" s="56"/>
      <c r="Q103" s="204"/>
      <c r="R103" s="206"/>
      <c r="S103" s="56"/>
      <c r="T103" s="204"/>
      <c r="U103" s="56"/>
      <c r="V103" s="56"/>
      <c r="W103" s="206"/>
      <c r="X103" s="206"/>
      <c r="Y103" s="206"/>
      <c r="Z103" s="207"/>
      <c r="AA103" s="56"/>
      <c r="AB103" s="206"/>
      <c r="AC103" s="206"/>
      <c r="AD103" s="206"/>
      <c r="AE103" s="206"/>
      <c r="AF103" s="207"/>
      <c r="AG103" s="56"/>
      <c r="AH103" s="206"/>
      <c r="AI103" s="206"/>
      <c r="AJ103" s="206"/>
      <c r="AK103" s="56"/>
      <c r="AL103" s="204"/>
      <c r="AM103" s="206"/>
      <c r="AN103" s="204"/>
      <c r="AO103" s="208"/>
      <c r="AP103" s="56"/>
      <c r="BX103" s="2"/>
      <c r="BY103" s="2"/>
      <c r="BZ103" s="2"/>
      <c r="CG103" s="13"/>
      <c r="CH103" s="13"/>
      <c r="CI103" s="13"/>
      <c r="CJ103" s="13"/>
      <c r="CK103" s="13"/>
      <c r="CL103" s="13"/>
      <c r="CM103" s="13"/>
    </row>
    <row r="104" spans="1:91" ht="16.350000000000001" customHeight="1" x14ac:dyDescent="0.2">
      <c r="A104" s="1523" t="s">
        <v>89</v>
      </c>
      <c r="B104" s="1549"/>
      <c r="C104" s="1501" t="s">
        <v>5</v>
      </c>
      <c r="D104" s="1502"/>
      <c r="E104" s="1503"/>
      <c r="F104" s="1507" t="s">
        <v>6</v>
      </c>
      <c r="G104" s="1508"/>
      <c r="H104" s="1508"/>
      <c r="I104" s="1508"/>
      <c r="J104" s="1508"/>
      <c r="K104" s="1508"/>
      <c r="L104" s="1508"/>
      <c r="M104" s="1508"/>
      <c r="N104" s="1508"/>
      <c r="O104" s="1508"/>
      <c r="P104" s="1508"/>
      <c r="Q104" s="1508"/>
      <c r="R104" s="1508"/>
      <c r="S104" s="1508"/>
      <c r="T104" s="1508"/>
      <c r="U104" s="1508"/>
      <c r="V104" s="1508"/>
      <c r="W104" s="1508"/>
      <c r="X104" s="1508"/>
      <c r="Y104" s="1508"/>
      <c r="Z104" s="1508"/>
      <c r="AA104" s="1508"/>
      <c r="AB104" s="1508"/>
      <c r="AC104" s="1508"/>
      <c r="AD104" s="1508"/>
      <c r="AE104" s="1508"/>
      <c r="AF104" s="1508"/>
      <c r="AG104" s="1508"/>
      <c r="AH104" s="1508"/>
      <c r="AI104" s="1508"/>
      <c r="AJ104" s="1508"/>
      <c r="AK104" s="1508"/>
      <c r="AL104" s="1508"/>
      <c r="AM104" s="1509"/>
      <c r="AN104" s="1510" t="s">
        <v>7</v>
      </c>
      <c r="AO104" s="209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24"/>
      <c r="B105" s="1550"/>
      <c r="C105" s="1504"/>
      <c r="D105" s="1505"/>
      <c r="E105" s="1506"/>
      <c r="F105" s="1507" t="s">
        <v>11</v>
      </c>
      <c r="G105" s="1509"/>
      <c r="H105" s="1507" t="s">
        <v>12</v>
      </c>
      <c r="I105" s="1509"/>
      <c r="J105" s="1507" t="s">
        <v>13</v>
      </c>
      <c r="K105" s="1509"/>
      <c r="L105" s="1507" t="s">
        <v>14</v>
      </c>
      <c r="M105" s="1509"/>
      <c r="N105" s="1507" t="s">
        <v>15</v>
      </c>
      <c r="O105" s="1509"/>
      <c r="P105" s="1513" t="s">
        <v>16</v>
      </c>
      <c r="Q105" s="1514"/>
      <c r="R105" s="1513" t="s">
        <v>17</v>
      </c>
      <c r="S105" s="1514"/>
      <c r="T105" s="1513" t="s">
        <v>18</v>
      </c>
      <c r="U105" s="1514"/>
      <c r="V105" s="1513" t="s">
        <v>19</v>
      </c>
      <c r="W105" s="1514"/>
      <c r="X105" s="1513" t="s">
        <v>20</v>
      </c>
      <c r="Y105" s="1514"/>
      <c r="Z105" s="1513" t="s">
        <v>21</v>
      </c>
      <c r="AA105" s="1514"/>
      <c r="AB105" s="1513" t="s">
        <v>22</v>
      </c>
      <c r="AC105" s="1514"/>
      <c r="AD105" s="1520" t="s">
        <v>23</v>
      </c>
      <c r="AE105" s="1520"/>
      <c r="AF105" s="1513" t="s">
        <v>24</v>
      </c>
      <c r="AG105" s="1514"/>
      <c r="AH105" s="1520" t="s">
        <v>25</v>
      </c>
      <c r="AI105" s="1520"/>
      <c r="AJ105" s="1513" t="s">
        <v>26</v>
      </c>
      <c r="AK105" s="1514"/>
      <c r="AL105" s="1520" t="s">
        <v>27</v>
      </c>
      <c r="AM105" s="1514"/>
      <c r="AN105" s="1511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25"/>
      <c r="B106" s="1551"/>
      <c r="C106" s="1367" t="s">
        <v>32</v>
      </c>
      <c r="D106" s="1368" t="s">
        <v>40</v>
      </c>
      <c r="E106" s="765" t="s">
        <v>34</v>
      </c>
      <c r="F106" s="754" t="s">
        <v>40</v>
      </c>
      <c r="G106" s="765" t="s">
        <v>34</v>
      </c>
      <c r="H106" s="754" t="s">
        <v>40</v>
      </c>
      <c r="I106" s="765" t="s">
        <v>34</v>
      </c>
      <c r="J106" s="754" t="s">
        <v>40</v>
      </c>
      <c r="K106" s="765" t="s">
        <v>34</v>
      </c>
      <c r="L106" s="754" t="s">
        <v>40</v>
      </c>
      <c r="M106" s="765" t="s">
        <v>34</v>
      </c>
      <c r="N106" s="754" t="s">
        <v>40</v>
      </c>
      <c r="O106" s="765" t="s">
        <v>34</v>
      </c>
      <c r="P106" s="754" t="s">
        <v>40</v>
      </c>
      <c r="Q106" s="765" t="s">
        <v>34</v>
      </c>
      <c r="R106" s="754" t="s">
        <v>40</v>
      </c>
      <c r="S106" s="765" t="s">
        <v>34</v>
      </c>
      <c r="T106" s="754" t="s">
        <v>40</v>
      </c>
      <c r="U106" s="765" t="s">
        <v>34</v>
      </c>
      <c r="V106" s="754" t="s">
        <v>40</v>
      </c>
      <c r="W106" s="765" t="s">
        <v>34</v>
      </c>
      <c r="X106" s="754" t="s">
        <v>40</v>
      </c>
      <c r="Y106" s="765" t="s">
        <v>34</v>
      </c>
      <c r="Z106" s="754" t="s">
        <v>40</v>
      </c>
      <c r="AA106" s="765" t="s">
        <v>34</v>
      </c>
      <c r="AB106" s="754" t="s">
        <v>40</v>
      </c>
      <c r="AC106" s="765" t="s">
        <v>34</v>
      </c>
      <c r="AD106" s="775" t="s">
        <v>40</v>
      </c>
      <c r="AE106" s="775" t="s">
        <v>34</v>
      </c>
      <c r="AF106" s="754" t="s">
        <v>40</v>
      </c>
      <c r="AG106" s="765" t="s">
        <v>34</v>
      </c>
      <c r="AH106" s="775" t="s">
        <v>40</v>
      </c>
      <c r="AI106" s="775" t="s">
        <v>34</v>
      </c>
      <c r="AJ106" s="754" t="s">
        <v>40</v>
      </c>
      <c r="AK106" s="765" t="s">
        <v>34</v>
      </c>
      <c r="AL106" s="775" t="s">
        <v>40</v>
      </c>
      <c r="AM106" s="765" t="s">
        <v>34</v>
      </c>
      <c r="AN106" s="1512"/>
      <c r="AO106" s="210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668" t="s">
        <v>107</v>
      </c>
      <c r="B107" s="1669"/>
      <c r="C107" s="164">
        <f>SUM(D107+E107)</f>
        <v>0</v>
      </c>
      <c r="D107" s="211">
        <f t="shared" ref="D107:E109" si="18">SUM(F107+H107+J107+L107+N107+P107+R107+T107+V107+X107+Z107+AB107+AD107+AF107+AH107+AJ107+AL107)</f>
        <v>0</v>
      </c>
      <c r="E107" s="65">
        <f t="shared" si="18"/>
        <v>0</v>
      </c>
      <c r="F107" s="212"/>
      <c r="G107" s="213"/>
      <c r="H107" s="212"/>
      <c r="I107" s="213"/>
      <c r="J107" s="212"/>
      <c r="K107" s="213"/>
      <c r="L107" s="212"/>
      <c r="M107" s="213"/>
      <c r="N107" s="212"/>
      <c r="O107" s="213"/>
      <c r="P107" s="212"/>
      <c r="Q107" s="213"/>
      <c r="R107" s="212"/>
      <c r="S107" s="213"/>
      <c r="T107" s="212"/>
      <c r="U107" s="213"/>
      <c r="V107" s="212"/>
      <c r="W107" s="213"/>
      <c r="X107" s="212"/>
      <c r="Y107" s="213"/>
      <c r="Z107" s="212"/>
      <c r="AA107" s="213"/>
      <c r="AB107" s="212"/>
      <c r="AC107" s="213"/>
      <c r="AD107" s="214"/>
      <c r="AE107" s="215"/>
      <c r="AF107" s="212"/>
      <c r="AG107" s="213"/>
      <c r="AH107" s="214"/>
      <c r="AI107" s="215"/>
      <c r="AJ107" s="212"/>
      <c r="AK107" s="213"/>
      <c r="AL107" s="214"/>
      <c r="AM107" s="213"/>
      <c r="AN107" s="216"/>
      <c r="AO107" s="28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12"/>
      <c r="CG107" s="13">
        <v>0</v>
      </c>
      <c r="CH107" s="13">
        <v>0</v>
      </c>
      <c r="CI107" s="13"/>
      <c r="CJ107" s="13"/>
      <c r="CK107" s="13"/>
      <c r="CL107" s="13"/>
      <c r="CM107" s="13"/>
    </row>
    <row r="108" spans="1:91" ht="16.350000000000001" customHeight="1" x14ac:dyDescent="0.2">
      <c r="A108" s="1558" t="s">
        <v>108</v>
      </c>
      <c r="B108" s="1559"/>
      <c r="C108" s="63">
        <f>SUM(D108+E108)</f>
        <v>3</v>
      </c>
      <c r="D108" s="64">
        <f t="shared" si="18"/>
        <v>3</v>
      </c>
      <c r="E108" s="72">
        <f t="shared" si="18"/>
        <v>0</v>
      </c>
      <c r="F108" s="217"/>
      <c r="G108" s="218"/>
      <c r="H108" s="217"/>
      <c r="I108" s="218"/>
      <c r="J108" s="217"/>
      <c r="K108" s="218"/>
      <c r="L108" s="217"/>
      <c r="M108" s="218"/>
      <c r="N108" s="217"/>
      <c r="O108" s="218"/>
      <c r="P108" s="217"/>
      <c r="Q108" s="218"/>
      <c r="R108" s="217"/>
      <c r="S108" s="218"/>
      <c r="T108" s="217">
        <v>1</v>
      </c>
      <c r="U108" s="218"/>
      <c r="V108" s="217"/>
      <c r="W108" s="218"/>
      <c r="X108" s="217">
        <v>1</v>
      </c>
      <c r="Y108" s="218"/>
      <c r="Z108" s="217"/>
      <c r="AA108" s="218"/>
      <c r="AB108" s="217"/>
      <c r="AC108" s="218"/>
      <c r="AD108" s="219"/>
      <c r="AE108" s="220"/>
      <c r="AF108" s="217"/>
      <c r="AG108" s="218"/>
      <c r="AH108" s="219"/>
      <c r="AI108" s="220"/>
      <c r="AJ108" s="217"/>
      <c r="AK108" s="218"/>
      <c r="AL108" s="219">
        <v>1</v>
      </c>
      <c r="AM108" s="218"/>
      <c r="AN108" s="221">
        <v>3</v>
      </c>
      <c r="AO108" s="28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52" t="s">
        <v>109</v>
      </c>
      <c r="B109" s="1553"/>
      <c r="C109" s="77">
        <f>SUM(D109+E109)</f>
        <v>1</v>
      </c>
      <c r="D109" s="78">
        <f t="shared" si="18"/>
        <v>1</v>
      </c>
      <c r="E109" s="45">
        <f t="shared" si="18"/>
        <v>0</v>
      </c>
      <c r="F109" s="222"/>
      <c r="G109" s="223"/>
      <c r="H109" s="222"/>
      <c r="I109" s="223"/>
      <c r="J109" s="222"/>
      <c r="K109" s="223"/>
      <c r="L109" s="222"/>
      <c r="M109" s="223"/>
      <c r="N109" s="222"/>
      <c r="O109" s="223"/>
      <c r="P109" s="222"/>
      <c r="Q109" s="223"/>
      <c r="R109" s="222"/>
      <c r="S109" s="223"/>
      <c r="T109" s="222"/>
      <c r="U109" s="223"/>
      <c r="V109" s="222"/>
      <c r="W109" s="223"/>
      <c r="X109" s="222"/>
      <c r="Y109" s="223"/>
      <c r="Z109" s="222"/>
      <c r="AA109" s="223"/>
      <c r="AB109" s="222"/>
      <c r="AC109" s="223"/>
      <c r="AD109" s="224"/>
      <c r="AE109" s="225"/>
      <c r="AF109" s="222"/>
      <c r="AG109" s="223"/>
      <c r="AH109" s="224"/>
      <c r="AI109" s="225"/>
      <c r="AJ109" s="222">
        <v>1</v>
      </c>
      <c r="AK109" s="223"/>
      <c r="AL109" s="224"/>
      <c r="AM109" s="223"/>
      <c r="AN109" s="226">
        <v>1</v>
      </c>
      <c r="AO109" s="28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32.1" customHeight="1" x14ac:dyDescent="0.2">
      <c r="A110" s="82" t="s">
        <v>110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X110" s="2"/>
      <c r="BY110" s="2"/>
      <c r="BZ110" s="2"/>
      <c r="CG110" s="13"/>
      <c r="CH110" s="13"/>
      <c r="CI110" s="13"/>
      <c r="CJ110" s="13"/>
      <c r="CK110" s="13"/>
      <c r="CL110" s="13"/>
      <c r="CM110" s="13"/>
    </row>
    <row r="111" spans="1:91" ht="16.350000000000001" customHeight="1" x14ac:dyDescent="0.2">
      <c r="A111" s="1523" t="s">
        <v>111</v>
      </c>
      <c r="B111" s="1549"/>
      <c r="C111" s="1523" t="s">
        <v>53</v>
      </c>
      <c r="D111" s="1554"/>
      <c r="E111" s="1549"/>
      <c r="F111" s="1507" t="s">
        <v>112</v>
      </c>
      <c r="G111" s="1509"/>
      <c r="H111" s="1555" t="s">
        <v>113</v>
      </c>
      <c r="I111" s="1509"/>
      <c r="J111" s="1507" t="s">
        <v>114</v>
      </c>
      <c r="K111" s="1509"/>
      <c r="L111" s="1507" t="s">
        <v>115</v>
      </c>
      <c r="M111" s="1509"/>
      <c r="N111" s="1507" t="s">
        <v>116</v>
      </c>
      <c r="O111" s="1509"/>
      <c r="P111" s="1513" t="s">
        <v>117</v>
      </c>
      <c r="Q111" s="1514"/>
      <c r="R111" s="1513" t="s">
        <v>118</v>
      </c>
      <c r="S111" s="1514"/>
      <c r="T111" s="1513" t="s">
        <v>119</v>
      </c>
      <c r="U111" s="1520"/>
      <c r="V111" s="1513" t="s">
        <v>120</v>
      </c>
      <c r="W111" s="1520"/>
      <c r="X111" s="1562" t="s">
        <v>121</v>
      </c>
      <c r="Y111" s="1671" t="s">
        <v>122</v>
      </c>
      <c r="Z111" s="1520"/>
      <c r="AA111" s="1520"/>
      <c r="AB111" s="1514"/>
      <c r="AC111" s="1565" t="s">
        <v>123</v>
      </c>
      <c r="AD111" s="1566"/>
      <c r="AE111" s="1520" t="s">
        <v>124</v>
      </c>
      <c r="AF111" s="1520"/>
      <c r="AG111" s="1520"/>
      <c r="AH111" s="1514"/>
      <c r="AI111" s="1510" t="s">
        <v>125</v>
      </c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CG111" s="13"/>
      <c r="CH111" s="13"/>
      <c r="CI111" s="13"/>
      <c r="CJ111" s="13"/>
      <c r="CK111" s="13"/>
      <c r="CL111" s="13"/>
      <c r="CM111" s="13"/>
    </row>
    <row r="112" spans="1:91" ht="25.35" customHeight="1" x14ac:dyDescent="0.2">
      <c r="A112" s="1525"/>
      <c r="B112" s="1551"/>
      <c r="C112" s="1367" t="s">
        <v>32</v>
      </c>
      <c r="D112" s="1368" t="s">
        <v>33</v>
      </c>
      <c r="E112" s="756" t="s">
        <v>34</v>
      </c>
      <c r="F112" s="1369" t="s">
        <v>40</v>
      </c>
      <c r="G112" s="1370" t="s">
        <v>34</v>
      </c>
      <c r="H112" s="1369" t="s">
        <v>40</v>
      </c>
      <c r="I112" s="1370" t="s">
        <v>34</v>
      </c>
      <c r="J112" s="1369" t="s">
        <v>40</v>
      </c>
      <c r="K112" s="1370" t="s">
        <v>34</v>
      </c>
      <c r="L112" s="1369" t="s">
        <v>40</v>
      </c>
      <c r="M112" s="1370" t="s">
        <v>34</v>
      </c>
      <c r="N112" s="1369" t="s">
        <v>40</v>
      </c>
      <c r="O112" s="1370" t="s">
        <v>34</v>
      </c>
      <c r="P112" s="1369" t="s">
        <v>40</v>
      </c>
      <c r="Q112" s="1370" t="s">
        <v>34</v>
      </c>
      <c r="R112" s="1369" t="s">
        <v>40</v>
      </c>
      <c r="S112" s="1370" t="s">
        <v>34</v>
      </c>
      <c r="T112" s="1369" t="s">
        <v>40</v>
      </c>
      <c r="U112" s="1408" t="s">
        <v>34</v>
      </c>
      <c r="V112" s="1369" t="s">
        <v>40</v>
      </c>
      <c r="W112" s="1408" t="s">
        <v>34</v>
      </c>
      <c r="X112" s="1563"/>
      <c r="Y112" s="230" t="s">
        <v>126</v>
      </c>
      <c r="Z112" s="231" t="s">
        <v>127</v>
      </c>
      <c r="AA112" s="767" t="s">
        <v>128</v>
      </c>
      <c r="AB112" s="1379" t="s">
        <v>129</v>
      </c>
      <c r="AC112" s="761" t="s">
        <v>130</v>
      </c>
      <c r="AD112" s="1409" t="s">
        <v>131</v>
      </c>
      <c r="AE112" s="1410" t="s">
        <v>132</v>
      </c>
      <c r="AF112" s="1379" t="s">
        <v>133</v>
      </c>
      <c r="AG112" s="236" t="s">
        <v>134</v>
      </c>
      <c r="AH112" s="1379" t="s">
        <v>135</v>
      </c>
      <c r="AI112" s="15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16.350000000000001" customHeight="1" x14ac:dyDescent="0.2">
      <c r="A113" s="1668" t="s">
        <v>136</v>
      </c>
      <c r="B113" s="1669"/>
      <c r="C113" s="1372">
        <f>SUM(D113+E113)</f>
        <v>6</v>
      </c>
      <c r="D113" s="1390">
        <f>SUM(F113+H113+J113+L113+N113+P113+R113+T113+V113)</f>
        <v>4</v>
      </c>
      <c r="E113" s="1382">
        <f>SUM(G113+I113+K113+M113+O113+Q113+S113+U113+W113)</f>
        <v>2</v>
      </c>
      <c r="F113" s="1405"/>
      <c r="G113" s="1411"/>
      <c r="H113" s="1374"/>
      <c r="I113" s="1376"/>
      <c r="J113" s="1405">
        <v>2</v>
      </c>
      <c r="K113" s="1411"/>
      <c r="L113" s="1374">
        <v>1</v>
      </c>
      <c r="M113" s="1376"/>
      <c r="N113" s="1405"/>
      <c r="O113" s="1411">
        <v>2</v>
      </c>
      <c r="P113" s="1374">
        <v>1</v>
      </c>
      <c r="Q113" s="1376"/>
      <c r="R113" s="1405"/>
      <c r="S113" s="1411"/>
      <c r="T113" s="1374"/>
      <c r="U113" s="1376"/>
      <c r="V113" s="1405"/>
      <c r="W113" s="1412"/>
      <c r="X113" s="1375">
        <v>0</v>
      </c>
      <c r="Y113" s="1413">
        <v>3</v>
      </c>
      <c r="Z113" s="1374">
        <v>3</v>
      </c>
      <c r="AA113" s="1414"/>
      <c r="AB113" s="1415"/>
      <c r="AC113" s="1412">
        <v>2</v>
      </c>
      <c r="AD113" s="1416">
        <v>4</v>
      </c>
      <c r="AE113" s="1377"/>
      <c r="AF113" s="1377"/>
      <c r="AG113" s="1377">
        <v>3</v>
      </c>
      <c r="AH113" s="1377">
        <v>3</v>
      </c>
      <c r="AI113" s="1377"/>
      <c r="AJ113" s="28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12"/>
      <c r="AW113" s="12"/>
      <c r="AX113" s="12"/>
      <c r="AY113" s="12"/>
      <c r="AZ113" s="12"/>
      <c r="BA113" s="12"/>
      <c r="CG113" s="13">
        <v>0</v>
      </c>
      <c r="CH113" s="13">
        <v>0</v>
      </c>
      <c r="CI113" s="13">
        <v>0</v>
      </c>
      <c r="CJ113" s="13"/>
      <c r="CK113" s="13"/>
      <c r="CL113" s="13"/>
      <c r="CM113" s="13"/>
    </row>
    <row r="114" spans="1:91" ht="16.350000000000001" customHeight="1" x14ac:dyDescent="0.2">
      <c r="A114" s="1571" t="s">
        <v>137</v>
      </c>
      <c r="B114" s="1572"/>
      <c r="C114" s="239">
        <f>SUM(D114+E114)</f>
        <v>28</v>
      </c>
      <c r="D114" s="240">
        <f>SUM(F114+H114+J114+L114+N114+P114+R114+T114+V114)</f>
        <v>20</v>
      </c>
      <c r="E114" s="241">
        <f>SUM(G114+I114+K114+M114+O114+Q114+S114+U114+W114)</f>
        <v>8</v>
      </c>
      <c r="F114" s="242"/>
      <c r="G114" s="243"/>
      <c r="H114" s="244">
        <v>1</v>
      </c>
      <c r="I114" s="245"/>
      <c r="J114" s="242">
        <v>5</v>
      </c>
      <c r="K114" s="243"/>
      <c r="L114" s="244">
        <v>5</v>
      </c>
      <c r="M114" s="245">
        <v>4</v>
      </c>
      <c r="N114" s="242">
        <v>4</v>
      </c>
      <c r="O114" s="243">
        <v>1</v>
      </c>
      <c r="P114" s="244">
        <v>2</v>
      </c>
      <c r="Q114" s="245">
        <v>2</v>
      </c>
      <c r="R114" s="242">
        <v>3</v>
      </c>
      <c r="S114" s="243"/>
      <c r="T114" s="244"/>
      <c r="U114" s="245">
        <v>1</v>
      </c>
      <c r="V114" s="242"/>
      <c r="W114" s="246"/>
      <c r="X114" s="247">
        <v>0</v>
      </c>
      <c r="Y114" s="248"/>
      <c r="Z114" s="249"/>
      <c r="AA114" s="250">
        <v>15</v>
      </c>
      <c r="AB114" s="250">
        <v>13</v>
      </c>
      <c r="AC114" s="247">
        <v>8</v>
      </c>
      <c r="AD114" s="251">
        <v>20</v>
      </c>
      <c r="AE114" s="253">
        <v>13</v>
      </c>
      <c r="AF114" s="253"/>
      <c r="AG114" s="253">
        <v>9</v>
      </c>
      <c r="AH114" s="253">
        <v>3</v>
      </c>
      <c r="AI114" s="253">
        <v>3</v>
      </c>
      <c r="AJ114" s="28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32.1" customHeight="1" x14ac:dyDescent="0.2">
      <c r="A115" s="82" t="s">
        <v>138</v>
      </c>
      <c r="B115" s="11"/>
      <c r="C115" s="1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"/>
      <c r="V115" s="8"/>
      <c r="W115" s="8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BX115" s="2"/>
      <c r="BY115" s="2"/>
      <c r="BZ115" s="2"/>
      <c r="CG115" s="13"/>
      <c r="CH115" s="13"/>
      <c r="CI115" s="13"/>
      <c r="CJ115" s="13"/>
      <c r="CK115" s="13"/>
      <c r="CL115" s="13"/>
      <c r="CM115" s="13"/>
    </row>
    <row r="116" spans="1:91" ht="16.350000000000001" customHeight="1" x14ac:dyDescent="0.2">
      <c r="A116" s="1523" t="s">
        <v>111</v>
      </c>
      <c r="B116" s="1549"/>
      <c r="C116" s="1498" t="s">
        <v>53</v>
      </c>
      <c r="D116" s="1507" t="s">
        <v>6</v>
      </c>
      <c r="E116" s="1508"/>
      <c r="F116" s="1508"/>
      <c r="G116" s="1508"/>
      <c r="H116" s="1508"/>
      <c r="I116" s="1508"/>
      <c r="J116" s="1508"/>
      <c r="K116" s="1508"/>
      <c r="L116" s="1508"/>
      <c r="M116" s="1561"/>
      <c r="N116" s="1670" t="s">
        <v>139</v>
      </c>
      <c r="O116" s="1561"/>
      <c r="P116" s="1503" t="s">
        <v>7</v>
      </c>
      <c r="Q116" s="8"/>
      <c r="R116" s="7"/>
      <c r="S116" s="7"/>
      <c r="T116" s="7"/>
      <c r="U116" s="7"/>
      <c r="V116" s="7"/>
      <c r="W116" s="7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CG116" s="13"/>
      <c r="CH116" s="13"/>
      <c r="CI116" s="13"/>
      <c r="CJ116" s="13"/>
      <c r="CK116" s="13"/>
      <c r="CL116" s="13"/>
      <c r="CM116" s="13"/>
    </row>
    <row r="117" spans="1:91" ht="21.6" customHeight="1" x14ac:dyDescent="0.2">
      <c r="A117" s="1525"/>
      <c r="B117" s="1551"/>
      <c r="C117" s="1500"/>
      <c r="D117" s="1369" t="s">
        <v>11</v>
      </c>
      <c r="E117" s="100" t="s">
        <v>12</v>
      </c>
      <c r="F117" s="1402" t="s">
        <v>13</v>
      </c>
      <c r="G117" s="1402" t="s">
        <v>14</v>
      </c>
      <c r="H117" s="1402" t="s">
        <v>15</v>
      </c>
      <c r="I117" s="1402" t="s">
        <v>140</v>
      </c>
      <c r="J117" s="1402" t="s">
        <v>141</v>
      </c>
      <c r="K117" s="1402" t="s">
        <v>142</v>
      </c>
      <c r="L117" s="1402" t="s">
        <v>143</v>
      </c>
      <c r="M117" s="1417" t="s">
        <v>144</v>
      </c>
      <c r="N117" s="1378" t="s">
        <v>33</v>
      </c>
      <c r="O117" s="755" t="s">
        <v>34</v>
      </c>
      <c r="P117" s="1506"/>
      <c r="Q117" s="8"/>
      <c r="R117" s="7"/>
      <c r="S117" s="7"/>
      <c r="T117" s="7"/>
      <c r="U117" s="7"/>
      <c r="V117" s="7"/>
      <c r="W117" s="7"/>
      <c r="CG117" s="13"/>
      <c r="CH117" s="13"/>
      <c r="CI117" s="13"/>
      <c r="CJ117" s="13"/>
      <c r="CK117" s="13"/>
      <c r="CL117" s="13"/>
      <c r="CM117" s="13"/>
    </row>
    <row r="118" spans="1:91" ht="26.25" customHeight="1" x14ac:dyDescent="0.2">
      <c r="A118" s="1510" t="s">
        <v>145</v>
      </c>
      <c r="B118" s="1418" t="s">
        <v>146</v>
      </c>
      <c r="C118" s="1419">
        <f>SUM(F118:K118)</f>
        <v>0</v>
      </c>
      <c r="D118" s="259"/>
      <c r="E118" s="260"/>
      <c r="F118" s="1389"/>
      <c r="G118" s="1389"/>
      <c r="H118" s="1389"/>
      <c r="I118" s="1389"/>
      <c r="J118" s="1389"/>
      <c r="K118" s="1389"/>
      <c r="L118" s="260"/>
      <c r="M118" s="261"/>
      <c r="N118" s="1420"/>
      <c r="O118" s="1421"/>
      <c r="P118" s="1384"/>
      <c r="Q118" s="28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12"/>
      <c r="AD118" s="12"/>
      <c r="AE118" s="12"/>
      <c r="CG118" s="13">
        <v>0</v>
      </c>
      <c r="CH118" s="13">
        <v>0</v>
      </c>
      <c r="CI118" s="13">
        <v>0</v>
      </c>
      <c r="CJ118" s="13"/>
      <c r="CK118" s="13"/>
      <c r="CL118" s="13"/>
      <c r="CM118" s="13"/>
    </row>
    <row r="119" spans="1:91" ht="23.25" customHeight="1" x14ac:dyDescent="0.2">
      <c r="A119" s="1512"/>
      <c r="B119" s="263" t="s">
        <v>147</v>
      </c>
      <c r="C119" s="264">
        <f>SUM(F119:K119)</f>
        <v>0</v>
      </c>
      <c r="D119" s="52"/>
      <c r="E119" s="53"/>
      <c r="F119" s="49"/>
      <c r="G119" s="265"/>
      <c r="H119" s="265"/>
      <c r="I119" s="265"/>
      <c r="J119" s="265"/>
      <c r="K119" s="265"/>
      <c r="L119" s="53"/>
      <c r="M119" s="266"/>
      <c r="N119" s="267"/>
      <c r="O119" s="268"/>
      <c r="P119" s="47"/>
      <c r="Q119" s="28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12"/>
      <c r="AD119" s="12"/>
      <c r="AE119" s="12"/>
      <c r="CG119" s="13">
        <v>0</v>
      </c>
      <c r="CH119" s="13">
        <v>0</v>
      </c>
      <c r="CI119" s="13">
        <v>0</v>
      </c>
      <c r="CJ119" s="13"/>
      <c r="CK119" s="13"/>
      <c r="CL119" s="13"/>
      <c r="CM119" s="13"/>
    </row>
    <row r="120" spans="1:91" ht="32.1" customHeight="1" x14ac:dyDescent="0.2">
      <c r="A120" s="82" t="s">
        <v>148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"/>
      <c r="P120" s="8"/>
      <c r="Q120" s="57"/>
      <c r="R120" s="57"/>
      <c r="S120" s="57"/>
      <c r="T120" s="57"/>
      <c r="U120" s="57"/>
      <c r="V120" s="57"/>
      <c r="W120" s="57"/>
      <c r="X120" s="12"/>
      <c r="Y120" s="12"/>
      <c r="Z120" s="12"/>
      <c r="AA120" s="12"/>
      <c r="AB120" s="12"/>
      <c r="AC120" s="12"/>
      <c r="AD120" s="12"/>
      <c r="AE120" s="12"/>
      <c r="BX120" s="2"/>
      <c r="BY120" s="2"/>
      <c r="BZ120" s="2"/>
      <c r="CG120" s="13"/>
      <c r="CH120" s="13"/>
      <c r="CI120" s="13"/>
      <c r="CJ120" s="13"/>
      <c r="CK120" s="13"/>
      <c r="CL120" s="13"/>
      <c r="CM120" s="13"/>
    </row>
    <row r="121" spans="1:91" ht="16.350000000000001" customHeight="1" x14ac:dyDescent="0.2">
      <c r="A121" s="1510" t="s">
        <v>149</v>
      </c>
      <c r="B121" s="1510" t="s">
        <v>150</v>
      </c>
      <c r="C121" s="8"/>
      <c r="D121" s="26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12"/>
      <c r="B122" s="1512"/>
      <c r="C122" s="8"/>
      <c r="D122" s="26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422" t="s">
        <v>151</v>
      </c>
      <c r="B123" s="1392">
        <v>1</v>
      </c>
      <c r="C123" s="13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271" t="s">
        <v>152</v>
      </c>
      <c r="B124" s="70">
        <v>0</v>
      </c>
      <c r="C124" s="13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1" t="s">
        <v>153</v>
      </c>
      <c r="B125" s="70">
        <v>5</v>
      </c>
      <c r="C125" s="13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1" t="s">
        <v>154</v>
      </c>
      <c r="B126" s="70">
        <v>2</v>
      </c>
      <c r="C126" s="13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1" t="s">
        <v>155</v>
      </c>
      <c r="B127" s="70">
        <v>0</v>
      </c>
      <c r="C127" s="13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2" t="s">
        <v>156</v>
      </c>
      <c r="B128" s="75">
        <v>2</v>
      </c>
      <c r="C128" s="13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2" t="s">
        <v>157</v>
      </c>
      <c r="B129" s="75">
        <v>2</v>
      </c>
      <c r="C129" s="13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2" t="s">
        <v>158</v>
      </c>
      <c r="B130" s="70">
        <v>1</v>
      </c>
      <c r="C130" s="13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2" t="s">
        <v>159</v>
      </c>
      <c r="B131" s="75">
        <v>1</v>
      </c>
      <c r="C131" s="13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3" t="s">
        <v>160</v>
      </c>
      <c r="B132" s="274">
        <v>10</v>
      </c>
      <c r="C132" s="13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5" t="s">
        <v>161</v>
      </c>
      <c r="B133" s="274">
        <v>115</v>
      </c>
      <c r="C133" s="131"/>
      <c r="D133" s="8"/>
      <c r="E133" s="8"/>
      <c r="F133" s="8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5" t="s">
        <v>162</v>
      </c>
      <c r="B134" s="274">
        <v>5</v>
      </c>
      <c r="C134" s="131"/>
      <c r="D134" s="8"/>
      <c r="E134" s="8"/>
      <c r="F134" s="8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1423" t="s">
        <v>53</v>
      </c>
      <c r="B135" s="1401">
        <f>SUM(B123:B134)</f>
        <v>144</v>
      </c>
      <c r="C135" s="8"/>
      <c r="D135" s="8"/>
      <c r="E135" s="8"/>
      <c r="F135" s="8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8"/>
      <c r="CG135" s="13"/>
      <c r="CH135" s="13"/>
      <c r="CI135" s="13"/>
      <c r="CJ135" s="13"/>
      <c r="CK135" s="13"/>
      <c r="CL135" s="13"/>
      <c r="CM135" s="13"/>
    </row>
    <row r="136" spans="1:91" ht="32.1" customHeight="1" x14ac:dyDescent="0.2">
      <c r="A136" s="776" t="s">
        <v>163</v>
      </c>
      <c r="B136" s="1"/>
      <c r="C136" s="1"/>
      <c r="D136" s="8"/>
      <c r="E136" s="277"/>
      <c r="F136" s="8"/>
      <c r="G136" s="278"/>
      <c r="H136" s="57"/>
      <c r="I136" s="57"/>
      <c r="J136" s="57"/>
      <c r="K136" s="57"/>
      <c r="L136" s="57"/>
      <c r="M136" s="279"/>
      <c r="N136" s="279"/>
      <c r="O136" s="279"/>
      <c r="P136" s="57"/>
      <c r="Q136" s="57"/>
      <c r="R136" s="57"/>
      <c r="S136" s="57"/>
      <c r="T136" s="57"/>
      <c r="U136" s="57"/>
      <c r="V136" s="57"/>
      <c r="W136" s="8"/>
      <c r="BX136" s="2"/>
      <c r="BY136" s="2"/>
      <c r="BZ136" s="2"/>
      <c r="CG136" s="13"/>
      <c r="CH136" s="13"/>
      <c r="CI136" s="13"/>
      <c r="CJ136" s="13"/>
      <c r="CK136" s="13"/>
      <c r="CL136" s="13"/>
      <c r="CM136" s="13"/>
    </row>
    <row r="137" spans="1:91" ht="25.35" customHeight="1" x14ac:dyDescent="0.2">
      <c r="A137" s="1507" t="s">
        <v>164</v>
      </c>
      <c r="B137" s="1508"/>
      <c r="C137" s="1508"/>
      <c r="D137" s="1509"/>
      <c r="E137" s="1379" t="s">
        <v>165</v>
      </c>
      <c r="F137" s="1379" t="s">
        <v>166</v>
      </c>
      <c r="G137" s="280"/>
      <c r="H137" s="281"/>
      <c r="I137" s="281"/>
      <c r="J137" s="281"/>
      <c r="K137" s="281"/>
      <c r="L137" s="57"/>
      <c r="M137" s="57"/>
      <c r="N137" s="57"/>
      <c r="O137" s="57"/>
      <c r="P137" s="57"/>
      <c r="Q137" s="57"/>
      <c r="R137" s="57"/>
      <c r="S137" s="57"/>
      <c r="T137" s="97"/>
      <c r="U137" s="97"/>
      <c r="V137" s="97"/>
      <c r="W137" s="7"/>
      <c r="CG137" s="13"/>
      <c r="CH137" s="13"/>
      <c r="CI137" s="13"/>
      <c r="CJ137" s="13"/>
      <c r="CK137" s="13"/>
      <c r="CL137" s="13"/>
      <c r="CM137" s="13"/>
    </row>
    <row r="138" spans="1:91" ht="16.350000000000001" customHeight="1" x14ac:dyDescent="0.2">
      <c r="A138" s="1379" t="s">
        <v>167</v>
      </c>
      <c r="B138" s="1567" t="s">
        <v>168</v>
      </c>
      <c r="C138" s="1568"/>
      <c r="D138" s="1569"/>
      <c r="E138" s="1424"/>
      <c r="F138" s="1424"/>
      <c r="G138" s="102" t="str">
        <f>CA138</f>
        <v/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57"/>
      <c r="T138" s="97"/>
      <c r="U138" s="97"/>
      <c r="V138" s="97"/>
      <c r="W138" s="7"/>
      <c r="CA138" s="103" t="str">
        <f>IF(E138&lt;F138,"* El número de llamadas válidas NO DEBE ser mayor al total de llamadas.","")</f>
        <v/>
      </c>
      <c r="CG138" s="104">
        <f>IF(E138&lt;F138,1,0)</f>
        <v>0</v>
      </c>
      <c r="CH138" s="13"/>
      <c r="CI138" s="13"/>
      <c r="CJ138" s="13"/>
      <c r="CK138" s="13"/>
      <c r="CL138" s="13"/>
      <c r="CM138" s="13"/>
    </row>
    <row r="139" spans="1:91" ht="32.1" customHeight="1" x14ac:dyDescent="0.2">
      <c r="A139" s="82" t="s">
        <v>169</v>
      </c>
      <c r="B139" s="82"/>
      <c r="C139" s="82"/>
      <c r="D139" s="82"/>
      <c r="E139" s="82"/>
      <c r="F139" s="82"/>
      <c r="G139" s="283"/>
      <c r="H139" s="283"/>
      <c r="I139" s="283"/>
      <c r="J139" s="283"/>
      <c r="K139" s="283"/>
      <c r="L139" s="284"/>
      <c r="M139" s="57"/>
      <c r="N139" s="57"/>
      <c r="O139" s="57"/>
      <c r="P139" s="57"/>
      <c r="Q139" s="57"/>
      <c r="R139" s="12"/>
      <c r="S139" s="12"/>
      <c r="T139" s="12"/>
      <c r="U139" s="12"/>
      <c r="V139" s="12"/>
      <c r="BX139" s="2"/>
      <c r="BY139" s="2"/>
      <c r="BZ139" s="2"/>
      <c r="CG139" s="13"/>
      <c r="CH139" s="13"/>
      <c r="CI139" s="13"/>
      <c r="CJ139" s="13"/>
      <c r="CK139" s="13"/>
      <c r="CL139" s="13"/>
      <c r="CM139" s="13"/>
    </row>
    <row r="140" spans="1:91" ht="27" customHeight="1" x14ac:dyDescent="0.2">
      <c r="A140" s="1523" t="s">
        <v>164</v>
      </c>
      <c r="B140" s="1554"/>
      <c r="C140" s="1549"/>
      <c r="D140" s="1513" t="s">
        <v>170</v>
      </c>
      <c r="E140" s="1520"/>
      <c r="F140" s="1514"/>
      <c r="G140" s="1510" t="s">
        <v>7</v>
      </c>
      <c r="H140" s="1508" t="s">
        <v>171</v>
      </c>
      <c r="I140" s="1508"/>
      <c r="J140" s="1509"/>
      <c r="K140" s="1507" t="s">
        <v>172</v>
      </c>
      <c r="L140" s="1508"/>
      <c r="M140" s="150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25"/>
      <c r="B141" s="1570"/>
      <c r="C141" s="1551"/>
      <c r="D141" s="766" t="s">
        <v>53</v>
      </c>
      <c r="E141" s="777" t="s">
        <v>173</v>
      </c>
      <c r="F141" s="760" t="s">
        <v>174</v>
      </c>
      <c r="G141" s="1512"/>
      <c r="H141" s="777" t="s">
        <v>175</v>
      </c>
      <c r="I141" s="772" t="s">
        <v>176</v>
      </c>
      <c r="J141" s="760" t="s">
        <v>177</v>
      </c>
      <c r="K141" s="777" t="s">
        <v>175</v>
      </c>
      <c r="L141" s="772" t="s">
        <v>176</v>
      </c>
      <c r="M141" s="760" t="s">
        <v>177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16.350000000000001" customHeight="1" x14ac:dyDescent="0.2">
      <c r="A142" s="1510" t="s">
        <v>178</v>
      </c>
      <c r="B142" s="1672" t="s">
        <v>179</v>
      </c>
      <c r="C142" s="1673"/>
      <c r="D142" s="1419">
        <f>SUM(E142+F142)</f>
        <v>0</v>
      </c>
      <c r="E142" s="1383"/>
      <c r="F142" s="1384"/>
      <c r="G142" s="1392"/>
      <c r="H142" s="1383"/>
      <c r="I142" s="1386"/>
      <c r="J142" s="1384"/>
      <c r="K142" s="1383"/>
      <c r="L142" s="1386"/>
      <c r="M142" s="1384"/>
      <c r="N142" s="28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12"/>
      <c r="AA142" s="12"/>
      <c r="CG142" s="13"/>
      <c r="CH142" s="13"/>
      <c r="CI142" s="13">
        <v>0</v>
      </c>
      <c r="CJ142" s="13"/>
      <c r="CK142" s="13"/>
      <c r="CL142" s="13"/>
      <c r="CM142" s="13"/>
    </row>
    <row r="143" spans="1:91" ht="16.350000000000001" customHeight="1" x14ac:dyDescent="0.2">
      <c r="A143" s="1512"/>
      <c r="B143" s="286" t="s">
        <v>180</v>
      </c>
      <c r="C143" s="287"/>
      <c r="D143" s="288">
        <f>SUM(E143+F143)</f>
        <v>0</v>
      </c>
      <c r="E143" s="289"/>
      <c r="F143" s="290"/>
      <c r="G143" s="291"/>
      <c r="H143" s="289"/>
      <c r="I143" s="292"/>
      <c r="J143" s="290"/>
      <c r="K143" s="289"/>
      <c r="L143" s="292"/>
      <c r="M143" s="290"/>
      <c r="N143" s="28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32.1" customHeight="1" x14ac:dyDescent="0.2">
      <c r="A144" s="776" t="s">
        <v>181</v>
      </c>
      <c r="B144" s="8"/>
      <c r="C144" s="293"/>
      <c r="D144" s="293"/>
      <c r="E144" s="294"/>
      <c r="F144" s="8"/>
      <c r="G144" s="8"/>
      <c r="H144" s="8"/>
      <c r="I144" s="8"/>
      <c r="J144" s="8"/>
      <c r="K144" s="8"/>
      <c r="L144" s="8"/>
      <c r="M144" s="8"/>
      <c r="N144" s="57"/>
      <c r="O144" s="57"/>
      <c r="P144" s="57"/>
      <c r="Q144" s="57"/>
      <c r="R144" s="57"/>
      <c r="S144" s="57"/>
      <c r="T144" s="57"/>
      <c r="U144" s="57"/>
      <c r="V144" s="57"/>
      <c r="W144" s="12"/>
      <c r="X144" s="12"/>
      <c r="Y144" s="12"/>
      <c r="Z144" s="12"/>
      <c r="AA144" s="12"/>
      <c r="BX144" s="2"/>
      <c r="BY144" s="2"/>
      <c r="BZ144" s="2"/>
      <c r="CG144" s="13"/>
      <c r="CH144" s="13"/>
      <c r="CI144" s="13"/>
      <c r="CJ144" s="13"/>
      <c r="CK144" s="13"/>
      <c r="CL144" s="13"/>
      <c r="CM144" s="13"/>
    </row>
    <row r="145" spans="1:104" ht="58.35" customHeight="1" x14ac:dyDescent="0.2">
      <c r="A145" s="1513" t="s">
        <v>182</v>
      </c>
      <c r="B145" s="1514"/>
      <c r="C145" s="1379" t="s">
        <v>5</v>
      </c>
      <c r="D145" s="1379" t="s">
        <v>183</v>
      </c>
      <c r="E145" s="1369" t="s">
        <v>184</v>
      </c>
      <c r="F145" s="765" t="s">
        <v>67</v>
      </c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97"/>
      <c r="T145" s="97"/>
      <c r="U145" s="97"/>
      <c r="V145" s="97"/>
      <c r="W145" s="12"/>
      <c r="X145" s="12"/>
      <c r="Y145" s="12"/>
      <c r="Z145" s="12"/>
      <c r="AA145" s="12"/>
      <c r="CG145" s="13"/>
      <c r="CH145" s="13"/>
      <c r="CI145" s="13"/>
      <c r="CJ145" s="13"/>
      <c r="CK145" s="13"/>
      <c r="CL145" s="13"/>
      <c r="CM145" s="13"/>
    </row>
    <row r="146" spans="1:104" ht="16.350000000000001" customHeight="1" x14ac:dyDescent="0.2">
      <c r="A146" s="1510" t="s">
        <v>185</v>
      </c>
      <c r="B146" s="62" t="s">
        <v>186</v>
      </c>
      <c r="C146" s="137"/>
      <c r="D146" s="295"/>
      <c r="E146" s="1425"/>
      <c r="F146" s="1426"/>
      <c r="G146" s="28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97"/>
      <c r="T146" s="97"/>
      <c r="U146" s="97"/>
      <c r="V146" s="97"/>
      <c r="W146" s="12"/>
      <c r="X146" s="12"/>
      <c r="CG146" s="13">
        <v>0</v>
      </c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12"/>
      <c r="B147" s="89" t="s">
        <v>187</v>
      </c>
      <c r="C147" s="80"/>
      <c r="D147" s="46"/>
      <c r="E147" s="298"/>
      <c r="F147" s="299"/>
      <c r="G147" s="28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97"/>
      <c r="T147" s="97"/>
      <c r="U147" s="97"/>
      <c r="V147" s="97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771" t="s">
        <v>188</v>
      </c>
      <c r="B148" s="71" t="s">
        <v>186</v>
      </c>
      <c r="C148" s="1424"/>
      <c r="D148" s="1427"/>
      <c r="E148" s="302"/>
      <c r="F148" s="303"/>
      <c r="G148" s="28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97"/>
      <c r="T148" s="97"/>
      <c r="U148" s="97"/>
      <c r="V148" s="97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510" t="s">
        <v>189</v>
      </c>
      <c r="B149" s="62" t="s">
        <v>190</v>
      </c>
      <c r="C149" s="137"/>
      <c r="D149" s="36"/>
      <c r="E149" s="304"/>
      <c r="F149" s="305"/>
      <c r="G149" s="28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97"/>
      <c r="T149" s="97"/>
      <c r="U149" s="97"/>
      <c r="V149" s="97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11"/>
      <c r="B150" s="30" t="s">
        <v>191</v>
      </c>
      <c r="C150" s="75"/>
      <c r="D150" s="34"/>
      <c r="E150" s="38"/>
      <c r="F150" s="73"/>
      <c r="G150" s="28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97"/>
      <c r="T150" s="97"/>
      <c r="U150" s="97"/>
      <c r="V150" s="97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12"/>
      <c r="B151" s="89" t="s">
        <v>192</v>
      </c>
      <c r="C151" s="80"/>
      <c r="D151" s="46"/>
      <c r="E151" s="49"/>
      <c r="F151" s="47"/>
      <c r="G151" s="28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97"/>
      <c r="T151" s="97"/>
      <c r="U151" s="97"/>
      <c r="V151" s="97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s="82" customFormat="1" ht="32.1" customHeight="1" x14ac:dyDescent="0.2">
      <c r="A152" s="306" t="s">
        <v>193</v>
      </c>
      <c r="CA152" s="307"/>
      <c r="CB152" s="307"/>
      <c r="CC152" s="307"/>
      <c r="CD152" s="307"/>
      <c r="CE152" s="307"/>
      <c r="CF152" s="307"/>
      <c r="CG152" s="308"/>
      <c r="CH152" s="308"/>
      <c r="CI152" s="308"/>
      <c r="CJ152" s="308"/>
      <c r="CK152" s="308"/>
      <c r="CL152" s="308"/>
      <c r="CM152" s="308"/>
      <c r="CN152" s="307"/>
      <c r="CO152" s="307"/>
      <c r="CP152" s="307"/>
      <c r="CQ152" s="307"/>
      <c r="CR152" s="307"/>
      <c r="CS152" s="307"/>
      <c r="CT152" s="307"/>
      <c r="CU152" s="307"/>
      <c r="CV152" s="307"/>
      <c r="CW152" s="307"/>
      <c r="CX152" s="307"/>
      <c r="CY152" s="307"/>
      <c r="CZ152" s="307"/>
    </row>
    <row r="153" spans="1:104" s="82" customFormat="1" ht="16.350000000000001" customHeight="1" x14ac:dyDescent="0.2">
      <c r="A153" s="1523" t="s">
        <v>164</v>
      </c>
      <c r="B153" s="1554"/>
      <c r="C153" s="1549"/>
      <c r="D153" s="1513" t="s">
        <v>194</v>
      </c>
      <c r="E153" s="1520"/>
      <c r="F153" s="1573"/>
      <c r="G153" s="1574" t="s">
        <v>183</v>
      </c>
      <c r="H153" s="1515" t="s">
        <v>195</v>
      </c>
      <c r="I153" s="1503" t="s">
        <v>67</v>
      </c>
      <c r="BX153" s="310"/>
      <c r="BY153" s="310"/>
      <c r="BZ153" s="310"/>
      <c r="CA153" s="307"/>
      <c r="CB153" s="307"/>
      <c r="CC153" s="307"/>
      <c r="CD153" s="307"/>
      <c r="CE153" s="307"/>
      <c r="CF153" s="307"/>
      <c r="CG153" s="308"/>
      <c r="CH153" s="308"/>
      <c r="CI153" s="308"/>
      <c r="CJ153" s="308"/>
      <c r="CK153" s="308"/>
      <c r="CL153" s="308"/>
      <c r="CM153" s="308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</row>
    <row r="154" spans="1:104" s="82" customFormat="1" ht="16.350000000000001" customHeight="1" x14ac:dyDescent="0.2">
      <c r="A154" s="1525"/>
      <c r="B154" s="1570"/>
      <c r="C154" s="1551"/>
      <c r="D154" s="766" t="s">
        <v>196</v>
      </c>
      <c r="E154" s="1369" t="s">
        <v>185</v>
      </c>
      <c r="F154" s="762" t="s">
        <v>189</v>
      </c>
      <c r="G154" s="1575"/>
      <c r="H154" s="1516"/>
      <c r="I154" s="1506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BX154" s="310"/>
      <c r="BY154" s="310"/>
      <c r="BZ154" s="310"/>
      <c r="CA154" s="307"/>
      <c r="CB154" s="307"/>
      <c r="CC154" s="307"/>
      <c r="CD154" s="307"/>
      <c r="CE154" s="307"/>
      <c r="CF154" s="307"/>
      <c r="CG154" s="308"/>
      <c r="CH154" s="308"/>
      <c r="CI154" s="308"/>
      <c r="CJ154" s="308"/>
      <c r="CK154" s="308"/>
      <c r="CL154" s="308"/>
      <c r="CM154" s="308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</row>
    <row r="155" spans="1:104" ht="16.350000000000001" customHeight="1" x14ac:dyDescent="0.2">
      <c r="A155" s="1674" t="s">
        <v>197</v>
      </c>
      <c r="B155" s="1675" t="s">
        <v>192</v>
      </c>
      <c r="C155" s="1676"/>
      <c r="D155" s="1419">
        <f t="shared" ref="D155:D160" si="19">SUM(E155:F155)</f>
        <v>0</v>
      </c>
      <c r="E155" s="1383"/>
      <c r="F155" s="1428"/>
      <c r="G155" s="1386"/>
      <c r="H155" s="1389"/>
      <c r="I155" s="1384"/>
      <c r="J155" s="28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12"/>
      <c r="W155" s="12"/>
      <c r="X155" s="12"/>
      <c r="Y155" s="12"/>
      <c r="Z155" s="12"/>
      <c r="AA155" s="12"/>
      <c r="CG155" s="13">
        <v>0</v>
      </c>
      <c r="CH155" s="13"/>
      <c r="CI155" s="13"/>
      <c r="CJ155" s="13"/>
      <c r="CK155" s="13"/>
      <c r="CL155" s="13"/>
      <c r="CM155" s="13"/>
    </row>
    <row r="156" spans="1:104" ht="16.350000000000001" customHeight="1" x14ac:dyDescent="0.2">
      <c r="A156" s="1579"/>
      <c r="B156" s="1558" t="s">
        <v>190</v>
      </c>
      <c r="C156" s="1559"/>
      <c r="D156" s="313">
        <f t="shared" si="19"/>
        <v>265</v>
      </c>
      <c r="E156" s="34">
        <v>265</v>
      </c>
      <c r="F156" s="314"/>
      <c r="G156" s="38">
        <v>265</v>
      </c>
      <c r="H156" s="41"/>
      <c r="I156" s="7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0"/>
      <c r="B157" s="1547" t="s">
        <v>191</v>
      </c>
      <c r="C157" s="1548"/>
      <c r="D157" s="264">
        <f t="shared" si="19"/>
        <v>0</v>
      </c>
      <c r="E157" s="46"/>
      <c r="F157" s="316"/>
      <c r="G157" s="49"/>
      <c r="H157" s="265"/>
      <c r="I157" s="47"/>
      <c r="J157" s="2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10" t="s">
        <v>198</v>
      </c>
      <c r="B158" s="1675" t="s">
        <v>192</v>
      </c>
      <c r="C158" s="1676"/>
      <c r="D158" s="1419">
        <f t="shared" si="19"/>
        <v>0</v>
      </c>
      <c r="E158" s="1383"/>
      <c r="F158" s="1428"/>
      <c r="G158" s="1386"/>
      <c r="H158" s="1389"/>
      <c r="I158" s="1384"/>
      <c r="J158" s="28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11"/>
      <c r="B159" s="1558" t="s">
        <v>190</v>
      </c>
      <c r="C159" s="1559"/>
      <c r="D159" s="313">
        <f t="shared" si="19"/>
        <v>131</v>
      </c>
      <c r="E159" s="34">
        <v>131</v>
      </c>
      <c r="F159" s="314"/>
      <c r="G159" s="38">
        <v>131</v>
      </c>
      <c r="H159" s="41"/>
      <c r="I159" s="73"/>
      <c r="J159" s="28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12"/>
      <c r="B160" s="1547" t="s">
        <v>191</v>
      </c>
      <c r="C160" s="1548"/>
      <c r="D160" s="264">
        <f t="shared" si="19"/>
        <v>0</v>
      </c>
      <c r="E160" s="46"/>
      <c r="F160" s="316"/>
      <c r="G160" s="49"/>
      <c r="H160" s="265"/>
      <c r="I160" s="47"/>
      <c r="J160" s="28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32.1" customHeight="1" x14ac:dyDescent="0.2">
      <c r="A161" s="10" t="s">
        <v>199</v>
      </c>
      <c r="B161" s="10"/>
      <c r="C161" s="10"/>
      <c r="D161" s="10"/>
      <c r="E161" s="8"/>
      <c r="G161" s="8"/>
      <c r="H161" s="8"/>
      <c r="I161" s="8"/>
      <c r="J161" s="57"/>
      <c r="K161" s="57"/>
      <c r="L161" s="57"/>
      <c r="M161" s="57"/>
      <c r="N161" s="57"/>
      <c r="O161" s="12"/>
      <c r="P161" s="57"/>
      <c r="Q161" s="57"/>
      <c r="R161" s="57"/>
      <c r="S161" s="57"/>
      <c r="T161" s="57"/>
      <c r="U161" s="57"/>
      <c r="V161" s="57"/>
      <c r="W161" s="57"/>
      <c r="X161" s="12"/>
      <c r="Y161" s="12"/>
      <c r="Z161" s="12"/>
      <c r="AA161" s="12"/>
      <c r="BX161" s="2"/>
      <c r="BY161" s="2"/>
      <c r="BZ161" s="2"/>
      <c r="CG161" s="13"/>
      <c r="CH161" s="13"/>
      <c r="CI161" s="13"/>
      <c r="CJ161" s="13"/>
      <c r="CK161" s="13"/>
      <c r="CL161" s="13"/>
      <c r="CM161" s="13"/>
    </row>
    <row r="162" spans="1:91" ht="16.350000000000001" customHeight="1" x14ac:dyDescent="0.2">
      <c r="A162" s="1680" t="s">
        <v>200</v>
      </c>
      <c r="B162" s="1680"/>
      <c r="C162" s="1589" t="s">
        <v>201</v>
      </c>
      <c r="D162" s="1590"/>
      <c r="E162" s="1591"/>
      <c r="F162" s="1565" t="s">
        <v>6</v>
      </c>
      <c r="G162" s="1595"/>
      <c r="H162" s="1595"/>
      <c r="I162" s="1595"/>
      <c r="J162" s="1595"/>
      <c r="K162" s="1595"/>
      <c r="L162" s="1595"/>
      <c r="M162" s="1595"/>
      <c r="N162" s="1595"/>
      <c r="O162" s="1595"/>
      <c r="P162" s="1595"/>
      <c r="Q162" s="1595"/>
      <c r="R162" s="1595"/>
      <c r="S162" s="1595"/>
      <c r="T162" s="1595"/>
      <c r="U162" s="1595"/>
      <c r="V162" s="1595"/>
      <c r="W162" s="1595"/>
      <c r="X162" s="1595"/>
      <c r="Y162" s="1595"/>
      <c r="Z162" s="1595"/>
      <c r="AA162" s="1595"/>
      <c r="AB162" s="1595"/>
      <c r="AC162" s="1595"/>
      <c r="AD162" s="1595"/>
      <c r="AE162" s="1595"/>
      <c r="AF162" s="1595"/>
      <c r="AG162" s="1595"/>
      <c r="AH162" s="1595"/>
      <c r="AI162" s="1595"/>
      <c r="AJ162" s="1595"/>
      <c r="AK162" s="1595"/>
      <c r="AL162" s="1595"/>
      <c r="AM162" s="1596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680"/>
      <c r="B163" s="1680"/>
      <c r="C163" s="1592"/>
      <c r="D163" s="1593"/>
      <c r="E163" s="1594"/>
      <c r="F163" s="1681" t="s">
        <v>11</v>
      </c>
      <c r="G163" s="1681"/>
      <c r="H163" s="1681" t="s">
        <v>12</v>
      </c>
      <c r="I163" s="1681"/>
      <c r="J163" s="1681" t="s">
        <v>13</v>
      </c>
      <c r="K163" s="1681"/>
      <c r="L163" s="1509" t="s">
        <v>14</v>
      </c>
      <c r="M163" s="1507"/>
      <c r="N163" s="1681" t="s">
        <v>15</v>
      </c>
      <c r="O163" s="1681"/>
      <c r="P163" s="1514" t="s">
        <v>16</v>
      </c>
      <c r="Q163" s="1513"/>
      <c r="R163" s="1677" t="s">
        <v>17</v>
      </c>
      <c r="S163" s="1677"/>
      <c r="T163" s="1514" t="s">
        <v>18</v>
      </c>
      <c r="U163" s="1513"/>
      <c r="V163" s="1677" t="s">
        <v>19</v>
      </c>
      <c r="W163" s="1677"/>
      <c r="X163" s="1514" t="s">
        <v>20</v>
      </c>
      <c r="Y163" s="1513"/>
      <c r="Z163" s="1513" t="s">
        <v>21</v>
      </c>
      <c r="AA163" s="1514"/>
      <c r="AB163" s="1677" t="s">
        <v>22</v>
      </c>
      <c r="AC163" s="1677"/>
      <c r="AD163" s="1677" t="s">
        <v>23</v>
      </c>
      <c r="AE163" s="1677"/>
      <c r="AF163" s="1677" t="s">
        <v>24</v>
      </c>
      <c r="AG163" s="1677"/>
      <c r="AH163" s="1677" t="s">
        <v>25</v>
      </c>
      <c r="AI163" s="1677"/>
      <c r="AJ163" s="1677" t="s">
        <v>26</v>
      </c>
      <c r="AK163" s="1677"/>
      <c r="AL163" s="1677" t="s">
        <v>27</v>
      </c>
      <c r="AM163" s="1677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680"/>
      <c r="B164" s="1680"/>
      <c r="C164" s="1429" t="s">
        <v>32</v>
      </c>
      <c r="D164" s="1430" t="s">
        <v>33</v>
      </c>
      <c r="E164" s="320" t="s">
        <v>34</v>
      </c>
      <c r="F164" s="1369" t="s">
        <v>40</v>
      </c>
      <c r="G164" s="765" t="s">
        <v>34</v>
      </c>
      <c r="H164" s="1369" t="s">
        <v>40</v>
      </c>
      <c r="I164" s="765" t="s">
        <v>34</v>
      </c>
      <c r="J164" s="1369" t="s">
        <v>40</v>
      </c>
      <c r="K164" s="765" t="s">
        <v>34</v>
      </c>
      <c r="L164" s="1369" t="s">
        <v>40</v>
      </c>
      <c r="M164" s="775" t="s">
        <v>34</v>
      </c>
      <c r="N164" s="1369" t="s">
        <v>40</v>
      </c>
      <c r="O164" s="765" t="s">
        <v>34</v>
      </c>
      <c r="P164" s="1369" t="s">
        <v>40</v>
      </c>
      <c r="Q164" s="775" t="s">
        <v>34</v>
      </c>
      <c r="R164" s="1369" t="s">
        <v>40</v>
      </c>
      <c r="S164" s="765" t="s">
        <v>34</v>
      </c>
      <c r="T164" s="1369" t="s">
        <v>40</v>
      </c>
      <c r="U164" s="775" t="s">
        <v>34</v>
      </c>
      <c r="V164" s="1369" t="s">
        <v>40</v>
      </c>
      <c r="W164" s="765" t="s">
        <v>34</v>
      </c>
      <c r="X164" s="1369" t="s">
        <v>40</v>
      </c>
      <c r="Y164" s="775" t="s">
        <v>34</v>
      </c>
      <c r="Z164" s="1369" t="s">
        <v>40</v>
      </c>
      <c r="AA164" s="765" t="s">
        <v>34</v>
      </c>
      <c r="AB164" s="1369" t="s">
        <v>40</v>
      </c>
      <c r="AC164" s="765" t="s">
        <v>34</v>
      </c>
      <c r="AD164" s="1369" t="s">
        <v>40</v>
      </c>
      <c r="AE164" s="765" t="s">
        <v>34</v>
      </c>
      <c r="AF164" s="1369" t="s">
        <v>40</v>
      </c>
      <c r="AG164" s="765" t="s">
        <v>34</v>
      </c>
      <c r="AH164" s="1369" t="s">
        <v>40</v>
      </c>
      <c r="AI164" s="765" t="s">
        <v>34</v>
      </c>
      <c r="AJ164" s="1369" t="s">
        <v>40</v>
      </c>
      <c r="AK164" s="765" t="s">
        <v>34</v>
      </c>
      <c r="AL164" s="1369" t="s">
        <v>40</v>
      </c>
      <c r="AM164" s="765" t="s">
        <v>34</v>
      </c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678" t="s">
        <v>202</v>
      </c>
      <c r="B165" s="1679"/>
      <c r="C165" s="321">
        <f>SUM(D165+E165)</f>
        <v>0</v>
      </c>
      <c r="D165" s="322">
        <f>SUM(P165+R165+T165+V165+X165+Z165+AB165+AD165+AF165+AH165+AJ165+AL165)</f>
        <v>0</v>
      </c>
      <c r="E165" s="1431">
        <f>SUM(Q165+S165+U165+W165+Y165+AA165+AC165+AE165+AG165+AI165+AK165+AM165)</f>
        <v>0</v>
      </c>
      <c r="F165" s="1432"/>
      <c r="G165" s="325"/>
      <c r="H165" s="326"/>
      <c r="I165" s="1433"/>
      <c r="J165" s="1432"/>
      <c r="K165" s="325"/>
      <c r="L165" s="326"/>
      <c r="M165" s="1433"/>
      <c r="N165" s="326"/>
      <c r="O165" s="1433"/>
      <c r="P165" s="1434"/>
      <c r="Q165" s="1435"/>
      <c r="R165" s="1436"/>
      <c r="S165" s="1437"/>
      <c r="T165" s="1434"/>
      <c r="U165" s="1435"/>
      <c r="V165" s="1436"/>
      <c r="W165" s="1437"/>
      <c r="X165" s="1434"/>
      <c r="Y165" s="1435"/>
      <c r="Z165" s="1436"/>
      <c r="AA165" s="1437"/>
      <c r="AB165" s="1436"/>
      <c r="AC165" s="1437"/>
      <c r="AD165" s="1436"/>
      <c r="AE165" s="1437"/>
      <c r="AF165" s="1436"/>
      <c r="AG165" s="1437"/>
      <c r="AH165" s="1436"/>
      <c r="AI165" s="1437"/>
      <c r="AJ165" s="1436"/>
      <c r="AK165" s="1437"/>
      <c r="AL165" s="1436"/>
      <c r="AM165" s="1437"/>
      <c r="AN165" s="131"/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586" t="s">
        <v>203</v>
      </c>
      <c r="B166" s="1587"/>
      <c r="C166" s="328">
        <f>SUM(D166+E166)</f>
        <v>0</v>
      </c>
      <c r="D166" s="329">
        <f t="shared" ref="D166:E168" si="20">SUM(F166+H166+J166+L166+N166+P166+R166+T166+V166+X166+Z166+AB166+AD166+AF166+AH166+AJ166+AL166)</f>
        <v>0</v>
      </c>
      <c r="E166" s="330">
        <f t="shared" si="20"/>
        <v>0</v>
      </c>
      <c r="F166" s="1438"/>
      <c r="G166" s="1439"/>
      <c r="H166" s="1438"/>
      <c r="I166" s="1439"/>
      <c r="J166" s="1438"/>
      <c r="K166" s="1439"/>
      <c r="L166" s="1440"/>
      <c r="M166" s="1441"/>
      <c r="N166" s="1438"/>
      <c r="O166" s="1439"/>
      <c r="P166" s="1440"/>
      <c r="Q166" s="1441"/>
      <c r="R166" s="1438"/>
      <c r="S166" s="1439"/>
      <c r="T166" s="1440"/>
      <c r="U166" s="1441"/>
      <c r="V166" s="1438"/>
      <c r="W166" s="1439"/>
      <c r="X166" s="1440"/>
      <c r="Y166" s="1441"/>
      <c r="Z166" s="1438"/>
      <c r="AA166" s="1439"/>
      <c r="AB166" s="1438"/>
      <c r="AC166" s="1439"/>
      <c r="AD166" s="1438"/>
      <c r="AE166" s="1439"/>
      <c r="AF166" s="1438"/>
      <c r="AG166" s="1439"/>
      <c r="AH166" s="1438"/>
      <c r="AI166" s="1439"/>
      <c r="AJ166" s="1438"/>
      <c r="AK166" s="1439"/>
      <c r="AL166" s="1438"/>
      <c r="AM166" s="1439"/>
      <c r="AN166" s="131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98" t="s">
        <v>204</v>
      </c>
      <c r="B167" s="1599"/>
      <c r="C167" s="328">
        <f>SUM(D167+E167)</f>
        <v>0</v>
      </c>
      <c r="D167" s="329">
        <f t="shared" si="20"/>
        <v>0</v>
      </c>
      <c r="E167" s="330">
        <f t="shared" si="20"/>
        <v>0</v>
      </c>
      <c r="F167" s="1438"/>
      <c r="G167" s="1439"/>
      <c r="H167" s="1438"/>
      <c r="I167" s="1439"/>
      <c r="J167" s="1438"/>
      <c r="K167" s="1439"/>
      <c r="L167" s="1440"/>
      <c r="M167" s="1441"/>
      <c r="N167" s="1438"/>
      <c r="O167" s="1439"/>
      <c r="P167" s="1440"/>
      <c r="Q167" s="1441"/>
      <c r="R167" s="1438"/>
      <c r="S167" s="1439"/>
      <c r="T167" s="1440"/>
      <c r="U167" s="1441"/>
      <c r="V167" s="1438"/>
      <c r="W167" s="1439"/>
      <c r="X167" s="1440"/>
      <c r="Y167" s="1441"/>
      <c r="Z167" s="1438"/>
      <c r="AA167" s="1439"/>
      <c r="AB167" s="1438"/>
      <c r="AC167" s="1439"/>
      <c r="AD167" s="1438"/>
      <c r="AE167" s="1439"/>
      <c r="AF167" s="1438"/>
      <c r="AG167" s="1439"/>
      <c r="AH167" s="1438"/>
      <c r="AI167" s="1439"/>
      <c r="AJ167" s="1438"/>
      <c r="AK167" s="1439"/>
      <c r="AL167" s="1438"/>
      <c r="AM167" s="1439"/>
      <c r="AN167" s="131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600" t="s">
        <v>67</v>
      </c>
      <c r="B168" s="1601"/>
      <c r="C168" s="331">
        <f>SUM(D168+E168)</f>
        <v>0</v>
      </c>
      <c r="D168" s="332">
        <f t="shared" si="20"/>
        <v>0</v>
      </c>
      <c r="E168" s="333">
        <f t="shared" si="20"/>
        <v>0</v>
      </c>
      <c r="F168" s="1442"/>
      <c r="G168" s="1443"/>
      <c r="H168" s="1442"/>
      <c r="I168" s="1443"/>
      <c r="J168" s="1442"/>
      <c r="K168" s="1443"/>
      <c r="L168" s="1444"/>
      <c r="M168" s="1445"/>
      <c r="N168" s="1442"/>
      <c r="O168" s="1443"/>
      <c r="P168" s="1444"/>
      <c r="Q168" s="1445"/>
      <c r="R168" s="1442"/>
      <c r="S168" s="1443"/>
      <c r="T168" s="1444"/>
      <c r="U168" s="1445"/>
      <c r="V168" s="1442"/>
      <c r="W168" s="1443"/>
      <c r="X168" s="1444"/>
      <c r="Y168" s="1445"/>
      <c r="Z168" s="1442"/>
      <c r="AA168" s="1443"/>
      <c r="AB168" s="1442"/>
      <c r="AC168" s="1443"/>
      <c r="AD168" s="1442"/>
      <c r="AE168" s="1443"/>
      <c r="AF168" s="1442"/>
      <c r="AG168" s="1443"/>
      <c r="AH168" s="1442"/>
      <c r="AI168" s="1443"/>
      <c r="AJ168" s="1442"/>
      <c r="AK168" s="1443"/>
      <c r="AL168" s="1442"/>
      <c r="AM168" s="1443"/>
      <c r="AN168" s="131"/>
      <c r="CG168" s="13"/>
      <c r="CH168" s="13"/>
      <c r="CI168" s="13"/>
      <c r="CJ168" s="13"/>
      <c r="CK168" s="13"/>
      <c r="CL168" s="13"/>
      <c r="CM168" s="13"/>
    </row>
    <row r="169" spans="1:91" ht="32.1" customHeight="1" x14ac:dyDescent="0.2">
      <c r="A169" s="334" t="s">
        <v>205</v>
      </c>
      <c r="B169" s="334"/>
      <c r="C169" s="10"/>
      <c r="D169" s="10"/>
      <c r="E169" s="11"/>
      <c r="F169" s="9"/>
      <c r="G169" s="8"/>
      <c r="H169" s="8"/>
      <c r="I169" s="1"/>
      <c r="J169" s="1"/>
      <c r="K169" s="1"/>
      <c r="L169" s="56"/>
      <c r="M169" s="206"/>
      <c r="N169" s="56"/>
      <c r="O169" s="335"/>
      <c r="P169" s="204"/>
      <c r="Q169" s="204"/>
      <c r="R169" s="204"/>
      <c r="S169" s="206"/>
      <c r="T169" s="56"/>
      <c r="U169" s="204"/>
      <c r="V169" s="204"/>
      <c r="W169" s="206"/>
      <c r="X169" s="206"/>
      <c r="Y169" s="56"/>
      <c r="Z169" s="206"/>
      <c r="AA169" s="56"/>
      <c r="AB169" s="206"/>
      <c r="AC169" s="204"/>
      <c r="BX169" s="2"/>
      <c r="BY169" s="2"/>
      <c r="BZ169" s="2"/>
      <c r="CG169" s="13"/>
      <c r="CH169" s="13"/>
      <c r="CI169" s="13"/>
      <c r="CJ169" s="13"/>
      <c r="CK169" s="13"/>
      <c r="CL169" s="13"/>
      <c r="CM169" s="13"/>
    </row>
    <row r="170" spans="1:91" ht="16.350000000000001" customHeight="1" x14ac:dyDescent="0.2">
      <c r="A170" s="1523" t="s">
        <v>111</v>
      </c>
      <c r="B170" s="1549"/>
      <c r="C170" s="1523" t="s">
        <v>53</v>
      </c>
      <c r="D170" s="1554"/>
      <c r="E170" s="1549"/>
      <c r="F170" s="1513" t="s">
        <v>206</v>
      </c>
      <c r="G170" s="1520"/>
      <c r="H170" s="1520"/>
      <c r="I170" s="1520"/>
      <c r="J170" s="1520"/>
      <c r="K170" s="1520"/>
      <c r="L170" s="1520"/>
      <c r="M170" s="1520"/>
      <c r="N170" s="1520"/>
      <c r="O170" s="1520"/>
      <c r="P170" s="1520"/>
      <c r="Q170" s="1520"/>
      <c r="R170" s="1520"/>
      <c r="S170" s="1520"/>
      <c r="T170" s="1520"/>
      <c r="U170" s="1514"/>
      <c r="V170" s="1503" t="s">
        <v>207</v>
      </c>
      <c r="W170" s="1683" t="s">
        <v>208</v>
      </c>
      <c r="X170" s="1683" t="s">
        <v>209</v>
      </c>
      <c r="Y170" s="1683" t="s">
        <v>210</v>
      </c>
      <c r="Z170" s="1683" t="s">
        <v>211</v>
      </c>
      <c r="AA170" s="1683" t="s">
        <v>212</v>
      </c>
      <c r="AB170" s="1684" t="s">
        <v>213</v>
      </c>
      <c r="AC170" s="1684"/>
      <c r="AD170" s="1684"/>
      <c r="AE170" s="1684"/>
      <c r="AF170" s="1565" t="s">
        <v>123</v>
      </c>
      <c r="AG170" s="1596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24"/>
      <c r="B171" s="1550"/>
      <c r="C171" s="1524"/>
      <c r="D171" s="1602"/>
      <c r="E171" s="1550"/>
      <c r="F171" s="1683" t="s">
        <v>11</v>
      </c>
      <c r="G171" s="1683"/>
      <c r="H171" s="1683" t="s">
        <v>12</v>
      </c>
      <c r="I171" s="1683"/>
      <c r="J171" s="1683" t="s">
        <v>13</v>
      </c>
      <c r="K171" s="1683"/>
      <c r="L171" s="1683" t="s">
        <v>214</v>
      </c>
      <c r="M171" s="1683"/>
      <c r="N171" s="1683" t="s">
        <v>114</v>
      </c>
      <c r="O171" s="1683"/>
      <c r="P171" s="1684" t="s">
        <v>215</v>
      </c>
      <c r="Q171" s="1684"/>
      <c r="R171" s="1684" t="s">
        <v>216</v>
      </c>
      <c r="S171" s="1684"/>
      <c r="T171" s="1551" t="s">
        <v>217</v>
      </c>
      <c r="U171" s="1500"/>
      <c r="V171" s="1546"/>
      <c r="W171" s="1683"/>
      <c r="X171" s="1683"/>
      <c r="Y171" s="1683"/>
      <c r="Z171" s="1683"/>
      <c r="AA171" s="1683"/>
      <c r="AB171" s="1683" t="s">
        <v>126</v>
      </c>
      <c r="AC171" s="1683" t="s">
        <v>127</v>
      </c>
      <c r="AD171" s="1683" t="s">
        <v>128</v>
      </c>
      <c r="AE171" s="1683" t="s">
        <v>129</v>
      </c>
      <c r="AF171" s="1682" t="s">
        <v>130</v>
      </c>
      <c r="AG171" s="1682" t="s">
        <v>131</v>
      </c>
      <c r="AH171" s="210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25"/>
      <c r="B172" s="1551"/>
      <c r="C172" s="1446" t="s">
        <v>32</v>
      </c>
      <c r="D172" s="1447" t="s">
        <v>40</v>
      </c>
      <c r="E172" s="756" t="s">
        <v>34</v>
      </c>
      <c r="F172" s="1448" t="s">
        <v>40</v>
      </c>
      <c r="G172" s="1449" t="s">
        <v>34</v>
      </c>
      <c r="H172" s="1448" t="s">
        <v>40</v>
      </c>
      <c r="I172" s="1449" t="s">
        <v>34</v>
      </c>
      <c r="J172" s="1448" t="s">
        <v>40</v>
      </c>
      <c r="K172" s="1449" t="s">
        <v>34</v>
      </c>
      <c r="L172" s="1448" t="s">
        <v>40</v>
      </c>
      <c r="M172" s="1449" t="s">
        <v>34</v>
      </c>
      <c r="N172" s="1448" t="s">
        <v>40</v>
      </c>
      <c r="O172" s="1449" t="s">
        <v>34</v>
      </c>
      <c r="P172" s="1448" t="s">
        <v>40</v>
      </c>
      <c r="Q172" s="1449" t="s">
        <v>34</v>
      </c>
      <c r="R172" s="1448" t="s">
        <v>40</v>
      </c>
      <c r="S172" s="1449" t="s">
        <v>34</v>
      </c>
      <c r="T172" s="100" t="s">
        <v>40</v>
      </c>
      <c r="U172" s="1449" t="s">
        <v>34</v>
      </c>
      <c r="V172" s="1506"/>
      <c r="W172" s="1683"/>
      <c r="X172" s="1683"/>
      <c r="Y172" s="1683"/>
      <c r="Z172" s="1683"/>
      <c r="AA172" s="1683"/>
      <c r="AB172" s="1683"/>
      <c r="AC172" s="1683"/>
      <c r="AD172" s="1683"/>
      <c r="AE172" s="1683"/>
      <c r="AF172" s="1682"/>
      <c r="AG172" s="1682"/>
      <c r="AH172" s="210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26.25" customHeight="1" x14ac:dyDescent="0.2">
      <c r="A173" s="1683" t="s">
        <v>218</v>
      </c>
      <c r="B173" s="1450" t="s">
        <v>219</v>
      </c>
      <c r="C173" s="1451">
        <f>SUM(D173:E173)</f>
        <v>4</v>
      </c>
      <c r="D173" s="1452">
        <f>SUM(F173+H173+J173+L173+N173+P173+R173+T173)</f>
        <v>0</v>
      </c>
      <c r="E173" s="56">
        <f>G173+I173+K173+M173+O173+Q173+S173+U173</f>
        <v>4</v>
      </c>
      <c r="F173" s="1453"/>
      <c r="G173" s="1454"/>
      <c r="H173" s="1453"/>
      <c r="I173" s="1454">
        <v>1</v>
      </c>
      <c r="J173" s="1453"/>
      <c r="K173" s="1454"/>
      <c r="L173" s="1453"/>
      <c r="M173" s="1454">
        <v>2</v>
      </c>
      <c r="N173" s="1453"/>
      <c r="O173" s="1454">
        <v>1</v>
      </c>
      <c r="P173" s="1453"/>
      <c r="Q173" s="1454"/>
      <c r="R173" s="1453"/>
      <c r="S173" s="1454"/>
      <c r="T173" s="1453"/>
      <c r="U173" s="1454"/>
      <c r="V173" s="1455">
        <v>0</v>
      </c>
      <c r="W173" s="1453">
        <v>2</v>
      </c>
      <c r="X173" s="1454">
        <v>2</v>
      </c>
      <c r="Y173" s="1454">
        <v>0</v>
      </c>
      <c r="Z173" s="1454">
        <v>2</v>
      </c>
      <c r="AA173" s="1454">
        <v>0</v>
      </c>
      <c r="AB173" s="1453"/>
      <c r="AC173" s="1454"/>
      <c r="AD173" s="1454">
        <v>4</v>
      </c>
      <c r="AE173" s="1456"/>
      <c r="AF173" s="1454">
        <v>4</v>
      </c>
      <c r="AG173" s="1456"/>
      <c r="AH173" s="28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12"/>
      <c r="AT173" s="12"/>
      <c r="BW173" s="3"/>
      <c r="CG173" s="13">
        <v>0</v>
      </c>
      <c r="CH173" s="13">
        <v>0</v>
      </c>
      <c r="CI173" s="13">
        <v>0</v>
      </c>
      <c r="CJ173" s="13">
        <v>0</v>
      </c>
      <c r="CK173" s="13"/>
      <c r="CL173" s="13"/>
      <c r="CM173" s="13"/>
    </row>
    <row r="174" spans="1:91" ht="26.25" customHeight="1" x14ac:dyDescent="0.2">
      <c r="A174" s="1683"/>
      <c r="B174" s="89" t="s">
        <v>220</v>
      </c>
      <c r="C174" s="344">
        <f>SUM(D174:E174)</f>
        <v>0</v>
      </c>
      <c r="D174" s="44">
        <f>SUM(F174+H174+J174+L174+N174+P174+R174+T174)</f>
        <v>0</v>
      </c>
      <c r="E174" s="345">
        <f>G174+I174+K174+M174+O174+Q174+S174+U174</f>
        <v>0</v>
      </c>
      <c r="F174" s="222"/>
      <c r="G174" s="346"/>
      <c r="H174" s="222"/>
      <c r="I174" s="346"/>
      <c r="J174" s="222"/>
      <c r="K174" s="346"/>
      <c r="L174" s="222"/>
      <c r="M174" s="346"/>
      <c r="N174" s="222"/>
      <c r="O174" s="346"/>
      <c r="P174" s="222"/>
      <c r="Q174" s="346"/>
      <c r="R174" s="222"/>
      <c r="S174" s="346"/>
      <c r="T174" s="222"/>
      <c r="U174" s="346"/>
      <c r="V174" s="347"/>
      <c r="W174" s="222"/>
      <c r="X174" s="346"/>
      <c r="Y174" s="346"/>
      <c r="Z174" s="346"/>
      <c r="AA174" s="346"/>
      <c r="AB174" s="222"/>
      <c r="AC174" s="346"/>
      <c r="AD174" s="346"/>
      <c r="AE174" s="223"/>
      <c r="AF174" s="346"/>
      <c r="AG174" s="223"/>
      <c r="AH174" s="28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32.1" customHeight="1" x14ac:dyDescent="0.2">
      <c r="A175" s="82" t="s">
        <v>221</v>
      </c>
      <c r="B175" s="8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BX175" s="2"/>
      <c r="BY175" s="2"/>
      <c r="BZ175" s="2"/>
      <c r="CG175" s="13"/>
      <c r="CH175" s="13"/>
      <c r="CI175" s="13"/>
      <c r="CJ175" s="13"/>
      <c r="CK175" s="13"/>
      <c r="CL175" s="13"/>
      <c r="CM175" s="13"/>
    </row>
    <row r="176" spans="1:91" ht="16.350000000000001" customHeight="1" x14ac:dyDescent="0.2">
      <c r="A176" s="1498" t="s">
        <v>4</v>
      </c>
      <c r="B176" s="1498" t="s">
        <v>53</v>
      </c>
      <c r="C176" s="1510" t="s">
        <v>65</v>
      </c>
      <c r="D176" s="1503" t="s">
        <v>222</v>
      </c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BX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00"/>
      <c r="B177" s="1500"/>
      <c r="C177" s="1512"/>
      <c r="D177" s="1506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20.25" customHeight="1" x14ac:dyDescent="0.2">
      <c r="A178" s="1450" t="s">
        <v>223</v>
      </c>
      <c r="B178" s="1457">
        <f>SUM(C178:D178)</f>
        <v>4</v>
      </c>
      <c r="C178" s="1458"/>
      <c r="D178" s="1459">
        <v>4</v>
      </c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89" t="s">
        <v>224</v>
      </c>
      <c r="B179" s="349">
        <f>SUM(C179)</f>
        <v>0</v>
      </c>
      <c r="C179" s="350"/>
      <c r="D179" s="1460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32.1" customHeight="1" x14ac:dyDescent="0.2">
      <c r="A180" s="352" t="s">
        <v>225</v>
      </c>
      <c r="B180" s="334"/>
      <c r="C180" s="353"/>
      <c r="D180" s="10"/>
      <c r="F180" s="207"/>
      <c r="G180" s="206"/>
      <c r="H180" s="56"/>
      <c r="I180" s="206"/>
      <c r="J180" s="204"/>
      <c r="K180" s="204"/>
      <c r="L180" s="206"/>
      <c r="M180" s="56"/>
      <c r="N180" s="206"/>
      <c r="O180" s="206"/>
      <c r="P180" s="56"/>
      <c r="Q180" s="206"/>
      <c r="R180" s="206"/>
      <c r="S180" s="56"/>
      <c r="T180" s="206"/>
      <c r="U180" s="206"/>
      <c r="V180" s="204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BX180" s="2"/>
      <c r="BY180" s="2"/>
      <c r="BZ180" s="2"/>
      <c r="CG180" s="13"/>
      <c r="CH180" s="13"/>
      <c r="CI180" s="13"/>
      <c r="CJ180" s="13"/>
      <c r="CK180" s="13"/>
      <c r="CL180" s="13"/>
      <c r="CM180" s="13"/>
    </row>
    <row r="181" spans="1:91" ht="16.350000000000001" customHeight="1" x14ac:dyDescent="0.2">
      <c r="A181" s="1498" t="s">
        <v>111</v>
      </c>
      <c r="B181" s="1523" t="s">
        <v>53</v>
      </c>
      <c r="C181" s="1554"/>
      <c r="D181" s="1549"/>
      <c r="E181" s="1613" t="s">
        <v>6</v>
      </c>
      <c r="F181" s="1614"/>
      <c r="G181" s="1614"/>
      <c r="H181" s="1614"/>
      <c r="I181" s="1614"/>
      <c r="J181" s="1614"/>
      <c r="K181" s="1614"/>
      <c r="L181" s="1614"/>
      <c r="M181" s="1614"/>
      <c r="N181" s="1614"/>
      <c r="O181" s="1614"/>
      <c r="P181" s="1614"/>
      <c r="Q181" s="1614"/>
      <c r="R181" s="1614"/>
      <c r="S181" s="1614"/>
      <c r="T181" s="1614"/>
      <c r="U181" s="1614"/>
      <c r="V181" s="1615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499"/>
      <c r="B182" s="1525"/>
      <c r="C182" s="1570"/>
      <c r="D182" s="1551"/>
      <c r="E182" s="1683" t="s">
        <v>112</v>
      </c>
      <c r="F182" s="1683"/>
      <c r="G182" s="1687" t="s">
        <v>226</v>
      </c>
      <c r="H182" s="1683"/>
      <c r="I182" s="1683" t="s">
        <v>15</v>
      </c>
      <c r="J182" s="1683"/>
      <c r="K182" s="1683" t="s">
        <v>227</v>
      </c>
      <c r="L182" s="1683"/>
      <c r="M182" s="1683" t="s">
        <v>117</v>
      </c>
      <c r="N182" s="1683"/>
      <c r="O182" s="1684" t="s">
        <v>118</v>
      </c>
      <c r="P182" s="1684"/>
      <c r="Q182" s="1684" t="s">
        <v>228</v>
      </c>
      <c r="R182" s="1684"/>
      <c r="S182" s="1684" t="s">
        <v>229</v>
      </c>
      <c r="T182" s="1684"/>
      <c r="U182" s="1514" t="s">
        <v>230</v>
      </c>
      <c r="V182" s="1684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00"/>
      <c r="B183" s="14" t="s">
        <v>32</v>
      </c>
      <c r="C183" s="15" t="s">
        <v>33</v>
      </c>
      <c r="D183" s="757" t="s">
        <v>34</v>
      </c>
      <c r="E183" s="1448" t="s">
        <v>40</v>
      </c>
      <c r="F183" s="1449" t="s">
        <v>34</v>
      </c>
      <c r="G183" s="1448" t="s">
        <v>40</v>
      </c>
      <c r="H183" s="1449" t="s">
        <v>34</v>
      </c>
      <c r="I183" s="1448" t="s">
        <v>40</v>
      </c>
      <c r="J183" s="1449" t="s">
        <v>34</v>
      </c>
      <c r="K183" s="1448" t="s">
        <v>40</v>
      </c>
      <c r="L183" s="765" t="s">
        <v>34</v>
      </c>
      <c r="M183" s="1448" t="s">
        <v>40</v>
      </c>
      <c r="N183" s="765" t="s">
        <v>34</v>
      </c>
      <c r="O183" s="1448" t="s">
        <v>40</v>
      </c>
      <c r="P183" s="765" t="s">
        <v>34</v>
      </c>
      <c r="Q183" s="1448" t="s">
        <v>40</v>
      </c>
      <c r="R183" s="1449" t="s">
        <v>34</v>
      </c>
      <c r="S183" s="1448" t="s">
        <v>40</v>
      </c>
      <c r="T183" s="1449" t="s">
        <v>34</v>
      </c>
      <c r="U183" s="100" t="s">
        <v>40</v>
      </c>
      <c r="V183" s="1449" t="s">
        <v>34</v>
      </c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461" t="s">
        <v>231</v>
      </c>
      <c r="B184" s="1462">
        <f>SUM(C184+D184)</f>
        <v>19</v>
      </c>
      <c r="C184" s="1463">
        <f>SUM(E184+G184+I184+K184+M184+O184+Q184+S184+U184)</f>
        <v>6</v>
      </c>
      <c r="D184" s="118">
        <f>SUM(F184+H184+J184+L184+N184+P184+R184+T184+V184)</f>
        <v>13</v>
      </c>
      <c r="E184" s="1464"/>
      <c r="F184" s="1465"/>
      <c r="G184" s="1464">
        <v>2</v>
      </c>
      <c r="H184" s="1465">
        <v>5</v>
      </c>
      <c r="I184" s="1464">
        <v>2</v>
      </c>
      <c r="J184" s="1465">
        <v>1</v>
      </c>
      <c r="K184" s="1464">
        <v>2</v>
      </c>
      <c r="L184" s="358">
        <v>5</v>
      </c>
      <c r="M184" s="1464"/>
      <c r="N184" s="358"/>
      <c r="O184" s="1464"/>
      <c r="P184" s="358">
        <v>2</v>
      </c>
      <c r="Q184" s="1464"/>
      <c r="R184" s="1465"/>
      <c r="S184" s="1464"/>
      <c r="T184" s="1465"/>
      <c r="U184" s="1464"/>
      <c r="V184" s="358"/>
      <c r="W184" s="131"/>
      <c r="CG184" s="13"/>
      <c r="CH184" s="13"/>
      <c r="CI184" s="13"/>
      <c r="CJ184" s="13"/>
      <c r="CK184" s="13"/>
      <c r="CL184" s="13"/>
      <c r="CM184" s="13"/>
    </row>
    <row r="185" spans="1:91" ht="32.1" customHeight="1" x14ac:dyDescent="0.2">
      <c r="A185" s="82" t="s">
        <v>232</v>
      </c>
      <c r="B185" s="82"/>
      <c r="BX185" s="2"/>
      <c r="BY185" s="2"/>
      <c r="BZ185" s="2"/>
      <c r="CG185" s="13"/>
      <c r="CH185" s="13"/>
      <c r="CI185" s="13"/>
      <c r="CJ185" s="13"/>
      <c r="CK185" s="13"/>
      <c r="CL185" s="13"/>
      <c r="CM185" s="13"/>
    </row>
    <row r="186" spans="1:91" ht="16.350000000000001" customHeight="1" x14ac:dyDescent="0.2">
      <c r="A186" s="1549" t="s">
        <v>233</v>
      </c>
      <c r="B186" s="1501" t="s">
        <v>53</v>
      </c>
      <c r="C186" s="1502"/>
      <c r="D186" s="1503"/>
      <c r="E186" s="1606" t="s">
        <v>6</v>
      </c>
      <c r="F186" s="1607"/>
      <c r="G186" s="1607"/>
      <c r="H186" s="1607"/>
      <c r="I186" s="1607"/>
      <c r="J186" s="1607"/>
      <c r="K186" s="1607"/>
      <c r="L186" s="1608"/>
      <c r="M186" s="1502" t="s">
        <v>234</v>
      </c>
      <c r="N186" s="1609"/>
      <c r="O186" s="1503" t="s">
        <v>235</v>
      </c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50"/>
      <c r="B187" s="1504"/>
      <c r="C187" s="1505"/>
      <c r="D187" s="1506"/>
      <c r="E187" s="1507" t="s">
        <v>11</v>
      </c>
      <c r="F187" s="1509"/>
      <c r="G187" s="1507" t="s">
        <v>12</v>
      </c>
      <c r="H187" s="1509"/>
      <c r="I187" s="1685" t="s">
        <v>13</v>
      </c>
      <c r="J187" s="1686"/>
      <c r="K187" s="1507" t="s">
        <v>236</v>
      </c>
      <c r="L187" s="1561"/>
      <c r="M187" s="1505"/>
      <c r="N187" s="1610"/>
      <c r="O187" s="1546"/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50"/>
      <c r="B188" s="756" t="s">
        <v>32</v>
      </c>
      <c r="C188" s="1461" t="s">
        <v>33</v>
      </c>
      <c r="D188" s="756" t="s">
        <v>34</v>
      </c>
      <c r="E188" s="1448" t="s">
        <v>40</v>
      </c>
      <c r="F188" s="773" t="s">
        <v>34</v>
      </c>
      <c r="G188" s="1448" t="s">
        <v>40</v>
      </c>
      <c r="H188" s="773" t="s">
        <v>34</v>
      </c>
      <c r="I188" s="778" t="s">
        <v>40</v>
      </c>
      <c r="J188" s="779" t="s">
        <v>34</v>
      </c>
      <c r="K188" s="1448" t="s">
        <v>40</v>
      </c>
      <c r="L188" s="755" t="s">
        <v>34</v>
      </c>
      <c r="M188" s="1466" t="s">
        <v>237</v>
      </c>
      <c r="N188" s="763" t="s">
        <v>238</v>
      </c>
      <c r="O188" s="150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51"/>
      <c r="B189" s="366">
        <f t="shared" ref="B189:B194" si="21">+C189+D189</f>
        <v>7</v>
      </c>
      <c r="C189" s="367">
        <f t="shared" ref="C189:D194" si="22">+E189+G189+I189+K189</f>
        <v>6</v>
      </c>
      <c r="D189" s="368">
        <f t="shared" si="22"/>
        <v>1</v>
      </c>
      <c r="E189" s="1467">
        <f t="shared" ref="E189:O189" si="23">SUM(E190:E194)</f>
        <v>1</v>
      </c>
      <c r="F189" s="370">
        <f t="shared" si="23"/>
        <v>0</v>
      </c>
      <c r="G189" s="1467">
        <f t="shared" si="23"/>
        <v>1</v>
      </c>
      <c r="H189" s="370">
        <f t="shared" si="23"/>
        <v>1</v>
      </c>
      <c r="I189" s="1467">
        <f t="shared" si="23"/>
        <v>1</v>
      </c>
      <c r="J189" s="1468">
        <f t="shared" si="23"/>
        <v>0</v>
      </c>
      <c r="K189" s="1462">
        <f t="shared" si="23"/>
        <v>3</v>
      </c>
      <c r="L189" s="372">
        <f t="shared" si="23"/>
        <v>0</v>
      </c>
      <c r="M189" s="373">
        <f t="shared" si="23"/>
        <v>5</v>
      </c>
      <c r="N189" s="370">
        <f t="shared" si="23"/>
        <v>2</v>
      </c>
      <c r="O189" s="1469">
        <f t="shared" si="23"/>
        <v>3</v>
      </c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450" t="s">
        <v>239</v>
      </c>
      <c r="B190" s="1457">
        <f t="shared" si="21"/>
        <v>5</v>
      </c>
      <c r="C190" s="1457">
        <f t="shared" si="22"/>
        <v>4</v>
      </c>
      <c r="D190" s="1470">
        <f t="shared" si="22"/>
        <v>1</v>
      </c>
      <c r="E190" s="212">
        <v>1</v>
      </c>
      <c r="F190" s="216"/>
      <c r="G190" s="212">
        <v>1</v>
      </c>
      <c r="H190" s="216">
        <v>1</v>
      </c>
      <c r="I190" s="212">
        <v>1</v>
      </c>
      <c r="J190" s="213"/>
      <c r="K190" s="212">
        <v>1</v>
      </c>
      <c r="L190" s="376"/>
      <c r="M190" s="214">
        <v>3</v>
      </c>
      <c r="N190" s="216">
        <v>2</v>
      </c>
      <c r="O190" s="377">
        <v>2</v>
      </c>
      <c r="P190" s="28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12"/>
      <c r="AC190" s="12"/>
      <c r="AD190" s="12"/>
      <c r="AE190" s="12"/>
      <c r="BX190" s="2"/>
      <c r="BY190" s="2"/>
      <c r="BZ190" s="2"/>
      <c r="CG190" s="13">
        <v>0</v>
      </c>
      <c r="CH190" s="13">
        <v>0</v>
      </c>
      <c r="CI190" s="13"/>
      <c r="CJ190" s="13"/>
      <c r="CK190" s="13"/>
      <c r="CL190" s="13"/>
      <c r="CM190" s="13"/>
    </row>
    <row r="191" spans="1:91" ht="16.350000000000001" customHeight="1" x14ac:dyDescent="0.2">
      <c r="A191" s="30" t="s">
        <v>240</v>
      </c>
      <c r="B191" s="378">
        <f t="shared" si="21"/>
        <v>1</v>
      </c>
      <c r="C191" s="378">
        <f t="shared" si="22"/>
        <v>1</v>
      </c>
      <c r="D191" s="379">
        <f t="shared" si="22"/>
        <v>0</v>
      </c>
      <c r="E191" s="217"/>
      <c r="F191" s="221"/>
      <c r="G191" s="217"/>
      <c r="H191" s="221"/>
      <c r="I191" s="217"/>
      <c r="J191" s="218"/>
      <c r="K191" s="217">
        <v>1</v>
      </c>
      <c r="L191" s="380"/>
      <c r="M191" s="219">
        <v>1</v>
      </c>
      <c r="N191" s="221"/>
      <c r="O191" s="381">
        <v>1</v>
      </c>
      <c r="P191" s="28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78">
        <f t="shared" si="21"/>
        <v>1</v>
      </c>
      <c r="C192" s="378">
        <f t="shared" si="22"/>
        <v>1</v>
      </c>
      <c r="D192" s="379">
        <f t="shared" si="22"/>
        <v>0</v>
      </c>
      <c r="E192" s="217"/>
      <c r="F192" s="221"/>
      <c r="G192" s="217"/>
      <c r="H192" s="221"/>
      <c r="I192" s="217"/>
      <c r="J192" s="218"/>
      <c r="K192" s="217">
        <v>1</v>
      </c>
      <c r="L192" s="380"/>
      <c r="M192" s="219">
        <v>1</v>
      </c>
      <c r="N192" s="221"/>
      <c r="O192" s="381"/>
      <c r="P192" s="28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78">
        <f t="shared" si="21"/>
        <v>0</v>
      </c>
      <c r="C193" s="378">
        <f t="shared" si="22"/>
        <v>0</v>
      </c>
      <c r="D193" s="379">
        <f t="shared" si="22"/>
        <v>0</v>
      </c>
      <c r="E193" s="382"/>
      <c r="F193" s="383"/>
      <c r="G193" s="382"/>
      <c r="H193" s="383"/>
      <c r="I193" s="382"/>
      <c r="J193" s="384"/>
      <c r="K193" s="382"/>
      <c r="L193" s="385"/>
      <c r="M193" s="386"/>
      <c r="N193" s="383"/>
      <c r="O193" s="387"/>
      <c r="P193" s="28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76" t="s">
        <v>243</v>
      </c>
      <c r="B194" s="388">
        <f t="shared" si="21"/>
        <v>0</v>
      </c>
      <c r="C194" s="388">
        <f t="shared" si="22"/>
        <v>0</v>
      </c>
      <c r="D194" s="389">
        <f t="shared" si="22"/>
        <v>0</v>
      </c>
      <c r="E194" s="222"/>
      <c r="F194" s="223"/>
      <c r="G194" s="222"/>
      <c r="H194" s="223"/>
      <c r="I194" s="222"/>
      <c r="J194" s="223"/>
      <c r="K194" s="222"/>
      <c r="L194" s="390"/>
      <c r="M194" s="224"/>
      <c r="N194" s="223"/>
      <c r="O194" s="391"/>
      <c r="P194" s="28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9" spans="1:104" s="392" customFormat="1" hidden="1" x14ac:dyDescent="0.2">
      <c r="A199" s="392">
        <f>SUM(B12:B14,B19:B22,B27:B32,B63,B85,C90,D100:D102,C107:C109,C113:C114,C118:C119,B135,D142:D143,C146:C151,D155:D160,C165:C168,B178:B179,B184,B37:B42,B47:B52,E138:F138,C91:C97,C173:C174,B189)</f>
        <v>8113</v>
      </c>
      <c r="B199" s="392">
        <f>SUM(CG8:CM194)</f>
        <v>1</v>
      </c>
      <c r="BX199" s="393"/>
      <c r="BY199" s="393"/>
      <c r="BZ199" s="393"/>
      <c r="CA199" s="393"/>
      <c r="CB199" s="393"/>
      <c r="CC199" s="393"/>
      <c r="CD199" s="393"/>
      <c r="CE199" s="393"/>
      <c r="CF199" s="393"/>
      <c r="CG199" s="393"/>
      <c r="CH199" s="393"/>
      <c r="CI199" s="393"/>
      <c r="CJ199" s="393"/>
      <c r="CK199" s="393"/>
      <c r="CL199" s="393"/>
      <c r="CM199" s="393"/>
      <c r="CN199" s="393"/>
      <c r="CO199" s="393"/>
      <c r="CP199" s="393"/>
      <c r="CQ199" s="393"/>
      <c r="CR199" s="393"/>
      <c r="CS199" s="393"/>
      <c r="CT199" s="393"/>
      <c r="CU199" s="393"/>
      <c r="CV199" s="393"/>
      <c r="CW199" s="393"/>
      <c r="CX199" s="393"/>
      <c r="CY199" s="393"/>
      <c r="CZ199" s="393"/>
    </row>
  </sheetData>
  <mergeCells count="319">
    <mergeCell ref="K187:L187"/>
    <mergeCell ref="S182:T182"/>
    <mergeCell ref="U182:V182"/>
    <mergeCell ref="A186:A189"/>
    <mergeCell ref="B186:D187"/>
    <mergeCell ref="E186:L186"/>
    <mergeCell ref="M186:N187"/>
    <mergeCell ref="O186:O188"/>
    <mergeCell ref="E187:F187"/>
    <mergeCell ref="G187:H187"/>
    <mergeCell ref="I187:J187"/>
    <mergeCell ref="A181:A183"/>
    <mergeCell ref="B181:D182"/>
    <mergeCell ref="E181:V181"/>
    <mergeCell ref="E182:F182"/>
    <mergeCell ref="G182:H182"/>
    <mergeCell ref="I182:J182"/>
    <mergeCell ref="K182:L182"/>
    <mergeCell ref="M182:N182"/>
    <mergeCell ref="O182:P182"/>
    <mergeCell ref="Q182:R182"/>
    <mergeCell ref="A173:A174"/>
    <mergeCell ref="A176:A177"/>
    <mergeCell ref="B176:B177"/>
    <mergeCell ref="C176:C177"/>
    <mergeCell ref="D176:D177"/>
    <mergeCell ref="AF170:AG170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AB171:AB172"/>
    <mergeCell ref="W170:W172"/>
    <mergeCell ref="X170:X172"/>
    <mergeCell ref="Y170:Y172"/>
    <mergeCell ref="Z170:Z172"/>
    <mergeCell ref="AA170:AA172"/>
    <mergeCell ref="AB170:AE170"/>
    <mergeCell ref="AC171:AC172"/>
    <mergeCell ref="AD171:AD172"/>
    <mergeCell ref="AE171:AE172"/>
    <mergeCell ref="A167:B167"/>
    <mergeCell ref="A168:B168"/>
    <mergeCell ref="A170:B172"/>
    <mergeCell ref="C170:E171"/>
    <mergeCell ref="F170:U170"/>
    <mergeCell ref="V170:V172"/>
    <mergeCell ref="AF163:AG163"/>
    <mergeCell ref="AF171:AF172"/>
    <mergeCell ref="AG171:AG172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H163:AI163"/>
    <mergeCell ref="A146:A147"/>
    <mergeCell ref="A149:A151"/>
    <mergeCell ref="A153:C154"/>
    <mergeCell ref="D153:F153"/>
    <mergeCell ref="G153:G154"/>
    <mergeCell ref="H153:H154"/>
    <mergeCell ref="G140:G141"/>
    <mergeCell ref="H140:J140"/>
    <mergeCell ref="K140:M140"/>
    <mergeCell ref="A142:A143"/>
    <mergeCell ref="B142:C142"/>
    <mergeCell ref="A145:B145"/>
    <mergeCell ref="I153:I154"/>
    <mergeCell ref="A118:A119"/>
    <mergeCell ref="A121:A122"/>
    <mergeCell ref="B121:B122"/>
    <mergeCell ref="A137:D137"/>
    <mergeCell ref="B138:D138"/>
    <mergeCell ref="A140:C141"/>
    <mergeCell ref="D140:F140"/>
    <mergeCell ref="A114:B114"/>
    <mergeCell ref="A116:B117"/>
    <mergeCell ref="C116:C117"/>
    <mergeCell ref="D116:M116"/>
    <mergeCell ref="N116:O116"/>
    <mergeCell ref="P116:P117"/>
    <mergeCell ref="X111:X112"/>
    <mergeCell ref="Y111:AB111"/>
    <mergeCell ref="AC111:AD111"/>
    <mergeCell ref="AE111:AH111"/>
    <mergeCell ref="AI111:AI112"/>
    <mergeCell ref="A113:B113"/>
    <mergeCell ref="L111:M111"/>
    <mergeCell ref="N111:O111"/>
    <mergeCell ref="P111:Q111"/>
    <mergeCell ref="R111:S111"/>
    <mergeCell ref="T111:U111"/>
    <mergeCell ref="V111:W111"/>
    <mergeCell ref="A109:B109"/>
    <mergeCell ref="A111:B112"/>
    <mergeCell ref="C111:E111"/>
    <mergeCell ref="F111:G111"/>
    <mergeCell ref="H111:I111"/>
    <mergeCell ref="J111:K111"/>
    <mergeCell ref="AF105:AG105"/>
    <mergeCell ref="AH105:AI105"/>
    <mergeCell ref="AJ105:AK105"/>
    <mergeCell ref="A107:B107"/>
    <mergeCell ref="A108:B108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97:B97"/>
    <mergeCell ref="A99:C99"/>
    <mergeCell ref="A100:B102"/>
    <mergeCell ref="A104:B106"/>
    <mergeCell ref="C104:E105"/>
    <mergeCell ref="F104:AM104"/>
    <mergeCell ref="X105:Y105"/>
    <mergeCell ref="Z105:AA105"/>
    <mergeCell ref="AB105:AC105"/>
    <mergeCell ref="AD105:AE105"/>
    <mergeCell ref="AL105:AM105"/>
    <mergeCell ref="A90:B90"/>
    <mergeCell ref="A91:A93"/>
    <mergeCell ref="A94:B94"/>
    <mergeCell ref="A95:B95"/>
    <mergeCell ref="A96:B96"/>
    <mergeCell ref="Z88:AA88"/>
    <mergeCell ref="AB88:AC88"/>
    <mergeCell ref="AD88:AE88"/>
    <mergeCell ref="AF88:AG88"/>
    <mergeCell ref="A87:B89"/>
    <mergeCell ref="C87:E88"/>
    <mergeCell ref="AO87:AO89"/>
    <mergeCell ref="F88:G88"/>
    <mergeCell ref="H88:I88"/>
    <mergeCell ref="J88:K88"/>
    <mergeCell ref="L88:M88"/>
    <mergeCell ref="N88:O88"/>
    <mergeCell ref="P88:Q88"/>
    <mergeCell ref="R88:S88"/>
    <mergeCell ref="T88:U88"/>
    <mergeCell ref="AL88:AM88"/>
    <mergeCell ref="AH88:AI88"/>
    <mergeCell ref="AJ88:AK88"/>
    <mergeCell ref="F87:AM87"/>
    <mergeCell ref="V88:W88"/>
    <mergeCell ref="X88:Y88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K55:AL55"/>
    <mergeCell ref="AM54:AN55"/>
    <mergeCell ref="E55:F55"/>
    <mergeCell ref="G55:H55"/>
    <mergeCell ref="I55:J55"/>
    <mergeCell ref="K55:L55"/>
    <mergeCell ref="AN87:AN89"/>
    <mergeCell ref="M55:N55"/>
    <mergeCell ref="O55:P5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C55:AD55"/>
    <mergeCell ref="AE55:AF55"/>
    <mergeCell ref="AG55:AH55"/>
    <mergeCell ref="AI55:AJ5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3" width="13.5703125" style="2" customWidth="1"/>
    <col min="24" max="24" width="17.42578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 customWidth="1"/>
    <col min="35" max="35" width="14" style="2" customWidth="1"/>
    <col min="36" max="37" width="11.42578125" style="2" customWidth="1"/>
    <col min="38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05" width="11.42578125" style="2" hidden="1" customWidth="1"/>
    <col min="106" max="16384" width="11.42578125" style="2"/>
  </cols>
  <sheetData>
    <row r="1" spans="1:91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s="2" customFormat="1" x14ac:dyDescent="0.2">
      <c r="A2" s="1" t="str">
        <f>CONCATENATE("COMUNA: ",[6]NOMBRE!B2," - ","( ",[6]NOMBRE!C2,[6]NOMBRE!D2,[6]NOMBRE!E2,[6]NOMBRE!F2,[6]NOMBRE!G2,"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s="2" customForma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s="2" customFormat="1" x14ac:dyDescent="0.2">
      <c r="A4" s="1" t="str">
        <f>CONCATENATE("MES: ",[6]NOMBRE!B6," - ","( ",[6]NOMBRE!C6,[6]NOMBRE!D6," )")</f>
        <v>MES: MAYO - ( 05 )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s="2" customFormat="1" x14ac:dyDescent="0.2">
      <c r="A5" s="1" t="str">
        <f>CONCATENATE("AÑO: ",[6]NOMBRE!B7)</f>
        <v>AÑO: 2020</v>
      </c>
      <c r="AP5" s="5"/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 s="2" customFormat="1" ht="15" x14ac:dyDescent="0.2">
      <c r="A6" s="1497" t="s">
        <v>1</v>
      </c>
      <c r="B6" s="1497"/>
      <c r="C6" s="1497"/>
      <c r="D6" s="1497"/>
      <c r="E6" s="1497"/>
      <c r="F6" s="1497"/>
      <c r="G6" s="1497"/>
      <c r="H6" s="1497"/>
      <c r="I6" s="1497"/>
      <c r="J6" s="1497"/>
      <c r="K6" s="1497"/>
      <c r="L6" s="1497"/>
      <c r="M6" s="1497"/>
      <c r="N6" s="1497"/>
      <c r="O6" s="1497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</row>
    <row r="7" spans="1:91" s="2" customFormat="1" ht="15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</row>
    <row r="8" spans="1:91" s="2" customForma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CA8" s="4"/>
      <c r="CB8" s="4"/>
      <c r="CC8" s="4"/>
      <c r="CD8" s="4"/>
      <c r="CE8" s="4"/>
      <c r="CF8" s="4"/>
      <c r="CG8" s="13"/>
      <c r="CH8" s="13"/>
      <c r="CI8" s="13"/>
      <c r="CJ8" s="13"/>
      <c r="CK8" s="13"/>
      <c r="CL8" s="13"/>
      <c r="CM8" s="13"/>
    </row>
    <row r="9" spans="1:91" s="2" customFormat="1" ht="32.1" customHeight="1" x14ac:dyDescent="0.2">
      <c r="A9" s="1498" t="s">
        <v>4</v>
      </c>
      <c r="B9" s="1501" t="s">
        <v>5</v>
      </c>
      <c r="C9" s="1502"/>
      <c r="D9" s="1503"/>
      <c r="E9" s="1507" t="s">
        <v>6</v>
      </c>
      <c r="F9" s="1508"/>
      <c r="G9" s="1508"/>
      <c r="H9" s="1508"/>
      <c r="I9" s="1508"/>
      <c r="J9" s="1508"/>
      <c r="K9" s="1508"/>
      <c r="L9" s="1508"/>
      <c r="M9" s="1508"/>
      <c r="N9" s="1508"/>
      <c r="O9" s="1508"/>
      <c r="P9" s="1508"/>
      <c r="Q9" s="1508"/>
      <c r="R9" s="1508"/>
      <c r="S9" s="1508"/>
      <c r="T9" s="1508"/>
      <c r="U9" s="1508"/>
      <c r="V9" s="1508"/>
      <c r="W9" s="1508"/>
      <c r="X9" s="1508"/>
      <c r="Y9" s="1508"/>
      <c r="Z9" s="1508"/>
      <c r="AA9" s="1508"/>
      <c r="AB9" s="1508"/>
      <c r="AC9" s="1508"/>
      <c r="AD9" s="1508"/>
      <c r="AE9" s="1508"/>
      <c r="AF9" s="1508"/>
      <c r="AG9" s="1508"/>
      <c r="AH9" s="1508"/>
      <c r="AI9" s="1508"/>
      <c r="AJ9" s="1508"/>
      <c r="AK9" s="1508"/>
      <c r="AL9" s="1509"/>
      <c r="AM9" s="1510" t="s">
        <v>7</v>
      </c>
      <c r="AN9" s="1507" t="s">
        <v>8</v>
      </c>
      <c r="AO9" s="1508"/>
      <c r="AP9" s="1508"/>
      <c r="AQ9" s="1509"/>
      <c r="AR9" s="1510" t="s">
        <v>9</v>
      </c>
      <c r="AS9" s="1510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X9" s="3"/>
      <c r="BY9" s="3"/>
      <c r="BZ9" s="3"/>
      <c r="CA9" s="4"/>
      <c r="CB9" s="4"/>
      <c r="CC9" s="4"/>
      <c r="CD9" s="4"/>
      <c r="CE9" s="4"/>
      <c r="CF9" s="4"/>
      <c r="CG9" s="13"/>
      <c r="CH9" s="13"/>
      <c r="CI9" s="13"/>
      <c r="CJ9" s="13"/>
      <c r="CK9" s="13"/>
      <c r="CL9" s="13"/>
      <c r="CM9" s="13"/>
    </row>
    <row r="10" spans="1:91" s="2" customFormat="1" ht="16.350000000000001" customHeight="1" x14ac:dyDescent="0.2">
      <c r="A10" s="1499"/>
      <c r="B10" s="1504"/>
      <c r="C10" s="1505"/>
      <c r="D10" s="1506"/>
      <c r="E10" s="1507" t="s">
        <v>11</v>
      </c>
      <c r="F10" s="1509"/>
      <c r="G10" s="1507" t="s">
        <v>12</v>
      </c>
      <c r="H10" s="1509"/>
      <c r="I10" s="1507" t="s">
        <v>13</v>
      </c>
      <c r="J10" s="1509"/>
      <c r="K10" s="1507" t="s">
        <v>14</v>
      </c>
      <c r="L10" s="1509"/>
      <c r="M10" s="1507" t="s">
        <v>15</v>
      </c>
      <c r="N10" s="1509"/>
      <c r="O10" s="1513" t="s">
        <v>16</v>
      </c>
      <c r="P10" s="1514"/>
      <c r="Q10" s="1513" t="s">
        <v>17</v>
      </c>
      <c r="R10" s="1514"/>
      <c r="S10" s="1513" t="s">
        <v>18</v>
      </c>
      <c r="T10" s="1514"/>
      <c r="U10" s="1513" t="s">
        <v>19</v>
      </c>
      <c r="V10" s="1514"/>
      <c r="W10" s="1513" t="s">
        <v>20</v>
      </c>
      <c r="X10" s="1514"/>
      <c r="Y10" s="1513" t="s">
        <v>21</v>
      </c>
      <c r="Z10" s="1514"/>
      <c r="AA10" s="1513" t="s">
        <v>22</v>
      </c>
      <c r="AB10" s="1514"/>
      <c r="AC10" s="1513" t="s">
        <v>23</v>
      </c>
      <c r="AD10" s="1514"/>
      <c r="AE10" s="1513" t="s">
        <v>24</v>
      </c>
      <c r="AF10" s="1514"/>
      <c r="AG10" s="1513" t="s">
        <v>25</v>
      </c>
      <c r="AH10" s="1514"/>
      <c r="AI10" s="1513" t="s">
        <v>26</v>
      </c>
      <c r="AJ10" s="1514"/>
      <c r="AK10" s="1513" t="s">
        <v>27</v>
      </c>
      <c r="AL10" s="1514"/>
      <c r="AM10" s="1511"/>
      <c r="AN10" s="1521" t="s">
        <v>28</v>
      </c>
      <c r="AO10" s="1515" t="s">
        <v>29</v>
      </c>
      <c r="AP10" s="1515" t="s">
        <v>30</v>
      </c>
      <c r="AQ10" s="1517" t="s">
        <v>31</v>
      </c>
      <c r="AR10" s="1511"/>
      <c r="AS10" s="1511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X10" s="3"/>
      <c r="BY10" s="3"/>
      <c r="BZ10" s="3"/>
      <c r="CA10" s="4"/>
      <c r="CB10" s="4"/>
      <c r="CC10" s="4"/>
      <c r="CD10" s="4"/>
      <c r="CE10" s="4"/>
      <c r="CF10" s="4"/>
      <c r="CG10" s="13"/>
      <c r="CH10" s="13"/>
      <c r="CI10" s="13"/>
      <c r="CJ10" s="13"/>
      <c r="CK10" s="13"/>
      <c r="CL10" s="13"/>
      <c r="CM10" s="13"/>
    </row>
    <row r="11" spans="1:91" s="2" customFormat="1" ht="32.1" customHeight="1" x14ac:dyDescent="0.2">
      <c r="A11" s="1500"/>
      <c r="B11" s="14" t="s">
        <v>32</v>
      </c>
      <c r="C11" s="15" t="s">
        <v>33</v>
      </c>
      <c r="D11" s="764" t="s">
        <v>34</v>
      </c>
      <c r="E11" s="777" t="s">
        <v>33</v>
      </c>
      <c r="F11" s="760" t="s">
        <v>34</v>
      </c>
      <c r="G11" s="777" t="s">
        <v>33</v>
      </c>
      <c r="H11" s="760" t="s">
        <v>34</v>
      </c>
      <c r="I11" s="777" t="s">
        <v>33</v>
      </c>
      <c r="J11" s="760" t="s">
        <v>34</v>
      </c>
      <c r="K11" s="777" t="s">
        <v>33</v>
      </c>
      <c r="L11" s="760" t="s">
        <v>34</v>
      </c>
      <c r="M11" s="777" t="s">
        <v>33</v>
      </c>
      <c r="N11" s="760" t="s">
        <v>34</v>
      </c>
      <c r="O11" s="777" t="s">
        <v>33</v>
      </c>
      <c r="P11" s="760" t="s">
        <v>34</v>
      </c>
      <c r="Q11" s="777" t="s">
        <v>33</v>
      </c>
      <c r="R11" s="760" t="s">
        <v>34</v>
      </c>
      <c r="S11" s="777" t="s">
        <v>33</v>
      </c>
      <c r="T11" s="760" t="s">
        <v>34</v>
      </c>
      <c r="U11" s="777" t="s">
        <v>33</v>
      </c>
      <c r="V11" s="760" t="s">
        <v>34</v>
      </c>
      <c r="W11" s="777" t="s">
        <v>33</v>
      </c>
      <c r="X11" s="760" t="s">
        <v>34</v>
      </c>
      <c r="Y11" s="777" t="s">
        <v>33</v>
      </c>
      <c r="Z11" s="760" t="s">
        <v>34</v>
      </c>
      <c r="AA11" s="777" t="s">
        <v>33</v>
      </c>
      <c r="AB11" s="760" t="s">
        <v>34</v>
      </c>
      <c r="AC11" s="777" t="s">
        <v>33</v>
      </c>
      <c r="AD11" s="760" t="s">
        <v>34</v>
      </c>
      <c r="AE11" s="777" t="s">
        <v>33</v>
      </c>
      <c r="AF11" s="760" t="s">
        <v>34</v>
      </c>
      <c r="AG11" s="772" t="s">
        <v>33</v>
      </c>
      <c r="AH11" s="759" t="s">
        <v>34</v>
      </c>
      <c r="AI11" s="777" t="s">
        <v>33</v>
      </c>
      <c r="AJ11" s="760" t="s">
        <v>34</v>
      </c>
      <c r="AK11" s="772" t="s">
        <v>33</v>
      </c>
      <c r="AL11" s="760" t="s">
        <v>34</v>
      </c>
      <c r="AM11" s="1512"/>
      <c r="AN11" s="1522"/>
      <c r="AO11" s="1516"/>
      <c r="AP11" s="1516"/>
      <c r="AQ11" s="1518"/>
      <c r="AR11" s="1512"/>
      <c r="AS11" s="15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X11" s="3"/>
      <c r="BY11" s="3"/>
      <c r="BZ11" s="3"/>
      <c r="CA11" s="4"/>
      <c r="CB11" s="4"/>
      <c r="CC11" s="4"/>
      <c r="CD11" s="4"/>
      <c r="CE11" s="4"/>
      <c r="CF11" s="4"/>
      <c r="CG11" s="13"/>
      <c r="CH11" s="13"/>
      <c r="CI11" s="13"/>
      <c r="CJ11" s="13"/>
      <c r="CK11" s="13"/>
      <c r="CL11" s="13"/>
      <c r="CM11" s="13"/>
    </row>
    <row r="12" spans="1:91" s="2" customFormat="1" ht="16.350000000000001" customHeight="1" x14ac:dyDescent="0.2">
      <c r="A12" s="689" t="s">
        <v>35</v>
      </c>
      <c r="B12" s="690">
        <f>SUM(C12+D12)</f>
        <v>2892</v>
      </c>
      <c r="C12" s="670">
        <f t="shared" ref="C12:D14" si="0">SUM(E12+G12+I12+K12+M12+O12+Q12+S12+U12+W12+Y12+AA12+AC12+AE12+AG12+AI12+AK12)</f>
        <v>1570</v>
      </c>
      <c r="D12" s="691">
        <f t="shared" si="0"/>
        <v>1322</v>
      </c>
      <c r="E12" s="692">
        <v>119</v>
      </c>
      <c r="F12" s="693">
        <v>88</v>
      </c>
      <c r="G12" s="692">
        <v>54</v>
      </c>
      <c r="H12" s="693">
        <v>53</v>
      </c>
      <c r="I12" s="692">
        <v>37</v>
      </c>
      <c r="J12" s="694">
        <v>58</v>
      </c>
      <c r="K12" s="692">
        <v>71</v>
      </c>
      <c r="L12" s="694">
        <v>60</v>
      </c>
      <c r="M12" s="692">
        <v>99</v>
      </c>
      <c r="N12" s="694">
        <v>90</v>
      </c>
      <c r="O12" s="692">
        <v>136</v>
      </c>
      <c r="P12" s="694">
        <v>113</v>
      </c>
      <c r="Q12" s="692">
        <v>148</v>
      </c>
      <c r="R12" s="694">
        <v>106</v>
      </c>
      <c r="S12" s="692">
        <v>95</v>
      </c>
      <c r="T12" s="694">
        <v>89</v>
      </c>
      <c r="U12" s="692">
        <v>104</v>
      </c>
      <c r="V12" s="694">
        <v>90</v>
      </c>
      <c r="W12" s="692">
        <v>86</v>
      </c>
      <c r="X12" s="694">
        <v>77</v>
      </c>
      <c r="Y12" s="692">
        <v>89</v>
      </c>
      <c r="Z12" s="694">
        <v>82</v>
      </c>
      <c r="AA12" s="692">
        <v>136</v>
      </c>
      <c r="AB12" s="694">
        <v>64</v>
      </c>
      <c r="AC12" s="692">
        <v>108</v>
      </c>
      <c r="AD12" s="694">
        <v>68</v>
      </c>
      <c r="AE12" s="692">
        <v>81</v>
      </c>
      <c r="AF12" s="694">
        <v>83</v>
      </c>
      <c r="AG12" s="695">
        <v>74</v>
      </c>
      <c r="AH12" s="696">
        <v>63</v>
      </c>
      <c r="AI12" s="692">
        <v>56</v>
      </c>
      <c r="AJ12" s="694">
        <v>54</v>
      </c>
      <c r="AK12" s="697">
        <v>77</v>
      </c>
      <c r="AL12" s="694">
        <v>84</v>
      </c>
      <c r="AM12" s="697">
        <v>2705</v>
      </c>
      <c r="AN12" s="692">
        <v>76</v>
      </c>
      <c r="AO12" s="698"/>
      <c r="AP12" s="698">
        <v>168</v>
      </c>
      <c r="AQ12" s="694">
        <v>318</v>
      </c>
      <c r="AR12" s="694">
        <v>159</v>
      </c>
      <c r="AS12" s="694">
        <v>3061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BX12" s="3"/>
      <c r="BY12" s="3"/>
      <c r="BZ12" s="3"/>
      <c r="CA12" s="4"/>
      <c r="CB12" s="4"/>
      <c r="CC12" s="4"/>
      <c r="CD12" s="4"/>
      <c r="CE12" s="4"/>
      <c r="CF12" s="4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s="2" customFormat="1" ht="16.350000000000001" customHeight="1" x14ac:dyDescent="0.2">
      <c r="A13" s="30" t="s">
        <v>36</v>
      </c>
      <c r="B13" s="31">
        <f>SUM(C13+D13)</f>
        <v>191</v>
      </c>
      <c r="C13" s="32">
        <f t="shared" si="0"/>
        <v>0</v>
      </c>
      <c r="D13" s="33">
        <f t="shared" si="0"/>
        <v>191</v>
      </c>
      <c r="E13" s="34"/>
      <c r="F13" s="35"/>
      <c r="G13" s="36"/>
      <c r="H13" s="37"/>
      <c r="I13" s="36"/>
      <c r="J13" s="35"/>
      <c r="K13" s="34"/>
      <c r="L13" s="35">
        <v>20</v>
      </c>
      <c r="M13" s="34"/>
      <c r="N13" s="35">
        <v>44</v>
      </c>
      <c r="O13" s="34"/>
      <c r="P13" s="35">
        <v>41</v>
      </c>
      <c r="Q13" s="34"/>
      <c r="R13" s="35">
        <v>34</v>
      </c>
      <c r="S13" s="34"/>
      <c r="T13" s="35">
        <v>19</v>
      </c>
      <c r="U13" s="34"/>
      <c r="V13" s="35">
        <v>16</v>
      </c>
      <c r="W13" s="34"/>
      <c r="X13" s="35">
        <v>6</v>
      </c>
      <c r="Y13" s="34"/>
      <c r="Z13" s="35">
        <v>7</v>
      </c>
      <c r="AA13" s="34"/>
      <c r="AB13" s="35">
        <v>2</v>
      </c>
      <c r="AC13" s="34"/>
      <c r="AD13" s="35"/>
      <c r="AE13" s="34"/>
      <c r="AF13" s="35">
        <v>1</v>
      </c>
      <c r="AG13" s="38"/>
      <c r="AH13" s="39"/>
      <c r="AI13" s="34"/>
      <c r="AJ13" s="35">
        <v>1</v>
      </c>
      <c r="AK13" s="40"/>
      <c r="AL13" s="35"/>
      <c r="AM13" s="40">
        <v>187</v>
      </c>
      <c r="AN13" s="34">
        <v>4</v>
      </c>
      <c r="AO13" s="41"/>
      <c r="AP13" s="41">
        <v>5</v>
      </c>
      <c r="AQ13" s="35">
        <v>12</v>
      </c>
      <c r="AR13" s="35">
        <v>3</v>
      </c>
      <c r="AS13" s="35">
        <v>379</v>
      </c>
      <c r="AT13" s="28" t="s">
        <v>244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BX13" s="3"/>
      <c r="BY13" s="3"/>
      <c r="BZ13" s="3"/>
      <c r="CA13" s="4"/>
      <c r="CB13" s="4"/>
      <c r="CC13" s="4"/>
      <c r="CD13" s="4" t="s">
        <v>244</v>
      </c>
      <c r="CE13" s="4"/>
      <c r="CF13" s="4"/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s="2" customFormat="1" ht="16.350000000000001" customHeight="1" x14ac:dyDescent="0.2">
      <c r="A14" s="42" t="s">
        <v>37</v>
      </c>
      <c r="B14" s="43">
        <f>SUM(C14+D14)</f>
        <v>170</v>
      </c>
      <c r="C14" s="44">
        <f t="shared" si="0"/>
        <v>0</v>
      </c>
      <c r="D14" s="45">
        <f t="shared" si="0"/>
        <v>170</v>
      </c>
      <c r="E14" s="46"/>
      <c r="F14" s="47"/>
      <c r="G14" s="46"/>
      <c r="H14" s="47"/>
      <c r="I14" s="46"/>
      <c r="J14" s="48"/>
      <c r="K14" s="46"/>
      <c r="L14" s="48">
        <v>8</v>
      </c>
      <c r="M14" s="46"/>
      <c r="N14" s="48">
        <v>38</v>
      </c>
      <c r="O14" s="46"/>
      <c r="P14" s="48">
        <v>49</v>
      </c>
      <c r="Q14" s="46"/>
      <c r="R14" s="48">
        <v>38</v>
      </c>
      <c r="S14" s="46"/>
      <c r="T14" s="48">
        <v>21</v>
      </c>
      <c r="U14" s="46"/>
      <c r="V14" s="48">
        <v>10</v>
      </c>
      <c r="W14" s="46"/>
      <c r="X14" s="48">
        <v>5</v>
      </c>
      <c r="Y14" s="46"/>
      <c r="Z14" s="48"/>
      <c r="AA14" s="46"/>
      <c r="AB14" s="48"/>
      <c r="AC14" s="46"/>
      <c r="AD14" s="48">
        <v>1</v>
      </c>
      <c r="AE14" s="46"/>
      <c r="AF14" s="48"/>
      <c r="AG14" s="49"/>
      <c r="AH14" s="50"/>
      <c r="AI14" s="46"/>
      <c r="AJ14" s="48"/>
      <c r="AK14" s="51"/>
      <c r="AL14" s="48"/>
      <c r="AM14" s="51">
        <v>168</v>
      </c>
      <c r="AN14" s="52"/>
      <c r="AO14" s="53"/>
      <c r="AP14" s="53"/>
      <c r="AQ14" s="54"/>
      <c r="AR14" s="54"/>
      <c r="AS14" s="54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BX14" s="3"/>
      <c r="BY14" s="3"/>
      <c r="BZ14" s="3"/>
      <c r="CA14" s="4"/>
      <c r="CB14" s="4"/>
      <c r="CC14" s="4"/>
      <c r="CD14" s="4"/>
      <c r="CE14" s="4"/>
      <c r="CF14" s="4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s="2" customFormat="1" x14ac:dyDescent="0.2">
      <c r="A15" s="1688" t="s">
        <v>38</v>
      </c>
      <c r="B15" s="1688"/>
      <c r="C15" s="1688"/>
      <c r="D15" s="1688"/>
      <c r="E15" s="1688"/>
      <c r="F15" s="1688"/>
      <c r="G15" s="1688"/>
      <c r="H15" s="1688"/>
      <c r="I15" s="1688"/>
      <c r="J15" s="1688"/>
      <c r="K15" s="1688"/>
      <c r="L15" s="1688"/>
      <c r="M15" s="1688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CA15" s="4"/>
      <c r="CB15" s="4"/>
      <c r="CC15" s="4"/>
      <c r="CD15" s="4"/>
      <c r="CE15" s="4"/>
      <c r="CF15" s="4"/>
      <c r="CG15" s="13"/>
      <c r="CH15" s="13"/>
      <c r="CI15" s="13"/>
      <c r="CJ15" s="13"/>
      <c r="CK15" s="13"/>
      <c r="CL15" s="13"/>
      <c r="CM15" s="13"/>
    </row>
    <row r="16" spans="1:91" s="2" customFormat="1" ht="16.350000000000001" customHeight="1" x14ac:dyDescent="0.2">
      <c r="A16" s="1498" t="s">
        <v>39</v>
      </c>
      <c r="B16" s="1501" t="s">
        <v>5</v>
      </c>
      <c r="C16" s="1502"/>
      <c r="D16" s="1503"/>
      <c r="E16" s="1507" t="s">
        <v>6</v>
      </c>
      <c r="F16" s="1508"/>
      <c r="G16" s="1508"/>
      <c r="H16" s="1508"/>
      <c r="I16" s="1508"/>
      <c r="J16" s="1508"/>
      <c r="K16" s="1508"/>
      <c r="L16" s="1508"/>
      <c r="M16" s="1508"/>
      <c r="N16" s="1508"/>
      <c r="O16" s="1508"/>
      <c r="P16" s="1508"/>
      <c r="Q16" s="1508"/>
      <c r="R16" s="1508"/>
      <c r="S16" s="1508"/>
      <c r="T16" s="1508"/>
      <c r="U16" s="1508"/>
      <c r="V16" s="1508"/>
      <c r="W16" s="1508"/>
      <c r="X16" s="1508"/>
      <c r="Y16" s="1508"/>
      <c r="Z16" s="1508"/>
      <c r="AA16" s="1508"/>
      <c r="AB16" s="1508"/>
      <c r="AC16" s="1508"/>
      <c r="AD16" s="1508"/>
      <c r="AE16" s="1508"/>
      <c r="AF16" s="1508"/>
      <c r="AG16" s="1508"/>
      <c r="AH16" s="1508"/>
      <c r="AI16" s="1508"/>
      <c r="AJ16" s="1508"/>
      <c r="AK16" s="1508"/>
      <c r="AL16" s="1509"/>
      <c r="AM16" s="1510" t="s">
        <v>7</v>
      </c>
      <c r="AN16" s="1510" t="s">
        <v>10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X16" s="3"/>
      <c r="BY16" s="3"/>
      <c r="BZ16" s="3"/>
      <c r="CA16" s="4"/>
      <c r="CB16" s="4"/>
      <c r="CC16" s="4"/>
      <c r="CD16" s="4"/>
      <c r="CE16" s="4"/>
      <c r="CF16" s="4"/>
      <c r="CG16" s="13"/>
      <c r="CH16" s="13"/>
      <c r="CI16" s="13"/>
      <c r="CJ16" s="13"/>
      <c r="CK16" s="13"/>
      <c r="CL16" s="13"/>
      <c r="CM16" s="13"/>
    </row>
    <row r="17" spans="1:91" s="2" customFormat="1" ht="16.350000000000001" customHeight="1" x14ac:dyDescent="0.2">
      <c r="A17" s="1499"/>
      <c r="B17" s="1504"/>
      <c r="C17" s="1505"/>
      <c r="D17" s="1506"/>
      <c r="E17" s="1507" t="s">
        <v>11</v>
      </c>
      <c r="F17" s="1509"/>
      <c r="G17" s="1507" t="s">
        <v>12</v>
      </c>
      <c r="H17" s="1509"/>
      <c r="I17" s="1507" t="s">
        <v>13</v>
      </c>
      <c r="J17" s="1509"/>
      <c r="K17" s="1507" t="s">
        <v>14</v>
      </c>
      <c r="L17" s="1509"/>
      <c r="M17" s="1507" t="s">
        <v>15</v>
      </c>
      <c r="N17" s="1509"/>
      <c r="O17" s="1513" t="s">
        <v>16</v>
      </c>
      <c r="P17" s="1514"/>
      <c r="Q17" s="1513" t="s">
        <v>17</v>
      </c>
      <c r="R17" s="1514"/>
      <c r="S17" s="1513" t="s">
        <v>18</v>
      </c>
      <c r="T17" s="1514"/>
      <c r="U17" s="1513" t="s">
        <v>19</v>
      </c>
      <c r="V17" s="1514"/>
      <c r="W17" s="1513" t="s">
        <v>20</v>
      </c>
      <c r="X17" s="1514"/>
      <c r="Y17" s="1513" t="s">
        <v>21</v>
      </c>
      <c r="Z17" s="1514"/>
      <c r="AA17" s="1513" t="s">
        <v>22</v>
      </c>
      <c r="AB17" s="1514"/>
      <c r="AC17" s="1513" t="s">
        <v>23</v>
      </c>
      <c r="AD17" s="1514"/>
      <c r="AE17" s="1513" t="s">
        <v>24</v>
      </c>
      <c r="AF17" s="1514"/>
      <c r="AG17" s="1513" t="s">
        <v>25</v>
      </c>
      <c r="AH17" s="1514"/>
      <c r="AI17" s="1513" t="s">
        <v>26</v>
      </c>
      <c r="AJ17" s="1514"/>
      <c r="AK17" s="1513" t="s">
        <v>27</v>
      </c>
      <c r="AL17" s="1514"/>
      <c r="AM17" s="1511"/>
      <c r="AN17" s="1511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X17" s="3"/>
      <c r="BY17" s="3"/>
      <c r="BZ17" s="3"/>
      <c r="CA17" s="4"/>
      <c r="CB17" s="4"/>
      <c r="CC17" s="4"/>
      <c r="CD17" s="4"/>
      <c r="CE17" s="4"/>
      <c r="CF17" s="4"/>
      <c r="CG17" s="13"/>
      <c r="CH17" s="13"/>
      <c r="CI17" s="13"/>
      <c r="CJ17" s="13"/>
      <c r="CK17" s="13"/>
      <c r="CL17" s="13"/>
      <c r="CM17" s="13"/>
    </row>
    <row r="18" spans="1:91" s="2" customFormat="1" ht="16.350000000000001" customHeight="1" x14ac:dyDescent="0.2">
      <c r="A18" s="1500"/>
      <c r="B18" s="666" t="s">
        <v>32</v>
      </c>
      <c r="C18" s="667" t="s">
        <v>40</v>
      </c>
      <c r="D18" s="765" t="s">
        <v>34</v>
      </c>
      <c r="E18" s="783" t="s">
        <v>40</v>
      </c>
      <c r="F18" s="765" t="s">
        <v>34</v>
      </c>
      <c r="G18" s="783" t="s">
        <v>40</v>
      </c>
      <c r="H18" s="765" t="s">
        <v>34</v>
      </c>
      <c r="I18" s="783" t="s">
        <v>40</v>
      </c>
      <c r="J18" s="765" t="s">
        <v>34</v>
      </c>
      <c r="K18" s="783" t="s">
        <v>40</v>
      </c>
      <c r="L18" s="765" t="s">
        <v>34</v>
      </c>
      <c r="M18" s="783" t="s">
        <v>40</v>
      </c>
      <c r="N18" s="765" t="s">
        <v>34</v>
      </c>
      <c r="O18" s="783" t="s">
        <v>40</v>
      </c>
      <c r="P18" s="765" t="s">
        <v>34</v>
      </c>
      <c r="Q18" s="783" t="s">
        <v>40</v>
      </c>
      <c r="R18" s="765" t="s">
        <v>34</v>
      </c>
      <c r="S18" s="783" t="s">
        <v>40</v>
      </c>
      <c r="T18" s="765" t="s">
        <v>34</v>
      </c>
      <c r="U18" s="783" t="s">
        <v>40</v>
      </c>
      <c r="V18" s="765" t="s">
        <v>34</v>
      </c>
      <c r="W18" s="783" t="s">
        <v>40</v>
      </c>
      <c r="X18" s="765" t="s">
        <v>34</v>
      </c>
      <c r="Y18" s="783" t="s">
        <v>40</v>
      </c>
      <c r="Z18" s="765" t="s">
        <v>34</v>
      </c>
      <c r="AA18" s="783" t="s">
        <v>40</v>
      </c>
      <c r="AB18" s="765" t="s">
        <v>34</v>
      </c>
      <c r="AC18" s="783" t="s">
        <v>40</v>
      </c>
      <c r="AD18" s="765" t="s">
        <v>34</v>
      </c>
      <c r="AE18" s="783" t="s">
        <v>40</v>
      </c>
      <c r="AF18" s="765" t="s">
        <v>34</v>
      </c>
      <c r="AG18" s="783" t="s">
        <v>40</v>
      </c>
      <c r="AH18" s="765" t="s">
        <v>34</v>
      </c>
      <c r="AI18" s="783" t="s">
        <v>40</v>
      </c>
      <c r="AJ18" s="765" t="s">
        <v>34</v>
      </c>
      <c r="AK18" s="783" t="s">
        <v>40</v>
      </c>
      <c r="AL18" s="765" t="s">
        <v>34</v>
      </c>
      <c r="AM18" s="1512"/>
      <c r="AN18" s="15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X18" s="3"/>
      <c r="BY18" s="3"/>
      <c r="BZ18" s="3"/>
      <c r="CA18" s="4"/>
      <c r="CB18" s="4"/>
      <c r="CC18" s="4"/>
      <c r="CD18" s="4"/>
      <c r="CE18" s="4"/>
      <c r="CF18" s="4"/>
      <c r="CG18" s="13"/>
      <c r="CH18" s="13"/>
      <c r="CI18" s="13"/>
      <c r="CJ18" s="13"/>
      <c r="CK18" s="13"/>
      <c r="CL18" s="13"/>
      <c r="CM18" s="13"/>
    </row>
    <row r="19" spans="1:91" s="2" customFormat="1" ht="16.350000000000001" customHeight="1" x14ac:dyDescent="0.2">
      <c r="A19" s="62" t="s">
        <v>41</v>
      </c>
      <c r="B19" s="63">
        <f>SUM(C19+D19)</f>
        <v>0</v>
      </c>
      <c r="C19" s="64">
        <f t="shared" ref="C19:D22" si="1">SUM(E19+G19+I19+K19+M19+O19+Q19+S19+U19+W19+Y19+AA19+AC19+AE19+AG19+AI19+AK19)</f>
        <v>0</v>
      </c>
      <c r="D19" s="65">
        <f t="shared" si="1"/>
        <v>0</v>
      </c>
      <c r="E19" s="66"/>
      <c r="F19" s="67"/>
      <c r="G19" s="66"/>
      <c r="H19" s="67"/>
      <c r="I19" s="66"/>
      <c r="J19" s="68"/>
      <c r="K19" s="66"/>
      <c r="L19" s="68"/>
      <c r="M19" s="66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69"/>
      <c r="AH19" s="68"/>
      <c r="AI19" s="69"/>
      <c r="AJ19" s="68"/>
      <c r="AK19" s="69"/>
      <c r="AL19" s="68"/>
      <c r="AM19" s="70"/>
      <c r="AN19" s="70"/>
      <c r="AO19" s="28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X19" s="3"/>
      <c r="BY19" s="3"/>
      <c r="BZ19" s="3"/>
      <c r="CA19" s="4"/>
      <c r="CB19" s="4"/>
      <c r="CC19" s="4"/>
      <c r="CD19" s="4"/>
      <c r="CE19" s="4"/>
      <c r="CF19" s="4"/>
      <c r="CG19" s="13">
        <v>0</v>
      </c>
      <c r="CH19" s="13">
        <v>0</v>
      </c>
      <c r="CI19" s="13"/>
      <c r="CJ19" s="13"/>
      <c r="CK19" s="13"/>
      <c r="CL19" s="13"/>
      <c r="CM19" s="13"/>
    </row>
    <row r="20" spans="1:91" s="2" customFormat="1" ht="16.350000000000001" customHeight="1" x14ac:dyDescent="0.2">
      <c r="A20" s="71" t="s">
        <v>42</v>
      </c>
      <c r="B20" s="63">
        <f>SUM(C20+D20)</f>
        <v>0</v>
      </c>
      <c r="C20" s="64">
        <f t="shared" si="1"/>
        <v>0</v>
      </c>
      <c r="D20" s="72">
        <f t="shared" si="1"/>
        <v>0</v>
      </c>
      <c r="E20" s="34"/>
      <c r="F20" s="73"/>
      <c r="G20" s="34"/>
      <c r="H20" s="73"/>
      <c r="I20" s="34"/>
      <c r="J20" s="35"/>
      <c r="K20" s="34"/>
      <c r="L20" s="35"/>
      <c r="M20" s="34"/>
      <c r="N20" s="35"/>
      <c r="O20" s="74"/>
      <c r="P20" s="35"/>
      <c r="Q20" s="74"/>
      <c r="R20" s="35"/>
      <c r="S20" s="74"/>
      <c r="T20" s="35"/>
      <c r="U20" s="74"/>
      <c r="V20" s="35"/>
      <c r="W20" s="74"/>
      <c r="X20" s="35"/>
      <c r="Y20" s="74"/>
      <c r="Z20" s="35"/>
      <c r="AA20" s="74"/>
      <c r="AB20" s="35"/>
      <c r="AC20" s="74"/>
      <c r="AD20" s="35"/>
      <c r="AE20" s="74"/>
      <c r="AF20" s="35"/>
      <c r="AG20" s="74"/>
      <c r="AH20" s="35"/>
      <c r="AI20" s="74"/>
      <c r="AJ20" s="35"/>
      <c r="AK20" s="74"/>
      <c r="AL20" s="35"/>
      <c r="AM20" s="75"/>
      <c r="AN20" s="75"/>
      <c r="AO20" s="28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X20" s="3"/>
      <c r="BY20" s="3"/>
      <c r="BZ20" s="3"/>
      <c r="CA20" s="4"/>
      <c r="CB20" s="4"/>
      <c r="CC20" s="4"/>
      <c r="CD20" s="4"/>
      <c r="CE20" s="4"/>
      <c r="CF20" s="4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s="2" customFormat="1" ht="16.350000000000001" customHeight="1" x14ac:dyDescent="0.2">
      <c r="A21" s="71" t="s">
        <v>43</v>
      </c>
      <c r="B21" s="63">
        <f>SUM(C21+D21)</f>
        <v>0</v>
      </c>
      <c r="C21" s="64">
        <f t="shared" si="1"/>
        <v>0</v>
      </c>
      <c r="D21" s="72">
        <f t="shared" si="1"/>
        <v>0</v>
      </c>
      <c r="E21" s="34"/>
      <c r="F21" s="73"/>
      <c r="G21" s="34"/>
      <c r="H21" s="73"/>
      <c r="I21" s="34"/>
      <c r="J21" s="35"/>
      <c r="K21" s="34"/>
      <c r="L21" s="35"/>
      <c r="M21" s="34"/>
      <c r="N21" s="35"/>
      <c r="O21" s="74"/>
      <c r="P21" s="35"/>
      <c r="Q21" s="74"/>
      <c r="R21" s="35"/>
      <c r="S21" s="74"/>
      <c r="T21" s="35"/>
      <c r="U21" s="74"/>
      <c r="V21" s="35"/>
      <c r="W21" s="74"/>
      <c r="X21" s="35"/>
      <c r="Y21" s="74"/>
      <c r="Z21" s="35"/>
      <c r="AA21" s="74"/>
      <c r="AB21" s="35"/>
      <c r="AC21" s="74"/>
      <c r="AD21" s="35"/>
      <c r="AE21" s="74"/>
      <c r="AF21" s="35"/>
      <c r="AG21" s="74"/>
      <c r="AH21" s="35"/>
      <c r="AI21" s="74"/>
      <c r="AJ21" s="35"/>
      <c r="AK21" s="74"/>
      <c r="AL21" s="35"/>
      <c r="AM21" s="75"/>
      <c r="AN21" s="75"/>
      <c r="AO21" s="28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X21" s="3"/>
      <c r="BY21" s="3"/>
      <c r="BZ21" s="3"/>
      <c r="CA21" s="4"/>
      <c r="CB21" s="4"/>
      <c r="CC21" s="4"/>
      <c r="CD21" s="4"/>
      <c r="CE21" s="4"/>
      <c r="CF21" s="4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s="2" customFormat="1" ht="16.350000000000001" customHeight="1" x14ac:dyDescent="0.2">
      <c r="A22" s="76" t="s">
        <v>44</v>
      </c>
      <c r="B22" s="77">
        <f>SUM(C22+D22)</f>
        <v>0</v>
      </c>
      <c r="C22" s="78">
        <f t="shared" si="1"/>
        <v>0</v>
      </c>
      <c r="D22" s="45">
        <f t="shared" si="1"/>
        <v>0</v>
      </c>
      <c r="E22" s="46"/>
      <c r="F22" s="47"/>
      <c r="G22" s="46"/>
      <c r="H22" s="47"/>
      <c r="I22" s="46"/>
      <c r="J22" s="48"/>
      <c r="K22" s="46"/>
      <c r="L22" s="48"/>
      <c r="M22" s="46"/>
      <c r="N22" s="48"/>
      <c r="O22" s="79"/>
      <c r="P22" s="48"/>
      <c r="Q22" s="79"/>
      <c r="R22" s="48"/>
      <c r="S22" s="79"/>
      <c r="T22" s="48"/>
      <c r="U22" s="79"/>
      <c r="V22" s="48"/>
      <c r="W22" s="79"/>
      <c r="X22" s="48"/>
      <c r="Y22" s="79"/>
      <c r="Z22" s="48"/>
      <c r="AA22" s="79"/>
      <c r="AB22" s="48"/>
      <c r="AC22" s="79"/>
      <c r="AD22" s="48"/>
      <c r="AE22" s="79"/>
      <c r="AF22" s="48"/>
      <c r="AG22" s="79"/>
      <c r="AH22" s="48"/>
      <c r="AI22" s="79"/>
      <c r="AJ22" s="48"/>
      <c r="AK22" s="79"/>
      <c r="AL22" s="48"/>
      <c r="AM22" s="80"/>
      <c r="AN22" s="80"/>
      <c r="AO22" s="28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X22" s="3"/>
      <c r="BY22" s="3"/>
      <c r="BZ22" s="3"/>
      <c r="CA22" s="4"/>
      <c r="CB22" s="4"/>
      <c r="CC22" s="4"/>
      <c r="CD22" s="4"/>
      <c r="CE22" s="4"/>
      <c r="CF22" s="4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s="2" customFormat="1" x14ac:dyDescent="0.2">
      <c r="A23" s="776" t="s">
        <v>45</v>
      </c>
      <c r="B23" s="776"/>
      <c r="C23" s="776"/>
      <c r="D23" s="776"/>
      <c r="E23" s="776"/>
      <c r="F23" s="776"/>
      <c r="G23" s="776"/>
      <c r="H23" s="776"/>
      <c r="I23" s="776"/>
      <c r="J23" s="776"/>
      <c r="K23" s="776"/>
      <c r="L23" s="82"/>
      <c r="M23" s="11"/>
      <c r="N23" s="11"/>
      <c r="O23" s="8"/>
      <c r="P23" s="8"/>
      <c r="Q23" s="8"/>
      <c r="R23" s="8"/>
      <c r="S23" s="8"/>
      <c r="T23" s="8"/>
      <c r="U23" s="8"/>
      <c r="V23" s="8"/>
      <c r="W23" s="8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5"/>
      <c r="AN23" s="57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CA23" s="4"/>
      <c r="CB23" s="4"/>
      <c r="CC23" s="4"/>
      <c r="CD23" s="4"/>
      <c r="CE23" s="4"/>
      <c r="CF23" s="4"/>
      <c r="CG23" s="13"/>
      <c r="CH23" s="13"/>
      <c r="CI23" s="13"/>
      <c r="CJ23" s="13"/>
      <c r="CK23" s="13"/>
      <c r="CL23" s="13"/>
      <c r="CM23" s="13"/>
    </row>
    <row r="24" spans="1:91" s="2" customFormat="1" ht="16.350000000000001" customHeight="1" x14ac:dyDescent="0.2">
      <c r="A24" s="1498" t="s">
        <v>39</v>
      </c>
      <c r="B24" s="1501" t="s">
        <v>5</v>
      </c>
      <c r="C24" s="1502"/>
      <c r="D24" s="1503"/>
      <c r="E24" s="1507" t="s">
        <v>6</v>
      </c>
      <c r="F24" s="1508"/>
      <c r="G24" s="1508"/>
      <c r="H24" s="1508"/>
      <c r="I24" s="1508"/>
      <c r="J24" s="1508"/>
      <c r="K24" s="1508"/>
      <c r="L24" s="1508"/>
      <c r="M24" s="1508"/>
      <c r="N24" s="1508"/>
      <c r="O24" s="1508"/>
      <c r="P24" s="1508"/>
      <c r="Q24" s="1508"/>
      <c r="R24" s="1508"/>
      <c r="S24" s="1508"/>
      <c r="T24" s="1508"/>
      <c r="U24" s="1508"/>
      <c r="V24" s="1508"/>
      <c r="W24" s="1508"/>
      <c r="X24" s="1508"/>
      <c r="Y24" s="1508"/>
      <c r="Z24" s="1508"/>
      <c r="AA24" s="1508"/>
      <c r="AB24" s="1508"/>
      <c r="AC24" s="1508"/>
      <c r="AD24" s="1508"/>
      <c r="AE24" s="1508"/>
      <c r="AF24" s="1508"/>
      <c r="AG24" s="1508"/>
      <c r="AH24" s="1508"/>
      <c r="AI24" s="1508"/>
      <c r="AJ24" s="1508"/>
      <c r="AK24" s="1508"/>
      <c r="AL24" s="1509"/>
      <c r="AM24" s="1510" t="s">
        <v>7</v>
      </c>
      <c r="AN24" s="1510" t="s">
        <v>10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X24" s="3"/>
      <c r="BY24" s="3"/>
      <c r="BZ24" s="3"/>
      <c r="CA24" s="4"/>
      <c r="CB24" s="4"/>
      <c r="CC24" s="4"/>
      <c r="CD24" s="4"/>
      <c r="CE24" s="4"/>
      <c r="CF24" s="4"/>
      <c r="CG24" s="13"/>
      <c r="CH24" s="13"/>
      <c r="CI24" s="13"/>
      <c r="CJ24" s="13"/>
      <c r="CK24" s="13"/>
      <c r="CL24" s="13"/>
      <c r="CM24" s="13"/>
    </row>
    <row r="25" spans="1:91" s="2" customFormat="1" ht="16.350000000000001" customHeight="1" x14ac:dyDescent="0.2">
      <c r="A25" s="1499"/>
      <c r="B25" s="1504"/>
      <c r="C25" s="1505"/>
      <c r="D25" s="1506"/>
      <c r="E25" s="1507" t="s">
        <v>11</v>
      </c>
      <c r="F25" s="1509"/>
      <c r="G25" s="1507" t="s">
        <v>12</v>
      </c>
      <c r="H25" s="1509"/>
      <c r="I25" s="1507" t="s">
        <v>13</v>
      </c>
      <c r="J25" s="1509"/>
      <c r="K25" s="1507" t="s">
        <v>14</v>
      </c>
      <c r="L25" s="1509"/>
      <c r="M25" s="1507" t="s">
        <v>15</v>
      </c>
      <c r="N25" s="1509"/>
      <c r="O25" s="1513" t="s">
        <v>16</v>
      </c>
      <c r="P25" s="1514"/>
      <c r="Q25" s="1513" t="s">
        <v>17</v>
      </c>
      <c r="R25" s="1514"/>
      <c r="S25" s="1513" t="s">
        <v>18</v>
      </c>
      <c r="T25" s="1514"/>
      <c r="U25" s="1513" t="s">
        <v>19</v>
      </c>
      <c r="V25" s="1514"/>
      <c r="W25" s="1513" t="s">
        <v>20</v>
      </c>
      <c r="X25" s="1514"/>
      <c r="Y25" s="1513" t="s">
        <v>21</v>
      </c>
      <c r="Z25" s="1514"/>
      <c r="AA25" s="1513" t="s">
        <v>22</v>
      </c>
      <c r="AB25" s="1514"/>
      <c r="AC25" s="1513" t="s">
        <v>23</v>
      </c>
      <c r="AD25" s="1514"/>
      <c r="AE25" s="1513" t="s">
        <v>24</v>
      </c>
      <c r="AF25" s="1514"/>
      <c r="AG25" s="1513" t="s">
        <v>25</v>
      </c>
      <c r="AH25" s="1514"/>
      <c r="AI25" s="1513" t="s">
        <v>26</v>
      </c>
      <c r="AJ25" s="1514"/>
      <c r="AK25" s="1513" t="s">
        <v>27</v>
      </c>
      <c r="AL25" s="1514"/>
      <c r="AM25" s="1511"/>
      <c r="AN25" s="1511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X25" s="3"/>
      <c r="BY25" s="3"/>
      <c r="BZ25" s="3"/>
      <c r="CA25" s="4"/>
      <c r="CB25" s="4"/>
      <c r="CC25" s="4"/>
      <c r="CD25" s="4"/>
      <c r="CE25" s="4"/>
      <c r="CF25" s="4"/>
      <c r="CG25" s="13"/>
      <c r="CH25" s="13"/>
      <c r="CI25" s="13"/>
      <c r="CJ25" s="13"/>
      <c r="CK25" s="13"/>
      <c r="CL25" s="13"/>
      <c r="CM25" s="13"/>
    </row>
    <row r="26" spans="1:91" s="2" customFormat="1" ht="16.350000000000001" customHeight="1" x14ac:dyDescent="0.2">
      <c r="A26" s="1500"/>
      <c r="B26" s="666" t="s">
        <v>32</v>
      </c>
      <c r="C26" s="15" t="s">
        <v>40</v>
      </c>
      <c r="D26" s="764" t="s">
        <v>34</v>
      </c>
      <c r="E26" s="758" t="s">
        <v>40</v>
      </c>
      <c r="F26" s="760" t="s">
        <v>34</v>
      </c>
      <c r="G26" s="758" t="s">
        <v>40</v>
      </c>
      <c r="H26" s="760" t="s">
        <v>34</v>
      </c>
      <c r="I26" s="758" t="s">
        <v>40</v>
      </c>
      <c r="J26" s="760" t="s">
        <v>34</v>
      </c>
      <c r="K26" s="758" t="s">
        <v>40</v>
      </c>
      <c r="L26" s="760" t="s">
        <v>34</v>
      </c>
      <c r="M26" s="758" t="s">
        <v>40</v>
      </c>
      <c r="N26" s="760" t="s">
        <v>34</v>
      </c>
      <c r="O26" s="758" t="s">
        <v>40</v>
      </c>
      <c r="P26" s="760" t="s">
        <v>34</v>
      </c>
      <c r="Q26" s="758" t="s">
        <v>40</v>
      </c>
      <c r="R26" s="760" t="s">
        <v>34</v>
      </c>
      <c r="S26" s="758" t="s">
        <v>40</v>
      </c>
      <c r="T26" s="760" t="s">
        <v>34</v>
      </c>
      <c r="U26" s="758" t="s">
        <v>40</v>
      </c>
      <c r="V26" s="760" t="s">
        <v>34</v>
      </c>
      <c r="W26" s="758" t="s">
        <v>40</v>
      </c>
      <c r="X26" s="760" t="s">
        <v>34</v>
      </c>
      <c r="Y26" s="758" t="s">
        <v>40</v>
      </c>
      <c r="Z26" s="760" t="s">
        <v>34</v>
      </c>
      <c r="AA26" s="758" t="s">
        <v>40</v>
      </c>
      <c r="AB26" s="760" t="s">
        <v>34</v>
      </c>
      <c r="AC26" s="758" t="s">
        <v>40</v>
      </c>
      <c r="AD26" s="760" t="s">
        <v>34</v>
      </c>
      <c r="AE26" s="758" t="s">
        <v>40</v>
      </c>
      <c r="AF26" s="760" t="s">
        <v>34</v>
      </c>
      <c r="AG26" s="758" t="s">
        <v>40</v>
      </c>
      <c r="AH26" s="760" t="s">
        <v>34</v>
      </c>
      <c r="AI26" s="758" t="s">
        <v>40</v>
      </c>
      <c r="AJ26" s="760" t="s">
        <v>34</v>
      </c>
      <c r="AK26" s="758" t="s">
        <v>40</v>
      </c>
      <c r="AL26" s="760" t="s">
        <v>34</v>
      </c>
      <c r="AM26" s="1512"/>
      <c r="AN26" s="15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X26" s="3"/>
      <c r="BY26" s="3"/>
      <c r="BZ26" s="3"/>
      <c r="CA26" s="4"/>
      <c r="CB26" s="4"/>
      <c r="CC26" s="4"/>
      <c r="CD26" s="4"/>
      <c r="CE26" s="4"/>
      <c r="CF26" s="4"/>
      <c r="CG26" s="13"/>
      <c r="CH26" s="13"/>
      <c r="CI26" s="13"/>
      <c r="CJ26" s="13"/>
      <c r="CK26" s="13"/>
      <c r="CL26" s="13"/>
      <c r="CM26" s="13"/>
    </row>
    <row r="27" spans="1:91" s="2" customFormat="1" ht="16.350000000000001" customHeight="1" x14ac:dyDescent="0.2">
      <c r="A27" s="668" t="s">
        <v>41</v>
      </c>
      <c r="B27" s="669">
        <f t="shared" ref="B27:B32" si="2">SUM(C27+D27)</f>
        <v>0</v>
      </c>
      <c r="C27" s="699">
        <f t="shared" ref="C27:D32" si="3">SUM(E27+G27+I27+K27+M27+O27+Q27+S27+U27+W27+Y27+AA27+AC27+AE27+AG27+AI27+AK27)</f>
        <v>0</v>
      </c>
      <c r="D27" s="691">
        <f t="shared" si="3"/>
        <v>0</v>
      </c>
      <c r="E27" s="692"/>
      <c r="F27" s="693"/>
      <c r="G27" s="692"/>
      <c r="H27" s="693"/>
      <c r="I27" s="692"/>
      <c r="J27" s="694"/>
      <c r="K27" s="692"/>
      <c r="L27" s="694"/>
      <c r="M27" s="692"/>
      <c r="N27" s="694"/>
      <c r="O27" s="700"/>
      <c r="P27" s="694"/>
      <c r="Q27" s="700"/>
      <c r="R27" s="694"/>
      <c r="S27" s="700"/>
      <c r="T27" s="694"/>
      <c r="U27" s="700"/>
      <c r="V27" s="694"/>
      <c r="W27" s="700"/>
      <c r="X27" s="694"/>
      <c r="Y27" s="700"/>
      <c r="Z27" s="694"/>
      <c r="AA27" s="700"/>
      <c r="AB27" s="694"/>
      <c r="AC27" s="700"/>
      <c r="AD27" s="694"/>
      <c r="AE27" s="700"/>
      <c r="AF27" s="694"/>
      <c r="AG27" s="700"/>
      <c r="AH27" s="694"/>
      <c r="AI27" s="700"/>
      <c r="AJ27" s="694"/>
      <c r="AK27" s="700"/>
      <c r="AL27" s="694"/>
      <c r="AM27" s="701"/>
      <c r="AN27" s="701"/>
      <c r="AO27" s="28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X27" s="3"/>
      <c r="BY27" s="3"/>
      <c r="BZ27" s="3"/>
      <c r="CA27" s="4"/>
      <c r="CB27" s="4"/>
      <c r="CC27" s="4"/>
      <c r="CD27" s="4"/>
      <c r="CE27" s="4"/>
      <c r="CF27" s="4"/>
      <c r="CG27" s="13">
        <v>0</v>
      </c>
      <c r="CH27" s="13">
        <v>0</v>
      </c>
      <c r="CI27" s="13"/>
      <c r="CJ27" s="13"/>
      <c r="CK27" s="13"/>
      <c r="CL27" s="13"/>
      <c r="CM27" s="13"/>
    </row>
    <row r="28" spans="1:91" s="2" customFormat="1" ht="16.350000000000001" customHeight="1" x14ac:dyDescent="0.2">
      <c r="A28" s="30" t="s">
        <v>42</v>
      </c>
      <c r="B28" s="63">
        <f t="shared" si="2"/>
        <v>0</v>
      </c>
      <c r="C28" s="64">
        <f t="shared" si="3"/>
        <v>0</v>
      </c>
      <c r="D28" s="72">
        <f t="shared" si="3"/>
        <v>0</v>
      </c>
      <c r="E28" s="34"/>
      <c r="F28" s="73"/>
      <c r="G28" s="34"/>
      <c r="H28" s="73"/>
      <c r="I28" s="34"/>
      <c r="J28" s="35"/>
      <c r="K28" s="34"/>
      <c r="L28" s="35"/>
      <c r="M28" s="34"/>
      <c r="N28" s="35"/>
      <c r="O28" s="74"/>
      <c r="P28" s="35"/>
      <c r="Q28" s="74"/>
      <c r="R28" s="35"/>
      <c r="S28" s="74"/>
      <c r="T28" s="35"/>
      <c r="U28" s="74"/>
      <c r="V28" s="35"/>
      <c r="W28" s="74"/>
      <c r="X28" s="35"/>
      <c r="Y28" s="74"/>
      <c r="Z28" s="35"/>
      <c r="AA28" s="74"/>
      <c r="AB28" s="35"/>
      <c r="AC28" s="74"/>
      <c r="AD28" s="35"/>
      <c r="AE28" s="74"/>
      <c r="AF28" s="35"/>
      <c r="AG28" s="74"/>
      <c r="AH28" s="35"/>
      <c r="AI28" s="74"/>
      <c r="AJ28" s="35"/>
      <c r="AK28" s="74"/>
      <c r="AL28" s="35"/>
      <c r="AM28" s="75"/>
      <c r="AN28" s="75"/>
      <c r="AO28" s="28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X28" s="3"/>
      <c r="BY28" s="3"/>
      <c r="BZ28" s="3"/>
      <c r="CA28" s="4"/>
      <c r="CB28" s="4"/>
      <c r="CC28" s="4"/>
      <c r="CD28" s="4"/>
      <c r="CE28" s="4"/>
      <c r="CF28" s="4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s="2" customFormat="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2">
        <f t="shared" si="3"/>
        <v>0</v>
      </c>
      <c r="E29" s="34"/>
      <c r="F29" s="73"/>
      <c r="G29" s="34"/>
      <c r="H29" s="73"/>
      <c r="I29" s="34"/>
      <c r="J29" s="35"/>
      <c r="K29" s="34"/>
      <c r="L29" s="35"/>
      <c r="M29" s="34"/>
      <c r="N29" s="35"/>
      <c r="O29" s="74"/>
      <c r="P29" s="35"/>
      <c r="Q29" s="74"/>
      <c r="R29" s="35"/>
      <c r="S29" s="74"/>
      <c r="T29" s="35"/>
      <c r="U29" s="74"/>
      <c r="V29" s="35"/>
      <c r="W29" s="74"/>
      <c r="X29" s="35"/>
      <c r="Y29" s="74"/>
      <c r="Z29" s="35"/>
      <c r="AA29" s="74"/>
      <c r="AB29" s="35"/>
      <c r="AC29" s="74"/>
      <c r="AD29" s="35"/>
      <c r="AE29" s="74"/>
      <c r="AF29" s="35"/>
      <c r="AG29" s="74"/>
      <c r="AH29" s="35"/>
      <c r="AI29" s="74"/>
      <c r="AJ29" s="35"/>
      <c r="AK29" s="74"/>
      <c r="AL29" s="35"/>
      <c r="AM29" s="75"/>
      <c r="AN29" s="75"/>
      <c r="AO29" s="28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X29" s="3"/>
      <c r="BY29" s="3"/>
      <c r="BZ29" s="3"/>
      <c r="CA29" s="4"/>
      <c r="CB29" s="4"/>
      <c r="CC29" s="4"/>
      <c r="CD29" s="4"/>
      <c r="CE29" s="4"/>
      <c r="CF29" s="4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s="2" customFormat="1" ht="16.350000000000001" customHeight="1" x14ac:dyDescent="0.2">
      <c r="A30" s="30" t="s">
        <v>46</v>
      </c>
      <c r="B30" s="63">
        <f t="shared" si="2"/>
        <v>0</v>
      </c>
      <c r="C30" s="64">
        <f t="shared" si="3"/>
        <v>0</v>
      </c>
      <c r="D30" s="72">
        <f t="shared" si="3"/>
        <v>0</v>
      </c>
      <c r="E30" s="34"/>
      <c r="F30" s="73"/>
      <c r="G30" s="34"/>
      <c r="H30" s="73"/>
      <c r="I30" s="34"/>
      <c r="J30" s="35"/>
      <c r="K30" s="34"/>
      <c r="L30" s="35"/>
      <c r="M30" s="34"/>
      <c r="N30" s="35"/>
      <c r="O30" s="74"/>
      <c r="P30" s="35"/>
      <c r="Q30" s="74"/>
      <c r="R30" s="35"/>
      <c r="S30" s="74"/>
      <c r="T30" s="35"/>
      <c r="U30" s="74"/>
      <c r="V30" s="35"/>
      <c r="W30" s="74"/>
      <c r="X30" s="35"/>
      <c r="Y30" s="74"/>
      <c r="Z30" s="35"/>
      <c r="AA30" s="74"/>
      <c r="AB30" s="35"/>
      <c r="AC30" s="74"/>
      <c r="AD30" s="35"/>
      <c r="AE30" s="74"/>
      <c r="AF30" s="35"/>
      <c r="AG30" s="74"/>
      <c r="AH30" s="35"/>
      <c r="AI30" s="74"/>
      <c r="AJ30" s="35"/>
      <c r="AK30" s="74"/>
      <c r="AL30" s="35"/>
      <c r="AM30" s="75"/>
      <c r="AN30" s="75"/>
      <c r="AO30" s="28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X30" s="3"/>
      <c r="BY30" s="3"/>
      <c r="BZ30" s="3"/>
      <c r="CA30" s="4"/>
      <c r="CB30" s="4"/>
      <c r="CC30" s="4"/>
      <c r="CD30" s="4"/>
      <c r="CE30" s="4"/>
      <c r="CF30" s="4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s="2" customFormat="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2">
        <f t="shared" si="3"/>
        <v>0</v>
      </c>
      <c r="E31" s="34"/>
      <c r="F31" s="73"/>
      <c r="G31" s="34"/>
      <c r="H31" s="73"/>
      <c r="I31" s="34"/>
      <c r="J31" s="35"/>
      <c r="K31" s="34"/>
      <c r="L31" s="35"/>
      <c r="M31" s="34"/>
      <c r="N31" s="35"/>
      <c r="O31" s="74"/>
      <c r="P31" s="35"/>
      <c r="Q31" s="74"/>
      <c r="R31" s="35"/>
      <c r="S31" s="74"/>
      <c r="T31" s="35"/>
      <c r="U31" s="74"/>
      <c r="V31" s="35"/>
      <c r="W31" s="74"/>
      <c r="X31" s="35"/>
      <c r="Y31" s="74"/>
      <c r="Z31" s="35"/>
      <c r="AA31" s="74"/>
      <c r="AB31" s="35"/>
      <c r="AC31" s="74"/>
      <c r="AD31" s="35"/>
      <c r="AE31" s="74"/>
      <c r="AF31" s="35"/>
      <c r="AG31" s="74"/>
      <c r="AH31" s="35"/>
      <c r="AI31" s="74"/>
      <c r="AJ31" s="35"/>
      <c r="AK31" s="74"/>
      <c r="AL31" s="35"/>
      <c r="AM31" s="75"/>
      <c r="AN31" s="75"/>
      <c r="AO31" s="28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X31" s="3"/>
      <c r="BY31" s="3"/>
      <c r="BZ31" s="3"/>
      <c r="CA31" s="4"/>
      <c r="CB31" s="4"/>
      <c r="CC31" s="4"/>
      <c r="CD31" s="4"/>
      <c r="CE31" s="4"/>
      <c r="CF31" s="4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s="2" customFormat="1" ht="16.350000000000001" customHeight="1" x14ac:dyDescent="0.2">
      <c r="A32" s="89" t="s">
        <v>48</v>
      </c>
      <c r="B32" s="77">
        <f t="shared" si="2"/>
        <v>0</v>
      </c>
      <c r="C32" s="78">
        <f t="shared" si="3"/>
        <v>0</v>
      </c>
      <c r="D32" s="45">
        <f t="shared" si="3"/>
        <v>0</v>
      </c>
      <c r="E32" s="46"/>
      <c r="F32" s="47"/>
      <c r="G32" s="46"/>
      <c r="H32" s="47"/>
      <c r="I32" s="46"/>
      <c r="J32" s="48"/>
      <c r="K32" s="46"/>
      <c r="L32" s="48"/>
      <c r="M32" s="46"/>
      <c r="N32" s="48"/>
      <c r="O32" s="79"/>
      <c r="P32" s="48"/>
      <c r="Q32" s="79"/>
      <c r="R32" s="48"/>
      <c r="S32" s="79"/>
      <c r="T32" s="48"/>
      <c r="U32" s="79"/>
      <c r="V32" s="48"/>
      <c r="W32" s="79"/>
      <c r="X32" s="48"/>
      <c r="Y32" s="79"/>
      <c r="Z32" s="48"/>
      <c r="AA32" s="79"/>
      <c r="AB32" s="48"/>
      <c r="AC32" s="79"/>
      <c r="AD32" s="48"/>
      <c r="AE32" s="79"/>
      <c r="AF32" s="48"/>
      <c r="AG32" s="79"/>
      <c r="AH32" s="48"/>
      <c r="AI32" s="79"/>
      <c r="AJ32" s="48"/>
      <c r="AK32" s="79"/>
      <c r="AL32" s="48"/>
      <c r="AM32" s="80"/>
      <c r="AN32" s="80"/>
      <c r="AO32" s="28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X32" s="3"/>
      <c r="BY32" s="3"/>
      <c r="BZ32" s="3"/>
      <c r="CA32" s="4"/>
      <c r="CB32" s="4"/>
      <c r="CC32" s="4"/>
      <c r="CD32" s="4"/>
      <c r="CE32" s="4"/>
      <c r="CF32" s="4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s="2" customFormat="1" x14ac:dyDescent="0.2">
      <c r="A33" s="776" t="s">
        <v>49</v>
      </c>
      <c r="B33" s="776"/>
      <c r="C33" s="776"/>
      <c r="D33" s="776"/>
      <c r="E33" s="776"/>
      <c r="F33" s="776"/>
      <c r="G33" s="776"/>
      <c r="H33" s="776"/>
      <c r="I33" s="776"/>
      <c r="J33" s="776"/>
      <c r="K33" s="776"/>
      <c r="L33" s="82"/>
      <c r="M33" s="11"/>
      <c r="N33" s="11"/>
      <c r="O33" s="8"/>
      <c r="P33" s="8"/>
      <c r="Q33" s="8"/>
      <c r="R33" s="8"/>
      <c r="S33" s="8"/>
      <c r="T33" s="8"/>
      <c r="U33" s="8"/>
      <c r="V33" s="8"/>
      <c r="W33" s="8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5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CA33" s="4"/>
      <c r="CB33" s="4"/>
      <c r="CC33" s="4"/>
      <c r="CD33" s="4"/>
      <c r="CE33" s="4"/>
      <c r="CF33" s="4"/>
      <c r="CG33" s="13"/>
      <c r="CH33" s="13"/>
      <c r="CI33" s="13"/>
      <c r="CJ33" s="13"/>
      <c r="CK33" s="13"/>
      <c r="CL33" s="13"/>
      <c r="CM33" s="13"/>
    </row>
    <row r="34" spans="1:91" s="2" customFormat="1" ht="16.350000000000001" customHeight="1" x14ac:dyDescent="0.2">
      <c r="A34" s="1498" t="s">
        <v>39</v>
      </c>
      <c r="B34" s="1501" t="s">
        <v>5</v>
      </c>
      <c r="C34" s="1502"/>
      <c r="D34" s="1503"/>
      <c r="E34" s="1507" t="s">
        <v>6</v>
      </c>
      <c r="F34" s="1508"/>
      <c r="G34" s="1508"/>
      <c r="H34" s="1508"/>
      <c r="I34" s="1508"/>
      <c r="J34" s="1508"/>
      <c r="K34" s="1508"/>
      <c r="L34" s="1508"/>
      <c r="M34" s="1508"/>
      <c r="N34" s="1508"/>
      <c r="O34" s="1508"/>
      <c r="P34" s="1508"/>
      <c r="Q34" s="1508"/>
      <c r="R34" s="1508"/>
      <c r="S34" s="1508"/>
      <c r="T34" s="1508"/>
      <c r="U34" s="1508"/>
      <c r="V34" s="1508"/>
      <c r="W34" s="1508"/>
      <c r="X34" s="1508"/>
      <c r="Y34" s="1508"/>
      <c r="Z34" s="1508"/>
      <c r="AA34" s="1508"/>
      <c r="AB34" s="1508"/>
      <c r="AC34" s="1508"/>
      <c r="AD34" s="1508"/>
      <c r="AE34" s="1508"/>
      <c r="AF34" s="1508"/>
      <c r="AG34" s="1508"/>
      <c r="AH34" s="1508"/>
      <c r="AI34" s="1508"/>
      <c r="AJ34" s="1508"/>
      <c r="AK34" s="1508"/>
      <c r="AL34" s="1509"/>
      <c r="AM34" s="1510" t="s">
        <v>7</v>
      </c>
      <c r="AN34" s="1510" t="s">
        <v>10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X34" s="3"/>
      <c r="BY34" s="3"/>
      <c r="BZ34" s="3"/>
      <c r="CA34" s="4"/>
      <c r="CB34" s="4"/>
      <c r="CC34" s="4"/>
      <c r="CD34" s="4"/>
      <c r="CE34" s="4"/>
      <c r="CF34" s="4"/>
      <c r="CG34" s="13"/>
      <c r="CH34" s="13"/>
      <c r="CI34" s="13"/>
      <c r="CJ34" s="13"/>
      <c r="CK34" s="13"/>
      <c r="CL34" s="13"/>
      <c r="CM34" s="13"/>
    </row>
    <row r="35" spans="1:91" s="2" customFormat="1" ht="16.350000000000001" customHeight="1" x14ac:dyDescent="0.2">
      <c r="A35" s="1499"/>
      <c r="B35" s="1504"/>
      <c r="C35" s="1505"/>
      <c r="D35" s="1506"/>
      <c r="E35" s="1507" t="s">
        <v>11</v>
      </c>
      <c r="F35" s="1509"/>
      <c r="G35" s="1507" t="s">
        <v>12</v>
      </c>
      <c r="H35" s="1509"/>
      <c r="I35" s="1507" t="s">
        <v>13</v>
      </c>
      <c r="J35" s="1509"/>
      <c r="K35" s="1507" t="s">
        <v>14</v>
      </c>
      <c r="L35" s="1509"/>
      <c r="M35" s="1507" t="s">
        <v>15</v>
      </c>
      <c r="N35" s="1509"/>
      <c r="O35" s="1513" t="s">
        <v>16</v>
      </c>
      <c r="P35" s="1514"/>
      <c r="Q35" s="1513" t="s">
        <v>17</v>
      </c>
      <c r="R35" s="1514"/>
      <c r="S35" s="1513" t="s">
        <v>18</v>
      </c>
      <c r="T35" s="1514"/>
      <c r="U35" s="1513" t="s">
        <v>19</v>
      </c>
      <c r="V35" s="1514"/>
      <c r="W35" s="1513" t="s">
        <v>20</v>
      </c>
      <c r="X35" s="1514"/>
      <c r="Y35" s="1513" t="s">
        <v>21</v>
      </c>
      <c r="Z35" s="1514"/>
      <c r="AA35" s="1513" t="s">
        <v>22</v>
      </c>
      <c r="AB35" s="1514"/>
      <c r="AC35" s="1513" t="s">
        <v>23</v>
      </c>
      <c r="AD35" s="1514"/>
      <c r="AE35" s="1513" t="s">
        <v>24</v>
      </c>
      <c r="AF35" s="1514"/>
      <c r="AG35" s="1513" t="s">
        <v>25</v>
      </c>
      <c r="AH35" s="1514"/>
      <c r="AI35" s="1513" t="s">
        <v>26</v>
      </c>
      <c r="AJ35" s="1514"/>
      <c r="AK35" s="1513" t="s">
        <v>27</v>
      </c>
      <c r="AL35" s="1514"/>
      <c r="AM35" s="1511"/>
      <c r="AN35" s="1511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X35" s="3"/>
      <c r="BY35" s="3"/>
      <c r="BZ35" s="3"/>
      <c r="CA35" s="4"/>
      <c r="CB35" s="4"/>
      <c r="CC35" s="4"/>
      <c r="CD35" s="4"/>
      <c r="CE35" s="4"/>
      <c r="CF35" s="4"/>
      <c r="CG35" s="13"/>
      <c r="CH35" s="13"/>
      <c r="CI35" s="13"/>
      <c r="CJ35" s="13"/>
      <c r="CK35" s="13"/>
      <c r="CL35" s="13"/>
      <c r="CM35" s="13"/>
    </row>
    <row r="36" spans="1:91" s="2" customFormat="1" ht="16.350000000000001" customHeight="1" x14ac:dyDescent="0.2">
      <c r="A36" s="1500"/>
      <c r="B36" s="666" t="s">
        <v>32</v>
      </c>
      <c r="C36" s="15" t="s">
        <v>40</v>
      </c>
      <c r="D36" s="764" t="s">
        <v>34</v>
      </c>
      <c r="E36" s="754" t="s">
        <v>40</v>
      </c>
      <c r="F36" s="765" t="s">
        <v>34</v>
      </c>
      <c r="G36" s="754" t="s">
        <v>40</v>
      </c>
      <c r="H36" s="765" t="s">
        <v>34</v>
      </c>
      <c r="I36" s="754" t="s">
        <v>40</v>
      </c>
      <c r="J36" s="765" t="s">
        <v>34</v>
      </c>
      <c r="K36" s="754" t="s">
        <v>40</v>
      </c>
      <c r="L36" s="765" t="s">
        <v>34</v>
      </c>
      <c r="M36" s="754" t="s">
        <v>40</v>
      </c>
      <c r="N36" s="765" t="s">
        <v>34</v>
      </c>
      <c r="O36" s="754" t="s">
        <v>40</v>
      </c>
      <c r="P36" s="765" t="s">
        <v>34</v>
      </c>
      <c r="Q36" s="754" t="s">
        <v>40</v>
      </c>
      <c r="R36" s="765" t="s">
        <v>34</v>
      </c>
      <c r="S36" s="754" t="s">
        <v>40</v>
      </c>
      <c r="T36" s="765" t="s">
        <v>34</v>
      </c>
      <c r="U36" s="754" t="s">
        <v>40</v>
      </c>
      <c r="V36" s="765" t="s">
        <v>34</v>
      </c>
      <c r="W36" s="754" t="s">
        <v>40</v>
      </c>
      <c r="X36" s="765" t="s">
        <v>34</v>
      </c>
      <c r="Y36" s="754" t="s">
        <v>40</v>
      </c>
      <c r="Z36" s="765" t="s">
        <v>34</v>
      </c>
      <c r="AA36" s="754" t="s">
        <v>40</v>
      </c>
      <c r="AB36" s="765" t="s">
        <v>34</v>
      </c>
      <c r="AC36" s="754" t="s">
        <v>40</v>
      </c>
      <c r="AD36" s="765" t="s">
        <v>34</v>
      </c>
      <c r="AE36" s="754" t="s">
        <v>40</v>
      </c>
      <c r="AF36" s="765" t="s">
        <v>34</v>
      </c>
      <c r="AG36" s="754" t="s">
        <v>40</v>
      </c>
      <c r="AH36" s="765" t="s">
        <v>34</v>
      </c>
      <c r="AI36" s="754" t="s">
        <v>40</v>
      </c>
      <c r="AJ36" s="765" t="s">
        <v>34</v>
      </c>
      <c r="AK36" s="754" t="s">
        <v>40</v>
      </c>
      <c r="AL36" s="765" t="s">
        <v>34</v>
      </c>
      <c r="AM36" s="1512"/>
      <c r="AN36" s="1512"/>
      <c r="AO36" s="91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X36" s="3"/>
      <c r="BY36" s="3"/>
      <c r="BZ36" s="3"/>
      <c r="CA36" s="4"/>
      <c r="CB36" s="4"/>
      <c r="CC36" s="4"/>
      <c r="CD36" s="4"/>
      <c r="CE36" s="4"/>
      <c r="CF36" s="4"/>
      <c r="CG36" s="13"/>
      <c r="CH36" s="13"/>
      <c r="CI36" s="13"/>
      <c r="CJ36" s="13"/>
      <c r="CK36" s="13"/>
      <c r="CL36" s="13"/>
      <c r="CM36" s="13"/>
    </row>
    <row r="37" spans="1:91" s="2" customFormat="1" ht="16.350000000000001" customHeight="1" x14ac:dyDescent="0.2">
      <c r="A37" s="668" t="s">
        <v>41</v>
      </c>
      <c r="B37" s="669">
        <f t="shared" ref="B37:B42" si="4">SUM(C37+D37)</f>
        <v>0</v>
      </c>
      <c r="C37" s="699">
        <f t="shared" ref="C37:D42" si="5">SUM(E37+G37+I37+K37+M37+O37+Q37+S37+U37+W37+Y37+AA37+AC37+AE37+AG37+AI37+AK37)</f>
        <v>0</v>
      </c>
      <c r="D37" s="691">
        <f t="shared" si="5"/>
        <v>0</v>
      </c>
      <c r="E37" s="66"/>
      <c r="F37" s="67"/>
      <c r="G37" s="66"/>
      <c r="H37" s="67"/>
      <c r="I37" s="66"/>
      <c r="J37" s="68"/>
      <c r="K37" s="66"/>
      <c r="L37" s="68"/>
      <c r="M37" s="66"/>
      <c r="N37" s="68"/>
      <c r="O37" s="69"/>
      <c r="P37" s="68"/>
      <c r="Q37" s="69"/>
      <c r="R37" s="68"/>
      <c r="S37" s="69"/>
      <c r="T37" s="68"/>
      <c r="U37" s="69"/>
      <c r="V37" s="68"/>
      <c r="W37" s="69"/>
      <c r="X37" s="68"/>
      <c r="Y37" s="69"/>
      <c r="Z37" s="68"/>
      <c r="AA37" s="69"/>
      <c r="AB37" s="68"/>
      <c r="AC37" s="69"/>
      <c r="AD37" s="68"/>
      <c r="AE37" s="69"/>
      <c r="AF37" s="68"/>
      <c r="AG37" s="69"/>
      <c r="AH37" s="68"/>
      <c r="AI37" s="69"/>
      <c r="AJ37" s="68"/>
      <c r="AK37" s="69"/>
      <c r="AL37" s="68"/>
      <c r="AM37" s="75"/>
      <c r="AN37" s="701"/>
      <c r="AO37" s="28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X37" s="3"/>
      <c r="BY37" s="3"/>
      <c r="BZ37" s="3"/>
      <c r="CA37" s="4"/>
      <c r="CB37" s="4"/>
      <c r="CC37" s="4"/>
      <c r="CD37" s="4"/>
      <c r="CE37" s="4"/>
      <c r="CF37" s="4"/>
      <c r="CG37" s="13">
        <v>0</v>
      </c>
      <c r="CH37" s="13">
        <v>0</v>
      </c>
      <c r="CI37" s="13"/>
      <c r="CJ37" s="13"/>
      <c r="CK37" s="13"/>
      <c r="CL37" s="13"/>
      <c r="CM37" s="13"/>
    </row>
    <row r="38" spans="1:91" s="2" customFormat="1" ht="16.350000000000001" customHeight="1" x14ac:dyDescent="0.2">
      <c r="A38" s="30" t="s">
        <v>42</v>
      </c>
      <c r="B38" s="63">
        <f t="shared" si="4"/>
        <v>0</v>
      </c>
      <c r="C38" s="64">
        <f t="shared" si="5"/>
        <v>0</v>
      </c>
      <c r="D38" s="72">
        <f t="shared" si="5"/>
        <v>0</v>
      </c>
      <c r="E38" s="34"/>
      <c r="F38" s="73"/>
      <c r="G38" s="34"/>
      <c r="H38" s="73"/>
      <c r="I38" s="34"/>
      <c r="J38" s="35"/>
      <c r="K38" s="34"/>
      <c r="L38" s="35"/>
      <c r="M38" s="34"/>
      <c r="N38" s="35"/>
      <c r="O38" s="74"/>
      <c r="P38" s="35"/>
      <c r="Q38" s="74"/>
      <c r="R38" s="35"/>
      <c r="S38" s="74"/>
      <c r="T38" s="35"/>
      <c r="U38" s="74"/>
      <c r="V38" s="35"/>
      <c r="W38" s="74"/>
      <c r="X38" s="35"/>
      <c r="Y38" s="74"/>
      <c r="Z38" s="35"/>
      <c r="AA38" s="74"/>
      <c r="AB38" s="35"/>
      <c r="AC38" s="74"/>
      <c r="AD38" s="35"/>
      <c r="AE38" s="74"/>
      <c r="AF38" s="35"/>
      <c r="AG38" s="74"/>
      <c r="AH38" s="35"/>
      <c r="AI38" s="74"/>
      <c r="AJ38" s="35"/>
      <c r="AK38" s="74"/>
      <c r="AL38" s="35"/>
      <c r="AM38" s="75"/>
      <c r="AN38" s="75"/>
      <c r="AO38" s="28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X38" s="3"/>
      <c r="BY38" s="3"/>
      <c r="BZ38" s="3"/>
      <c r="CA38" s="4"/>
      <c r="CB38" s="4"/>
      <c r="CC38" s="4"/>
      <c r="CD38" s="4"/>
      <c r="CE38" s="4"/>
      <c r="CF38" s="4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s="2" customFormat="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2">
        <f t="shared" si="5"/>
        <v>0</v>
      </c>
      <c r="E39" s="34"/>
      <c r="F39" s="73"/>
      <c r="G39" s="34"/>
      <c r="H39" s="73"/>
      <c r="I39" s="34"/>
      <c r="J39" s="35"/>
      <c r="K39" s="34"/>
      <c r="L39" s="35"/>
      <c r="M39" s="34"/>
      <c r="N39" s="35"/>
      <c r="O39" s="74"/>
      <c r="P39" s="35"/>
      <c r="Q39" s="74"/>
      <c r="R39" s="35"/>
      <c r="S39" s="74"/>
      <c r="T39" s="35"/>
      <c r="U39" s="74"/>
      <c r="V39" s="35"/>
      <c r="W39" s="74"/>
      <c r="X39" s="35"/>
      <c r="Y39" s="74"/>
      <c r="Z39" s="35"/>
      <c r="AA39" s="74"/>
      <c r="AB39" s="35"/>
      <c r="AC39" s="74"/>
      <c r="AD39" s="35"/>
      <c r="AE39" s="74"/>
      <c r="AF39" s="35"/>
      <c r="AG39" s="74"/>
      <c r="AH39" s="35"/>
      <c r="AI39" s="74"/>
      <c r="AJ39" s="35"/>
      <c r="AK39" s="74"/>
      <c r="AL39" s="35"/>
      <c r="AM39" s="75"/>
      <c r="AN39" s="75"/>
      <c r="AO39" s="28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X39" s="3"/>
      <c r="BY39" s="3"/>
      <c r="BZ39" s="3"/>
      <c r="CA39" s="4"/>
      <c r="CB39" s="4"/>
      <c r="CC39" s="4"/>
      <c r="CD39" s="4"/>
      <c r="CE39" s="4"/>
      <c r="CF39" s="4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s="2" customFormat="1" ht="16.350000000000001" customHeight="1" x14ac:dyDescent="0.2">
      <c r="A40" s="30" t="s">
        <v>46</v>
      </c>
      <c r="B40" s="63">
        <f t="shared" si="4"/>
        <v>0</v>
      </c>
      <c r="C40" s="64">
        <f t="shared" si="5"/>
        <v>0</v>
      </c>
      <c r="D40" s="72">
        <f t="shared" si="5"/>
        <v>0</v>
      </c>
      <c r="E40" s="34"/>
      <c r="F40" s="73"/>
      <c r="G40" s="34"/>
      <c r="H40" s="73"/>
      <c r="I40" s="34"/>
      <c r="J40" s="35"/>
      <c r="K40" s="34"/>
      <c r="L40" s="35"/>
      <c r="M40" s="34"/>
      <c r="N40" s="35"/>
      <c r="O40" s="74"/>
      <c r="P40" s="35"/>
      <c r="Q40" s="74"/>
      <c r="R40" s="35"/>
      <c r="S40" s="74"/>
      <c r="T40" s="35"/>
      <c r="U40" s="74"/>
      <c r="V40" s="35"/>
      <c r="W40" s="74"/>
      <c r="X40" s="35"/>
      <c r="Y40" s="74"/>
      <c r="Z40" s="35"/>
      <c r="AA40" s="74"/>
      <c r="AB40" s="35"/>
      <c r="AC40" s="74"/>
      <c r="AD40" s="35"/>
      <c r="AE40" s="74"/>
      <c r="AF40" s="35"/>
      <c r="AG40" s="74"/>
      <c r="AH40" s="35"/>
      <c r="AI40" s="74"/>
      <c r="AJ40" s="35"/>
      <c r="AK40" s="74"/>
      <c r="AL40" s="35"/>
      <c r="AM40" s="75"/>
      <c r="AN40" s="75"/>
      <c r="AO40" s="28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X40" s="3"/>
      <c r="BY40" s="3"/>
      <c r="BZ40" s="3"/>
      <c r="CA40" s="4"/>
      <c r="CB40" s="4"/>
      <c r="CC40" s="4"/>
      <c r="CD40" s="4"/>
      <c r="CE40" s="4"/>
      <c r="CF40" s="4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s="2" customFormat="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2">
        <f t="shared" si="5"/>
        <v>0</v>
      </c>
      <c r="E41" s="34"/>
      <c r="F41" s="73"/>
      <c r="G41" s="34"/>
      <c r="H41" s="73"/>
      <c r="I41" s="34"/>
      <c r="J41" s="35"/>
      <c r="K41" s="34"/>
      <c r="L41" s="35"/>
      <c r="M41" s="34"/>
      <c r="N41" s="35"/>
      <c r="O41" s="74"/>
      <c r="P41" s="35"/>
      <c r="Q41" s="74"/>
      <c r="R41" s="35"/>
      <c r="S41" s="74"/>
      <c r="T41" s="35"/>
      <c r="U41" s="74"/>
      <c r="V41" s="35"/>
      <c r="W41" s="74"/>
      <c r="X41" s="35"/>
      <c r="Y41" s="74"/>
      <c r="Z41" s="35"/>
      <c r="AA41" s="74"/>
      <c r="AB41" s="35"/>
      <c r="AC41" s="74"/>
      <c r="AD41" s="35"/>
      <c r="AE41" s="74"/>
      <c r="AF41" s="35"/>
      <c r="AG41" s="74"/>
      <c r="AH41" s="35"/>
      <c r="AI41" s="74"/>
      <c r="AJ41" s="35"/>
      <c r="AK41" s="74"/>
      <c r="AL41" s="35"/>
      <c r="AM41" s="75"/>
      <c r="AN41" s="75"/>
      <c r="AO41" s="28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X41" s="3"/>
      <c r="BY41" s="3"/>
      <c r="BZ41" s="3"/>
      <c r="CA41" s="4"/>
      <c r="CB41" s="4"/>
      <c r="CC41" s="4"/>
      <c r="CD41" s="4"/>
      <c r="CE41" s="4"/>
      <c r="CF41" s="4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s="2" customFormat="1" ht="16.350000000000001" customHeight="1" x14ac:dyDescent="0.2">
      <c r="A42" s="89" t="s">
        <v>48</v>
      </c>
      <c r="B42" s="77">
        <f t="shared" si="4"/>
        <v>0</v>
      </c>
      <c r="C42" s="78">
        <f t="shared" si="5"/>
        <v>0</v>
      </c>
      <c r="D42" s="45">
        <f t="shared" si="5"/>
        <v>0</v>
      </c>
      <c r="E42" s="46"/>
      <c r="F42" s="47"/>
      <c r="G42" s="46"/>
      <c r="H42" s="47"/>
      <c r="I42" s="46"/>
      <c r="J42" s="48"/>
      <c r="K42" s="46"/>
      <c r="L42" s="48"/>
      <c r="M42" s="46"/>
      <c r="N42" s="48"/>
      <c r="O42" s="79"/>
      <c r="P42" s="48"/>
      <c r="Q42" s="79"/>
      <c r="R42" s="48"/>
      <c r="S42" s="79"/>
      <c r="T42" s="48"/>
      <c r="U42" s="79"/>
      <c r="V42" s="48"/>
      <c r="W42" s="79"/>
      <c r="X42" s="48"/>
      <c r="Y42" s="79"/>
      <c r="Z42" s="48"/>
      <c r="AA42" s="79"/>
      <c r="AB42" s="48"/>
      <c r="AC42" s="79"/>
      <c r="AD42" s="48"/>
      <c r="AE42" s="79"/>
      <c r="AF42" s="48"/>
      <c r="AG42" s="79"/>
      <c r="AH42" s="48"/>
      <c r="AI42" s="79"/>
      <c r="AJ42" s="48"/>
      <c r="AK42" s="79"/>
      <c r="AL42" s="48"/>
      <c r="AM42" s="80"/>
      <c r="AN42" s="80"/>
      <c r="AO42" s="28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X42" s="3"/>
      <c r="BY42" s="3"/>
      <c r="BZ42" s="3"/>
      <c r="CA42" s="4"/>
      <c r="CB42" s="4"/>
      <c r="CC42" s="4"/>
      <c r="CD42" s="4"/>
      <c r="CE42" s="4"/>
      <c r="CF42" s="4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s="2" customFormat="1" x14ac:dyDescent="0.2">
      <c r="A43" s="776" t="s">
        <v>50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82"/>
      <c r="M43" s="11"/>
      <c r="N43" s="11"/>
      <c r="O43" s="8"/>
      <c r="P43" s="8"/>
      <c r="Q43" s="8"/>
      <c r="R43" s="8"/>
      <c r="S43" s="8"/>
      <c r="T43" s="8"/>
      <c r="U43" s="8"/>
      <c r="V43" s="8"/>
      <c r="W43" s="8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5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CA43" s="4"/>
      <c r="CB43" s="4"/>
      <c r="CC43" s="4"/>
      <c r="CD43" s="4"/>
      <c r="CE43" s="4"/>
      <c r="CF43" s="4"/>
      <c r="CG43" s="13"/>
      <c r="CH43" s="13"/>
      <c r="CI43" s="13"/>
      <c r="CJ43" s="13"/>
      <c r="CK43" s="13"/>
      <c r="CL43" s="13"/>
      <c r="CM43" s="13"/>
    </row>
    <row r="44" spans="1:91" s="2" customFormat="1" ht="16.350000000000001" customHeight="1" x14ac:dyDescent="0.2">
      <c r="A44" s="1498" t="s">
        <v>39</v>
      </c>
      <c r="B44" s="1501" t="s">
        <v>5</v>
      </c>
      <c r="C44" s="1502"/>
      <c r="D44" s="1503"/>
      <c r="E44" s="1507" t="s">
        <v>6</v>
      </c>
      <c r="F44" s="1508"/>
      <c r="G44" s="1508"/>
      <c r="H44" s="1508"/>
      <c r="I44" s="1508"/>
      <c r="J44" s="1508"/>
      <c r="K44" s="1508"/>
      <c r="L44" s="1508"/>
      <c r="M44" s="1508"/>
      <c r="N44" s="1508"/>
      <c r="O44" s="1508"/>
      <c r="P44" s="1508"/>
      <c r="Q44" s="1508"/>
      <c r="R44" s="1508"/>
      <c r="S44" s="1508"/>
      <c r="T44" s="1508"/>
      <c r="U44" s="1508"/>
      <c r="V44" s="1508"/>
      <c r="W44" s="1508"/>
      <c r="X44" s="1508"/>
      <c r="Y44" s="1508"/>
      <c r="Z44" s="1508"/>
      <c r="AA44" s="1508"/>
      <c r="AB44" s="1508"/>
      <c r="AC44" s="1508"/>
      <c r="AD44" s="1508"/>
      <c r="AE44" s="1508"/>
      <c r="AF44" s="1508"/>
      <c r="AG44" s="1508"/>
      <c r="AH44" s="1508"/>
      <c r="AI44" s="1508"/>
      <c r="AJ44" s="1508"/>
      <c r="AK44" s="1508"/>
      <c r="AL44" s="1509"/>
      <c r="AM44" s="1510" t="s">
        <v>7</v>
      </c>
      <c r="AN44" s="1510" t="s">
        <v>10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X44" s="3"/>
      <c r="BY44" s="3"/>
      <c r="BZ44" s="3"/>
      <c r="CA44" s="4"/>
      <c r="CB44" s="4"/>
      <c r="CC44" s="4"/>
      <c r="CD44" s="4"/>
      <c r="CE44" s="4"/>
      <c r="CF44" s="4"/>
      <c r="CG44" s="13"/>
      <c r="CH44" s="13"/>
      <c r="CI44" s="13"/>
      <c r="CJ44" s="13"/>
      <c r="CK44" s="13"/>
      <c r="CL44" s="13"/>
      <c r="CM44" s="13"/>
    </row>
    <row r="45" spans="1:91" s="2" customFormat="1" ht="16.350000000000001" customHeight="1" x14ac:dyDescent="0.2">
      <c r="A45" s="1499"/>
      <c r="B45" s="1504"/>
      <c r="C45" s="1505"/>
      <c r="D45" s="1506"/>
      <c r="E45" s="1507" t="s">
        <v>11</v>
      </c>
      <c r="F45" s="1509"/>
      <c r="G45" s="1507" t="s">
        <v>12</v>
      </c>
      <c r="H45" s="1509"/>
      <c r="I45" s="1507" t="s">
        <v>13</v>
      </c>
      <c r="J45" s="1509"/>
      <c r="K45" s="1507" t="s">
        <v>14</v>
      </c>
      <c r="L45" s="1509"/>
      <c r="M45" s="1507" t="s">
        <v>15</v>
      </c>
      <c r="N45" s="1509"/>
      <c r="O45" s="1513" t="s">
        <v>16</v>
      </c>
      <c r="P45" s="1514"/>
      <c r="Q45" s="1513" t="s">
        <v>17</v>
      </c>
      <c r="R45" s="1514"/>
      <c r="S45" s="1513" t="s">
        <v>18</v>
      </c>
      <c r="T45" s="1514"/>
      <c r="U45" s="1513" t="s">
        <v>19</v>
      </c>
      <c r="V45" s="1514"/>
      <c r="W45" s="1513" t="s">
        <v>20</v>
      </c>
      <c r="X45" s="1514"/>
      <c r="Y45" s="1513" t="s">
        <v>21</v>
      </c>
      <c r="Z45" s="1514"/>
      <c r="AA45" s="1513" t="s">
        <v>22</v>
      </c>
      <c r="AB45" s="1514"/>
      <c r="AC45" s="1513" t="s">
        <v>23</v>
      </c>
      <c r="AD45" s="1514"/>
      <c r="AE45" s="1513" t="s">
        <v>24</v>
      </c>
      <c r="AF45" s="1514"/>
      <c r="AG45" s="1513" t="s">
        <v>25</v>
      </c>
      <c r="AH45" s="1514"/>
      <c r="AI45" s="1513" t="s">
        <v>26</v>
      </c>
      <c r="AJ45" s="1514"/>
      <c r="AK45" s="1513" t="s">
        <v>27</v>
      </c>
      <c r="AL45" s="1514"/>
      <c r="AM45" s="1511"/>
      <c r="AN45" s="1511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X45" s="3"/>
      <c r="BY45" s="3"/>
      <c r="BZ45" s="3"/>
      <c r="CA45" s="4"/>
      <c r="CB45" s="4"/>
      <c r="CC45" s="4"/>
      <c r="CD45" s="4"/>
      <c r="CE45" s="4"/>
      <c r="CF45" s="4"/>
      <c r="CG45" s="13"/>
      <c r="CH45" s="13"/>
      <c r="CI45" s="13"/>
      <c r="CJ45" s="13"/>
      <c r="CK45" s="13"/>
      <c r="CL45" s="13"/>
      <c r="CM45" s="13"/>
    </row>
    <row r="46" spans="1:91" s="2" customFormat="1" ht="16.350000000000001" customHeight="1" x14ac:dyDescent="0.2">
      <c r="A46" s="1500"/>
      <c r="B46" s="666" t="s">
        <v>32</v>
      </c>
      <c r="C46" s="15" t="s">
        <v>40</v>
      </c>
      <c r="D46" s="764" t="s">
        <v>34</v>
      </c>
      <c r="E46" s="758" t="s">
        <v>40</v>
      </c>
      <c r="F46" s="760" t="s">
        <v>34</v>
      </c>
      <c r="G46" s="758" t="s">
        <v>40</v>
      </c>
      <c r="H46" s="760" t="s">
        <v>34</v>
      </c>
      <c r="I46" s="758" t="s">
        <v>40</v>
      </c>
      <c r="J46" s="760" t="s">
        <v>34</v>
      </c>
      <c r="K46" s="758" t="s">
        <v>40</v>
      </c>
      <c r="L46" s="760" t="s">
        <v>34</v>
      </c>
      <c r="M46" s="758" t="s">
        <v>40</v>
      </c>
      <c r="N46" s="760" t="s">
        <v>34</v>
      </c>
      <c r="O46" s="758" t="s">
        <v>40</v>
      </c>
      <c r="P46" s="760" t="s">
        <v>34</v>
      </c>
      <c r="Q46" s="758" t="s">
        <v>40</v>
      </c>
      <c r="R46" s="760" t="s">
        <v>34</v>
      </c>
      <c r="S46" s="758" t="s">
        <v>40</v>
      </c>
      <c r="T46" s="760" t="s">
        <v>34</v>
      </c>
      <c r="U46" s="758" t="s">
        <v>40</v>
      </c>
      <c r="V46" s="760" t="s">
        <v>34</v>
      </c>
      <c r="W46" s="758" t="s">
        <v>40</v>
      </c>
      <c r="X46" s="760" t="s">
        <v>34</v>
      </c>
      <c r="Y46" s="758" t="s">
        <v>40</v>
      </c>
      <c r="Z46" s="760" t="s">
        <v>34</v>
      </c>
      <c r="AA46" s="758" t="s">
        <v>40</v>
      </c>
      <c r="AB46" s="760" t="s">
        <v>34</v>
      </c>
      <c r="AC46" s="758" t="s">
        <v>40</v>
      </c>
      <c r="AD46" s="760" t="s">
        <v>34</v>
      </c>
      <c r="AE46" s="758" t="s">
        <v>40</v>
      </c>
      <c r="AF46" s="760" t="s">
        <v>34</v>
      </c>
      <c r="AG46" s="758" t="s">
        <v>40</v>
      </c>
      <c r="AH46" s="760" t="s">
        <v>34</v>
      </c>
      <c r="AI46" s="758" t="s">
        <v>40</v>
      </c>
      <c r="AJ46" s="760" t="s">
        <v>34</v>
      </c>
      <c r="AK46" s="758" t="s">
        <v>40</v>
      </c>
      <c r="AL46" s="760" t="s">
        <v>34</v>
      </c>
      <c r="AM46" s="1512"/>
      <c r="AN46" s="15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X46" s="3"/>
      <c r="BY46" s="3"/>
      <c r="BZ46" s="3"/>
      <c r="CA46" s="4"/>
      <c r="CB46" s="4"/>
      <c r="CC46" s="4"/>
      <c r="CD46" s="4"/>
      <c r="CE46" s="4"/>
      <c r="CF46" s="4"/>
      <c r="CG46" s="13"/>
      <c r="CH46" s="13"/>
      <c r="CI46" s="13"/>
      <c r="CJ46" s="13"/>
      <c r="CK46" s="13"/>
      <c r="CL46" s="13"/>
      <c r="CM46" s="13"/>
    </row>
    <row r="47" spans="1:91" s="2" customFormat="1" ht="16.350000000000001" customHeight="1" x14ac:dyDescent="0.2">
      <c r="A47" s="668" t="s">
        <v>41</v>
      </c>
      <c r="B47" s="669">
        <f t="shared" ref="B47:B52" si="6">SUM(C47+D47)</f>
        <v>0</v>
      </c>
      <c r="C47" s="699">
        <f t="shared" ref="C47:D52" si="7">SUM(E47+G47+I47+K47+M47+O47+Q47+S47+U47+W47+Y47+AA47+AC47+AE47+AG47+AI47+AK47)</f>
        <v>0</v>
      </c>
      <c r="D47" s="691">
        <f t="shared" si="7"/>
        <v>0</v>
      </c>
      <c r="E47" s="692"/>
      <c r="F47" s="693"/>
      <c r="G47" s="692"/>
      <c r="H47" s="693"/>
      <c r="I47" s="692"/>
      <c r="J47" s="694"/>
      <c r="K47" s="692"/>
      <c r="L47" s="694"/>
      <c r="M47" s="692"/>
      <c r="N47" s="694"/>
      <c r="O47" s="700"/>
      <c r="P47" s="694"/>
      <c r="Q47" s="700"/>
      <c r="R47" s="694"/>
      <c r="S47" s="700"/>
      <c r="T47" s="694"/>
      <c r="U47" s="700"/>
      <c r="V47" s="694"/>
      <c r="W47" s="700"/>
      <c r="X47" s="694"/>
      <c r="Y47" s="700"/>
      <c r="Z47" s="694"/>
      <c r="AA47" s="700"/>
      <c r="AB47" s="694"/>
      <c r="AC47" s="700"/>
      <c r="AD47" s="694"/>
      <c r="AE47" s="700"/>
      <c r="AF47" s="694"/>
      <c r="AG47" s="700"/>
      <c r="AH47" s="694"/>
      <c r="AI47" s="700"/>
      <c r="AJ47" s="694"/>
      <c r="AK47" s="700"/>
      <c r="AL47" s="694"/>
      <c r="AM47" s="701"/>
      <c r="AN47" s="701"/>
      <c r="AO47" s="28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X47" s="3"/>
      <c r="BY47" s="3"/>
      <c r="BZ47" s="3"/>
      <c r="CA47" s="4"/>
      <c r="CB47" s="4"/>
      <c r="CC47" s="4"/>
      <c r="CD47" s="4"/>
      <c r="CE47" s="4"/>
      <c r="CF47" s="4"/>
      <c r="CG47" s="13">
        <v>0</v>
      </c>
      <c r="CH47" s="13">
        <v>0</v>
      </c>
      <c r="CI47" s="13"/>
      <c r="CJ47" s="13"/>
      <c r="CK47" s="13"/>
      <c r="CL47" s="13"/>
      <c r="CM47" s="13"/>
    </row>
    <row r="48" spans="1:91" s="2" customFormat="1" ht="16.350000000000001" customHeight="1" x14ac:dyDescent="0.2">
      <c r="A48" s="30" t="s">
        <v>42</v>
      </c>
      <c r="B48" s="63">
        <f t="shared" si="6"/>
        <v>0</v>
      </c>
      <c r="C48" s="64">
        <f t="shared" si="7"/>
        <v>0</v>
      </c>
      <c r="D48" s="72">
        <f t="shared" si="7"/>
        <v>0</v>
      </c>
      <c r="E48" s="34"/>
      <c r="F48" s="73"/>
      <c r="G48" s="34"/>
      <c r="H48" s="73"/>
      <c r="I48" s="34"/>
      <c r="J48" s="35"/>
      <c r="K48" s="34"/>
      <c r="L48" s="35"/>
      <c r="M48" s="34"/>
      <c r="N48" s="35"/>
      <c r="O48" s="74"/>
      <c r="P48" s="35"/>
      <c r="Q48" s="74"/>
      <c r="R48" s="35"/>
      <c r="S48" s="74"/>
      <c r="T48" s="35"/>
      <c r="U48" s="74"/>
      <c r="V48" s="35"/>
      <c r="W48" s="74"/>
      <c r="X48" s="35"/>
      <c r="Y48" s="74"/>
      <c r="Z48" s="35"/>
      <c r="AA48" s="74"/>
      <c r="AB48" s="35"/>
      <c r="AC48" s="74"/>
      <c r="AD48" s="35"/>
      <c r="AE48" s="74"/>
      <c r="AF48" s="35"/>
      <c r="AG48" s="74"/>
      <c r="AH48" s="35"/>
      <c r="AI48" s="74"/>
      <c r="AJ48" s="35"/>
      <c r="AK48" s="74"/>
      <c r="AL48" s="35"/>
      <c r="AM48" s="75"/>
      <c r="AN48" s="75"/>
      <c r="AO48" s="28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X48" s="3"/>
      <c r="BY48" s="3"/>
      <c r="BZ48" s="3"/>
      <c r="CA48" s="4"/>
      <c r="CB48" s="4"/>
      <c r="CC48" s="4"/>
      <c r="CD48" s="4"/>
      <c r="CE48" s="4"/>
      <c r="CF48" s="4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2">
        <f t="shared" si="7"/>
        <v>0</v>
      </c>
      <c r="E49" s="34"/>
      <c r="F49" s="73"/>
      <c r="G49" s="34"/>
      <c r="H49" s="73"/>
      <c r="I49" s="34"/>
      <c r="J49" s="35"/>
      <c r="K49" s="34"/>
      <c r="L49" s="35"/>
      <c r="M49" s="34"/>
      <c r="N49" s="35"/>
      <c r="O49" s="74"/>
      <c r="P49" s="35"/>
      <c r="Q49" s="74"/>
      <c r="R49" s="35"/>
      <c r="S49" s="74"/>
      <c r="T49" s="35"/>
      <c r="U49" s="74"/>
      <c r="V49" s="35"/>
      <c r="W49" s="74"/>
      <c r="X49" s="35"/>
      <c r="Y49" s="74"/>
      <c r="Z49" s="35"/>
      <c r="AA49" s="74"/>
      <c r="AB49" s="35"/>
      <c r="AC49" s="74"/>
      <c r="AD49" s="35"/>
      <c r="AE49" s="74"/>
      <c r="AF49" s="35"/>
      <c r="AG49" s="74"/>
      <c r="AH49" s="35"/>
      <c r="AI49" s="74"/>
      <c r="AJ49" s="35"/>
      <c r="AK49" s="74"/>
      <c r="AL49" s="35"/>
      <c r="AM49" s="75"/>
      <c r="AN49" s="75"/>
      <c r="AO49" s="28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46</v>
      </c>
      <c r="B50" s="63">
        <f t="shared" si="6"/>
        <v>0</v>
      </c>
      <c r="C50" s="64">
        <f t="shared" si="7"/>
        <v>0</v>
      </c>
      <c r="D50" s="72">
        <f t="shared" si="7"/>
        <v>0</v>
      </c>
      <c r="E50" s="34"/>
      <c r="F50" s="73"/>
      <c r="G50" s="34"/>
      <c r="H50" s="73"/>
      <c r="I50" s="34"/>
      <c r="J50" s="35"/>
      <c r="K50" s="34"/>
      <c r="L50" s="35"/>
      <c r="M50" s="34"/>
      <c r="N50" s="35"/>
      <c r="O50" s="74"/>
      <c r="P50" s="35"/>
      <c r="Q50" s="74"/>
      <c r="R50" s="35"/>
      <c r="S50" s="74"/>
      <c r="T50" s="35"/>
      <c r="U50" s="74"/>
      <c r="V50" s="35"/>
      <c r="W50" s="74"/>
      <c r="X50" s="35"/>
      <c r="Y50" s="74"/>
      <c r="Z50" s="35"/>
      <c r="AA50" s="74"/>
      <c r="AB50" s="35"/>
      <c r="AC50" s="74"/>
      <c r="AD50" s="35"/>
      <c r="AE50" s="74"/>
      <c r="AF50" s="35"/>
      <c r="AG50" s="74"/>
      <c r="AH50" s="35"/>
      <c r="AI50" s="74"/>
      <c r="AJ50" s="35"/>
      <c r="AK50" s="74"/>
      <c r="AL50" s="35"/>
      <c r="AM50" s="75"/>
      <c r="AN50" s="75"/>
      <c r="AO50" s="28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2">
        <f t="shared" si="7"/>
        <v>0</v>
      </c>
      <c r="E51" s="34"/>
      <c r="F51" s="73"/>
      <c r="G51" s="34"/>
      <c r="H51" s="73"/>
      <c r="I51" s="34"/>
      <c r="J51" s="35"/>
      <c r="K51" s="34"/>
      <c r="L51" s="35"/>
      <c r="M51" s="34"/>
      <c r="N51" s="35"/>
      <c r="O51" s="74"/>
      <c r="P51" s="35"/>
      <c r="Q51" s="74"/>
      <c r="R51" s="35"/>
      <c r="S51" s="74"/>
      <c r="T51" s="35"/>
      <c r="U51" s="74"/>
      <c r="V51" s="35"/>
      <c r="W51" s="74"/>
      <c r="X51" s="35"/>
      <c r="Y51" s="74"/>
      <c r="Z51" s="35"/>
      <c r="AA51" s="74"/>
      <c r="AB51" s="35"/>
      <c r="AC51" s="74"/>
      <c r="AD51" s="35"/>
      <c r="AE51" s="74"/>
      <c r="AF51" s="35"/>
      <c r="AG51" s="74"/>
      <c r="AH51" s="35"/>
      <c r="AI51" s="74"/>
      <c r="AJ51" s="35"/>
      <c r="AK51" s="74"/>
      <c r="AL51" s="35"/>
      <c r="AM51" s="75"/>
      <c r="AN51" s="75"/>
      <c r="AO51" s="28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89" t="s">
        <v>48</v>
      </c>
      <c r="B52" s="77">
        <f t="shared" si="6"/>
        <v>0</v>
      </c>
      <c r="C52" s="78">
        <f t="shared" si="7"/>
        <v>0</v>
      </c>
      <c r="D52" s="45">
        <f t="shared" si="7"/>
        <v>0</v>
      </c>
      <c r="E52" s="46"/>
      <c r="F52" s="47"/>
      <c r="G52" s="46"/>
      <c r="H52" s="47"/>
      <c r="I52" s="46"/>
      <c r="J52" s="48"/>
      <c r="K52" s="46"/>
      <c r="L52" s="48"/>
      <c r="M52" s="46"/>
      <c r="N52" s="48"/>
      <c r="O52" s="79"/>
      <c r="P52" s="48"/>
      <c r="Q52" s="79"/>
      <c r="R52" s="48"/>
      <c r="S52" s="79"/>
      <c r="T52" s="48"/>
      <c r="U52" s="79"/>
      <c r="V52" s="48"/>
      <c r="W52" s="79"/>
      <c r="X52" s="48"/>
      <c r="Y52" s="79"/>
      <c r="Z52" s="48"/>
      <c r="AA52" s="79"/>
      <c r="AB52" s="48"/>
      <c r="AC52" s="79"/>
      <c r="AD52" s="48"/>
      <c r="AE52" s="79"/>
      <c r="AF52" s="48"/>
      <c r="AG52" s="79"/>
      <c r="AH52" s="48"/>
      <c r="AI52" s="79"/>
      <c r="AJ52" s="48"/>
      <c r="AK52" s="79"/>
      <c r="AL52" s="48"/>
      <c r="AM52" s="80"/>
      <c r="AN52" s="80"/>
      <c r="AO52" s="28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s="94" customFormat="1" x14ac:dyDescent="0.2">
      <c r="A53" s="92" t="s">
        <v>51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  <c r="O53" s="93"/>
      <c r="P53" s="56"/>
      <c r="Q53" s="56"/>
      <c r="R53" s="56"/>
      <c r="S53" s="56"/>
      <c r="T53" s="56"/>
      <c r="U53" s="56"/>
      <c r="V53" s="56"/>
      <c r="W53" s="56"/>
      <c r="X53" s="56"/>
      <c r="Y53" s="56"/>
      <c r="AN53" s="8"/>
      <c r="AO53" s="8"/>
      <c r="AP53" s="8"/>
      <c r="AQ53" s="8"/>
      <c r="AR53" s="57"/>
      <c r="AS53" s="57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95"/>
      <c r="CB53" s="95"/>
      <c r="CC53" s="95"/>
      <c r="CD53" s="95"/>
      <c r="CE53" s="95"/>
      <c r="CF53" s="95"/>
      <c r="CG53" s="96"/>
      <c r="CH53" s="96"/>
      <c r="CI53" s="96"/>
      <c r="CJ53" s="96"/>
      <c r="CK53" s="96"/>
      <c r="CL53" s="96"/>
      <c r="CM53" s="96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</row>
    <row r="54" spans="1:104" ht="16.350000000000001" customHeight="1" x14ac:dyDescent="0.2">
      <c r="A54" s="1503" t="s">
        <v>52</v>
      </c>
      <c r="B54" s="1531" t="s">
        <v>53</v>
      </c>
      <c r="C54" s="1532"/>
      <c r="D54" s="1533"/>
      <c r="E54" s="1537" t="s">
        <v>6</v>
      </c>
      <c r="F54" s="1538"/>
      <c r="G54" s="1538"/>
      <c r="H54" s="1538"/>
      <c r="I54" s="1538"/>
      <c r="J54" s="1538"/>
      <c r="K54" s="1538"/>
      <c r="L54" s="1538"/>
      <c r="M54" s="1538"/>
      <c r="N54" s="1538"/>
      <c r="O54" s="1538"/>
      <c r="P54" s="1538"/>
      <c r="Q54" s="1538"/>
      <c r="R54" s="1538"/>
      <c r="S54" s="1538"/>
      <c r="T54" s="1538"/>
      <c r="U54" s="1538"/>
      <c r="V54" s="1538"/>
      <c r="W54" s="1538"/>
      <c r="X54" s="1538"/>
      <c r="Y54" s="1538"/>
      <c r="Z54" s="1538"/>
      <c r="AA54" s="1538"/>
      <c r="AB54" s="1538"/>
      <c r="AC54" s="1538"/>
      <c r="AD54" s="1538"/>
      <c r="AE54" s="1538"/>
      <c r="AF54" s="1538"/>
      <c r="AG54" s="1538"/>
      <c r="AH54" s="1538"/>
      <c r="AI54" s="1538"/>
      <c r="AJ54" s="1538"/>
      <c r="AK54" s="1538"/>
      <c r="AL54" s="1539"/>
      <c r="AM54" s="1689" t="s">
        <v>54</v>
      </c>
      <c r="AN54" s="1527"/>
      <c r="AO54" s="7"/>
      <c r="AP54" s="7"/>
      <c r="AQ54" s="7"/>
      <c r="AR54" s="97"/>
      <c r="AS54" s="97"/>
      <c r="AT54" s="7"/>
      <c r="BX54" s="2"/>
      <c r="BY54" s="2"/>
      <c r="CG54" s="13"/>
      <c r="CH54" s="13"/>
      <c r="CI54" s="13"/>
      <c r="CJ54" s="13"/>
      <c r="CK54" s="13"/>
      <c r="CL54" s="13"/>
      <c r="CM54" s="13"/>
    </row>
    <row r="55" spans="1:104" ht="16.350000000000001" customHeight="1" x14ac:dyDescent="0.2">
      <c r="A55" s="1546"/>
      <c r="B55" s="1534"/>
      <c r="C55" s="1535"/>
      <c r="D55" s="1536"/>
      <c r="E55" s="1507" t="s">
        <v>11</v>
      </c>
      <c r="F55" s="1509"/>
      <c r="G55" s="1507" t="s">
        <v>12</v>
      </c>
      <c r="H55" s="1509"/>
      <c r="I55" s="1507" t="s">
        <v>13</v>
      </c>
      <c r="J55" s="1509"/>
      <c r="K55" s="1507" t="s">
        <v>14</v>
      </c>
      <c r="L55" s="1509"/>
      <c r="M55" s="1507" t="s">
        <v>15</v>
      </c>
      <c r="N55" s="1509"/>
      <c r="O55" s="1513" t="s">
        <v>16</v>
      </c>
      <c r="P55" s="1514"/>
      <c r="Q55" s="1513" t="s">
        <v>17</v>
      </c>
      <c r="R55" s="1514"/>
      <c r="S55" s="1513" t="s">
        <v>18</v>
      </c>
      <c r="T55" s="1514"/>
      <c r="U55" s="1513" t="s">
        <v>19</v>
      </c>
      <c r="V55" s="1514"/>
      <c r="W55" s="1513" t="s">
        <v>20</v>
      </c>
      <c r="X55" s="1514"/>
      <c r="Y55" s="1513" t="s">
        <v>21</v>
      </c>
      <c r="Z55" s="1514"/>
      <c r="AA55" s="1513" t="s">
        <v>22</v>
      </c>
      <c r="AB55" s="1514"/>
      <c r="AC55" s="1513" t="s">
        <v>23</v>
      </c>
      <c r="AD55" s="1514"/>
      <c r="AE55" s="1513" t="s">
        <v>24</v>
      </c>
      <c r="AF55" s="1514"/>
      <c r="AG55" s="1513" t="s">
        <v>25</v>
      </c>
      <c r="AH55" s="1514"/>
      <c r="AI55" s="1513" t="s">
        <v>26</v>
      </c>
      <c r="AJ55" s="1514"/>
      <c r="AK55" s="1513" t="s">
        <v>27</v>
      </c>
      <c r="AL55" s="1514"/>
      <c r="AM55" s="1690"/>
      <c r="AN55" s="1529"/>
      <c r="AO55" s="97"/>
      <c r="AP55" s="97"/>
      <c r="AQ55" s="97"/>
      <c r="AR55" s="97"/>
      <c r="AS55" s="97"/>
      <c r="AT55" s="97"/>
      <c r="AU55" s="12"/>
      <c r="AV55" s="12"/>
      <c r="AW55" s="12"/>
      <c r="AX55" s="12"/>
      <c r="AY55" s="12"/>
      <c r="AZ55" s="12"/>
      <c r="BA55" s="12"/>
      <c r="BB55" s="12"/>
      <c r="BC55" s="12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32.1" customHeight="1" x14ac:dyDescent="0.2">
      <c r="A56" s="1506"/>
      <c r="B56" s="777" t="s">
        <v>32</v>
      </c>
      <c r="C56" s="774" t="s">
        <v>33</v>
      </c>
      <c r="D56" s="765" t="s">
        <v>34</v>
      </c>
      <c r="E56" s="783" t="s">
        <v>33</v>
      </c>
      <c r="F56" s="765" t="s">
        <v>34</v>
      </c>
      <c r="G56" s="783" t="s">
        <v>33</v>
      </c>
      <c r="H56" s="765" t="s">
        <v>34</v>
      </c>
      <c r="I56" s="783" t="s">
        <v>33</v>
      </c>
      <c r="J56" s="765" t="s">
        <v>34</v>
      </c>
      <c r="K56" s="783" t="s">
        <v>33</v>
      </c>
      <c r="L56" s="765" t="s">
        <v>34</v>
      </c>
      <c r="M56" s="783" t="s">
        <v>33</v>
      </c>
      <c r="N56" s="765" t="s">
        <v>34</v>
      </c>
      <c r="O56" s="783" t="s">
        <v>33</v>
      </c>
      <c r="P56" s="765" t="s">
        <v>34</v>
      </c>
      <c r="Q56" s="783" t="s">
        <v>33</v>
      </c>
      <c r="R56" s="765" t="s">
        <v>34</v>
      </c>
      <c r="S56" s="783" t="s">
        <v>33</v>
      </c>
      <c r="T56" s="765" t="s">
        <v>34</v>
      </c>
      <c r="U56" s="783" t="s">
        <v>33</v>
      </c>
      <c r="V56" s="775" t="s">
        <v>34</v>
      </c>
      <c r="W56" s="783" t="s">
        <v>33</v>
      </c>
      <c r="X56" s="765" t="s">
        <v>34</v>
      </c>
      <c r="Y56" s="783" t="s">
        <v>33</v>
      </c>
      <c r="Z56" s="765" t="s">
        <v>34</v>
      </c>
      <c r="AA56" s="783" t="s">
        <v>33</v>
      </c>
      <c r="AB56" s="765" t="s">
        <v>34</v>
      </c>
      <c r="AC56" s="783" t="s">
        <v>33</v>
      </c>
      <c r="AD56" s="765" t="s">
        <v>34</v>
      </c>
      <c r="AE56" s="783" t="s">
        <v>33</v>
      </c>
      <c r="AF56" s="765" t="s">
        <v>34</v>
      </c>
      <c r="AG56" s="783" t="s">
        <v>33</v>
      </c>
      <c r="AH56" s="765" t="s">
        <v>34</v>
      </c>
      <c r="AI56" s="783" t="s">
        <v>33</v>
      </c>
      <c r="AJ56" s="765" t="s">
        <v>34</v>
      </c>
      <c r="AK56" s="783" t="s">
        <v>33</v>
      </c>
      <c r="AL56" s="765" t="s">
        <v>34</v>
      </c>
      <c r="AM56" s="100" t="s">
        <v>55</v>
      </c>
      <c r="AN56" s="765" t="s">
        <v>56</v>
      </c>
      <c r="AO56" s="97"/>
      <c r="AP56" s="97"/>
      <c r="AQ56" s="97"/>
      <c r="AR56" s="97"/>
      <c r="AS56" s="97"/>
      <c r="AT56" s="97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16.350000000000001" customHeight="1" x14ac:dyDescent="0.2">
      <c r="A57" s="702" t="s">
        <v>57</v>
      </c>
      <c r="B57" s="669">
        <f t="shared" ref="B57:B62" si="8">SUM(C57+D57)</f>
        <v>38</v>
      </c>
      <c r="C57" s="699">
        <f t="shared" ref="C57:D62" si="9">SUM(E57+G57+I57+K57+M57+O57+Q57+S57+U57+W57+Y57+AA57+AC57+AE57+AG57+AI57+AK57)</f>
        <v>25</v>
      </c>
      <c r="D57" s="691">
        <f t="shared" si="9"/>
        <v>13</v>
      </c>
      <c r="E57" s="692">
        <v>1</v>
      </c>
      <c r="F57" s="693"/>
      <c r="G57" s="692"/>
      <c r="H57" s="694"/>
      <c r="I57" s="692"/>
      <c r="J57" s="694"/>
      <c r="K57" s="692"/>
      <c r="L57" s="694">
        <v>1</v>
      </c>
      <c r="M57" s="692">
        <v>1</v>
      </c>
      <c r="N57" s="694"/>
      <c r="O57" s="692">
        <v>1</v>
      </c>
      <c r="P57" s="694"/>
      <c r="Q57" s="692">
        <v>2</v>
      </c>
      <c r="R57" s="694">
        <v>1</v>
      </c>
      <c r="S57" s="692">
        <v>1</v>
      </c>
      <c r="T57" s="694"/>
      <c r="U57" s="692">
        <v>1</v>
      </c>
      <c r="V57" s="696"/>
      <c r="W57" s="692"/>
      <c r="X57" s="694">
        <v>1</v>
      </c>
      <c r="Y57" s="692">
        <v>1</v>
      </c>
      <c r="Z57" s="694"/>
      <c r="AA57" s="692">
        <v>2</v>
      </c>
      <c r="AB57" s="694">
        <v>6</v>
      </c>
      <c r="AC57" s="692">
        <v>2</v>
      </c>
      <c r="AD57" s="694"/>
      <c r="AE57" s="692">
        <v>3</v>
      </c>
      <c r="AF57" s="694">
        <v>1</v>
      </c>
      <c r="AG57" s="692">
        <v>4</v>
      </c>
      <c r="AH57" s="694"/>
      <c r="AI57" s="692">
        <v>2</v>
      </c>
      <c r="AJ57" s="694">
        <v>3</v>
      </c>
      <c r="AK57" s="700">
        <v>4</v>
      </c>
      <c r="AL57" s="694"/>
      <c r="AM57" s="700"/>
      <c r="AN57" s="694">
        <v>38</v>
      </c>
      <c r="AO57" s="102" t="str">
        <f>CA57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2"/>
      <c r="BB57" s="12"/>
      <c r="BC57" s="12"/>
      <c r="BX57" s="2"/>
      <c r="BY57" s="2"/>
      <c r="CA57" s="103" t="str">
        <f>IF(CG57=1,"* La suma de las Herramientas de Categorización debe ser igual al total. ","")</f>
        <v/>
      </c>
      <c r="CG57" s="104">
        <f>IF(B57&lt;&gt;(AM57+AN57),1,0)</f>
        <v>0</v>
      </c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05" t="s">
        <v>58</v>
      </c>
      <c r="B58" s="63">
        <f t="shared" si="8"/>
        <v>343</v>
      </c>
      <c r="C58" s="64">
        <f t="shared" si="9"/>
        <v>180</v>
      </c>
      <c r="D58" s="72">
        <f t="shared" si="9"/>
        <v>163</v>
      </c>
      <c r="E58" s="34">
        <v>11</v>
      </c>
      <c r="F58" s="73">
        <v>15</v>
      </c>
      <c r="G58" s="34">
        <v>6</v>
      </c>
      <c r="H58" s="35">
        <v>6</v>
      </c>
      <c r="I58" s="34">
        <v>2</v>
      </c>
      <c r="J58" s="35">
        <v>9</v>
      </c>
      <c r="K58" s="34">
        <v>11</v>
      </c>
      <c r="L58" s="35">
        <v>8</v>
      </c>
      <c r="M58" s="34">
        <v>11</v>
      </c>
      <c r="N58" s="35">
        <v>6</v>
      </c>
      <c r="O58" s="34">
        <v>8</v>
      </c>
      <c r="P58" s="35">
        <v>8</v>
      </c>
      <c r="Q58" s="34">
        <v>12</v>
      </c>
      <c r="R58" s="35">
        <v>11</v>
      </c>
      <c r="S58" s="34">
        <v>8</v>
      </c>
      <c r="T58" s="35">
        <v>5</v>
      </c>
      <c r="U58" s="34">
        <v>10</v>
      </c>
      <c r="V58" s="39">
        <v>7</v>
      </c>
      <c r="W58" s="34">
        <v>7</v>
      </c>
      <c r="X58" s="35">
        <v>8</v>
      </c>
      <c r="Y58" s="34">
        <v>6</v>
      </c>
      <c r="Z58" s="35">
        <v>6</v>
      </c>
      <c r="AA58" s="34">
        <v>14</v>
      </c>
      <c r="AB58" s="35">
        <v>8</v>
      </c>
      <c r="AC58" s="34">
        <v>18</v>
      </c>
      <c r="AD58" s="35">
        <v>13</v>
      </c>
      <c r="AE58" s="34">
        <v>16</v>
      </c>
      <c r="AF58" s="35">
        <v>13</v>
      </c>
      <c r="AG58" s="34">
        <v>17</v>
      </c>
      <c r="AH58" s="35">
        <v>14</v>
      </c>
      <c r="AI58" s="34">
        <v>8</v>
      </c>
      <c r="AJ58" s="35">
        <v>10</v>
      </c>
      <c r="AK58" s="74">
        <v>15</v>
      </c>
      <c r="AL58" s="35">
        <v>16</v>
      </c>
      <c r="AM58" s="74"/>
      <c r="AN58" s="35">
        <v>343</v>
      </c>
      <c r="AO58" s="102" t="str">
        <f t="shared" ref="AO58:AO61" si="10"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3" t="str">
        <f t="shared" ref="CA58:CA61" si="11">IF(CG58=1,"* La suma de las Herramientas de Categorización debe ser igual al total. ","")</f>
        <v/>
      </c>
      <c r="CG58" s="104">
        <f t="shared" ref="CG58:CG61" si="12"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5" t="s">
        <v>59</v>
      </c>
      <c r="B59" s="63">
        <f t="shared" si="8"/>
        <v>1733</v>
      </c>
      <c r="C59" s="64">
        <f t="shared" si="9"/>
        <v>945</v>
      </c>
      <c r="D59" s="72">
        <f t="shared" si="9"/>
        <v>788</v>
      </c>
      <c r="E59" s="34">
        <v>86</v>
      </c>
      <c r="F59" s="73">
        <v>64</v>
      </c>
      <c r="G59" s="34">
        <v>34</v>
      </c>
      <c r="H59" s="35">
        <v>31</v>
      </c>
      <c r="I59" s="34">
        <v>26</v>
      </c>
      <c r="J59" s="35">
        <v>34</v>
      </c>
      <c r="K59" s="34">
        <v>42</v>
      </c>
      <c r="L59" s="35">
        <v>32</v>
      </c>
      <c r="M59" s="34">
        <v>50</v>
      </c>
      <c r="N59" s="35">
        <v>46</v>
      </c>
      <c r="O59" s="34">
        <v>60</v>
      </c>
      <c r="P59" s="35">
        <v>60</v>
      </c>
      <c r="Q59" s="34">
        <v>76</v>
      </c>
      <c r="R59" s="35">
        <v>55</v>
      </c>
      <c r="S59" s="34">
        <v>56</v>
      </c>
      <c r="T59" s="35">
        <v>52</v>
      </c>
      <c r="U59" s="34">
        <v>61</v>
      </c>
      <c r="V59" s="39">
        <v>54</v>
      </c>
      <c r="W59" s="34">
        <v>52</v>
      </c>
      <c r="X59" s="35">
        <v>46</v>
      </c>
      <c r="Y59" s="34">
        <v>62</v>
      </c>
      <c r="Z59" s="35">
        <v>51</v>
      </c>
      <c r="AA59" s="34">
        <v>92</v>
      </c>
      <c r="AB59" s="35">
        <v>36</v>
      </c>
      <c r="AC59" s="34">
        <v>60</v>
      </c>
      <c r="AD59" s="35">
        <v>35</v>
      </c>
      <c r="AE59" s="34">
        <v>51</v>
      </c>
      <c r="AF59" s="35">
        <v>49</v>
      </c>
      <c r="AG59" s="34">
        <v>45</v>
      </c>
      <c r="AH59" s="35">
        <v>41</v>
      </c>
      <c r="AI59" s="34">
        <v>40</v>
      </c>
      <c r="AJ59" s="35">
        <v>35</v>
      </c>
      <c r="AK59" s="74">
        <v>52</v>
      </c>
      <c r="AL59" s="35">
        <v>67</v>
      </c>
      <c r="AM59" s="74"/>
      <c r="AN59" s="35">
        <v>1733</v>
      </c>
      <c r="AO59" s="102" t="str">
        <f t="shared" si="10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3" t="str">
        <f t="shared" si="11"/>
        <v/>
      </c>
      <c r="CG59" s="104">
        <f t="shared" si="12"/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5" t="s">
        <v>60</v>
      </c>
      <c r="B60" s="63">
        <f t="shared" si="8"/>
        <v>741</v>
      </c>
      <c r="C60" s="64">
        <f t="shared" si="9"/>
        <v>403</v>
      </c>
      <c r="D60" s="72">
        <f t="shared" si="9"/>
        <v>338</v>
      </c>
      <c r="E60" s="34">
        <v>19</v>
      </c>
      <c r="F60" s="73">
        <v>9</v>
      </c>
      <c r="G60" s="34">
        <v>14</v>
      </c>
      <c r="H60" s="35">
        <v>15</v>
      </c>
      <c r="I60" s="34">
        <v>8</v>
      </c>
      <c r="J60" s="35">
        <v>15</v>
      </c>
      <c r="K60" s="34">
        <v>17</v>
      </c>
      <c r="L60" s="35">
        <v>17</v>
      </c>
      <c r="M60" s="34">
        <v>36</v>
      </c>
      <c r="N60" s="35">
        <v>33</v>
      </c>
      <c r="O60" s="34">
        <v>64</v>
      </c>
      <c r="P60" s="35">
        <v>44</v>
      </c>
      <c r="Q60" s="34">
        <v>57</v>
      </c>
      <c r="R60" s="35">
        <v>37</v>
      </c>
      <c r="S60" s="34">
        <v>30</v>
      </c>
      <c r="T60" s="35">
        <v>28</v>
      </c>
      <c r="U60" s="34">
        <v>30</v>
      </c>
      <c r="V60" s="39">
        <v>28</v>
      </c>
      <c r="W60" s="34">
        <v>25</v>
      </c>
      <c r="X60" s="35">
        <v>21</v>
      </c>
      <c r="Y60" s="34">
        <v>19</v>
      </c>
      <c r="Z60" s="35">
        <v>23</v>
      </c>
      <c r="AA60" s="34">
        <v>27</v>
      </c>
      <c r="AB60" s="35">
        <v>14</v>
      </c>
      <c r="AC60" s="34">
        <v>27</v>
      </c>
      <c r="AD60" s="35">
        <v>20</v>
      </c>
      <c r="AE60" s="34">
        <v>11</v>
      </c>
      <c r="AF60" s="35">
        <v>19</v>
      </c>
      <c r="AG60" s="34">
        <v>7</v>
      </c>
      <c r="AH60" s="35">
        <v>8</v>
      </c>
      <c r="AI60" s="34">
        <v>6</v>
      </c>
      <c r="AJ60" s="35">
        <v>6</v>
      </c>
      <c r="AK60" s="74">
        <v>6</v>
      </c>
      <c r="AL60" s="35">
        <v>1</v>
      </c>
      <c r="AM60" s="74"/>
      <c r="AN60" s="35">
        <v>741</v>
      </c>
      <c r="AO60" s="102" t="str">
        <f t="shared" si="10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3" t="str">
        <f t="shared" si="11"/>
        <v/>
      </c>
      <c r="CG60" s="104">
        <f t="shared" si="12"/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6" t="s">
        <v>61</v>
      </c>
      <c r="B61" s="107">
        <f t="shared" si="8"/>
        <v>36</v>
      </c>
      <c r="C61" s="108">
        <f t="shared" si="9"/>
        <v>16</v>
      </c>
      <c r="D61" s="109">
        <f t="shared" si="9"/>
        <v>20</v>
      </c>
      <c r="E61" s="110">
        <v>2</v>
      </c>
      <c r="F61" s="111"/>
      <c r="G61" s="110"/>
      <c r="H61" s="112">
        <v>1</v>
      </c>
      <c r="I61" s="110">
        <v>1</v>
      </c>
      <c r="J61" s="112"/>
      <c r="K61" s="110">
        <v>1</v>
      </c>
      <c r="L61" s="112">
        <v>2</v>
      </c>
      <c r="M61" s="110">
        <v>1</v>
      </c>
      <c r="N61" s="112">
        <v>5</v>
      </c>
      <c r="O61" s="110">
        <v>3</v>
      </c>
      <c r="P61" s="112">
        <v>1</v>
      </c>
      <c r="Q61" s="110">
        <v>1</v>
      </c>
      <c r="R61" s="112">
        <v>2</v>
      </c>
      <c r="S61" s="110"/>
      <c r="T61" s="112">
        <v>4</v>
      </c>
      <c r="U61" s="110">
        <v>2</v>
      </c>
      <c r="V61" s="113">
        <v>1</v>
      </c>
      <c r="W61" s="110">
        <v>2</v>
      </c>
      <c r="X61" s="112">
        <v>1</v>
      </c>
      <c r="Y61" s="110">
        <v>1</v>
      </c>
      <c r="Z61" s="112">
        <v>2</v>
      </c>
      <c r="AA61" s="110">
        <v>1</v>
      </c>
      <c r="AB61" s="112"/>
      <c r="AC61" s="110">
        <v>1</v>
      </c>
      <c r="AD61" s="112"/>
      <c r="AE61" s="110"/>
      <c r="AF61" s="112">
        <v>1</v>
      </c>
      <c r="AG61" s="110"/>
      <c r="AH61" s="112"/>
      <c r="AI61" s="110"/>
      <c r="AJ61" s="112"/>
      <c r="AK61" s="114"/>
      <c r="AL61" s="112"/>
      <c r="AM61" s="114"/>
      <c r="AN61" s="112">
        <v>36</v>
      </c>
      <c r="AO61" s="102" t="str">
        <f t="shared" si="10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3" t="str">
        <f t="shared" si="11"/>
        <v/>
      </c>
      <c r="CG61" s="104">
        <f t="shared" si="12"/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5" t="s">
        <v>62</v>
      </c>
      <c r="B62" s="77">
        <f t="shared" si="8"/>
        <v>1</v>
      </c>
      <c r="C62" s="78">
        <f t="shared" si="9"/>
        <v>0</v>
      </c>
      <c r="D62" s="45">
        <f t="shared" si="9"/>
        <v>1</v>
      </c>
      <c r="E62" s="46"/>
      <c r="F62" s="47"/>
      <c r="G62" s="46"/>
      <c r="H62" s="48"/>
      <c r="I62" s="46"/>
      <c r="J62" s="48"/>
      <c r="K62" s="46"/>
      <c r="L62" s="48"/>
      <c r="M62" s="46"/>
      <c r="N62" s="48"/>
      <c r="O62" s="46"/>
      <c r="P62" s="48"/>
      <c r="Q62" s="46"/>
      <c r="R62" s="48"/>
      <c r="S62" s="46"/>
      <c r="T62" s="48"/>
      <c r="U62" s="46"/>
      <c r="V62" s="50"/>
      <c r="W62" s="46"/>
      <c r="X62" s="48"/>
      <c r="Y62" s="46"/>
      <c r="Z62" s="48"/>
      <c r="AA62" s="46"/>
      <c r="AB62" s="48"/>
      <c r="AC62" s="46"/>
      <c r="AD62" s="48"/>
      <c r="AE62" s="46"/>
      <c r="AF62" s="48"/>
      <c r="AG62" s="46"/>
      <c r="AH62" s="48"/>
      <c r="AI62" s="46"/>
      <c r="AJ62" s="48"/>
      <c r="AK62" s="79"/>
      <c r="AL62" s="48">
        <v>1</v>
      </c>
      <c r="AM62" s="53"/>
      <c r="AN62" s="53"/>
      <c r="AO62" s="28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G62" s="13"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754" t="s">
        <v>53</v>
      </c>
      <c r="B63" s="703">
        <f t="shared" ref="B63:AL63" si="13">SUM(B57:B62)</f>
        <v>2892</v>
      </c>
      <c r="C63" s="704">
        <f t="shared" si="13"/>
        <v>1569</v>
      </c>
      <c r="D63" s="118">
        <f t="shared" si="13"/>
        <v>1323</v>
      </c>
      <c r="E63" s="705">
        <f t="shared" si="13"/>
        <v>119</v>
      </c>
      <c r="F63" s="120">
        <f t="shared" si="13"/>
        <v>88</v>
      </c>
      <c r="G63" s="705">
        <f t="shared" si="13"/>
        <v>54</v>
      </c>
      <c r="H63" s="706">
        <f t="shared" si="13"/>
        <v>53</v>
      </c>
      <c r="I63" s="705">
        <f t="shared" si="13"/>
        <v>37</v>
      </c>
      <c r="J63" s="706">
        <f t="shared" si="13"/>
        <v>58</v>
      </c>
      <c r="K63" s="705">
        <f t="shared" si="13"/>
        <v>71</v>
      </c>
      <c r="L63" s="706">
        <f t="shared" si="13"/>
        <v>60</v>
      </c>
      <c r="M63" s="705">
        <f t="shared" si="13"/>
        <v>99</v>
      </c>
      <c r="N63" s="706">
        <f t="shared" si="13"/>
        <v>90</v>
      </c>
      <c r="O63" s="705">
        <f t="shared" si="13"/>
        <v>136</v>
      </c>
      <c r="P63" s="706">
        <f t="shared" si="13"/>
        <v>113</v>
      </c>
      <c r="Q63" s="705">
        <f t="shared" si="13"/>
        <v>148</v>
      </c>
      <c r="R63" s="706">
        <f t="shared" si="13"/>
        <v>106</v>
      </c>
      <c r="S63" s="705">
        <f t="shared" si="13"/>
        <v>95</v>
      </c>
      <c r="T63" s="706">
        <f t="shared" si="13"/>
        <v>89</v>
      </c>
      <c r="U63" s="122">
        <f t="shared" si="13"/>
        <v>104</v>
      </c>
      <c r="V63" s="707">
        <f t="shared" si="13"/>
        <v>90</v>
      </c>
      <c r="W63" s="705">
        <f t="shared" si="13"/>
        <v>86</v>
      </c>
      <c r="X63" s="706">
        <f t="shared" si="13"/>
        <v>77</v>
      </c>
      <c r="Y63" s="705">
        <f t="shared" si="13"/>
        <v>89</v>
      </c>
      <c r="Z63" s="706">
        <f t="shared" si="13"/>
        <v>82</v>
      </c>
      <c r="AA63" s="705">
        <f t="shared" si="13"/>
        <v>136</v>
      </c>
      <c r="AB63" s="706">
        <f t="shared" si="13"/>
        <v>64</v>
      </c>
      <c r="AC63" s="705">
        <f t="shared" si="13"/>
        <v>108</v>
      </c>
      <c r="AD63" s="706">
        <f t="shared" si="13"/>
        <v>68</v>
      </c>
      <c r="AE63" s="705">
        <f t="shared" si="13"/>
        <v>81</v>
      </c>
      <c r="AF63" s="706">
        <f t="shared" si="13"/>
        <v>83</v>
      </c>
      <c r="AG63" s="705">
        <f t="shared" si="13"/>
        <v>73</v>
      </c>
      <c r="AH63" s="706">
        <f t="shared" si="13"/>
        <v>63</v>
      </c>
      <c r="AI63" s="705">
        <f t="shared" si="13"/>
        <v>56</v>
      </c>
      <c r="AJ63" s="706">
        <f t="shared" si="13"/>
        <v>54</v>
      </c>
      <c r="AK63" s="124">
        <f t="shared" si="13"/>
        <v>77</v>
      </c>
      <c r="AL63" s="706">
        <f t="shared" si="13"/>
        <v>85</v>
      </c>
      <c r="AM63" s="124">
        <f>SUM(AM57:AM61)</f>
        <v>0</v>
      </c>
      <c r="AN63" s="706">
        <f>SUM(AN57:AN61)</f>
        <v>2891</v>
      </c>
      <c r="AO63" s="125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7"/>
      <c r="BE63" s="7"/>
      <c r="BX63" s="2"/>
      <c r="BY63" s="2"/>
      <c r="CG63" s="13"/>
      <c r="CH63" s="13"/>
      <c r="CI63" s="13"/>
      <c r="CJ63" s="13"/>
      <c r="CK63" s="13"/>
      <c r="CL63" s="13"/>
      <c r="CM63" s="13"/>
    </row>
    <row r="64" spans="1:104" x14ac:dyDescent="0.2">
      <c r="A64" s="92" t="s">
        <v>63</v>
      </c>
      <c r="B64" s="126"/>
      <c r="C64" s="126"/>
      <c r="D64" s="126"/>
      <c r="E64" s="126"/>
      <c r="F64" s="126"/>
      <c r="G64" s="126"/>
      <c r="H64" s="126"/>
      <c r="I64" s="82"/>
      <c r="J64" s="82"/>
      <c r="K64" s="82"/>
      <c r="L64" s="82"/>
      <c r="M64" s="82"/>
      <c r="N64" s="82"/>
      <c r="O64" s="82"/>
      <c r="P64" s="8"/>
      <c r="Q64" s="8"/>
      <c r="R64" s="8"/>
      <c r="S64" s="8"/>
      <c r="T64" s="8"/>
      <c r="U64" s="8"/>
      <c r="V64" s="8"/>
      <c r="W64" s="8"/>
      <c r="X64" s="8"/>
      <c r="Y64" s="8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X64" s="2"/>
      <c r="BY64" s="2"/>
      <c r="BZ64" s="2"/>
      <c r="CG64" s="13"/>
      <c r="CH64" s="13"/>
      <c r="CI64" s="13"/>
      <c r="CJ64" s="13"/>
      <c r="CK64" s="13"/>
      <c r="CL64" s="13"/>
      <c r="CM64" s="13"/>
    </row>
    <row r="65" spans="1:91" s="2" customFormat="1" ht="32.1" customHeight="1" x14ac:dyDescent="0.2">
      <c r="A65" s="758" t="s">
        <v>64</v>
      </c>
      <c r="B65" s="781" t="s">
        <v>5</v>
      </c>
      <c r="C65" s="781" t="s">
        <v>65</v>
      </c>
      <c r="D65" s="781" t="s">
        <v>66</v>
      </c>
      <c r="E65" s="781" t="s">
        <v>67</v>
      </c>
      <c r="F65" s="1"/>
      <c r="G65" s="8"/>
      <c r="H65" s="8"/>
      <c r="I65" s="8"/>
      <c r="J65" s="8"/>
      <c r="K65" s="8"/>
      <c r="L65" s="8"/>
      <c r="M65" s="8"/>
      <c r="N65" s="128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X65" s="3"/>
      <c r="BY65" s="3"/>
      <c r="BZ65" s="3"/>
      <c r="CA65" s="4"/>
      <c r="CB65" s="4"/>
      <c r="CC65" s="4"/>
      <c r="CD65" s="4"/>
      <c r="CE65" s="4"/>
      <c r="CF65" s="4"/>
      <c r="CG65" s="13"/>
      <c r="CH65" s="13"/>
      <c r="CI65" s="13"/>
      <c r="CJ65" s="13"/>
      <c r="CK65" s="13"/>
      <c r="CL65" s="13"/>
      <c r="CM65" s="13"/>
    </row>
    <row r="66" spans="1:91" s="2" customFormat="1" ht="16.350000000000001" customHeight="1" x14ac:dyDescent="0.2">
      <c r="A66" s="708" t="s">
        <v>69</v>
      </c>
      <c r="B66" s="709">
        <f t="shared" ref="B66:B84" si="14">SUM(C66:E66)</f>
        <v>0</v>
      </c>
      <c r="C66" s="701"/>
      <c r="D66" s="701"/>
      <c r="E66" s="701"/>
      <c r="F66" s="13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X66" s="3"/>
      <c r="BY66" s="3"/>
      <c r="BZ66" s="3"/>
      <c r="CA66" s="4"/>
      <c r="CB66" s="4"/>
      <c r="CC66" s="4"/>
      <c r="CD66" s="4"/>
      <c r="CE66" s="4"/>
      <c r="CF66" s="4"/>
      <c r="CG66" s="13"/>
      <c r="CH66" s="13"/>
      <c r="CI66" s="13"/>
      <c r="CJ66" s="13"/>
      <c r="CK66" s="13"/>
      <c r="CL66" s="13"/>
      <c r="CM66" s="13"/>
    </row>
    <row r="67" spans="1:91" s="2" customFormat="1" ht="16.350000000000001" customHeight="1" x14ac:dyDescent="0.2">
      <c r="A67" s="132" t="s">
        <v>70</v>
      </c>
      <c r="B67" s="133">
        <f t="shared" si="14"/>
        <v>0</v>
      </c>
      <c r="C67" s="75"/>
      <c r="D67" s="75"/>
      <c r="E67" s="75"/>
      <c r="F67" s="131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X67" s="3"/>
      <c r="BY67" s="3"/>
      <c r="BZ67" s="3"/>
      <c r="CA67" s="4"/>
      <c r="CB67" s="4"/>
      <c r="CC67" s="4"/>
      <c r="CD67" s="4"/>
      <c r="CE67" s="4"/>
      <c r="CF67" s="4"/>
      <c r="CG67" s="13"/>
      <c r="CH67" s="13"/>
      <c r="CI67" s="13"/>
      <c r="CJ67" s="13"/>
      <c r="CK67" s="13"/>
      <c r="CL67" s="13"/>
      <c r="CM67" s="13"/>
    </row>
    <row r="68" spans="1:91" s="2" customFormat="1" ht="16.350000000000001" customHeight="1" x14ac:dyDescent="0.2">
      <c r="A68" s="132" t="s">
        <v>71</v>
      </c>
      <c r="B68" s="133">
        <f t="shared" si="14"/>
        <v>0</v>
      </c>
      <c r="C68" s="75"/>
      <c r="D68" s="75"/>
      <c r="E68" s="75"/>
      <c r="F68" s="131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X68" s="3"/>
      <c r="BY68" s="3"/>
      <c r="BZ68" s="3"/>
      <c r="CA68" s="4"/>
      <c r="CB68" s="4"/>
      <c r="CC68" s="4"/>
      <c r="CD68" s="4"/>
      <c r="CE68" s="4"/>
      <c r="CF68" s="4"/>
      <c r="CG68" s="13"/>
      <c r="CH68" s="13"/>
      <c r="CI68" s="13"/>
      <c r="CJ68" s="13"/>
      <c r="CK68" s="13"/>
      <c r="CL68" s="13"/>
      <c r="CM68" s="13"/>
    </row>
    <row r="69" spans="1:91" s="2" customFormat="1" ht="16.350000000000001" customHeight="1" x14ac:dyDescent="0.2">
      <c r="A69" s="132" t="s">
        <v>72</v>
      </c>
      <c r="B69" s="133">
        <f t="shared" si="14"/>
        <v>139</v>
      </c>
      <c r="C69" s="75">
        <v>139</v>
      </c>
      <c r="D69" s="75"/>
      <c r="E69" s="75"/>
      <c r="F69" s="131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X69" s="3"/>
      <c r="BY69" s="3"/>
      <c r="BZ69" s="3"/>
      <c r="CA69" s="4"/>
      <c r="CB69" s="4"/>
      <c r="CC69" s="4"/>
      <c r="CD69" s="4"/>
      <c r="CE69" s="4"/>
      <c r="CF69" s="4"/>
      <c r="CG69" s="13"/>
      <c r="CH69" s="13"/>
      <c r="CI69" s="13"/>
      <c r="CJ69" s="13"/>
      <c r="CK69" s="13"/>
      <c r="CL69" s="13"/>
      <c r="CM69" s="13"/>
    </row>
    <row r="70" spans="1:91" s="2" customFormat="1" ht="16.350000000000001" customHeight="1" x14ac:dyDescent="0.2">
      <c r="A70" s="132" t="s">
        <v>73</v>
      </c>
      <c r="B70" s="133">
        <f t="shared" si="14"/>
        <v>0</v>
      </c>
      <c r="C70" s="75"/>
      <c r="D70" s="75"/>
      <c r="E70" s="75"/>
      <c r="F70" s="13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X70" s="3"/>
      <c r="BY70" s="3"/>
      <c r="BZ70" s="3"/>
      <c r="CA70" s="4"/>
      <c r="CB70" s="4"/>
      <c r="CC70" s="4"/>
      <c r="CD70" s="4"/>
      <c r="CE70" s="4"/>
      <c r="CF70" s="4"/>
      <c r="CG70" s="13"/>
      <c r="CH70" s="13"/>
      <c r="CI70" s="13"/>
      <c r="CJ70" s="13"/>
      <c r="CK70" s="13"/>
      <c r="CL70" s="13"/>
      <c r="CM70" s="13"/>
    </row>
    <row r="71" spans="1:91" s="2" customFormat="1" ht="16.350000000000001" customHeight="1" x14ac:dyDescent="0.2">
      <c r="A71" s="132" t="s">
        <v>74</v>
      </c>
      <c r="B71" s="133">
        <f t="shared" si="14"/>
        <v>0</v>
      </c>
      <c r="C71" s="75"/>
      <c r="D71" s="75"/>
      <c r="E71" s="75"/>
      <c r="F71" s="1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X71" s="3"/>
      <c r="BY71" s="3"/>
      <c r="BZ71" s="3"/>
      <c r="CA71" s="4"/>
      <c r="CB71" s="4"/>
      <c r="CC71" s="4"/>
      <c r="CD71" s="4"/>
      <c r="CE71" s="4"/>
      <c r="CF71" s="4"/>
      <c r="CG71" s="13"/>
      <c r="CH71" s="13"/>
      <c r="CI71" s="13"/>
      <c r="CJ71" s="13"/>
      <c r="CK71" s="13"/>
      <c r="CL71" s="13"/>
      <c r="CM71" s="13"/>
    </row>
    <row r="72" spans="1:91" s="2" customFormat="1" ht="16.350000000000001" customHeight="1" x14ac:dyDescent="0.2">
      <c r="A72" s="132" t="s">
        <v>75</v>
      </c>
      <c r="B72" s="133">
        <f t="shared" si="14"/>
        <v>137</v>
      </c>
      <c r="C72" s="75">
        <v>137</v>
      </c>
      <c r="D72" s="75"/>
      <c r="E72" s="75"/>
      <c r="F72" s="131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X72" s="3"/>
      <c r="BY72" s="3"/>
      <c r="BZ72" s="3"/>
      <c r="CA72" s="4"/>
      <c r="CB72" s="4"/>
      <c r="CC72" s="4"/>
      <c r="CD72" s="4"/>
      <c r="CE72" s="4"/>
      <c r="CF72" s="4"/>
      <c r="CG72" s="13"/>
      <c r="CH72" s="13"/>
      <c r="CI72" s="13"/>
      <c r="CJ72" s="13"/>
      <c r="CK72" s="13"/>
      <c r="CL72" s="13"/>
      <c r="CM72" s="13"/>
    </row>
    <row r="73" spans="1:91" s="2" customFormat="1" ht="16.350000000000001" customHeight="1" x14ac:dyDescent="0.2">
      <c r="A73" s="132" t="s">
        <v>76</v>
      </c>
      <c r="B73" s="133">
        <f t="shared" si="14"/>
        <v>0</v>
      </c>
      <c r="C73" s="75"/>
      <c r="D73" s="75"/>
      <c r="E73" s="75"/>
      <c r="F73" s="131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X73" s="3"/>
      <c r="BY73" s="3"/>
      <c r="BZ73" s="3"/>
      <c r="CA73" s="4"/>
      <c r="CB73" s="4"/>
      <c r="CC73" s="4"/>
      <c r="CD73" s="4"/>
      <c r="CE73" s="4"/>
      <c r="CF73" s="4"/>
      <c r="CG73" s="13"/>
      <c r="CH73" s="13"/>
      <c r="CI73" s="13"/>
      <c r="CJ73" s="13"/>
      <c r="CK73" s="13"/>
      <c r="CL73" s="13"/>
      <c r="CM73" s="13"/>
    </row>
    <row r="74" spans="1:91" s="2" customFormat="1" ht="16.350000000000001" customHeight="1" x14ac:dyDescent="0.2">
      <c r="A74" s="132" t="s">
        <v>77</v>
      </c>
      <c r="B74" s="133">
        <f t="shared" si="14"/>
        <v>0</v>
      </c>
      <c r="C74" s="75"/>
      <c r="D74" s="75"/>
      <c r="E74" s="75"/>
      <c r="F74" s="131"/>
      <c r="G74" s="134"/>
      <c r="H74" s="134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BX74" s="3"/>
      <c r="BY74" s="3"/>
      <c r="BZ74" s="3"/>
      <c r="CA74" s="4"/>
      <c r="CB74" s="4"/>
      <c r="CC74" s="4"/>
      <c r="CD74" s="4"/>
      <c r="CE74" s="4"/>
      <c r="CF74" s="4"/>
      <c r="CG74" s="13"/>
      <c r="CH74" s="13"/>
      <c r="CI74" s="13"/>
      <c r="CJ74" s="13"/>
      <c r="CK74" s="13"/>
      <c r="CL74" s="13"/>
      <c r="CM74" s="13"/>
    </row>
    <row r="75" spans="1:91" s="2" customFormat="1" ht="16.350000000000001" customHeight="1" x14ac:dyDescent="0.2">
      <c r="A75" s="132" t="s">
        <v>78</v>
      </c>
      <c r="B75" s="133">
        <f t="shared" si="14"/>
        <v>0</v>
      </c>
      <c r="C75" s="75"/>
      <c r="D75" s="75"/>
      <c r="E75" s="75"/>
      <c r="F75" s="131"/>
      <c r="G75" s="134"/>
      <c r="H75" s="134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BX75" s="3"/>
      <c r="BY75" s="3"/>
      <c r="BZ75" s="3"/>
      <c r="CA75" s="4"/>
      <c r="CB75" s="4"/>
      <c r="CC75" s="4"/>
      <c r="CD75" s="4"/>
      <c r="CE75" s="4"/>
      <c r="CF75" s="4"/>
      <c r="CG75" s="13"/>
      <c r="CH75" s="13"/>
      <c r="CI75" s="13"/>
      <c r="CJ75" s="13"/>
      <c r="CK75" s="13"/>
      <c r="CL75" s="13"/>
      <c r="CM75" s="13"/>
    </row>
    <row r="76" spans="1:91" s="2" customFormat="1" ht="16.350000000000001" customHeight="1" x14ac:dyDescent="0.2">
      <c r="A76" s="132" t="s">
        <v>79</v>
      </c>
      <c r="B76" s="133">
        <f t="shared" si="14"/>
        <v>0</v>
      </c>
      <c r="C76" s="75"/>
      <c r="D76" s="75"/>
      <c r="E76" s="75"/>
      <c r="F76" s="131"/>
      <c r="G76" s="134"/>
      <c r="H76" s="134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BX76" s="3"/>
      <c r="BY76" s="3"/>
      <c r="BZ76" s="3"/>
      <c r="CA76" s="4"/>
      <c r="CB76" s="4"/>
      <c r="CC76" s="4"/>
      <c r="CD76" s="4"/>
      <c r="CE76" s="4"/>
      <c r="CF76" s="4"/>
      <c r="CG76" s="13"/>
      <c r="CH76" s="13"/>
      <c r="CI76" s="13"/>
      <c r="CJ76" s="13"/>
      <c r="CK76" s="13"/>
      <c r="CL76" s="13"/>
      <c r="CM76" s="13"/>
    </row>
    <row r="77" spans="1:91" s="2" customFormat="1" ht="16.350000000000001" customHeight="1" x14ac:dyDescent="0.2">
      <c r="A77" s="135" t="s">
        <v>80</v>
      </c>
      <c r="B77" s="133">
        <f t="shared" si="14"/>
        <v>0</v>
      </c>
      <c r="C77" s="75"/>
      <c r="D77" s="75"/>
      <c r="E77" s="75"/>
      <c r="F77" s="131"/>
      <c r="G77" s="134"/>
      <c r="H77" s="134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BX77" s="3"/>
      <c r="BY77" s="3"/>
      <c r="BZ77" s="3"/>
      <c r="CA77" s="4"/>
      <c r="CB77" s="4"/>
      <c r="CC77" s="4"/>
      <c r="CD77" s="4"/>
      <c r="CE77" s="4"/>
      <c r="CF77" s="4"/>
      <c r="CG77" s="13"/>
      <c r="CH77" s="13"/>
      <c r="CI77" s="13"/>
      <c r="CJ77" s="13"/>
      <c r="CK77" s="13"/>
      <c r="CL77" s="13"/>
      <c r="CM77" s="13"/>
    </row>
    <row r="78" spans="1:91" s="2" customFormat="1" ht="16.350000000000001" customHeight="1" x14ac:dyDescent="0.2">
      <c r="A78" s="132" t="s">
        <v>81</v>
      </c>
      <c r="B78" s="133">
        <f t="shared" si="14"/>
        <v>292</v>
      </c>
      <c r="C78" s="75">
        <v>292</v>
      </c>
      <c r="D78" s="75"/>
      <c r="E78" s="75"/>
      <c r="F78" s="131"/>
      <c r="G78" s="134"/>
      <c r="H78" s="134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BX78" s="3"/>
      <c r="BY78" s="3"/>
      <c r="BZ78" s="3"/>
      <c r="CA78" s="4"/>
      <c r="CB78" s="4"/>
      <c r="CC78" s="4"/>
      <c r="CD78" s="4"/>
      <c r="CE78" s="4"/>
      <c r="CF78" s="4"/>
      <c r="CG78" s="13"/>
      <c r="CH78" s="13"/>
      <c r="CI78" s="13"/>
      <c r="CJ78" s="13"/>
      <c r="CK78" s="13"/>
      <c r="CL78" s="13"/>
      <c r="CM78" s="13"/>
    </row>
    <row r="79" spans="1:91" s="2" customFormat="1" ht="16.350000000000001" customHeight="1" x14ac:dyDescent="0.2">
      <c r="A79" s="132" t="s">
        <v>82</v>
      </c>
      <c r="B79" s="133">
        <f t="shared" si="14"/>
        <v>0</v>
      </c>
      <c r="C79" s="75"/>
      <c r="D79" s="75"/>
      <c r="E79" s="75"/>
      <c r="F79" s="131"/>
      <c r="G79" s="134"/>
      <c r="H79" s="134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BX79" s="3"/>
      <c r="BY79" s="3"/>
      <c r="BZ79" s="3"/>
      <c r="CA79" s="4"/>
      <c r="CB79" s="4"/>
      <c r="CC79" s="4"/>
      <c r="CD79" s="4"/>
      <c r="CE79" s="4"/>
      <c r="CF79" s="4"/>
      <c r="CG79" s="13"/>
      <c r="CH79" s="13"/>
      <c r="CI79" s="13"/>
      <c r="CJ79" s="13"/>
      <c r="CK79" s="13"/>
      <c r="CL79" s="13"/>
      <c r="CM79" s="13"/>
    </row>
    <row r="80" spans="1:91" s="2" customFormat="1" ht="16.350000000000001" customHeight="1" x14ac:dyDescent="0.2">
      <c r="A80" s="132" t="s">
        <v>83</v>
      </c>
      <c r="B80" s="133">
        <f t="shared" si="14"/>
        <v>131</v>
      </c>
      <c r="C80" s="75">
        <v>131</v>
      </c>
      <c r="D80" s="75"/>
      <c r="E80" s="75"/>
      <c r="F80" s="131"/>
      <c r="G80" s="134"/>
      <c r="H80" s="134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BX80" s="3"/>
      <c r="BY80" s="3"/>
      <c r="BZ80" s="3"/>
      <c r="CA80" s="4"/>
      <c r="CB80" s="4"/>
      <c r="CC80" s="4"/>
      <c r="CD80" s="4"/>
      <c r="CE80" s="4"/>
      <c r="CF80" s="4"/>
      <c r="CG80" s="13"/>
      <c r="CH80" s="13"/>
      <c r="CI80" s="13"/>
      <c r="CJ80" s="13"/>
      <c r="CK80" s="13"/>
      <c r="CL80" s="13"/>
      <c r="CM80" s="13"/>
    </row>
    <row r="81" spans="1:91" s="2" customFormat="1" ht="16.350000000000001" customHeight="1" x14ac:dyDescent="0.2">
      <c r="A81" s="132" t="s">
        <v>84</v>
      </c>
      <c r="B81" s="133">
        <f t="shared" si="14"/>
        <v>0</v>
      </c>
      <c r="C81" s="75"/>
      <c r="D81" s="75"/>
      <c r="E81" s="75"/>
      <c r="F81" s="131"/>
      <c r="G81" s="134"/>
      <c r="H81" s="134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BX81" s="3"/>
      <c r="BY81" s="3"/>
      <c r="BZ81" s="3"/>
      <c r="CA81" s="4"/>
      <c r="CB81" s="4"/>
      <c r="CC81" s="4"/>
      <c r="CD81" s="4"/>
      <c r="CE81" s="4"/>
      <c r="CF81" s="4"/>
      <c r="CG81" s="13"/>
      <c r="CH81" s="13"/>
      <c r="CI81" s="13"/>
      <c r="CJ81" s="13"/>
      <c r="CK81" s="13"/>
      <c r="CL81" s="13"/>
      <c r="CM81" s="13"/>
    </row>
    <row r="82" spans="1:91" s="2" customFormat="1" ht="16.350000000000001" customHeight="1" x14ac:dyDescent="0.2">
      <c r="A82" s="132" t="s">
        <v>85</v>
      </c>
      <c r="B82" s="133">
        <f t="shared" si="14"/>
        <v>0</v>
      </c>
      <c r="C82" s="75"/>
      <c r="D82" s="75"/>
      <c r="E82" s="75"/>
      <c r="F82" s="131"/>
      <c r="G82" s="134"/>
      <c r="H82" s="134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BX82" s="3"/>
      <c r="BY82" s="3"/>
      <c r="BZ82" s="3"/>
      <c r="CA82" s="4"/>
      <c r="CB82" s="4"/>
      <c r="CC82" s="4"/>
      <c r="CD82" s="4"/>
      <c r="CE82" s="4"/>
      <c r="CF82" s="4"/>
      <c r="CG82" s="13"/>
      <c r="CH82" s="13"/>
      <c r="CI82" s="13"/>
      <c r="CJ82" s="13"/>
      <c r="CK82" s="13"/>
      <c r="CL82" s="13"/>
      <c r="CM82" s="13"/>
    </row>
    <row r="83" spans="1:91" s="2" customFormat="1" ht="16.350000000000001" customHeight="1" x14ac:dyDescent="0.2">
      <c r="A83" s="132" t="s">
        <v>86</v>
      </c>
      <c r="B83" s="133">
        <f t="shared" si="14"/>
        <v>0</v>
      </c>
      <c r="C83" s="75"/>
      <c r="D83" s="75"/>
      <c r="E83" s="75"/>
      <c r="F83" s="131"/>
      <c r="G83" s="134"/>
      <c r="H83" s="134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BX83" s="3"/>
      <c r="BY83" s="3"/>
      <c r="BZ83" s="3"/>
      <c r="CA83" s="4"/>
      <c r="CB83" s="4"/>
      <c r="CC83" s="4"/>
      <c r="CD83" s="4"/>
      <c r="CE83" s="4"/>
      <c r="CF83" s="4"/>
      <c r="CG83" s="13"/>
      <c r="CH83" s="13"/>
      <c r="CI83" s="13"/>
      <c r="CJ83" s="13"/>
      <c r="CK83" s="13"/>
      <c r="CL83" s="13"/>
      <c r="CM83" s="13"/>
    </row>
    <row r="84" spans="1:91" s="2" customFormat="1" ht="16.350000000000001" customHeight="1" x14ac:dyDescent="0.2">
      <c r="A84" s="132" t="s">
        <v>87</v>
      </c>
      <c r="B84" s="136">
        <f t="shared" si="14"/>
        <v>0</v>
      </c>
      <c r="C84" s="137"/>
      <c r="D84" s="137"/>
      <c r="E84" s="137"/>
      <c r="F84" s="131"/>
      <c r="G84" s="134"/>
      <c r="H84" s="134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BX84" s="3"/>
      <c r="BY84" s="3"/>
      <c r="BZ84" s="3"/>
      <c r="CA84" s="4"/>
      <c r="CB84" s="4"/>
      <c r="CC84" s="4"/>
      <c r="CD84" s="4"/>
      <c r="CE84" s="4"/>
      <c r="CF84" s="4"/>
      <c r="CG84" s="13"/>
      <c r="CH84" s="13"/>
      <c r="CI84" s="13"/>
      <c r="CJ84" s="13"/>
      <c r="CK84" s="13"/>
      <c r="CL84" s="13"/>
      <c r="CM84" s="13"/>
    </row>
    <row r="85" spans="1:91" s="2" customFormat="1" ht="16.350000000000001" customHeight="1" x14ac:dyDescent="0.2">
      <c r="A85" s="754" t="s">
        <v>53</v>
      </c>
      <c r="B85" s="710">
        <f>SUM(B66:B84)</f>
        <v>699</v>
      </c>
      <c r="C85" s="710">
        <f>SUM(C66:C84)</f>
        <v>699</v>
      </c>
      <c r="D85" s="710">
        <f>SUM(D66:D84)</f>
        <v>0</v>
      </c>
      <c r="E85" s="710">
        <f>SUM(E66:E84)</f>
        <v>0</v>
      </c>
      <c r="F85" s="131"/>
      <c r="G85" s="134"/>
      <c r="H85" s="134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56"/>
      <c r="W85" s="7"/>
      <c r="X85" s="8"/>
      <c r="Y85" s="8"/>
      <c r="BX85" s="3"/>
      <c r="BY85" s="3"/>
      <c r="BZ85" s="3"/>
      <c r="CA85" s="4"/>
      <c r="CB85" s="4"/>
      <c r="CC85" s="4"/>
      <c r="CD85" s="4"/>
      <c r="CE85" s="4"/>
      <c r="CF85" s="4"/>
      <c r="CG85" s="13"/>
      <c r="CH85" s="13"/>
      <c r="CI85" s="13"/>
      <c r="CJ85" s="13"/>
      <c r="CK85" s="13"/>
      <c r="CL85" s="13"/>
      <c r="CM85" s="13"/>
    </row>
    <row r="86" spans="1:91" s="2" customFormat="1" x14ac:dyDescent="0.2">
      <c r="A86" s="82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CA86" s="4"/>
      <c r="CB86" s="4"/>
      <c r="CC86" s="4"/>
      <c r="CD86" s="4"/>
      <c r="CE86" s="4"/>
      <c r="CF86" s="4"/>
      <c r="CG86" s="13"/>
      <c r="CH86" s="13"/>
      <c r="CI86" s="13"/>
      <c r="CJ86" s="13"/>
      <c r="CK86" s="13"/>
      <c r="CL86" s="13"/>
      <c r="CM86" s="13"/>
    </row>
    <row r="87" spans="1:91" s="2" customFormat="1" ht="16.350000000000001" customHeight="1" x14ac:dyDescent="0.2">
      <c r="A87" s="1501" t="s">
        <v>89</v>
      </c>
      <c r="B87" s="1503"/>
      <c r="C87" s="1501" t="s">
        <v>5</v>
      </c>
      <c r="D87" s="1502"/>
      <c r="E87" s="1503"/>
      <c r="F87" s="1507" t="s">
        <v>6</v>
      </c>
      <c r="G87" s="1508"/>
      <c r="H87" s="1508"/>
      <c r="I87" s="1508"/>
      <c r="J87" s="1508"/>
      <c r="K87" s="1508"/>
      <c r="L87" s="1508"/>
      <c r="M87" s="1508"/>
      <c r="N87" s="1508"/>
      <c r="O87" s="1508"/>
      <c r="P87" s="1508"/>
      <c r="Q87" s="1508"/>
      <c r="R87" s="1508"/>
      <c r="S87" s="1508"/>
      <c r="T87" s="1508"/>
      <c r="U87" s="1508"/>
      <c r="V87" s="1508"/>
      <c r="W87" s="1508"/>
      <c r="X87" s="1508"/>
      <c r="Y87" s="1508"/>
      <c r="Z87" s="1508"/>
      <c r="AA87" s="1508"/>
      <c r="AB87" s="1508"/>
      <c r="AC87" s="1508"/>
      <c r="AD87" s="1508"/>
      <c r="AE87" s="1508"/>
      <c r="AF87" s="1508"/>
      <c r="AG87" s="1508"/>
      <c r="AH87" s="1508"/>
      <c r="AI87" s="1508"/>
      <c r="AJ87" s="1508"/>
      <c r="AK87" s="1508"/>
      <c r="AL87" s="1508"/>
      <c r="AM87" s="1509"/>
      <c r="AN87" s="1510" t="s">
        <v>7</v>
      </c>
      <c r="AO87" s="1510" t="s">
        <v>90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X87" s="3"/>
      <c r="BY87" s="3"/>
      <c r="BZ87" s="3"/>
      <c r="CA87" s="4"/>
      <c r="CB87" s="4"/>
      <c r="CC87" s="4"/>
      <c r="CD87" s="4"/>
      <c r="CE87" s="4"/>
      <c r="CF87" s="4"/>
      <c r="CG87" s="13"/>
      <c r="CH87" s="13"/>
      <c r="CI87" s="13"/>
      <c r="CJ87" s="13"/>
      <c r="CK87" s="13"/>
      <c r="CL87" s="13"/>
      <c r="CM87" s="13"/>
    </row>
    <row r="88" spans="1:91" s="2" customFormat="1" ht="16.350000000000001" customHeight="1" x14ac:dyDescent="0.2">
      <c r="A88" s="1545"/>
      <c r="B88" s="1546"/>
      <c r="C88" s="1504"/>
      <c r="D88" s="1505"/>
      <c r="E88" s="1506"/>
      <c r="F88" s="1507" t="s">
        <v>11</v>
      </c>
      <c r="G88" s="1509"/>
      <c r="H88" s="1507" t="s">
        <v>12</v>
      </c>
      <c r="I88" s="1509"/>
      <c r="J88" s="1507" t="s">
        <v>13</v>
      </c>
      <c r="K88" s="1509"/>
      <c r="L88" s="1507" t="s">
        <v>14</v>
      </c>
      <c r="M88" s="1509"/>
      <c r="N88" s="1507" t="s">
        <v>15</v>
      </c>
      <c r="O88" s="1509"/>
      <c r="P88" s="1507" t="s">
        <v>16</v>
      </c>
      <c r="Q88" s="1509"/>
      <c r="R88" s="1507" t="s">
        <v>17</v>
      </c>
      <c r="S88" s="1509"/>
      <c r="T88" s="1507" t="s">
        <v>18</v>
      </c>
      <c r="U88" s="1509"/>
      <c r="V88" s="1507" t="s">
        <v>19</v>
      </c>
      <c r="W88" s="1509"/>
      <c r="X88" s="1507" t="s">
        <v>20</v>
      </c>
      <c r="Y88" s="1509"/>
      <c r="Z88" s="1507" t="s">
        <v>21</v>
      </c>
      <c r="AA88" s="1509"/>
      <c r="AB88" s="1507" t="s">
        <v>22</v>
      </c>
      <c r="AC88" s="1509"/>
      <c r="AD88" s="1507" t="s">
        <v>23</v>
      </c>
      <c r="AE88" s="1509"/>
      <c r="AF88" s="1507" t="s">
        <v>24</v>
      </c>
      <c r="AG88" s="1509"/>
      <c r="AH88" s="1507" t="s">
        <v>25</v>
      </c>
      <c r="AI88" s="1509"/>
      <c r="AJ88" s="1507" t="s">
        <v>26</v>
      </c>
      <c r="AK88" s="1509"/>
      <c r="AL88" s="1507" t="s">
        <v>27</v>
      </c>
      <c r="AM88" s="1509"/>
      <c r="AN88" s="1511"/>
      <c r="AO88" s="1511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X88" s="3"/>
      <c r="BY88" s="3"/>
      <c r="BZ88" s="3"/>
      <c r="CA88" s="4"/>
      <c r="CB88" s="4"/>
      <c r="CC88" s="4"/>
      <c r="CD88" s="4"/>
      <c r="CE88" s="4"/>
      <c r="CF88" s="4"/>
      <c r="CG88" s="13"/>
      <c r="CH88" s="13"/>
      <c r="CI88" s="13"/>
      <c r="CJ88" s="13"/>
      <c r="CK88" s="13"/>
      <c r="CL88" s="13"/>
      <c r="CM88" s="13"/>
    </row>
    <row r="89" spans="1:91" s="2" customFormat="1" ht="16.350000000000001" customHeight="1" x14ac:dyDescent="0.2">
      <c r="A89" s="1504"/>
      <c r="B89" s="1506"/>
      <c r="C89" s="783" t="s">
        <v>32</v>
      </c>
      <c r="D89" s="711" t="s">
        <v>40</v>
      </c>
      <c r="E89" s="765" t="s">
        <v>34</v>
      </c>
      <c r="F89" s="754" t="s">
        <v>40</v>
      </c>
      <c r="G89" s="765" t="s">
        <v>34</v>
      </c>
      <c r="H89" s="775" t="s">
        <v>40</v>
      </c>
      <c r="I89" s="775" t="s">
        <v>34</v>
      </c>
      <c r="J89" s="754" t="s">
        <v>40</v>
      </c>
      <c r="K89" s="765" t="s">
        <v>34</v>
      </c>
      <c r="L89" s="775" t="s">
        <v>40</v>
      </c>
      <c r="M89" s="775" t="s">
        <v>34</v>
      </c>
      <c r="N89" s="754" t="s">
        <v>40</v>
      </c>
      <c r="O89" s="765" t="s">
        <v>34</v>
      </c>
      <c r="P89" s="775" t="s">
        <v>40</v>
      </c>
      <c r="Q89" s="775" t="s">
        <v>34</v>
      </c>
      <c r="R89" s="754" t="s">
        <v>40</v>
      </c>
      <c r="S89" s="765" t="s">
        <v>34</v>
      </c>
      <c r="T89" s="775" t="s">
        <v>40</v>
      </c>
      <c r="U89" s="775" t="s">
        <v>34</v>
      </c>
      <c r="V89" s="754" t="s">
        <v>40</v>
      </c>
      <c r="W89" s="765" t="s">
        <v>34</v>
      </c>
      <c r="X89" s="775" t="s">
        <v>40</v>
      </c>
      <c r="Y89" s="765" t="s">
        <v>34</v>
      </c>
      <c r="Z89" s="754" t="s">
        <v>40</v>
      </c>
      <c r="AA89" s="775" t="s">
        <v>34</v>
      </c>
      <c r="AB89" s="754" t="s">
        <v>40</v>
      </c>
      <c r="AC89" s="765" t="s">
        <v>34</v>
      </c>
      <c r="AD89" s="775" t="s">
        <v>40</v>
      </c>
      <c r="AE89" s="775" t="s">
        <v>34</v>
      </c>
      <c r="AF89" s="754" t="s">
        <v>40</v>
      </c>
      <c r="AG89" s="765" t="s">
        <v>34</v>
      </c>
      <c r="AH89" s="775" t="s">
        <v>40</v>
      </c>
      <c r="AI89" s="775" t="s">
        <v>34</v>
      </c>
      <c r="AJ89" s="754" t="s">
        <v>40</v>
      </c>
      <c r="AK89" s="765" t="s">
        <v>34</v>
      </c>
      <c r="AL89" s="775" t="s">
        <v>40</v>
      </c>
      <c r="AM89" s="765" t="s">
        <v>34</v>
      </c>
      <c r="AN89" s="1512"/>
      <c r="AO89" s="15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X89" s="3"/>
      <c r="BY89" s="3"/>
      <c r="BZ89" s="3"/>
      <c r="CA89" s="4"/>
      <c r="CB89" s="4"/>
      <c r="CC89" s="4"/>
      <c r="CD89" s="4"/>
      <c r="CE89" s="4"/>
      <c r="CF89" s="4"/>
      <c r="CG89" s="13"/>
      <c r="CH89" s="13"/>
      <c r="CI89" s="13"/>
      <c r="CJ89" s="13"/>
      <c r="CK89" s="13"/>
      <c r="CL89" s="13"/>
      <c r="CM89" s="13"/>
    </row>
    <row r="90" spans="1:91" s="2" customFormat="1" ht="16.350000000000001" customHeight="1" x14ac:dyDescent="0.2">
      <c r="A90" s="1507" t="s">
        <v>91</v>
      </c>
      <c r="B90" s="1509"/>
      <c r="C90" s="669">
        <f t="shared" ref="C90:AN90" si="15">SUM(C91:C97)</f>
        <v>574</v>
      </c>
      <c r="D90" s="691">
        <f>SUM(D91:D97)</f>
        <v>223</v>
      </c>
      <c r="E90" s="691">
        <f>SUM(E91:E97)</f>
        <v>351</v>
      </c>
      <c r="F90" s="703">
        <f t="shared" si="15"/>
        <v>9</v>
      </c>
      <c r="G90" s="712">
        <f t="shared" si="15"/>
        <v>6</v>
      </c>
      <c r="H90" s="703">
        <f t="shared" si="15"/>
        <v>6</v>
      </c>
      <c r="I90" s="712">
        <f t="shared" si="15"/>
        <v>2</v>
      </c>
      <c r="J90" s="703">
        <f t="shared" si="15"/>
        <v>5</v>
      </c>
      <c r="K90" s="712">
        <f t="shared" si="15"/>
        <v>12</v>
      </c>
      <c r="L90" s="703">
        <f t="shared" si="15"/>
        <v>12</v>
      </c>
      <c r="M90" s="712">
        <f t="shared" si="15"/>
        <v>8</v>
      </c>
      <c r="N90" s="703">
        <f t="shared" si="15"/>
        <v>4</v>
      </c>
      <c r="O90" s="712">
        <f t="shared" si="15"/>
        <v>37</v>
      </c>
      <c r="P90" s="703">
        <f t="shared" si="15"/>
        <v>10</v>
      </c>
      <c r="Q90" s="712">
        <f t="shared" si="15"/>
        <v>56</v>
      </c>
      <c r="R90" s="703">
        <f t="shared" si="15"/>
        <v>7</v>
      </c>
      <c r="S90" s="712">
        <f t="shared" si="15"/>
        <v>47</v>
      </c>
      <c r="T90" s="703">
        <f t="shared" si="15"/>
        <v>5</v>
      </c>
      <c r="U90" s="712">
        <f t="shared" si="15"/>
        <v>36</v>
      </c>
      <c r="V90" s="703">
        <f t="shared" si="15"/>
        <v>7</v>
      </c>
      <c r="W90" s="712">
        <f t="shared" si="15"/>
        <v>22</v>
      </c>
      <c r="X90" s="703">
        <f t="shared" si="15"/>
        <v>10</v>
      </c>
      <c r="Y90" s="712">
        <f t="shared" si="15"/>
        <v>12</v>
      </c>
      <c r="Z90" s="703">
        <f t="shared" si="15"/>
        <v>12</v>
      </c>
      <c r="AA90" s="712">
        <f t="shared" si="15"/>
        <v>15</v>
      </c>
      <c r="AB90" s="703">
        <f t="shared" si="15"/>
        <v>24</v>
      </c>
      <c r="AC90" s="712">
        <f t="shared" si="15"/>
        <v>14</v>
      </c>
      <c r="AD90" s="703">
        <f t="shared" si="15"/>
        <v>19</v>
      </c>
      <c r="AE90" s="712">
        <f t="shared" si="15"/>
        <v>13</v>
      </c>
      <c r="AF90" s="703">
        <f t="shared" si="15"/>
        <v>20</v>
      </c>
      <c r="AG90" s="712">
        <f t="shared" si="15"/>
        <v>14</v>
      </c>
      <c r="AH90" s="703">
        <f t="shared" si="15"/>
        <v>21</v>
      </c>
      <c r="AI90" s="712">
        <f t="shared" si="15"/>
        <v>16</v>
      </c>
      <c r="AJ90" s="703">
        <f t="shared" si="15"/>
        <v>26</v>
      </c>
      <c r="AK90" s="712">
        <f t="shared" si="15"/>
        <v>12</v>
      </c>
      <c r="AL90" s="703">
        <f t="shared" si="15"/>
        <v>26</v>
      </c>
      <c r="AM90" s="712">
        <f t="shared" si="15"/>
        <v>29</v>
      </c>
      <c r="AN90" s="713">
        <f t="shared" si="15"/>
        <v>540</v>
      </c>
      <c r="AO90" s="713">
        <f>SUM(AO91:AO93)</f>
        <v>0</v>
      </c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X90" s="3"/>
      <c r="BY90" s="3"/>
      <c r="BZ90" s="3"/>
      <c r="CA90" s="4"/>
      <c r="CB90" s="4"/>
      <c r="CC90" s="4"/>
      <c r="CD90" s="4"/>
      <c r="CE90" s="4"/>
      <c r="CF90" s="4"/>
      <c r="CG90" s="13">
        <v>0</v>
      </c>
      <c r="CH90" s="13">
        <v>0</v>
      </c>
      <c r="CI90" s="13"/>
      <c r="CJ90" s="13"/>
      <c r="CK90" s="13"/>
      <c r="CL90" s="13"/>
      <c r="CM90" s="13"/>
    </row>
    <row r="91" spans="1:91" s="2" customFormat="1" ht="16.350000000000001" customHeight="1" x14ac:dyDescent="0.2">
      <c r="A91" s="1503" t="s">
        <v>92</v>
      </c>
      <c r="B91" s="768" t="s">
        <v>93</v>
      </c>
      <c r="C91" s="669">
        <f t="shared" ref="C91:C97" si="16">SUM(D91+E91)</f>
        <v>528</v>
      </c>
      <c r="D91" s="691">
        <f>SUM(F91+H91+J91+L91+N91+P91+R91+T91+V91+X91+Z91+AB91+AD91+AF91+AH91+AJ91+AL91)</f>
        <v>198</v>
      </c>
      <c r="E91" s="691">
        <f>SUM(G91+I91+K91+M91+O91+Q91+S91+U91+W91+Y91+AA91+AC91+AE91+AG91+AI91+AK91+AM91)</f>
        <v>330</v>
      </c>
      <c r="F91" s="671">
        <v>9</v>
      </c>
      <c r="G91" s="714">
        <v>6</v>
      </c>
      <c r="H91" s="673">
        <v>6</v>
      </c>
      <c r="I91" s="674">
        <v>2</v>
      </c>
      <c r="J91" s="673">
        <v>5</v>
      </c>
      <c r="K91" s="674">
        <v>12</v>
      </c>
      <c r="L91" s="671">
        <v>11</v>
      </c>
      <c r="M91" s="714">
        <v>7</v>
      </c>
      <c r="N91" s="673">
        <v>3</v>
      </c>
      <c r="O91" s="674">
        <v>36</v>
      </c>
      <c r="P91" s="673">
        <v>9</v>
      </c>
      <c r="Q91" s="674">
        <v>55</v>
      </c>
      <c r="R91" s="673">
        <v>6</v>
      </c>
      <c r="S91" s="674">
        <v>47</v>
      </c>
      <c r="T91" s="673">
        <v>5</v>
      </c>
      <c r="U91" s="674">
        <v>36</v>
      </c>
      <c r="V91" s="673">
        <v>6</v>
      </c>
      <c r="W91" s="674">
        <v>20</v>
      </c>
      <c r="X91" s="673">
        <v>10</v>
      </c>
      <c r="Y91" s="674">
        <v>11</v>
      </c>
      <c r="Z91" s="673">
        <v>11</v>
      </c>
      <c r="AA91" s="674">
        <v>11</v>
      </c>
      <c r="AB91" s="673">
        <v>21</v>
      </c>
      <c r="AC91" s="674">
        <v>13</v>
      </c>
      <c r="AD91" s="673">
        <v>17</v>
      </c>
      <c r="AE91" s="674">
        <v>11</v>
      </c>
      <c r="AF91" s="673">
        <v>16</v>
      </c>
      <c r="AG91" s="674">
        <v>12</v>
      </c>
      <c r="AH91" s="673">
        <v>18</v>
      </c>
      <c r="AI91" s="674">
        <v>15</v>
      </c>
      <c r="AJ91" s="673">
        <v>23</v>
      </c>
      <c r="AK91" s="674">
        <v>12</v>
      </c>
      <c r="AL91" s="673">
        <v>22</v>
      </c>
      <c r="AM91" s="674">
        <v>24</v>
      </c>
      <c r="AN91" s="676">
        <v>495</v>
      </c>
      <c r="AO91" s="676">
        <v>0</v>
      </c>
      <c r="AP91" s="28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12"/>
      <c r="BB91" s="12"/>
      <c r="BX91" s="3"/>
      <c r="BY91" s="3"/>
      <c r="BZ91" s="3"/>
      <c r="CA91" s="4"/>
      <c r="CB91" s="4"/>
      <c r="CC91" s="4"/>
      <c r="CD91" s="4"/>
      <c r="CE91" s="4"/>
      <c r="CF91" s="4"/>
      <c r="CG91" s="13">
        <v>0</v>
      </c>
      <c r="CH91" s="13">
        <v>0</v>
      </c>
      <c r="CI91" s="13">
        <v>0</v>
      </c>
      <c r="CJ91" s="13">
        <v>0</v>
      </c>
      <c r="CK91" s="13"/>
      <c r="CL91" s="13"/>
      <c r="CM91" s="13"/>
    </row>
    <row r="92" spans="1:91" s="2" customFormat="1" ht="16.350000000000001" customHeight="1" x14ac:dyDescent="0.2">
      <c r="A92" s="1546"/>
      <c r="B92" s="144" t="s">
        <v>94</v>
      </c>
      <c r="C92" s="107">
        <f t="shared" si="16"/>
        <v>1</v>
      </c>
      <c r="D92" s="32">
        <f t="shared" ref="D92:E97" si="17">SUM(F92+H92+J92+L92+N92+P92+R92+T92+V92+X92+Z92+AB92+AD92+AF92+AH92+AJ92+AL92)</f>
        <v>1</v>
      </c>
      <c r="E92" s="32">
        <f t="shared" si="17"/>
        <v>0</v>
      </c>
      <c r="F92" s="145"/>
      <c r="G92" s="146"/>
      <c r="H92" s="147"/>
      <c r="I92" s="148"/>
      <c r="J92" s="145"/>
      <c r="K92" s="149"/>
      <c r="L92" s="147"/>
      <c r="M92" s="150"/>
      <c r="N92" s="145"/>
      <c r="O92" s="149"/>
      <c r="P92" s="148"/>
      <c r="Q92" s="150"/>
      <c r="R92" s="151"/>
      <c r="S92" s="149"/>
      <c r="T92" s="148"/>
      <c r="U92" s="150"/>
      <c r="V92" s="151"/>
      <c r="W92" s="149"/>
      <c r="X92" s="148"/>
      <c r="Y92" s="149"/>
      <c r="Z92" s="151"/>
      <c r="AA92" s="150"/>
      <c r="AB92" s="151"/>
      <c r="AC92" s="149"/>
      <c r="AD92" s="148"/>
      <c r="AE92" s="150"/>
      <c r="AF92" s="151"/>
      <c r="AG92" s="149"/>
      <c r="AH92" s="148">
        <v>1</v>
      </c>
      <c r="AI92" s="150"/>
      <c r="AJ92" s="151"/>
      <c r="AK92" s="149"/>
      <c r="AL92" s="148"/>
      <c r="AM92" s="149"/>
      <c r="AN92" s="152">
        <v>1</v>
      </c>
      <c r="AO92" s="152">
        <v>0</v>
      </c>
      <c r="AP92" s="28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BX92" s="3"/>
      <c r="BY92" s="3"/>
      <c r="BZ92" s="3"/>
      <c r="CA92" s="4"/>
      <c r="CB92" s="4"/>
      <c r="CC92" s="4"/>
      <c r="CD92" s="4"/>
      <c r="CE92" s="4"/>
      <c r="CF92" s="4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s="2" customFormat="1" ht="16.350000000000001" customHeight="1" thickBot="1" x14ac:dyDescent="0.25">
      <c r="A93" s="1691"/>
      <c r="B93" s="153" t="s">
        <v>95</v>
      </c>
      <c r="C93" s="154">
        <f t="shared" si="16"/>
        <v>0</v>
      </c>
      <c r="D93" s="155">
        <f t="shared" si="17"/>
        <v>0</v>
      </c>
      <c r="E93" s="155">
        <f t="shared" si="17"/>
        <v>0</v>
      </c>
      <c r="F93" s="156"/>
      <c r="G93" s="157"/>
      <c r="H93" s="158"/>
      <c r="I93" s="159"/>
      <c r="J93" s="156"/>
      <c r="K93" s="160"/>
      <c r="L93" s="158"/>
      <c r="M93" s="161"/>
      <c r="N93" s="156"/>
      <c r="O93" s="160"/>
      <c r="P93" s="159"/>
      <c r="Q93" s="161"/>
      <c r="R93" s="162"/>
      <c r="S93" s="160"/>
      <c r="T93" s="159"/>
      <c r="U93" s="161"/>
      <c r="V93" s="162"/>
      <c r="W93" s="160"/>
      <c r="X93" s="159"/>
      <c r="Y93" s="160"/>
      <c r="Z93" s="162"/>
      <c r="AA93" s="161"/>
      <c r="AB93" s="162"/>
      <c r="AC93" s="160"/>
      <c r="AD93" s="159"/>
      <c r="AE93" s="161"/>
      <c r="AF93" s="162"/>
      <c r="AG93" s="160"/>
      <c r="AH93" s="159"/>
      <c r="AI93" s="161"/>
      <c r="AJ93" s="162"/>
      <c r="AK93" s="160"/>
      <c r="AL93" s="159"/>
      <c r="AM93" s="160"/>
      <c r="AN93" s="163"/>
      <c r="AO93" s="163"/>
      <c r="AP93" s="28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BX93" s="3"/>
      <c r="BY93" s="3"/>
      <c r="BZ93" s="3"/>
      <c r="CA93" s="4"/>
      <c r="CB93" s="4"/>
      <c r="CC93" s="4"/>
      <c r="CD93" s="4"/>
      <c r="CE93" s="4"/>
      <c r="CF93" s="4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s="2" customFormat="1" ht="16.350000000000001" customHeight="1" thickTop="1" x14ac:dyDescent="0.2">
      <c r="A94" s="1541" t="s">
        <v>96</v>
      </c>
      <c r="B94" s="1542"/>
      <c r="C94" s="164">
        <f t="shared" si="16"/>
        <v>7</v>
      </c>
      <c r="D94" s="64">
        <f t="shared" si="17"/>
        <v>2</v>
      </c>
      <c r="E94" s="165">
        <f>SUM(G94+I94+K94+M94+O94+Q94+S94+U94+W94+Y94+AA94+AC94+AE94+AG94+AI94+AK94+AM94)</f>
        <v>5</v>
      </c>
      <c r="F94" s="166"/>
      <c r="G94" s="167"/>
      <c r="H94" s="168"/>
      <c r="I94" s="169"/>
      <c r="J94" s="170"/>
      <c r="K94" s="167"/>
      <c r="L94" s="168"/>
      <c r="M94" s="171"/>
      <c r="N94" s="170"/>
      <c r="O94" s="167">
        <v>1</v>
      </c>
      <c r="P94" s="169"/>
      <c r="Q94" s="171">
        <v>1</v>
      </c>
      <c r="R94" s="172"/>
      <c r="S94" s="167"/>
      <c r="T94" s="169"/>
      <c r="U94" s="171"/>
      <c r="V94" s="172"/>
      <c r="W94" s="167">
        <v>1</v>
      </c>
      <c r="X94" s="169"/>
      <c r="Y94" s="167">
        <v>1</v>
      </c>
      <c r="Z94" s="172"/>
      <c r="AA94" s="171"/>
      <c r="AB94" s="172"/>
      <c r="AC94" s="167"/>
      <c r="AD94" s="169"/>
      <c r="AE94" s="171"/>
      <c r="AF94" s="172">
        <v>1</v>
      </c>
      <c r="AG94" s="167">
        <v>1</v>
      </c>
      <c r="AH94" s="169"/>
      <c r="AI94" s="171"/>
      <c r="AJ94" s="172"/>
      <c r="AK94" s="167"/>
      <c r="AL94" s="169">
        <v>1</v>
      </c>
      <c r="AM94" s="167"/>
      <c r="AN94" s="173">
        <v>7</v>
      </c>
      <c r="AO94" s="174"/>
      <c r="AP94" s="28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BX94" s="3"/>
      <c r="BY94" s="3"/>
      <c r="BZ94" s="3"/>
      <c r="CA94" s="4"/>
      <c r="CB94" s="4"/>
      <c r="CC94" s="4"/>
      <c r="CD94" s="4"/>
      <c r="CE94" s="4"/>
      <c r="CF94" s="4"/>
      <c r="CG94" s="13">
        <v>0</v>
      </c>
      <c r="CH94" s="13">
        <v>0</v>
      </c>
      <c r="CI94" s="13"/>
      <c r="CJ94" s="13"/>
      <c r="CK94" s="13"/>
      <c r="CL94" s="13"/>
      <c r="CM94" s="13"/>
    </row>
    <row r="95" spans="1:91" s="2" customFormat="1" ht="16.350000000000001" customHeight="1" x14ac:dyDescent="0.2">
      <c r="A95" s="1543" t="s">
        <v>97</v>
      </c>
      <c r="B95" s="1544"/>
      <c r="C95" s="31">
        <f t="shared" si="16"/>
        <v>12</v>
      </c>
      <c r="D95" s="64">
        <f t="shared" si="17"/>
        <v>8</v>
      </c>
      <c r="E95" s="175">
        <f>SUM(G95+I95+K95+M95+O95+Q95+S95+U95+W95+Y95+AA95+AC95+AE95+AG95+AI95+AK95+AM95)</f>
        <v>4</v>
      </c>
      <c r="F95" s="176"/>
      <c r="G95" s="177"/>
      <c r="H95" s="178"/>
      <c r="I95" s="179"/>
      <c r="J95" s="166"/>
      <c r="K95" s="180"/>
      <c r="L95" s="178"/>
      <c r="M95" s="181"/>
      <c r="N95" s="166">
        <v>1</v>
      </c>
      <c r="O95" s="180"/>
      <c r="P95" s="179"/>
      <c r="Q95" s="181"/>
      <c r="R95" s="182">
        <v>1</v>
      </c>
      <c r="S95" s="180"/>
      <c r="T95" s="179"/>
      <c r="U95" s="181"/>
      <c r="V95" s="182"/>
      <c r="W95" s="180"/>
      <c r="X95" s="179"/>
      <c r="Y95" s="180"/>
      <c r="Z95" s="182">
        <v>1</v>
      </c>
      <c r="AA95" s="181">
        <v>2</v>
      </c>
      <c r="AB95" s="182">
        <v>1</v>
      </c>
      <c r="AC95" s="180">
        <v>1</v>
      </c>
      <c r="AD95" s="179"/>
      <c r="AE95" s="181"/>
      <c r="AF95" s="182"/>
      <c r="AG95" s="180"/>
      <c r="AH95" s="179">
        <v>1</v>
      </c>
      <c r="AI95" s="181">
        <v>1</v>
      </c>
      <c r="AJ95" s="182">
        <v>2</v>
      </c>
      <c r="AK95" s="180"/>
      <c r="AL95" s="179">
        <v>1</v>
      </c>
      <c r="AM95" s="180"/>
      <c r="AN95" s="183">
        <v>12</v>
      </c>
      <c r="AO95" s="184"/>
      <c r="AP95" s="28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BX95" s="3"/>
      <c r="BY95" s="3"/>
      <c r="BZ95" s="3"/>
      <c r="CA95" s="4"/>
      <c r="CB95" s="4"/>
      <c r="CC95" s="4"/>
      <c r="CD95" s="4"/>
      <c r="CE95" s="4"/>
      <c r="CF95" s="4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s="2" customFormat="1" ht="16.350000000000001" customHeight="1" x14ac:dyDescent="0.2">
      <c r="A96" s="1543" t="s">
        <v>98</v>
      </c>
      <c r="B96" s="1544"/>
      <c r="C96" s="107">
        <f t="shared" si="16"/>
        <v>23</v>
      </c>
      <c r="D96" s="32">
        <f t="shared" si="17"/>
        <v>11</v>
      </c>
      <c r="E96" s="185">
        <f>SUM(G96+I96+K96+M96+O96+Q96+S96+U96+W96+Y96+AA96+AC96+AE96+AG96+AI96+AK96+AM96)</f>
        <v>12</v>
      </c>
      <c r="F96" s="145"/>
      <c r="G96" s="146"/>
      <c r="H96" s="147"/>
      <c r="I96" s="148"/>
      <c r="J96" s="145"/>
      <c r="K96" s="149"/>
      <c r="L96" s="147"/>
      <c r="M96" s="150">
        <v>1</v>
      </c>
      <c r="N96" s="145"/>
      <c r="O96" s="149"/>
      <c r="P96" s="148"/>
      <c r="Q96" s="150"/>
      <c r="R96" s="151"/>
      <c r="S96" s="149"/>
      <c r="T96" s="148"/>
      <c r="U96" s="150"/>
      <c r="V96" s="151">
        <v>1</v>
      </c>
      <c r="W96" s="149">
        <v>1</v>
      </c>
      <c r="X96" s="148"/>
      <c r="Y96" s="149"/>
      <c r="Z96" s="151"/>
      <c r="AA96" s="150">
        <v>2</v>
      </c>
      <c r="AB96" s="151">
        <v>1</v>
      </c>
      <c r="AC96" s="149"/>
      <c r="AD96" s="148">
        <v>2</v>
      </c>
      <c r="AE96" s="150">
        <v>2</v>
      </c>
      <c r="AF96" s="151">
        <v>3</v>
      </c>
      <c r="AG96" s="149">
        <v>1</v>
      </c>
      <c r="AH96" s="148">
        <v>1</v>
      </c>
      <c r="AI96" s="150"/>
      <c r="AJ96" s="151">
        <v>1</v>
      </c>
      <c r="AK96" s="149"/>
      <c r="AL96" s="148">
        <v>2</v>
      </c>
      <c r="AM96" s="149">
        <v>5</v>
      </c>
      <c r="AN96" s="152">
        <v>22</v>
      </c>
      <c r="AO96" s="186"/>
      <c r="AP96" s="28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BX96" s="3"/>
      <c r="BY96" s="3"/>
      <c r="BZ96" s="3"/>
      <c r="CA96" s="4"/>
      <c r="CB96" s="4"/>
      <c r="CC96" s="4"/>
      <c r="CD96" s="4"/>
      <c r="CE96" s="4"/>
      <c r="CF96" s="4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s="2" customFormat="1" ht="16.350000000000001" customHeight="1" x14ac:dyDescent="0.2">
      <c r="A97" s="1547" t="s">
        <v>99</v>
      </c>
      <c r="B97" s="1548"/>
      <c r="C97" s="77">
        <f t="shared" si="16"/>
        <v>3</v>
      </c>
      <c r="D97" s="78">
        <f t="shared" si="17"/>
        <v>3</v>
      </c>
      <c r="E97" s="187">
        <f>SUM(G97+I97+K97+M97+O97+Q97+S97+U97+W97+Y97+AA97+AC97+AE97+AG97+AI97+AK97+AM97)</f>
        <v>0</v>
      </c>
      <c r="F97" s="188"/>
      <c r="G97" s="189"/>
      <c r="H97" s="190"/>
      <c r="I97" s="191"/>
      <c r="J97" s="188"/>
      <c r="K97" s="192"/>
      <c r="L97" s="190">
        <v>1</v>
      </c>
      <c r="M97" s="193"/>
      <c r="N97" s="188"/>
      <c r="O97" s="192"/>
      <c r="P97" s="191">
        <v>1</v>
      </c>
      <c r="Q97" s="193"/>
      <c r="R97" s="194"/>
      <c r="S97" s="192"/>
      <c r="T97" s="191"/>
      <c r="U97" s="193"/>
      <c r="V97" s="194"/>
      <c r="W97" s="192"/>
      <c r="X97" s="191"/>
      <c r="Y97" s="192"/>
      <c r="Z97" s="194"/>
      <c r="AA97" s="193"/>
      <c r="AB97" s="194">
        <v>1</v>
      </c>
      <c r="AC97" s="192"/>
      <c r="AD97" s="191"/>
      <c r="AE97" s="193"/>
      <c r="AF97" s="194"/>
      <c r="AG97" s="192"/>
      <c r="AH97" s="191"/>
      <c r="AI97" s="193"/>
      <c r="AJ97" s="194"/>
      <c r="AK97" s="192"/>
      <c r="AL97" s="191"/>
      <c r="AM97" s="192"/>
      <c r="AN97" s="195">
        <v>3</v>
      </c>
      <c r="AO97" s="196"/>
      <c r="AP97" s="28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BX97" s="3"/>
      <c r="BY97" s="3"/>
      <c r="BZ97" s="3"/>
      <c r="CA97" s="4"/>
      <c r="CB97" s="4"/>
      <c r="CC97" s="4"/>
      <c r="CD97" s="4"/>
      <c r="CE97" s="4"/>
      <c r="CF97" s="4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s="2" customFormat="1" x14ac:dyDescent="0.2">
      <c r="A98" s="82" t="s">
        <v>100</v>
      </c>
      <c r="B98" s="8"/>
      <c r="C98" s="8"/>
      <c r="D98" s="8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CA98" s="4"/>
      <c r="CB98" s="4"/>
      <c r="CC98" s="4"/>
      <c r="CD98" s="4"/>
      <c r="CE98" s="4"/>
      <c r="CF98" s="4"/>
      <c r="CG98" s="13"/>
      <c r="CH98" s="13"/>
      <c r="CI98" s="13"/>
      <c r="CJ98" s="13"/>
      <c r="CK98" s="13"/>
      <c r="CL98" s="13"/>
      <c r="CM98" s="13"/>
    </row>
    <row r="99" spans="1:91" s="2" customFormat="1" ht="16.350000000000001" customHeight="1" x14ac:dyDescent="0.2">
      <c r="A99" s="1507" t="s">
        <v>101</v>
      </c>
      <c r="B99" s="1508"/>
      <c r="C99" s="1509"/>
      <c r="D99" s="781" t="s">
        <v>53</v>
      </c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X99" s="3"/>
      <c r="BY99" s="3"/>
      <c r="BZ99" s="3"/>
      <c r="CA99" s="4"/>
      <c r="CB99" s="4"/>
      <c r="CC99" s="4"/>
      <c r="CD99" s="4"/>
      <c r="CE99" s="4"/>
      <c r="CF99" s="4"/>
      <c r="CG99" s="13"/>
      <c r="CH99" s="13"/>
      <c r="CI99" s="13"/>
      <c r="CJ99" s="13"/>
      <c r="CK99" s="13"/>
      <c r="CL99" s="13"/>
      <c r="CM99" s="13"/>
    </row>
    <row r="100" spans="1:91" s="2" customFormat="1" ht="25.35" customHeight="1" x14ac:dyDescent="0.2">
      <c r="A100" s="1501" t="s">
        <v>102</v>
      </c>
      <c r="B100" s="1503"/>
      <c r="C100" s="782" t="s">
        <v>103</v>
      </c>
      <c r="D100" s="715"/>
      <c r="E100" s="131"/>
      <c r="BX100" s="3"/>
      <c r="BY100" s="3"/>
      <c r="BZ100" s="3"/>
      <c r="CA100" s="4"/>
      <c r="CB100" s="4"/>
      <c r="CC100" s="4"/>
      <c r="CD100" s="4"/>
      <c r="CE100" s="4"/>
      <c r="CF100" s="4"/>
      <c r="CG100" s="13"/>
      <c r="CH100" s="13"/>
      <c r="CI100" s="13"/>
      <c r="CJ100" s="13"/>
      <c r="CK100" s="13"/>
      <c r="CL100" s="13"/>
      <c r="CM100" s="13"/>
    </row>
    <row r="101" spans="1:91" s="2" customFormat="1" ht="25.35" customHeight="1" x14ac:dyDescent="0.2">
      <c r="A101" s="1545"/>
      <c r="B101" s="1546"/>
      <c r="C101" s="769" t="s">
        <v>104</v>
      </c>
      <c r="D101" s="152"/>
      <c r="E101" s="131"/>
      <c r="BX101" s="3"/>
      <c r="BY101" s="3"/>
      <c r="BZ101" s="3"/>
      <c r="CA101" s="4"/>
      <c r="CB101" s="4"/>
      <c r="CC101" s="4"/>
      <c r="CD101" s="4"/>
      <c r="CE101" s="4"/>
      <c r="CF101" s="4"/>
      <c r="CG101" s="13"/>
      <c r="CH101" s="13"/>
      <c r="CI101" s="13"/>
      <c r="CJ101" s="13"/>
      <c r="CK101" s="13"/>
      <c r="CL101" s="13"/>
      <c r="CM101" s="13"/>
    </row>
    <row r="102" spans="1:91" s="2" customFormat="1" ht="25.35" customHeight="1" x14ac:dyDescent="0.2">
      <c r="A102" s="1504"/>
      <c r="B102" s="1506"/>
      <c r="C102" s="770" t="s">
        <v>105</v>
      </c>
      <c r="D102" s="200"/>
      <c r="E102" s="131"/>
      <c r="BX102" s="3"/>
      <c r="BY102" s="3"/>
      <c r="BZ102" s="3"/>
      <c r="CA102" s="4"/>
      <c r="CB102" s="4"/>
      <c r="CC102" s="4"/>
      <c r="CD102" s="4"/>
      <c r="CE102" s="4"/>
      <c r="CF102" s="4"/>
      <c r="CG102" s="13"/>
      <c r="CH102" s="13"/>
      <c r="CI102" s="13"/>
      <c r="CJ102" s="13"/>
      <c r="CK102" s="13"/>
      <c r="CL102" s="13"/>
      <c r="CM102" s="13"/>
    </row>
    <row r="103" spans="1:91" s="2" customFormat="1" ht="15" x14ac:dyDescent="0.2">
      <c r="A103" s="776" t="s">
        <v>106</v>
      </c>
      <c r="B103" s="56"/>
      <c r="C103" s="201"/>
      <c r="D103" s="201"/>
      <c r="E103" s="202"/>
      <c r="F103" s="203"/>
      <c r="G103" s="203"/>
      <c r="H103" s="94"/>
      <c r="I103" s="203"/>
      <c r="J103" s="56"/>
      <c r="K103" s="204"/>
      <c r="L103" s="205"/>
      <c r="M103" s="204"/>
      <c r="N103" s="204"/>
      <c r="O103" s="206"/>
      <c r="P103" s="56"/>
      <c r="Q103" s="204"/>
      <c r="R103" s="206"/>
      <c r="S103" s="56"/>
      <c r="T103" s="204"/>
      <c r="U103" s="56"/>
      <c r="V103" s="56"/>
      <c r="W103" s="206"/>
      <c r="X103" s="206"/>
      <c r="Y103" s="206"/>
      <c r="Z103" s="207"/>
      <c r="AA103" s="56"/>
      <c r="AB103" s="206"/>
      <c r="AC103" s="206"/>
      <c r="AD103" s="206"/>
      <c r="AE103" s="206"/>
      <c r="AF103" s="207"/>
      <c r="AG103" s="56"/>
      <c r="AH103" s="206"/>
      <c r="AI103" s="206"/>
      <c r="AJ103" s="206"/>
      <c r="AK103" s="56"/>
      <c r="AL103" s="204"/>
      <c r="AM103" s="206"/>
      <c r="AN103" s="204"/>
      <c r="AO103" s="208"/>
      <c r="AP103" s="56"/>
      <c r="CA103" s="4"/>
      <c r="CB103" s="4"/>
      <c r="CC103" s="4"/>
      <c r="CD103" s="4"/>
      <c r="CE103" s="4"/>
      <c r="CF103" s="4"/>
      <c r="CG103" s="13"/>
      <c r="CH103" s="13"/>
      <c r="CI103" s="13"/>
      <c r="CJ103" s="13"/>
      <c r="CK103" s="13"/>
      <c r="CL103" s="13"/>
      <c r="CM103" s="13"/>
    </row>
    <row r="104" spans="1:91" s="2" customFormat="1" ht="16.350000000000001" customHeight="1" x14ac:dyDescent="0.2">
      <c r="A104" s="1523" t="s">
        <v>89</v>
      </c>
      <c r="B104" s="1549"/>
      <c r="C104" s="1501" t="s">
        <v>5</v>
      </c>
      <c r="D104" s="1502"/>
      <c r="E104" s="1503"/>
      <c r="F104" s="1507" t="s">
        <v>6</v>
      </c>
      <c r="G104" s="1508"/>
      <c r="H104" s="1508"/>
      <c r="I104" s="1508"/>
      <c r="J104" s="1508"/>
      <c r="K104" s="1508"/>
      <c r="L104" s="1508"/>
      <c r="M104" s="1508"/>
      <c r="N104" s="1508"/>
      <c r="O104" s="1508"/>
      <c r="P104" s="1508"/>
      <c r="Q104" s="1508"/>
      <c r="R104" s="1508"/>
      <c r="S104" s="1508"/>
      <c r="T104" s="1508"/>
      <c r="U104" s="1508"/>
      <c r="V104" s="1508"/>
      <c r="W104" s="1508"/>
      <c r="X104" s="1508"/>
      <c r="Y104" s="1508"/>
      <c r="Z104" s="1508"/>
      <c r="AA104" s="1508"/>
      <c r="AB104" s="1508"/>
      <c r="AC104" s="1508"/>
      <c r="AD104" s="1508"/>
      <c r="AE104" s="1508"/>
      <c r="AF104" s="1508"/>
      <c r="AG104" s="1508"/>
      <c r="AH104" s="1508"/>
      <c r="AI104" s="1508"/>
      <c r="AJ104" s="1508"/>
      <c r="AK104" s="1508"/>
      <c r="AL104" s="1508"/>
      <c r="AM104" s="1509"/>
      <c r="AN104" s="1510" t="s">
        <v>7</v>
      </c>
      <c r="AO104" s="209"/>
      <c r="BX104" s="3"/>
      <c r="BY104" s="3"/>
      <c r="BZ104" s="3"/>
      <c r="CA104" s="4"/>
      <c r="CB104" s="4"/>
      <c r="CC104" s="4"/>
      <c r="CD104" s="4"/>
      <c r="CE104" s="4"/>
      <c r="CF104" s="4"/>
      <c r="CG104" s="13"/>
      <c r="CH104" s="13"/>
      <c r="CI104" s="13"/>
      <c r="CJ104" s="13"/>
      <c r="CK104" s="13"/>
      <c r="CL104" s="13"/>
      <c r="CM104" s="13"/>
    </row>
    <row r="105" spans="1:91" s="2" customFormat="1" ht="16.350000000000001" customHeight="1" x14ac:dyDescent="0.2">
      <c r="A105" s="1524"/>
      <c r="B105" s="1550"/>
      <c r="C105" s="1504"/>
      <c r="D105" s="1505"/>
      <c r="E105" s="1506"/>
      <c r="F105" s="1507" t="s">
        <v>11</v>
      </c>
      <c r="G105" s="1509"/>
      <c r="H105" s="1507" t="s">
        <v>12</v>
      </c>
      <c r="I105" s="1509"/>
      <c r="J105" s="1507" t="s">
        <v>13</v>
      </c>
      <c r="K105" s="1509"/>
      <c r="L105" s="1507" t="s">
        <v>14</v>
      </c>
      <c r="M105" s="1509"/>
      <c r="N105" s="1507" t="s">
        <v>15</v>
      </c>
      <c r="O105" s="1509"/>
      <c r="P105" s="1513" t="s">
        <v>16</v>
      </c>
      <c r="Q105" s="1514"/>
      <c r="R105" s="1513" t="s">
        <v>17</v>
      </c>
      <c r="S105" s="1514"/>
      <c r="T105" s="1513" t="s">
        <v>18</v>
      </c>
      <c r="U105" s="1514"/>
      <c r="V105" s="1513" t="s">
        <v>19</v>
      </c>
      <c r="W105" s="1514"/>
      <c r="X105" s="1513" t="s">
        <v>20</v>
      </c>
      <c r="Y105" s="1514"/>
      <c r="Z105" s="1513" t="s">
        <v>21</v>
      </c>
      <c r="AA105" s="1514"/>
      <c r="AB105" s="1513" t="s">
        <v>22</v>
      </c>
      <c r="AC105" s="1514"/>
      <c r="AD105" s="1513" t="s">
        <v>23</v>
      </c>
      <c r="AE105" s="1514"/>
      <c r="AF105" s="1513" t="s">
        <v>24</v>
      </c>
      <c r="AG105" s="1514"/>
      <c r="AH105" s="1513" t="s">
        <v>25</v>
      </c>
      <c r="AI105" s="1514"/>
      <c r="AJ105" s="1513" t="s">
        <v>26</v>
      </c>
      <c r="AK105" s="1514"/>
      <c r="AL105" s="1513" t="s">
        <v>27</v>
      </c>
      <c r="AM105" s="1514"/>
      <c r="AN105" s="1511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X105" s="3"/>
      <c r="BY105" s="3"/>
      <c r="BZ105" s="3"/>
      <c r="CA105" s="4"/>
      <c r="CB105" s="4"/>
      <c r="CC105" s="4"/>
      <c r="CD105" s="4"/>
      <c r="CE105" s="4"/>
      <c r="CF105" s="4"/>
      <c r="CG105" s="13"/>
      <c r="CH105" s="13"/>
      <c r="CI105" s="13"/>
      <c r="CJ105" s="13"/>
      <c r="CK105" s="13"/>
      <c r="CL105" s="13"/>
      <c r="CM105" s="13"/>
    </row>
    <row r="106" spans="1:91" s="2" customFormat="1" ht="16.350000000000001" customHeight="1" x14ac:dyDescent="0.2">
      <c r="A106" s="1525"/>
      <c r="B106" s="1551"/>
      <c r="C106" s="666" t="s">
        <v>32</v>
      </c>
      <c r="D106" s="667" t="s">
        <v>40</v>
      </c>
      <c r="E106" s="765" t="s">
        <v>34</v>
      </c>
      <c r="F106" s="754" t="s">
        <v>40</v>
      </c>
      <c r="G106" s="765" t="s">
        <v>34</v>
      </c>
      <c r="H106" s="754" t="s">
        <v>40</v>
      </c>
      <c r="I106" s="765" t="s">
        <v>34</v>
      </c>
      <c r="J106" s="754" t="s">
        <v>40</v>
      </c>
      <c r="K106" s="765" t="s">
        <v>34</v>
      </c>
      <c r="L106" s="754" t="s">
        <v>40</v>
      </c>
      <c r="M106" s="765" t="s">
        <v>34</v>
      </c>
      <c r="N106" s="754" t="s">
        <v>40</v>
      </c>
      <c r="O106" s="765" t="s">
        <v>34</v>
      </c>
      <c r="P106" s="754" t="s">
        <v>40</v>
      </c>
      <c r="Q106" s="765" t="s">
        <v>34</v>
      </c>
      <c r="R106" s="754" t="s">
        <v>40</v>
      </c>
      <c r="S106" s="765" t="s">
        <v>34</v>
      </c>
      <c r="T106" s="754" t="s">
        <v>40</v>
      </c>
      <c r="U106" s="765" t="s">
        <v>34</v>
      </c>
      <c r="V106" s="754" t="s">
        <v>40</v>
      </c>
      <c r="W106" s="765" t="s">
        <v>34</v>
      </c>
      <c r="X106" s="754" t="s">
        <v>40</v>
      </c>
      <c r="Y106" s="765" t="s">
        <v>34</v>
      </c>
      <c r="Z106" s="754" t="s">
        <v>40</v>
      </c>
      <c r="AA106" s="765" t="s">
        <v>34</v>
      </c>
      <c r="AB106" s="754" t="s">
        <v>40</v>
      </c>
      <c r="AC106" s="765" t="s">
        <v>34</v>
      </c>
      <c r="AD106" s="775" t="s">
        <v>40</v>
      </c>
      <c r="AE106" s="775" t="s">
        <v>34</v>
      </c>
      <c r="AF106" s="754" t="s">
        <v>40</v>
      </c>
      <c r="AG106" s="765" t="s">
        <v>34</v>
      </c>
      <c r="AH106" s="775" t="s">
        <v>40</v>
      </c>
      <c r="AI106" s="775" t="s">
        <v>34</v>
      </c>
      <c r="AJ106" s="754" t="s">
        <v>40</v>
      </c>
      <c r="AK106" s="765" t="s">
        <v>34</v>
      </c>
      <c r="AL106" s="775" t="s">
        <v>40</v>
      </c>
      <c r="AM106" s="765" t="s">
        <v>34</v>
      </c>
      <c r="AN106" s="1512"/>
      <c r="AO106" s="210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X106" s="3"/>
      <c r="BY106" s="3"/>
      <c r="BZ106" s="3"/>
      <c r="CA106" s="4"/>
      <c r="CB106" s="4"/>
      <c r="CC106" s="4"/>
      <c r="CD106" s="4"/>
      <c r="CE106" s="4"/>
      <c r="CF106" s="4"/>
      <c r="CG106" s="13"/>
      <c r="CH106" s="13"/>
      <c r="CI106" s="13"/>
      <c r="CJ106" s="13"/>
      <c r="CK106" s="13"/>
      <c r="CL106" s="13"/>
      <c r="CM106" s="13"/>
    </row>
    <row r="107" spans="1:91" s="2" customFormat="1" ht="16.350000000000001" customHeight="1" x14ac:dyDescent="0.2">
      <c r="A107" s="1668" t="s">
        <v>107</v>
      </c>
      <c r="B107" s="1669"/>
      <c r="C107" s="164">
        <f>SUM(D107+E107)</f>
        <v>0</v>
      </c>
      <c r="D107" s="211">
        <f t="shared" ref="D107:E109" si="18">SUM(F107+H107+J107+L107+N107+P107+R107+T107+V107+X107+Z107+AB107+AD107+AF107+AH107+AJ107+AL107)</f>
        <v>0</v>
      </c>
      <c r="E107" s="65">
        <f t="shared" si="18"/>
        <v>0</v>
      </c>
      <c r="F107" s="212"/>
      <c r="G107" s="213"/>
      <c r="H107" s="212"/>
      <c r="I107" s="213"/>
      <c r="J107" s="212"/>
      <c r="K107" s="213"/>
      <c r="L107" s="212"/>
      <c r="M107" s="213"/>
      <c r="N107" s="212"/>
      <c r="O107" s="213"/>
      <c r="P107" s="212"/>
      <c r="Q107" s="213"/>
      <c r="R107" s="212"/>
      <c r="S107" s="213"/>
      <c r="T107" s="212"/>
      <c r="U107" s="213"/>
      <c r="V107" s="212"/>
      <c r="W107" s="213"/>
      <c r="X107" s="212"/>
      <c r="Y107" s="213"/>
      <c r="Z107" s="212"/>
      <c r="AA107" s="213"/>
      <c r="AB107" s="212"/>
      <c r="AC107" s="213"/>
      <c r="AD107" s="214"/>
      <c r="AE107" s="215"/>
      <c r="AF107" s="212"/>
      <c r="AG107" s="213"/>
      <c r="AH107" s="214"/>
      <c r="AI107" s="215"/>
      <c r="AJ107" s="212"/>
      <c r="AK107" s="213"/>
      <c r="AL107" s="214"/>
      <c r="AM107" s="213"/>
      <c r="AN107" s="216"/>
      <c r="AO107" s="28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12"/>
      <c r="BX107" s="3"/>
      <c r="BY107" s="3"/>
      <c r="BZ107" s="3"/>
      <c r="CA107" s="4"/>
      <c r="CB107" s="4"/>
      <c r="CC107" s="4"/>
      <c r="CD107" s="4"/>
      <c r="CE107" s="4"/>
      <c r="CF107" s="4"/>
      <c r="CG107" s="13">
        <v>0</v>
      </c>
      <c r="CH107" s="13">
        <v>0</v>
      </c>
      <c r="CI107" s="13"/>
      <c r="CJ107" s="13"/>
      <c r="CK107" s="13"/>
      <c r="CL107" s="13"/>
      <c r="CM107" s="13"/>
    </row>
    <row r="108" spans="1:91" s="2" customFormat="1" ht="16.350000000000001" customHeight="1" x14ac:dyDescent="0.2">
      <c r="A108" s="1558" t="s">
        <v>108</v>
      </c>
      <c r="B108" s="1559"/>
      <c r="C108" s="63">
        <f>SUM(D108+E108)</f>
        <v>12</v>
      </c>
      <c r="D108" s="64">
        <f t="shared" si="18"/>
        <v>8</v>
      </c>
      <c r="E108" s="72">
        <f t="shared" si="18"/>
        <v>4</v>
      </c>
      <c r="F108" s="217"/>
      <c r="G108" s="218"/>
      <c r="H108" s="217"/>
      <c r="I108" s="218"/>
      <c r="J108" s="217"/>
      <c r="K108" s="218"/>
      <c r="L108" s="217"/>
      <c r="M108" s="218"/>
      <c r="N108" s="217"/>
      <c r="O108" s="218"/>
      <c r="P108" s="217"/>
      <c r="Q108" s="218"/>
      <c r="R108" s="217">
        <v>1</v>
      </c>
      <c r="S108" s="218"/>
      <c r="T108" s="217"/>
      <c r="U108" s="218"/>
      <c r="V108" s="217">
        <v>1</v>
      </c>
      <c r="W108" s="218"/>
      <c r="X108" s="217"/>
      <c r="Y108" s="218">
        <v>1</v>
      </c>
      <c r="Z108" s="217">
        <v>1</v>
      </c>
      <c r="AA108" s="218"/>
      <c r="AB108" s="217">
        <v>1</v>
      </c>
      <c r="AC108" s="218"/>
      <c r="AD108" s="219">
        <v>1</v>
      </c>
      <c r="AE108" s="220"/>
      <c r="AF108" s="217"/>
      <c r="AG108" s="218">
        <v>1</v>
      </c>
      <c r="AH108" s="219"/>
      <c r="AI108" s="220"/>
      <c r="AJ108" s="217"/>
      <c r="AK108" s="218">
        <v>2</v>
      </c>
      <c r="AL108" s="219">
        <v>3</v>
      </c>
      <c r="AM108" s="218"/>
      <c r="AN108" s="221">
        <v>12</v>
      </c>
      <c r="AO108" s="28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BX108" s="3"/>
      <c r="BY108" s="3"/>
      <c r="BZ108" s="3"/>
      <c r="CA108" s="4"/>
      <c r="CB108" s="4"/>
      <c r="CC108" s="4"/>
      <c r="CD108" s="4"/>
      <c r="CE108" s="4"/>
      <c r="CF108" s="4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s="2" customFormat="1" ht="16.350000000000001" customHeight="1" x14ac:dyDescent="0.2">
      <c r="A109" s="1552" t="s">
        <v>109</v>
      </c>
      <c r="B109" s="1553"/>
      <c r="C109" s="77">
        <f>SUM(D109+E109)</f>
        <v>2</v>
      </c>
      <c r="D109" s="78">
        <f t="shared" si="18"/>
        <v>1</v>
      </c>
      <c r="E109" s="45">
        <f t="shared" si="18"/>
        <v>1</v>
      </c>
      <c r="F109" s="222"/>
      <c r="G109" s="223"/>
      <c r="H109" s="222"/>
      <c r="I109" s="223"/>
      <c r="J109" s="222"/>
      <c r="K109" s="223"/>
      <c r="L109" s="222"/>
      <c r="M109" s="223"/>
      <c r="N109" s="222"/>
      <c r="O109" s="223"/>
      <c r="P109" s="222"/>
      <c r="Q109" s="223"/>
      <c r="R109" s="222"/>
      <c r="S109" s="223"/>
      <c r="T109" s="222"/>
      <c r="U109" s="223"/>
      <c r="V109" s="222"/>
      <c r="W109" s="223"/>
      <c r="X109" s="222"/>
      <c r="Y109" s="223"/>
      <c r="Z109" s="222"/>
      <c r="AA109" s="223"/>
      <c r="AB109" s="222"/>
      <c r="AC109" s="223">
        <v>1</v>
      </c>
      <c r="AD109" s="224"/>
      <c r="AE109" s="225"/>
      <c r="AF109" s="222"/>
      <c r="AG109" s="223"/>
      <c r="AH109" s="224">
        <v>1</v>
      </c>
      <c r="AI109" s="225"/>
      <c r="AJ109" s="222"/>
      <c r="AK109" s="223"/>
      <c r="AL109" s="224"/>
      <c r="AM109" s="223"/>
      <c r="AN109" s="226">
        <v>2</v>
      </c>
      <c r="AO109" s="28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BX109" s="3"/>
      <c r="BY109" s="3"/>
      <c r="BZ109" s="3"/>
      <c r="CA109" s="4"/>
      <c r="CB109" s="4"/>
      <c r="CC109" s="4"/>
      <c r="CD109" s="4"/>
      <c r="CE109" s="4"/>
      <c r="CF109" s="4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s="2" customFormat="1" x14ac:dyDescent="0.2">
      <c r="A110" s="82" t="s">
        <v>110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CA110" s="4"/>
      <c r="CB110" s="4"/>
      <c r="CC110" s="4"/>
      <c r="CD110" s="4"/>
      <c r="CE110" s="4"/>
      <c r="CF110" s="4"/>
      <c r="CG110" s="13"/>
      <c r="CH110" s="13"/>
      <c r="CI110" s="13"/>
      <c r="CJ110" s="13"/>
      <c r="CK110" s="13"/>
      <c r="CL110" s="13"/>
      <c r="CM110" s="13"/>
    </row>
    <row r="111" spans="1:91" s="2" customFormat="1" ht="16.350000000000001" customHeight="1" x14ac:dyDescent="0.2">
      <c r="A111" s="1523" t="s">
        <v>111</v>
      </c>
      <c r="B111" s="1549"/>
      <c r="C111" s="1513" t="s">
        <v>53</v>
      </c>
      <c r="D111" s="1520"/>
      <c r="E111" s="1514"/>
      <c r="F111" s="1507" t="s">
        <v>112</v>
      </c>
      <c r="G111" s="1509"/>
      <c r="H111" s="1555" t="s">
        <v>113</v>
      </c>
      <c r="I111" s="1692"/>
      <c r="J111" s="1507" t="s">
        <v>114</v>
      </c>
      <c r="K111" s="1509"/>
      <c r="L111" s="1507" t="s">
        <v>115</v>
      </c>
      <c r="M111" s="1509"/>
      <c r="N111" s="1507" t="s">
        <v>116</v>
      </c>
      <c r="O111" s="1509"/>
      <c r="P111" s="1513" t="s">
        <v>117</v>
      </c>
      <c r="Q111" s="1514"/>
      <c r="R111" s="1513" t="s">
        <v>118</v>
      </c>
      <c r="S111" s="1514"/>
      <c r="T111" s="1513" t="s">
        <v>119</v>
      </c>
      <c r="U111" s="1514"/>
      <c r="V111" s="1513" t="s">
        <v>120</v>
      </c>
      <c r="W111" s="1514"/>
      <c r="X111" s="1562" t="s">
        <v>121</v>
      </c>
      <c r="Y111" s="1671" t="s">
        <v>122</v>
      </c>
      <c r="Z111" s="1520"/>
      <c r="AA111" s="1520"/>
      <c r="AB111" s="1514"/>
      <c r="AC111" s="1565" t="s">
        <v>123</v>
      </c>
      <c r="AD111" s="1566"/>
      <c r="AE111" s="1671" t="s">
        <v>124</v>
      </c>
      <c r="AF111" s="1520"/>
      <c r="AG111" s="1520"/>
      <c r="AH111" s="1514"/>
      <c r="AI111" s="1510" t="s">
        <v>125</v>
      </c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X111" s="3"/>
      <c r="BY111" s="3"/>
      <c r="BZ111" s="3"/>
      <c r="CA111" s="4"/>
      <c r="CB111" s="4"/>
      <c r="CC111" s="4"/>
      <c r="CD111" s="4"/>
      <c r="CE111" s="4"/>
      <c r="CF111" s="4"/>
      <c r="CG111" s="13"/>
      <c r="CH111" s="13"/>
      <c r="CI111" s="13"/>
      <c r="CJ111" s="13"/>
      <c r="CK111" s="13"/>
      <c r="CL111" s="13"/>
      <c r="CM111" s="13"/>
    </row>
    <row r="112" spans="1:91" s="2" customFormat="1" ht="25.35" customHeight="1" x14ac:dyDescent="0.2">
      <c r="A112" s="1525"/>
      <c r="B112" s="1551"/>
      <c r="C112" s="666" t="s">
        <v>32</v>
      </c>
      <c r="D112" s="667" t="s">
        <v>33</v>
      </c>
      <c r="E112" s="756" t="s">
        <v>34</v>
      </c>
      <c r="F112" s="783" t="s">
        <v>40</v>
      </c>
      <c r="G112" s="784" t="s">
        <v>34</v>
      </c>
      <c r="H112" s="783" t="s">
        <v>40</v>
      </c>
      <c r="I112" s="784" t="s">
        <v>34</v>
      </c>
      <c r="J112" s="783" t="s">
        <v>40</v>
      </c>
      <c r="K112" s="784" t="s">
        <v>34</v>
      </c>
      <c r="L112" s="783" t="s">
        <v>40</v>
      </c>
      <c r="M112" s="784" t="s">
        <v>34</v>
      </c>
      <c r="N112" s="783" t="s">
        <v>40</v>
      </c>
      <c r="O112" s="784" t="s">
        <v>34</v>
      </c>
      <c r="P112" s="783" t="s">
        <v>40</v>
      </c>
      <c r="Q112" s="784" t="s">
        <v>34</v>
      </c>
      <c r="R112" s="783" t="s">
        <v>40</v>
      </c>
      <c r="S112" s="784" t="s">
        <v>34</v>
      </c>
      <c r="T112" s="783" t="s">
        <v>40</v>
      </c>
      <c r="U112" s="716" t="s">
        <v>34</v>
      </c>
      <c r="V112" s="783" t="s">
        <v>40</v>
      </c>
      <c r="W112" s="716" t="s">
        <v>34</v>
      </c>
      <c r="X112" s="1563"/>
      <c r="Y112" s="230" t="s">
        <v>126</v>
      </c>
      <c r="Z112" s="231" t="s">
        <v>127</v>
      </c>
      <c r="AA112" s="767" t="s">
        <v>128</v>
      </c>
      <c r="AB112" s="781" t="s">
        <v>129</v>
      </c>
      <c r="AC112" s="761" t="s">
        <v>130</v>
      </c>
      <c r="AD112" s="717" t="s">
        <v>131</v>
      </c>
      <c r="AE112" s="718" t="s">
        <v>132</v>
      </c>
      <c r="AF112" s="781" t="s">
        <v>133</v>
      </c>
      <c r="AG112" s="236" t="s">
        <v>134</v>
      </c>
      <c r="AH112" s="781" t="s">
        <v>135</v>
      </c>
      <c r="AI112" s="15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X112" s="3"/>
      <c r="BY112" s="3"/>
      <c r="BZ112" s="3"/>
      <c r="CA112" s="4"/>
      <c r="CB112" s="4"/>
      <c r="CC112" s="4"/>
      <c r="CD112" s="4"/>
      <c r="CE112" s="4"/>
      <c r="CF112" s="4"/>
      <c r="CG112" s="13"/>
      <c r="CH112" s="13"/>
      <c r="CI112" s="13"/>
      <c r="CJ112" s="13"/>
      <c r="CK112" s="13"/>
      <c r="CL112" s="13"/>
      <c r="CM112" s="13"/>
    </row>
    <row r="113" spans="1:91" s="2" customFormat="1" ht="16.350000000000001" customHeight="1" x14ac:dyDescent="0.2">
      <c r="A113" s="1668" t="s">
        <v>136</v>
      </c>
      <c r="B113" s="1669"/>
      <c r="C113" s="669">
        <f>SUM(D113+E113)</f>
        <v>4</v>
      </c>
      <c r="D113" s="699">
        <f>SUM(F113+H113+J113+L113+N113+P113+R113+T113+V113)</f>
        <v>1</v>
      </c>
      <c r="E113" s="691">
        <f>SUM(G113+I113+K113+M113+O113+Q113+S113+U113+W113)</f>
        <v>3</v>
      </c>
      <c r="F113" s="714"/>
      <c r="G113" s="719"/>
      <c r="H113" s="671"/>
      <c r="I113" s="674"/>
      <c r="J113" s="714"/>
      <c r="K113" s="719">
        <v>2</v>
      </c>
      <c r="L113" s="671">
        <v>1</v>
      </c>
      <c r="M113" s="674"/>
      <c r="N113" s="714"/>
      <c r="O113" s="719"/>
      <c r="P113" s="671"/>
      <c r="Q113" s="674"/>
      <c r="R113" s="714"/>
      <c r="S113" s="719">
        <v>1</v>
      </c>
      <c r="T113" s="671"/>
      <c r="U113" s="674"/>
      <c r="V113" s="714"/>
      <c r="W113" s="720"/>
      <c r="X113" s="673">
        <v>1</v>
      </c>
      <c r="Y113" s="721">
        <v>4</v>
      </c>
      <c r="Z113" s="671"/>
      <c r="AA113" s="722"/>
      <c r="AB113" s="723"/>
      <c r="AC113" s="720">
        <v>3</v>
      </c>
      <c r="AD113" s="724">
        <v>1</v>
      </c>
      <c r="AE113" s="721"/>
      <c r="AF113" s="676"/>
      <c r="AG113" s="676">
        <v>3</v>
      </c>
      <c r="AH113" s="676"/>
      <c r="AI113" s="676">
        <v>1</v>
      </c>
      <c r="AJ113" s="28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12"/>
      <c r="AW113" s="12"/>
      <c r="AX113" s="12"/>
      <c r="AY113" s="12"/>
      <c r="AZ113" s="12"/>
      <c r="BA113" s="12"/>
      <c r="BX113" s="3"/>
      <c r="BY113" s="3"/>
      <c r="BZ113" s="3"/>
      <c r="CA113" s="4"/>
      <c r="CB113" s="4"/>
      <c r="CC113" s="4"/>
      <c r="CD113" s="4"/>
      <c r="CE113" s="4"/>
      <c r="CF113" s="4"/>
      <c r="CG113" s="13">
        <v>0</v>
      </c>
      <c r="CH113" s="13">
        <v>0</v>
      </c>
      <c r="CI113" s="13">
        <v>0</v>
      </c>
      <c r="CJ113" s="13"/>
      <c r="CK113" s="13"/>
      <c r="CL113" s="13"/>
      <c r="CM113" s="13"/>
    </row>
    <row r="114" spans="1:91" s="2" customFormat="1" ht="16.350000000000001" customHeight="1" x14ac:dyDescent="0.2">
      <c r="A114" s="1547" t="s">
        <v>137</v>
      </c>
      <c r="B114" s="1548"/>
      <c r="C114" s="239">
        <f>SUM(D114+E114)</f>
        <v>42</v>
      </c>
      <c r="D114" s="240">
        <f>SUM(F114+H114+J114+L114+N114+P114+R114+T114+V114)</f>
        <v>34</v>
      </c>
      <c r="E114" s="241">
        <f>SUM(G114+I114+K114+M114+O114+Q114+S114+U114+W114)</f>
        <v>8</v>
      </c>
      <c r="F114" s="242"/>
      <c r="G114" s="243"/>
      <c r="H114" s="244">
        <v>2</v>
      </c>
      <c r="I114" s="245"/>
      <c r="J114" s="242">
        <v>5</v>
      </c>
      <c r="K114" s="243"/>
      <c r="L114" s="244">
        <v>10</v>
      </c>
      <c r="M114" s="245">
        <v>1</v>
      </c>
      <c r="N114" s="242">
        <v>7</v>
      </c>
      <c r="O114" s="243">
        <v>5</v>
      </c>
      <c r="P114" s="244">
        <v>5</v>
      </c>
      <c r="Q114" s="245"/>
      <c r="R114" s="242">
        <v>3</v>
      </c>
      <c r="S114" s="243">
        <v>2</v>
      </c>
      <c r="T114" s="244">
        <v>1</v>
      </c>
      <c r="U114" s="245"/>
      <c r="V114" s="242">
        <v>1</v>
      </c>
      <c r="W114" s="246"/>
      <c r="X114" s="247"/>
      <c r="Y114" s="248"/>
      <c r="Z114" s="249"/>
      <c r="AA114" s="250">
        <v>10</v>
      </c>
      <c r="AB114" s="250">
        <v>32</v>
      </c>
      <c r="AC114" s="247">
        <v>8</v>
      </c>
      <c r="AD114" s="251">
        <v>34</v>
      </c>
      <c r="AE114" s="252">
        <v>20</v>
      </c>
      <c r="AF114" s="253"/>
      <c r="AG114" s="253">
        <v>10</v>
      </c>
      <c r="AH114" s="253">
        <v>9</v>
      </c>
      <c r="AI114" s="253">
        <v>3</v>
      </c>
      <c r="AJ114" s="28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BX114" s="3"/>
      <c r="BY114" s="3"/>
      <c r="BZ114" s="3"/>
      <c r="CA114" s="4"/>
      <c r="CB114" s="4"/>
      <c r="CC114" s="4"/>
      <c r="CD114" s="4"/>
      <c r="CE114" s="4"/>
      <c r="CF114" s="4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s="2" customFormat="1" x14ac:dyDescent="0.2">
      <c r="A115" s="82" t="s">
        <v>138</v>
      </c>
      <c r="B115" s="11"/>
      <c r="C115" s="1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"/>
      <c r="V115" s="8"/>
      <c r="W115" s="8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CA115" s="4"/>
      <c r="CB115" s="4"/>
      <c r="CC115" s="4"/>
      <c r="CD115" s="4"/>
      <c r="CE115" s="4"/>
      <c r="CF115" s="4"/>
      <c r="CG115" s="13"/>
      <c r="CH115" s="13"/>
      <c r="CI115" s="13"/>
      <c r="CJ115" s="13"/>
      <c r="CK115" s="13"/>
      <c r="CL115" s="13"/>
      <c r="CM115" s="13"/>
    </row>
    <row r="116" spans="1:91" s="2" customFormat="1" ht="16.350000000000001" customHeight="1" x14ac:dyDescent="0.2">
      <c r="A116" s="1523" t="s">
        <v>111</v>
      </c>
      <c r="B116" s="1549"/>
      <c r="C116" s="1498" t="s">
        <v>53</v>
      </c>
      <c r="D116" s="1507" t="s">
        <v>6</v>
      </c>
      <c r="E116" s="1508"/>
      <c r="F116" s="1508"/>
      <c r="G116" s="1508"/>
      <c r="H116" s="1508"/>
      <c r="I116" s="1508"/>
      <c r="J116" s="1508"/>
      <c r="K116" s="1508"/>
      <c r="L116" s="1508"/>
      <c r="M116" s="1561"/>
      <c r="N116" s="1670" t="s">
        <v>139</v>
      </c>
      <c r="O116" s="1561"/>
      <c r="P116" s="1693" t="s">
        <v>7</v>
      </c>
      <c r="Q116" s="8"/>
      <c r="R116" s="7"/>
      <c r="S116" s="7"/>
      <c r="T116" s="7"/>
      <c r="U116" s="7"/>
      <c r="V116" s="7"/>
      <c r="W116" s="7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BX116" s="3"/>
      <c r="BY116" s="3"/>
      <c r="BZ116" s="3"/>
      <c r="CA116" s="4"/>
      <c r="CB116" s="4"/>
      <c r="CC116" s="4"/>
      <c r="CD116" s="4"/>
      <c r="CE116" s="4"/>
      <c r="CF116" s="4"/>
      <c r="CG116" s="13"/>
      <c r="CH116" s="13"/>
      <c r="CI116" s="13"/>
      <c r="CJ116" s="13"/>
      <c r="CK116" s="13"/>
      <c r="CL116" s="13"/>
      <c r="CM116" s="13"/>
    </row>
    <row r="117" spans="1:91" s="2" customFormat="1" ht="21.6" customHeight="1" x14ac:dyDescent="0.2">
      <c r="A117" s="1525"/>
      <c r="B117" s="1551"/>
      <c r="C117" s="1500"/>
      <c r="D117" s="783" t="s">
        <v>11</v>
      </c>
      <c r="E117" s="100" t="s">
        <v>12</v>
      </c>
      <c r="F117" s="711" t="s">
        <v>13</v>
      </c>
      <c r="G117" s="711" t="s">
        <v>14</v>
      </c>
      <c r="H117" s="711" t="s">
        <v>15</v>
      </c>
      <c r="I117" s="711" t="s">
        <v>140</v>
      </c>
      <c r="J117" s="711" t="s">
        <v>141</v>
      </c>
      <c r="K117" s="711" t="s">
        <v>142</v>
      </c>
      <c r="L117" s="711" t="s">
        <v>143</v>
      </c>
      <c r="M117" s="725" t="s">
        <v>144</v>
      </c>
      <c r="N117" s="683" t="s">
        <v>33</v>
      </c>
      <c r="O117" s="755" t="s">
        <v>34</v>
      </c>
      <c r="P117" s="1694"/>
      <c r="Q117" s="8"/>
      <c r="R117" s="7"/>
      <c r="S117" s="7"/>
      <c r="T117" s="7"/>
      <c r="U117" s="7"/>
      <c r="V117" s="7"/>
      <c r="W117" s="7"/>
      <c r="BX117" s="3"/>
      <c r="BY117" s="3"/>
      <c r="BZ117" s="3"/>
      <c r="CA117" s="4"/>
      <c r="CB117" s="4"/>
      <c r="CC117" s="4"/>
      <c r="CD117" s="4"/>
      <c r="CE117" s="4"/>
      <c r="CF117" s="4"/>
      <c r="CG117" s="13"/>
      <c r="CH117" s="13"/>
      <c r="CI117" s="13"/>
      <c r="CJ117" s="13"/>
      <c r="CK117" s="13"/>
      <c r="CL117" s="13"/>
      <c r="CM117" s="13"/>
    </row>
    <row r="118" spans="1:91" s="2" customFormat="1" ht="26.25" customHeight="1" x14ac:dyDescent="0.2">
      <c r="A118" s="1510" t="s">
        <v>145</v>
      </c>
      <c r="B118" s="726" t="s">
        <v>146</v>
      </c>
      <c r="C118" s="727">
        <f>SUM(F118:K118)</f>
        <v>0</v>
      </c>
      <c r="D118" s="259"/>
      <c r="E118" s="260"/>
      <c r="F118" s="698"/>
      <c r="G118" s="698"/>
      <c r="H118" s="698"/>
      <c r="I118" s="698"/>
      <c r="J118" s="698"/>
      <c r="K118" s="698"/>
      <c r="L118" s="260"/>
      <c r="M118" s="261"/>
      <c r="N118" s="728"/>
      <c r="O118" s="729"/>
      <c r="P118" s="693"/>
      <c r="Q118" s="28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12"/>
      <c r="AD118" s="12"/>
      <c r="AE118" s="12"/>
      <c r="BX118" s="3"/>
      <c r="BY118" s="3"/>
      <c r="BZ118" s="3"/>
      <c r="CA118" s="4"/>
      <c r="CB118" s="4"/>
      <c r="CC118" s="4"/>
      <c r="CD118" s="4"/>
      <c r="CE118" s="4"/>
      <c r="CF118" s="4"/>
      <c r="CG118" s="13">
        <v>0</v>
      </c>
      <c r="CH118" s="13">
        <v>0</v>
      </c>
      <c r="CI118" s="13">
        <v>0</v>
      </c>
      <c r="CJ118" s="13"/>
      <c r="CK118" s="13"/>
      <c r="CL118" s="13"/>
      <c r="CM118" s="13"/>
    </row>
    <row r="119" spans="1:91" s="2" customFormat="1" ht="23.25" customHeight="1" x14ac:dyDescent="0.2">
      <c r="A119" s="1512"/>
      <c r="B119" s="263" t="s">
        <v>147</v>
      </c>
      <c r="C119" s="264">
        <f>SUM(F119:K119)</f>
        <v>0</v>
      </c>
      <c r="D119" s="52"/>
      <c r="E119" s="53"/>
      <c r="F119" s="49"/>
      <c r="G119" s="265"/>
      <c r="H119" s="265"/>
      <c r="I119" s="265"/>
      <c r="J119" s="265"/>
      <c r="K119" s="265"/>
      <c r="L119" s="53"/>
      <c r="M119" s="266"/>
      <c r="N119" s="267"/>
      <c r="O119" s="268"/>
      <c r="P119" s="47"/>
      <c r="Q119" s="28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12"/>
      <c r="AD119" s="12"/>
      <c r="AE119" s="12"/>
      <c r="BX119" s="3"/>
      <c r="BY119" s="3"/>
      <c r="BZ119" s="3"/>
      <c r="CA119" s="4"/>
      <c r="CB119" s="4"/>
      <c r="CC119" s="4"/>
      <c r="CD119" s="4"/>
      <c r="CE119" s="4"/>
      <c r="CF119" s="4"/>
      <c r="CG119" s="13">
        <v>0</v>
      </c>
      <c r="CH119" s="13">
        <v>0</v>
      </c>
      <c r="CI119" s="13">
        <v>0</v>
      </c>
      <c r="CJ119" s="13"/>
      <c r="CK119" s="13"/>
      <c r="CL119" s="13"/>
      <c r="CM119" s="13"/>
    </row>
    <row r="120" spans="1:91" s="2" customFormat="1" x14ac:dyDescent="0.2">
      <c r="A120" s="82" t="s">
        <v>148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"/>
      <c r="P120" s="8"/>
      <c r="Q120" s="57"/>
      <c r="R120" s="57"/>
      <c r="S120" s="57"/>
      <c r="T120" s="57"/>
      <c r="U120" s="57"/>
      <c r="V120" s="57"/>
      <c r="W120" s="57"/>
      <c r="X120" s="12"/>
      <c r="Y120" s="12"/>
      <c r="Z120" s="12"/>
      <c r="AA120" s="12"/>
      <c r="AB120" s="12"/>
      <c r="AC120" s="12"/>
      <c r="AD120" s="12"/>
      <c r="AE120" s="12"/>
      <c r="CA120" s="4"/>
      <c r="CB120" s="4"/>
      <c r="CC120" s="4"/>
      <c r="CD120" s="4"/>
      <c r="CE120" s="4"/>
      <c r="CF120" s="4"/>
      <c r="CG120" s="13"/>
      <c r="CH120" s="13"/>
      <c r="CI120" s="13"/>
      <c r="CJ120" s="13"/>
      <c r="CK120" s="13"/>
      <c r="CL120" s="13"/>
      <c r="CM120" s="13"/>
    </row>
    <row r="121" spans="1:91" s="2" customFormat="1" ht="16.350000000000001" customHeight="1" x14ac:dyDescent="0.2">
      <c r="A121" s="1510" t="s">
        <v>149</v>
      </c>
      <c r="B121" s="1510" t="s">
        <v>150</v>
      </c>
      <c r="C121" s="8"/>
      <c r="D121" s="26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BX121" s="3"/>
      <c r="BY121" s="3"/>
      <c r="BZ121" s="3"/>
      <c r="CA121" s="4"/>
      <c r="CB121" s="4"/>
      <c r="CC121" s="4"/>
      <c r="CD121" s="4"/>
      <c r="CE121" s="4"/>
      <c r="CF121" s="4"/>
      <c r="CG121" s="13"/>
      <c r="CH121" s="13"/>
      <c r="CI121" s="13"/>
      <c r="CJ121" s="13"/>
      <c r="CK121" s="13"/>
      <c r="CL121" s="13"/>
      <c r="CM121" s="13"/>
    </row>
    <row r="122" spans="1:91" s="2" customFormat="1" ht="16.350000000000001" customHeight="1" x14ac:dyDescent="0.2">
      <c r="A122" s="1512"/>
      <c r="B122" s="1512"/>
      <c r="C122" s="8"/>
      <c r="D122" s="26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BX122" s="3"/>
      <c r="BY122" s="3"/>
      <c r="BZ122" s="3"/>
      <c r="CA122" s="4"/>
      <c r="CB122" s="4"/>
      <c r="CC122" s="4"/>
      <c r="CD122" s="4"/>
      <c r="CE122" s="4"/>
      <c r="CF122" s="4"/>
      <c r="CG122" s="13"/>
      <c r="CH122" s="13"/>
      <c r="CI122" s="13"/>
      <c r="CJ122" s="13"/>
      <c r="CK122" s="13"/>
      <c r="CL122" s="13"/>
      <c r="CM122" s="13"/>
    </row>
    <row r="123" spans="1:91" s="2" customFormat="1" ht="16.350000000000001" customHeight="1" x14ac:dyDescent="0.2">
      <c r="A123" s="730" t="s">
        <v>151</v>
      </c>
      <c r="B123" s="701">
        <v>1</v>
      </c>
      <c r="C123" s="13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BX123" s="3"/>
      <c r="BY123" s="3"/>
      <c r="BZ123" s="3"/>
      <c r="CA123" s="4"/>
      <c r="CB123" s="4"/>
      <c r="CC123" s="4"/>
      <c r="CD123" s="4"/>
      <c r="CE123" s="4"/>
      <c r="CF123" s="4"/>
      <c r="CG123" s="13"/>
      <c r="CH123" s="13"/>
      <c r="CI123" s="13"/>
      <c r="CJ123" s="13"/>
      <c r="CK123" s="13"/>
      <c r="CL123" s="13"/>
      <c r="CM123" s="13"/>
    </row>
    <row r="124" spans="1:91" s="2" customFormat="1" ht="16.350000000000001" customHeight="1" x14ac:dyDescent="0.2">
      <c r="A124" s="271" t="s">
        <v>152</v>
      </c>
      <c r="B124" s="70">
        <v>0</v>
      </c>
      <c r="C124" s="13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BX124" s="3"/>
      <c r="BY124" s="3"/>
      <c r="BZ124" s="3"/>
      <c r="CA124" s="4"/>
      <c r="CB124" s="4"/>
      <c r="CC124" s="4"/>
      <c r="CD124" s="4"/>
      <c r="CE124" s="4"/>
      <c r="CF124" s="4"/>
      <c r="CG124" s="13"/>
      <c r="CH124" s="13"/>
      <c r="CI124" s="13"/>
      <c r="CJ124" s="13"/>
      <c r="CK124" s="13"/>
      <c r="CL124" s="13"/>
      <c r="CM124" s="13"/>
    </row>
    <row r="125" spans="1:91" s="2" customFormat="1" ht="16.350000000000001" customHeight="1" x14ac:dyDescent="0.2">
      <c r="A125" s="271" t="s">
        <v>153</v>
      </c>
      <c r="B125" s="70">
        <v>7</v>
      </c>
      <c r="C125" s="13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BX125" s="3"/>
      <c r="BY125" s="3"/>
      <c r="BZ125" s="3"/>
      <c r="CA125" s="4"/>
      <c r="CB125" s="4"/>
      <c r="CC125" s="4"/>
      <c r="CD125" s="4"/>
      <c r="CE125" s="4"/>
      <c r="CF125" s="4"/>
      <c r="CG125" s="13"/>
      <c r="CH125" s="13"/>
      <c r="CI125" s="13"/>
      <c r="CJ125" s="13"/>
      <c r="CK125" s="13"/>
      <c r="CL125" s="13"/>
      <c r="CM125" s="13"/>
    </row>
    <row r="126" spans="1:91" s="2" customFormat="1" ht="16.350000000000001" customHeight="1" x14ac:dyDescent="0.2">
      <c r="A126" s="271" t="s">
        <v>154</v>
      </c>
      <c r="B126" s="70">
        <v>1</v>
      </c>
      <c r="C126" s="13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BX126" s="3"/>
      <c r="BY126" s="3"/>
      <c r="BZ126" s="3"/>
      <c r="CA126" s="4"/>
      <c r="CB126" s="4"/>
      <c r="CC126" s="4"/>
      <c r="CD126" s="4"/>
      <c r="CE126" s="4"/>
      <c r="CF126" s="4"/>
      <c r="CG126" s="13"/>
      <c r="CH126" s="13"/>
      <c r="CI126" s="13"/>
      <c r="CJ126" s="13"/>
      <c r="CK126" s="13"/>
      <c r="CL126" s="13"/>
      <c r="CM126" s="13"/>
    </row>
    <row r="127" spans="1:91" s="2" customFormat="1" ht="16.350000000000001" customHeight="1" x14ac:dyDescent="0.2">
      <c r="A127" s="271" t="s">
        <v>155</v>
      </c>
      <c r="B127" s="70">
        <v>0</v>
      </c>
      <c r="C127" s="13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BX127" s="3"/>
      <c r="BY127" s="3"/>
      <c r="BZ127" s="3"/>
      <c r="CA127" s="4"/>
      <c r="CB127" s="4"/>
      <c r="CC127" s="4"/>
      <c r="CD127" s="4"/>
      <c r="CE127" s="4"/>
      <c r="CF127" s="4"/>
      <c r="CG127" s="13"/>
      <c r="CH127" s="13"/>
      <c r="CI127" s="13"/>
      <c r="CJ127" s="13"/>
      <c r="CK127" s="13"/>
      <c r="CL127" s="13"/>
      <c r="CM127" s="13"/>
    </row>
    <row r="128" spans="1:91" s="2" customFormat="1" ht="16.350000000000001" customHeight="1" x14ac:dyDescent="0.2">
      <c r="A128" s="272" t="s">
        <v>156</v>
      </c>
      <c r="B128" s="75">
        <v>2</v>
      </c>
      <c r="C128" s="13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BX128" s="3"/>
      <c r="BY128" s="3"/>
      <c r="BZ128" s="3"/>
      <c r="CA128" s="4"/>
      <c r="CB128" s="4"/>
      <c r="CC128" s="4"/>
      <c r="CD128" s="4"/>
      <c r="CE128" s="4"/>
      <c r="CF128" s="4"/>
      <c r="CG128" s="13"/>
      <c r="CH128" s="13"/>
      <c r="CI128" s="13"/>
      <c r="CJ128" s="13"/>
      <c r="CK128" s="13"/>
      <c r="CL128" s="13"/>
      <c r="CM128" s="13"/>
    </row>
    <row r="129" spans="1:91" s="2" customFormat="1" ht="16.350000000000001" customHeight="1" x14ac:dyDescent="0.2">
      <c r="A129" s="272" t="s">
        <v>157</v>
      </c>
      <c r="B129" s="75">
        <v>1</v>
      </c>
      <c r="C129" s="13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BX129" s="3"/>
      <c r="BY129" s="3"/>
      <c r="BZ129" s="3"/>
      <c r="CA129" s="4"/>
      <c r="CB129" s="4"/>
      <c r="CC129" s="4"/>
      <c r="CD129" s="4"/>
      <c r="CE129" s="4"/>
      <c r="CF129" s="4"/>
      <c r="CG129" s="13"/>
      <c r="CH129" s="13"/>
      <c r="CI129" s="13"/>
      <c r="CJ129" s="13"/>
      <c r="CK129" s="13"/>
      <c r="CL129" s="13"/>
      <c r="CM129" s="13"/>
    </row>
    <row r="130" spans="1:91" s="2" customFormat="1" ht="16.350000000000001" customHeight="1" x14ac:dyDescent="0.2">
      <c r="A130" s="272" t="s">
        <v>158</v>
      </c>
      <c r="B130" s="70">
        <v>1</v>
      </c>
      <c r="C130" s="13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BX130" s="3"/>
      <c r="BY130" s="3"/>
      <c r="BZ130" s="3"/>
      <c r="CA130" s="4"/>
      <c r="CB130" s="4"/>
      <c r="CC130" s="4"/>
      <c r="CD130" s="4"/>
      <c r="CE130" s="4"/>
      <c r="CF130" s="4"/>
      <c r="CG130" s="13"/>
      <c r="CH130" s="13"/>
      <c r="CI130" s="13"/>
      <c r="CJ130" s="13"/>
      <c r="CK130" s="13"/>
      <c r="CL130" s="13"/>
      <c r="CM130" s="13"/>
    </row>
    <row r="131" spans="1:91" s="2" customFormat="1" ht="16.350000000000001" customHeight="1" x14ac:dyDescent="0.2">
      <c r="A131" s="272" t="s">
        <v>159</v>
      </c>
      <c r="B131" s="75">
        <v>1</v>
      </c>
      <c r="C131" s="13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BX131" s="3"/>
      <c r="BY131" s="3"/>
      <c r="BZ131" s="3"/>
      <c r="CA131" s="4"/>
      <c r="CB131" s="4"/>
      <c r="CC131" s="4"/>
      <c r="CD131" s="4"/>
      <c r="CE131" s="4"/>
      <c r="CF131" s="4"/>
      <c r="CG131" s="13"/>
      <c r="CH131" s="13"/>
      <c r="CI131" s="13"/>
      <c r="CJ131" s="13"/>
      <c r="CK131" s="13"/>
      <c r="CL131" s="13"/>
      <c r="CM131" s="13"/>
    </row>
    <row r="132" spans="1:91" s="2" customFormat="1" ht="16.350000000000001" customHeight="1" x14ac:dyDescent="0.2">
      <c r="A132" s="273" t="s">
        <v>160</v>
      </c>
      <c r="B132" s="274">
        <v>3</v>
      </c>
      <c r="C132" s="13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BX132" s="3"/>
      <c r="BY132" s="3"/>
      <c r="BZ132" s="3"/>
      <c r="CA132" s="4"/>
      <c r="CB132" s="4"/>
      <c r="CC132" s="4"/>
      <c r="CD132" s="4"/>
      <c r="CE132" s="4"/>
      <c r="CF132" s="4"/>
      <c r="CG132" s="13"/>
      <c r="CH132" s="13"/>
      <c r="CI132" s="13"/>
      <c r="CJ132" s="13"/>
      <c r="CK132" s="13"/>
      <c r="CL132" s="13"/>
      <c r="CM132" s="13"/>
    </row>
    <row r="133" spans="1:91" s="2" customFormat="1" ht="16.350000000000001" customHeight="1" x14ac:dyDescent="0.2">
      <c r="A133" s="275" t="s">
        <v>161</v>
      </c>
      <c r="B133" s="274">
        <v>39</v>
      </c>
      <c r="C133" s="131"/>
      <c r="D133" s="8"/>
      <c r="E133" s="8"/>
      <c r="F133" s="8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8"/>
      <c r="BX133" s="3"/>
      <c r="BY133" s="3"/>
      <c r="BZ133" s="3"/>
      <c r="CA133" s="4"/>
      <c r="CB133" s="4"/>
      <c r="CC133" s="4"/>
      <c r="CD133" s="4"/>
      <c r="CE133" s="4"/>
      <c r="CF133" s="4"/>
      <c r="CG133" s="13"/>
      <c r="CH133" s="13"/>
      <c r="CI133" s="13"/>
      <c r="CJ133" s="13"/>
      <c r="CK133" s="13"/>
      <c r="CL133" s="13"/>
      <c r="CM133" s="13"/>
    </row>
    <row r="134" spans="1:91" s="2" customFormat="1" ht="16.350000000000001" customHeight="1" x14ac:dyDescent="0.2">
      <c r="A134" s="275" t="s">
        <v>162</v>
      </c>
      <c r="B134" s="274">
        <v>96</v>
      </c>
      <c r="C134" s="131"/>
      <c r="D134" s="8"/>
      <c r="E134" s="8"/>
      <c r="F134" s="8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8"/>
      <c r="BX134" s="3"/>
      <c r="BY134" s="3"/>
      <c r="BZ134" s="3"/>
      <c r="CA134" s="4"/>
      <c r="CB134" s="4"/>
      <c r="CC134" s="4"/>
      <c r="CD134" s="4"/>
      <c r="CE134" s="4"/>
      <c r="CF134" s="4"/>
      <c r="CG134" s="13"/>
      <c r="CH134" s="13"/>
      <c r="CI134" s="13"/>
      <c r="CJ134" s="13"/>
      <c r="CK134" s="13"/>
      <c r="CL134" s="13"/>
      <c r="CM134" s="13"/>
    </row>
    <row r="135" spans="1:91" s="2" customFormat="1" x14ac:dyDescent="0.2">
      <c r="A135" s="731" t="s">
        <v>53</v>
      </c>
      <c r="B135" s="710">
        <f>SUM(B123:B134)</f>
        <v>152</v>
      </c>
      <c r="C135" s="8"/>
      <c r="D135" s="8"/>
      <c r="E135" s="8"/>
      <c r="F135" s="8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8"/>
      <c r="BX135" s="3"/>
      <c r="BY135" s="3"/>
      <c r="BZ135" s="3"/>
      <c r="CA135" s="4"/>
      <c r="CB135" s="4"/>
      <c r="CC135" s="4"/>
      <c r="CD135" s="4"/>
      <c r="CE135" s="4"/>
      <c r="CF135" s="4"/>
      <c r="CG135" s="13"/>
      <c r="CH135" s="13"/>
      <c r="CI135" s="13"/>
      <c r="CJ135" s="13"/>
      <c r="CK135" s="13"/>
      <c r="CL135" s="13"/>
      <c r="CM135" s="13"/>
    </row>
    <row r="136" spans="1:91" s="2" customFormat="1" ht="15" x14ac:dyDescent="0.2">
      <c r="A136" s="776" t="s">
        <v>163</v>
      </c>
      <c r="B136" s="1"/>
      <c r="C136" s="1"/>
      <c r="D136" s="8"/>
      <c r="E136" s="277"/>
      <c r="F136" s="8"/>
      <c r="G136" s="278"/>
      <c r="H136" s="57"/>
      <c r="I136" s="57"/>
      <c r="J136" s="57"/>
      <c r="K136" s="57"/>
      <c r="L136" s="57"/>
      <c r="M136" s="279"/>
      <c r="N136" s="279"/>
      <c r="O136" s="279"/>
      <c r="P136" s="57"/>
      <c r="Q136" s="57"/>
      <c r="R136" s="57"/>
      <c r="S136" s="57"/>
      <c r="T136" s="57"/>
      <c r="U136" s="57"/>
      <c r="V136" s="57"/>
      <c r="W136" s="8"/>
      <c r="CA136" s="4"/>
      <c r="CB136" s="4"/>
      <c r="CC136" s="4"/>
      <c r="CD136" s="4"/>
      <c r="CE136" s="4"/>
      <c r="CF136" s="4"/>
      <c r="CG136" s="13"/>
      <c r="CH136" s="13"/>
      <c r="CI136" s="13"/>
      <c r="CJ136" s="13"/>
      <c r="CK136" s="13"/>
      <c r="CL136" s="13"/>
      <c r="CM136" s="13"/>
    </row>
    <row r="137" spans="1:91" s="2" customFormat="1" ht="25.35" customHeight="1" x14ac:dyDescent="0.2">
      <c r="A137" s="1507" t="s">
        <v>164</v>
      </c>
      <c r="B137" s="1508"/>
      <c r="C137" s="1508"/>
      <c r="D137" s="1509"/>
      <c r="E137" s="781" t="s">
        <v>165</v>
      </c>
      <c r="F137" s="781" t="s">
        <v>166</v>
      </c>
      <c r="G137" s="280"/>
      <c r="H137" s="281"/>
      <c r="I137" s="281"/>
      <c r="J137" s="281"/>
      <c r="K137" s="281"/>
      <c r="L137" s="57"/>
      <c r="M137" s="57"/>
      <c r="N137" s="57"/>
      <c r="O137" s="57"/>
      <c r="P137" s="57"/>
      <c r="Q137" s="57"/>
      <c r="R137" s="57"/>
      <c r="S137" s="57"/>
      <c r="T137" s="97"/>
      <c r="U137" s="97"/>
      <c r="V137" s="97"/>
      <c r="W137" s="7"/>
      <c r="BX137" s="3"/>
      <c r="BY137" s="3"/>
      <c r="BZ137" s="3"/>
      <c r="CA137" s="4"/>
      <c r="CB137" s="4"/>
      <c r="CC137" s="4"/>
      <c r="CD137" s="4"/>
      <c r="CE137" s="4"/>
      <c r="CF137" s="4"/>
      <c r="CG137" s="13"/>
      <c r="CH137" s="13"/>
      <c r="CI137" s="13"/>
      <c r="CJ137" s="13"/>
      <c r="CK137" s="13"/>
      <c r="CL137" s="13"/>
      <c r="CM137" s="13"/>
    </row>
    <row r="138" spans="1:91" s="2" customFormat="1" ht="16.350000000000001" customHeight="1" x14ac:dyDescent="0.2">
      <c r="A138" s="781" t="s">
        <v>167</v>
      </c>
      <c r="B138" s="1567" t="s">
        <v>168</v>
      </c>
      <c r="C138" s="1568"/>
      <c r="D138" s="1569"/>
      <c r="E138" s="732"/>
      <c r="F138" s="732"/>
      <c r="G138" s="102" t="str">
        <f>CA138</f>
        <v/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57"/>
      <c r="T138" s="97"/>
      <c r="U138" s="97"/>
      <c r="V138" s="97"/>
      <c r="W138" s="7"/>
      <c r="BX138" s="3"/>
      <c r="BY138" s="3"/>
      <c r="BZ138" s="3"/>
      <c r="CA138" s="103" t="str">
        <f>IF(E138&lt;F138,"* El número de llamadas válidas NO DEBE ser mayor al total de llamadas.","")</f>
        <v/>
      </c>
      <c r="CB138" s="4"/>
      <c r="CC138" s="4"/>
      <c r="CD138" s="4"/>
      <c r="CE138" s="4"/>
      <c r="CF138" s="4"/>
      <c r="CG138" s="104">
        <f>IF(E138&lt;F138,1,0)</f>
        <v>0</v>
      </c>
      <c r="CH138" s="13"/>
      <c r="CI138" s="13"/>
      <c r="CJ138" s="13"/>
      <c r="CK138" s="13"/>
      <c r="CL138" s="13"/>
      <c r="CM138" s="13"/>
    </row>
    <row r="139" spans="1:91" s="2" customFormat="1" ht="15" x14ac:dyDescent="0.2">
      <c r="A139" s="82" t="s">
        <v>169</v>
      </c>
      <c r="B139" s="82"/>
      <c r="C139" s="82"/>
      <c r="D139" s="82"/>
      <c r="E139" s="82"/>
      <c r="F139" s="82"/>
      <c r="G139" s="283"/>
      <c r="H139" s="283"/>
      <c r="I139" s="283"/>
      <c r="J139" s="283"/>
      <c r="K139" s="283"/>
      <c r="L139" s="284"/>
      <c r="M139" s="57"/>
      <c r="N139" s="57"/>
      <c r="O139" s="57"/>
      <c r="P139" s="57"/>
      <c r="Q139" s="57"/>
      <c r="R139" s="12"/>
      <c r="S139" s="12"/>
      <c r="T139" s="12"/>
      <c r="U139" s="12"/>
      <c r="V139" s="12"/>
      <c r="CA139" s="4"/>
      <c r="CB139" s="4"/>
      <c r="CC139" s="4"/>
      <c r="CD139" s="4"/>
      <c r="CE139" s="4"/>
      <c r="CF139" s="4"/>
      <c r="CG139" s="13"/>
      <c r="CH139" s="13"/>
      <c r="CI139" s="13"/>
      <c r="CJ139" s="13"/>
      <c r="CK139" s="13"/>
      <c r="CL139" s="13"/>
      <c r="CM139" s="13"/>
    </row>
    <row r="140" spans="1:91" s="2" customFormat="1" ht="27" customHeight="1" x14ac:dyDescent="0.2">
      <c r="A140" s="1523" t="s">
        <v>164</v>
      </c>
      <c r="B140" s="1554"/>
      <c r="C140" s="1549"/>
      <c r="D140" s="1513" t="s">
        <v>170</v>
      </c>
      <c r="E140" s="1520"/>
      <c r="F140" s="1514"/>
      <c r="G140" s="1510" t="s">
        <v>7</v>
      </c>
      <c r="H140" s="1507" t="s">
        <v>171</v>
      </c>
      <c r="I140" s="1508"/>
      <c r="J140" s="1509"/>
      <c r="K140" s="1507" t="s">
        <v>172</v>
      </c>
      <c r="L140" s="1508"/>
      <c r="M140" s="150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BX140" s="3"/>
      <c r="BY140" s="3"/>
      <c r="BZ140" s="3"/>
      <c r="CA140" s="4"/>
      <c r="CB140" s="4"/>
      <c r="CC140" s="4"/>
      <c r="CD140" s="4"/>
      <c r="CE140" s="4"/>
      <c r="CF140" s="4"/>
      <c r="CG140" s="13"/>
      <c r="CH140" s="13"/>
      <c r="CI140" s="13"/>
      <c r="CJ140" s="13"/>
      <c r="CK140" s="13"/>
      <c r="CL140" s="13"/>
      <c r="CM140" s="13"/>
    </row>
    <row r="141" spans="1:91" s="2" customFormat="1" ht="27" customHeight="1" x14ac:dyDescent="0.2">
      <c r="A141" s="1525"/>
      <c r="B141" s="1570"/>
      <c r="C141" s="1551"/>
      <c r="D141" s="766" t="s">
        <v>53</v>
      </c>
      <c r="E141" s="777" t="s">
        <v>173</v>
      </c>
      <c r="F141" s="760" t="s">
        <v>174</v>
      </c>
      <c r="G141" s="1512"/>
      <c r="H141" s="777" t="s">
        <v>175</v>
      </c>
      <c r="I141" s="772" t="s">
        <v>176</v>
      </c>
      <c r="J141" s="760" t="s">
        <v>177</v>
      </c>
      <c r="K141" s="777" t="s">
        <v>175</v>
      </c>
      <c r="L141" s="772" t="s">
        <v>176</v>
      </c>
      <c r="M141" s="760" t="s">
        <v>177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BX141" s="3"/>
      <c r="BY141" s="3"/>
      <c r="BZ141" s="3"/>
      <c r="CA141" s="4"/>
      <c r="CB141" s="4"/>
      <c r="CC141" s="4"/>
      <c r="CD141" s="4"/>
      <c r="CE141" s="4"/>
      <c r="CF141" s="4"/>
      <c r="CG141" s="13"/>
      <c r="CH141" s="13"/>
      <c r="CI141" s="13"/>
      <c r="CJ141" s="13"/>
      <c r="CK141" s="13"/>
      <c r="CL141" s="13"/>
      <c r="CM141" s="13"/>
    </row>
    <row r="142" spans="1:91" s="2" customFormat="1" ht="16.350000000000001" customHeight="1" x14ac:dyDescent="0.2">
      <c r="A142" s="1510" t="s">
        <v>178</v>
      </c>
      <c r="B142" s="1672" t="s">
        <v>179</v>
      </c>
      <c r="C142" s="1673"/>
      <c r="D142" s="727">
        <f>SUM(E142+F142)</f>
        <v>0</v>
      </c>
      <c r="E142" s="692"/>
      <c r="F142" s="693"/>
      <c r="G142" s="701"/>
      <c r="H142" s="692"/>
      <c r="I142" s="695"/>
      <c r="J142" s="693"/>
      <c r="K142" s="692"/>
      <c r="L142" s="695"/>
      <c r="M142" s="693"/>
      <c r="N142" s="28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12"/>
      <c r="AA142" s="12"/>
      <c r="BX142" s="3"/>
      <c r="BY142" s="3"/>
      <c r="BZ142" s="3"/>
      <c r="CA142" s="4"/>
      <c r="CB142" s="4"/>
      <c r="CC142" s="4"/>
      <c r="CD142" s="4"/>
      <c r="CE142" s="4"/>
      <c r="CF142" s="4"/>
      <c r="CG142" s="13"/>
      <c r="CH142" s="13"/>
      <c r="CI142" s="13">
        <v>0</v>
      </c>
      <c r="CJ142" s="13"/>
      <c r="CK142" s="13"/>
      <c r="CL142" s="13"/>
      <c r="CM142" s="13"/>
    </row>
    <row r="143" spans="1:91" s="2" customFormat="1" ht="16.350000000000001" customHeight="1" x14ac:dyDescent="0.2">
      <c r="A143" s="1512"/>
      <c r="B143" s="286" t="s">
        <v>180</v>
      </c>
      <c r="C143" s="287"/>
      <c r="D143" s="288">
        <f>SUM(E143+F143)</f>
        <v>0</v>
      </c>
      <c r="E143" s="289"/>
      <c r="F143" s="290"/>
      <c r="G143" s="291"/>
      <c r="H143" s="289"/>
      <c r="I143" s="292"/>
      <c r="J143" s="290"/>
      <c r="K143" s="289"/>
      <c r="L143" s="292"/>
      <c r="M143" s="290"/>
      <c r="N143" s="28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BX143" s="3"/>
      <c r="BY143" s="3"/>
      <c r="BZ143" s="3"/>
      <c r="CA143" s="4"/>
      <c r="CB143" s="4"/>
      <c r="CC143" s="4"/>
      <c r="CD143" s="4"/>
      <c r="CE143" s="4"/>
      <c r="CF143" s="4"/>
      <c r="CG143" s="13"/>
      <c r="CH143" s="13"/>
      <c r="CI143" s="13">
        <v>0</v>
      </c>
      <c r="CJ143" s="13"/>
      <c r="CK143" s="13"/>
      <c r="CL143" s="13"/>
      <c r="CM143" s="13"/>
    </row>
    <row r="144" spans="1:91" s="2" customFormat="1" x14ac:dyDescent="0.2">
      <c r="A144" s="776" t="s">
        <v>181</v>
      </c>
      <c r="B144" s="8"/>
      <c r="C144" s="293"/>
      <c r="D144" s="293"/>
      <c r="E144" s="294"/>
      <c r="F144" s="8"/>
      <c r="G144" s="8"/>
      <c r="H144" s="8"/>
      <c r="I144" s="8"/>
      <c r="J144" s="8"/>
      <c r="K144" s="8"/>
      <c r="L144" s="8"/>
      <c r="M144" s="8"/>
      <c r="N144" s="57"/>
      <c r="O144" s="57"/>
      <c r="P144" s="57"/>
      <c r="Q144" s="57"/>
      <c r="R144" s="57"/>
      <c r="S144" s="57"/>
      <c r="T144" s="57"/>
      <c r="U144" s="57"/>
      <c r="V144" s="57"/>
      <c r="W144" s="12"/>
      <c r="X144" s="12"/>
      <c r="Y144" s="12"/>
      <c r="Z144" s="12"/>
      <c r="AA144" s="12"/>
      <c r="CA144" s="4"/>
      <c r="CB144" s="4"/>
      <c r="CC144" s="4"/>
      <c r="CD144" s="4"/>
      <c r="CE144" s="4"/>
      <c r="CF144" s="4"/>
      <c r="CG144" s="13"/>
      <c r="CH144" s="13"/>
      <c r="CI144" s="13"/>
      <c r="CJ144" s="13"/>
      <c r="CK144" s="13"/>
      <c r="CL144" s="13"/>
      <c r="CM144" s="13"/>
    </row>
    <row r="145" spans="1:104" ht="58.35" customHeight="1" x14ac:dyDescent="0.2">
      <c r="A145" s="1513" t="s">
        <v>182</v>
      </c>
      <c r="B145" s="1514"/>
      <c r="C145" s="781" t="s">
        <v>5</v>
      </c>
      <c r="D145" s="781" t="s">
        <v>183</v>
      </c>
      <c r="E145" s="783" t="s">
        <v>184</v>
      </c>
      <c r="F145" s="765" t="s">
        <v>67</v>
      </c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97"/>
      <c r="T145" s="97"/>
      <c r="U145" s="97"/>
      <c r="V145" s="97"/>
      <c r="W145" s="12"/>
      <c r="X145" s="12"/>
      <c r="Y145" s="12"/>
      <c r="Z145" s="12"/>
      <c r="AA145" s="12"/>
      <c r="CG145" s="13"/>
      <c r="CH145" s="13"/>
      <c r="CI145" s="13"/>
      <c r="CJ145" s="13"/>
      <c r="CK145" s="13"/>
      <c r="CL145" s="13"/>
      <c r="CM145" s="13"/>
    </row>
    <row r="146" spans="1:104" ht="16.350000000000001" customHeight="1" x14ac:dyDescent="0.2">
      <c r="A146" s="1510" t="s">
        <v>185</v>
      </c>
      <c r="B146" s="62" t="s">
        <v>186</v>
      </c>
      <c r="C146" s="137"/>
      <c r="D146" s="295"/>
      <c r="E146" s="733"/>
      <c r="F146" s="734"/>
      <c r="G146" s="28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97"/>
      <c r="T146" s="97"/>
      <c r="U146" s="97"/>
      <c r="V146" s="97"/>
      <c r="W146" s="12"/>
      <c r="X146" s="12"/>
      <c r="CG146" s="13">
        <v>0</v>
      </c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12"/>
      <c r="B147" s="89" t="s">
        <v>187</v>
      </c>
      <c r="C147" s="80"/>
      <c r="D147" s="46"/>
      <c r="E147" s="298"/>
      <c r="F147" s="299"/>
      <c r="G147" s="28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97"/>
      <c r="T147" s="97"/>
      <c r="U147" s="97"/>
      <c r="V147" s="97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771" t="s">
        <v>188</v>
      </c>
      <c r="B148" s="71" t="s">
        <v>186</v>
      </c>
      <c r="C148" s="732"/>
      <c r="D148" s="735"/>
      <c r="E148" s="302"/>
      <c r="F148" s="303"/>
      <c r="G148" s="28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97"/>
      <c r="T148" s="97"/>
      <c r="U148" s="97"/>
      <c r="V148" s="97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510" t="s">
        <v>189</v>
      </c>
      <c r="B149" s="62" t="s">
        <v>190</v>
      </c>
      <c r="C149" s="137"/>
      <c r="D149" s="36"/>
      <c r="E149" s="304"/>
      <c r="F149" s="305"/>
      <c r="G149" s="28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97"/>
      <c r="T149" s="97"/>
      <c r="U149" s="97"/>
      <c r="V149" s="97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11"/>
      <c r="B150" s="30" t="s">
        <v>191</v>
      </c>
      <c r="C150" s="75"/>
      <c r="D150" s="34"/>
      <c r="E150" s="38"/>
      <c r="F150" s="73"/>
      <c r="G150" s="28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97"/>
      <c r="T150" s="97"/>
      <c r="U150" s="97"/>
      <c r="V150" s="97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12"/>
      <c r="B151" s="89" t="s">
        <v>192</v>
      </c>
      <c r="C151" s="80"/>
      <c r="D151" s="46"/>
      <c r="E151" s="49"/>
      <c r="F151" s="47"/>
      <c r="G151" s="28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97"/>
      <c r="T151" s="97"/>
      <c r="U151" s="97"/>
      <c r="V151" s="97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s="82" customFormat="1" x14ac:dyDescent="0.2">
      <c r="A152" s="306" t="s">
        <v>193</v>
      </c>
      <c r="CA152" s="307"/>
      <c r="CB152" s="307"/>
      <c r="CC152" s="307"/>
      <c r="CD152" s="307"/>
      <c r="CE152" s="307"/>
      <c r="CF152" s="307"/>
      <c r="CG152" s="308"/>
      <c r="CH152" s="308"/>
      <c r="CI152" s="308"/>
      <c r="CJ152" s="308"/>
      <c r="CK152" s="308"/>
      <c r="CL152" s="308"/>
      <c r="CM152" s="308"/>
      <c r="CN152" s="307"/>
      <c r="CO152" s="307"/>
      <c r="CP152" s="307"/>
      <c r="CQ152" s="307"/>
      <c r="CR152" s="307"/>
      <c r="CS152" s="307"/>
      <c r="CT152" s="307"/>
      <c r="CU152" s="307"/>
      <c r="CV152" s="307"/>
      <c r="CW152" s="307"/>
      <c r="CX152" s="307"/>
      <c r="CY152" s="307"/>
      <c r="CZ152" s="307"/>
    </row>
    <row r="153" spans="1:104" s="82" customFormat="1" ht="16.350000000000001" customHeight="1" x14ac:dyDescent="0.2">
      <c r="A153" s="1523" t="s">
        <v>164</v>
      </c>
      <c r="B153" s="1554"/>
      <c r="C153" s="1549"/>
      <c r="D153" s="1513" t="s">
        <v>194</v>
      </c>
      <c r="E153" s="1520"/>
      <c r="F153" s="1573"/>
      <c r="G153" s="1695" t="s">
        <v>183</v>
      </c>
      <c r="H153" s="1515" t="s">
        <v>195</v>
      </c>
      <c r="I153" s="1517" t="s">
        <v>67</v>
      </c>
      <c r="BX153" s="310"/>
      <c r="BY153" s="310"/>
      <c r="BZ153" s="310"/>
      <c r="CA153" s="307"/>
      <c r="CB153" s="307"/>
      <c r="CC153" s="307"/>
      <c r="CD153" s="307"/>
      <c r="CE153" s="307"/>
      <c r="CF153" s="307"/>
      <c r="CG153" s="308"/>
      <c r="CH153" s="308"/>
      <c r="CI153" s="308"/>
      <c r="CJ153" s="308"/>
      <c r="CK153" s="308"/>
      <c r="CL153" s="308"/>
      <c r="CM153" s="308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</row>
    <row r="154" spans="1:104" s="82" customFormat="1" ht="16.350000000000001" customHeight="1" x14ac:dyDescent="0.2">
      <c r="A154" s="1525"/>
      <c r="B154" s="1570"/>
      <c r="C154" s="1551"/>
      <c r="D154" s="766" t="s">
        <v>196</v>
      </c>
      <c r="E154" s="783" t="s">
        <v>185</v>
      </c>
      <c r="F154" s="762" t="s">
        <v>189</v>
      </c>
      <c r="G154" s="1696"/>
      <c r="H154" s="1516"/>
      <c r="I154" s="1518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BX154" s="310"/>
      <c r="BY154" s="310"/>
      <c r="BZ154" s="310"/>
      <c r="CA154" s="307"/>
      <c r="CB154" s="307"/>
      <c r="CC154" s="307"/>
      <c r="CD154" s="307"/>
      <c r="CE154" s="307"/>
      <c r="CF154" s="307"/>
      <c r="CG154" s="308"/>
      <c r="CH154" s="308"/>
      <c r="CI154" s="308"/>
      <c r="CJ154" s="308"/>
      <c r="CK154" s="308"/>
      <c r="CL154" s="308"/>
      <c r="CM154" s="308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</row>
    <row r="155" spans="1:104" ht="16.350000000000001" customHeight="1" x14ac:dyDescent="0.2">
      <c r="A155" s="1510" t="s">
        <v>197</v>
      </c>
      <c r="B155" s="1675" t="s">
        <v>192</v>
      </c>
      <c r="C155" s="1676"/>
      <c r="D155" s="727">
        <f t="shared" ref="D155:D160" si="19">SUM(E155:F155)</f>
        <v>0</v>
      </c>
      <c r="E155" s="692"/>
      <c r="F155" s="736"/>
      <c r="G155" s="695"/>
      <c r="H155" s="698"/>
      <c r="I155" s="693"/>
      <c r="J155" s="28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12"/>
      <c r="W155" s="12"/>
      <c r="X155" s="12"/>
      <c r="Y155" s="12"/>
      <c r="Z155" s="12"/>
      <c r="AA155" s="12"/>
      <c r="CG155" s="13">
        <v>0</v>
      </c>
      <c r="CH155" s="13"/>
      <c r="CI155" s="13"/>
      <c r="CJ155" s="13"/>
      <c r="CK155" s="13"/>
      <c r="CL155" s="13"/>
      <c r="CM155" s="13"/>
    </row>
    <row r="156" spans="1:104" ht="16.350000000000001" customHeight="1" x14ac:dyDescent="0.2">
      <c r="A156" s="1511"/>
      <c r="B156" s="1558" t="s">
        <v>190</v>
      </c>
      <c r="C156" s="1559"/>
      <c r="D156" s="313">
        <f t="shared" si="19"/>
        <v>251</v>
      </c>
      <c r="E156" s="34">
        <v>251</v>
      </c>
      <c r="F156" s="314"/>
      <c r="G156" s="38">
        <v>251</v>
      </c>
      <c r="H156" s="41"/>
      <c r="I156" s="7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12"/>
      <c r="B157" s="1547" t="s">
        <v>191</v>
      </c>
      <c r="C157" s="1548"/>
      <c r="D157" s="264">
        <f t="shared" si="19"/>
        <v>0</v>
      </c>
      <c r="E157" s="46"/>
      <c r="F157" s="316"/>
      <c r="G157" s="49"/>
      <c r="H157" s="265"/>
      <c r="I157" s="47"/>
      <c r="J157" s="2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10" t="s">
        <v>198</v>
      </c>
      <c r="B158" s="1675" t="s">
        <v>192</v>
      </c>
      <c r="C158" s="1676"/>
      <c r="D158" s="727">
        <f t="shared" si="19"/>
        <v>0</v>
      </c>
      <c r="E158" s="692"/>
      <c r="F158" s="736"/>
      <c r="G158" s="695"/>
      <c r="H158" s="698"/>
      <c r="I158" s="693"/>
      <c r="J158" s="28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11"/>
      <c r="B159" s="1558" t="s">
        <v>190</v>
      </c>
      <c r="C159" s="1559"/>
      <c r="D159" s="313">
        <f t="shared" si="19"/>
        <v>133</v>
      </c>
      <c r="E159" s="34">
        <v>133</v>
      </c>
      <c r="F159" s="314"/>
      <c r="G159" s="38">
        <v>133</v>
      </c>
      <c r="H159" s="41"/>
      <c r="I159" s="73"/>
      <c r="J159" s="28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12"/>
      <c r="B160" s="1547" t="s">
        <v>191</v>
      </c>
      <c r="C160" s="1548"/>
      <c r="D160" s="264">
        <f t="shared" si="19"/>
        <v>0</v>
      </c>
      <c r="E160" s="46"/>
      <c r="F160" s="316"/>
      <c r="G160" s="49"/>
      <c r="H160" s="265"/>
      <c r="I160" s="47"/>
      <c r="J160" s="28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s="2" customFormat="1" x14ac:dyDescent="0.2">
      <c r="A161" s="10" t="s">
        <v>199</v>
      </c>
      <c r="B161" s="10"/>
      <c r="C161" s="10"/>
      <c r="D161" s="10"/>
      <c r="E161" s="8"/>
      <c r="G161" s="8"/>
      <c r="H161" s="8"/>
      <c r="I161" s="8"/>
      <c r="J161" s="57"/>
      <c r="K161" s="57"/>
      <c r="L161" s="57"/>
      <c r="M161" s="57"/>
      <c r="N161" s="57"/>
      <c r="O161" s="12"/>
      <c r="P161" s="57"/>
      <c r="Q161" s="57"/>
      <c r="R161" s="57"/>
      <c r="S161" s="57"/>
      <c r="T161" s="57"/>
      <c r="U161" s="57"/>
      <c r="V161" s="57"/>
      <c r="W161" s="57"/>
      <c r="X161" s="12"/>
      <c r="Y161" s="12"/>
      <c r="Z161" s="12"/>
      <c r="AA161" s="12"/>
      <c r="CA161" s="4"/>
      <c r="CB161" s="4"/>
      <c r="CC161" s="4"/>
      <c r="CD161" s="4"/>
      <c r="CE161" s="4"/>
      <c r="CF161" s="4"/>
      <c r="CG161" s="13"/>
      <c r="CH161" s="13"/>
      <c r="CI161" s="13"/>
      <c r="CJ161" s="13"/>
      <c r="CK161" s="13"/>
      <c r="CL161" s="13"/>
      <c r="CM161" s="13"/>
    </row>
    <row r="162" spans="1:91" s="2" customFormat="1" ht="16.350000000000001" customHeight="1" x14ac:dyDescent="0.2">
      <c r="A162" s="1689" t="s">
        <v>200</v>
      </c>
      <c r="B162" s="1527"/>
      <c r="C162" s="1589" t="s">
        <v>201</v>
      </c>
      <c r="D162" s="1590"/>
      <c r="E162" s="1591"/>
      <c r="F162" s="1565" t="s">
        <v>6</v>
      </c>
      <c r="G162" s="1595"/>
      <c r="H162" s="1595"/>
      <c r="I162" s="1595"/>
      <c r="J162" s="1595"/>
      <c r="K162" s="1595"/>
      <c r="L162" s="1595"/>
      <c r="M162" s="1595"/>
      <c r="N162" s="1595"/>
      <c r="O162" s="1595"/>
      <c r="P162" s="1595"/>
      <c r="Q162" s="1595"/>
      <c r="R162" s="1595"/>
      <c r="S162" s="1595"/>
      <c r="T162" s="1595"/>
      <c r="U162" s="1595"/>
      <c r="V162" s="1595"/>
      <c r="W162" s="1595"/>
      <c r="X162" s="1595"/>
      <c r="Y162" s="1595"/>
      <c r="Z162" s="1595"/>
      <c r="AA162" s="1595"/>
      <c r="AB162" s="1595"/>
      <c r="AC162" s="1595"/>
      <c r="AD162" s="1595"/>
      <c r="AE162" s="1595"/>
      <c r="AF162" s="1595"/>
      <c r="AG162" s="1595"/>
      <c r="AH162" s="1595"/>
      <c r="AI162" s="1595"/>
      <c r="AJ162" s="1595"/>
      <c r="AK162" s="1595"/>
      <c r="AL162" s="1595"/>
      <c r="AM162" s="1596"/>
      <c r="BX162" s="3"/>
      <c r="BY162" s="3"/>
      <c r="BZ162" s="3"/>
      <c r="CA162" s="4"/>
      <c r="CB162" s="4"/>
      <c r="CC162" s="4"/>
      <c r="CD162" s="4"/>
      <c r="CE162" s="4"/>
      <c r="CF162" s="4"/>
      <c r="CG162" s="13"/>
      <c r="CH162" s="13"/>
      <c r="CI162" s="13"/>
      <c r="CJ162" s="13"/>
      <c r="CK162" s="13"/>
      <c r="CL162" s="13"/>
      <c r="CM162" s="13"/>
    </row>
    <row r="163" spans="1:91" s="2" customFormat="1" ht="16.350000000000001" customHeight="1" x14ac:dyDescent="0.2">
      <c r="A163" s="1699"/>
      <c r="B163" s="1700"/>
      <c r="C163" s="1592"/>
      <c r="D163" s="1593"/>
      <c r="E163" s="1594"/>
      <c r="F163" s="1507" t="s">
        <v>11</v>
      </c>
      <c r="G163" s="1509"/>
      <c r="H163" s="1507" t="s">
        <v>12</v>
      </c>
      <c r="I163" s="1509"/>
      <c r="J163" s="1507" t="s">
        <v>13</v>
      </c>
      <c r="K163" s="1509"/>
      <c r="L163" s="1507" t="s">
        <v>14</v>
      </c>
      <c r="M163" s="1509"/>
      <c r="N163" s="1507" t="s">
        <v>15</v>
      </c>
      <c r="O163" s="1509"/>
      <c r="P163" s="1513" t="s">
        <v>16</v>
      </c>
      <c r="Q163" s="1514"/>
      <c r="R163" s="1513" t="s">
        <v>17</v>
      </c>
      <c r="S163" s="1514"/>
      <c r="T163" s="1513" t="s">
        <v>18</v>
      </c>
      <c r="U163" s="1514"/>
      <c r="V163" s="1513" t="s">
        <v>19</v>
      </c>
      <c r="W163" s="1514"/>
      <c r="X163" s="1513" t="s">
        <v>20</v>
      </c>
      <c r="Y163" s="1514"/>
      <c r="Z163" s="1513" t="s">
        <v>21</v>
      </c>
      <c r="AA163" s="1514"/>
      <c r="AB163" s="1513" t="s">
        <v>22</v>
      </c>
      <c r="AC163" s="1514"/>
      <c r="AD163" s="1513" t="s">
        <v>23</v>
      </c>
      <c r="AE163" s="1514"/>
      <c r="AF163" s="1513" t="s">
        <v>24</v>
      </c>
      <c r="AG163" s="1514"/>
      <c r="AH163" s="1513" t="s">
        <v>25</v>
      </c>
      <c r="AI163" s="1514"/>
      <c r="AJ163" s="1513" t="s">
        <v>26</v>
      </c>
      <c r="AK163" s="1514"/>
      <c r="AL163" s="1513" t="s">
        <v>27</v>
      </c>
      <c r="AM163" s="1514"/>
      <c r="BX163" s="3"/>
      <c r="BY163" s="3"/>
      <c r="BZ163" s="3"/>
      <c r="CA163" s="4"/>
      <c r="CB163" s="4"/>
      <c r="CC163" s="4"/>
      <c r="CD163" s="4"/>
      <c r="CE163" s="4"/>
      <c r="CF163" s="4"/>
      <c r="CG163" s="13"/>
      <c r="CH163" s="13"/>
      <c r="CI163" s="13"/>
      <c r="CJ163" s="13"/>
      <c r="CK163" s="13"/>
      <c r="CL163" s="13"/>
      <c r="CM163" s="13"/>
    </row>
    <row r="164" spans="1:91" s="2" customFormat="1" ht="16.350000000000001" customHeight="1" x14ac:dyDescent="0.2">
      <c r="A164" s="1690"/>
      <c r="B164" s="1529"/>
      <c r="C164" s="737" t="s">
        <v>32</v>
      </c>
      <c r="D164" s="738" t="s">
        <v>33</v>
      </c>
      <c r="E164" s="320" t="s">
        <v>34</v>
      </c>
      <c r="F164" s="783" t="s">
        <v>40</v>
      </c>
      <c r="G164" s="765" t="s">
        <v>34</v>
      </c>
      <c r="H164" s="783" t="s">
        <v>40</v>
      </c>
      <c r="I164" s="765" t="s">
        <v>34</v>
      </c>
      <c r="J164" s="783" t="s">
        <v>40</v>
      </c>
      <c r="K164" s="765" t="s">
        <v>34</v>
      </c>
      <c r="L164" s="783" t="s">
        <v>40</v>
      </c>
      <c r="M164" s="775" t="s">
        <v>34</v>
      </c>
      <c r="N164" s="783" t="s">
        <v>40</v>
      </c>
      <c r="O164" s="765" t="s">
        <v>34</v>
      </c>
      <c r="P164" s="783" t="s">
        <v>40</v>
      </c>
      <c r="Q164" s="775" t="s">
        <v>34</v>
      </c>
      <c r="R164" s="783" t="s">
        <v>40</v>
      </c>
      <c r="S164" s="765" t="s">
        <v>34</v>
      </c>
      <c r="T164" s="783" t="s">
        <v>40</v>
      </c>
      <c r="U164" s="775" t="s">
        <v>34</v>
      </c>
      <c r="V164" s="783" t="s">
        <v>40</v>
      </c>
      <c r="W164" s="765" t="s">
        <v>34</v>
      </c>
      <c r="X164" s="783" t="s">
        <v>40</v>
      </c>
      <c r="Y164" s="775" t="s">
        <v>34</v>
      </c>
      <c r="Z164" s="783" t="s">
        <v>40</v>
      </c>
      <c r="AA164" s="765" t="s">
        <v>34</v>
      </c>
      <c r="AB164" s="783" t="s">
        <v>40</v>
      </c>
      <c r="AC164" s="765" t="s">
        <v>34</v>
      </c>
      <c r="AD164" s="783" t="s">
        <v>40</v>
      </c>
      <c r="AE164" s="765" t="s">
        <v>34</v>
      </c>
      <c r="AF164" s="783" t="s">
        <v>40</v>
      </c>
      <c r="AG164" s="765" t="s">
        <v>34</v>
      </c>
      <c r="AH164" s="783" t="s">
        <v>40</v>
      </c>
      <c r="AI164" s="765" t="s">
        <v>34</v>
      </c>
      <c r="AJ164" s="783" t="s">
        <v>40</v>
      </c>
      <c r="AK164" s="765" t="s">
        <v>34</v>
      </c>
      <c r="AL164" s="783" t="s">
        <v>40</v>
      </c>
      <c r="AM164" s="765" t="s">
        <v>34</v>
      </c>
      <c r="BX164" s="3"/>
      <c r="BY164" s="3"/>
      <c r="BZ164" s="3"/>
      <c r="CA164" s="4"/>
      <c r="CB164" s="4"/>
      <c r="CC164" s="4"/>
      <c r="CD164" s="4"/>
      <c r="CE164" s="4"/>
      <c r="CF164" s="4"/>
      <c r="CG164" s="13"/>
      <c r="CH164" s="13"/>
      <c r="CI164" s="13"/>
      <c r="CJ164" s="13"/>
      <c r="CK164" s="13"/>
      <c r="CL164" s="13"/>
      <c r="CM164" s="13"/>
    </row>
    <row r="165" spans="1:91" s="2" customFormat="1" ht="16.350000000000001" customHeight="1" x14ac:dyDescent="0.2">
      <c r="A165" s="1678" t="s">
        <v>202</v>
      </c>
      <c r="B165" s="1679"/>
      <c r="C165" s="321">
        <f>SUM(D165+E165)</f>
        <v>0</v>
      </c>
      <c r="D165" s="322">
        <f>SUM(P165+R165+T165+V165+X165+Z165+AB165+AD165+AF165+AH165+AJ165+AL165)</f>
        <v>0</v>
      </c>
      <c r="E165" s="739">
        <f>SUM(Q165+S165+U165+W165+Y165+AA165+AC165+AE165+AG165+AI165+AK165+AM165)</f>
        <v>0</v>
      </c>
      <c r="F165" s="740"/>
      <c r="G165" s="325"/>
      <c r="H165" s="326"/>
      <c r="I165" s="741"/>
      <c r="J165" s="740"/>
      <c r="K165" s="325"/>
      <c r="L165" s="326"/>
      <c r="M165" s="741"/>
      <c r="N165" s="326"/>
      <c r="O165" s="741"/>
      <c r="P165" s="742"/>
      <c r="Q165" s="743"/>
      <c r="R165" s="744"/>
      <c r="S165" s="745"/>
      <c r="T165" s="742"/>
      <c r="U165" s="743"/>
      <c r="V165" s="744"/>
      <c r="W165" s="745"/>
      <c r="X165" s="742"/>
      <c r="Y165" s="743"/>
      <c r="Z165" s="744"/>
      <c r="AA165" s="745"/>
      <c r="AB165" s="744"/>
      <c r="AC165" s="745"/>
      <c r="AD165" s="744"/>
      <c r="AE165" s="745"/>
      <c r="AF165" s="744"/>
      <c r="AG165" s="745"/>
      <c r="AH165" s="744"/>
      <c r="AI165" s="745"/>
      <c r="AJ165" s="744"/>
      <c r="AK165" s="745"/>
      <c r="AL165" s="744"/>
      <c r="AM165" s="745"/>
      <c r="AN165" s="131"/>
      <c r="BX165" s="3"/>
      <c r="BY165" s="3"/>
      <c r="BZ165" s="3"/>
      <c r="CA165" s="4"/>
      <c r="CB165" s="4"/>
      <c r="CC165" s="4"/>
      <c r="CD165" s="4"/>
      <c r="CE165" s="4"/>
      <c r="CF165" s="4"/>
      <c r="CG165" s="13"/>
      <c r="CH165" s="13"/>
      <c r="CI165" s="13"/>
      <c r="CJ165" s="13"/>
      <c r="CK165" s="13"/>
      <c r="CL165" s="13"/>
      <c r="CM165" s="13"/>
    </row>
    <row r="166" spans="1:91" s="2" customFormat="1" ht="16.350000000000001" customHeight="1" x14ac:dyDescent="0.2">
      <c r="A166" s="1697" t="s">
        <v>203</v>
      </c>
      <c r="B166" s="1698"/>
      <c r="C166" s="328">
        <f>SUM(D166+E166)</f>
        <v>0</v>
      </c>
      <c r="D166" s="329">
        <f t="shared" ref="D166:E168" si="20">SUM(F166+H166+J166+L166+N166+P166+R166+T166+V166+X166+Z166+AB166+AD166+AF166+AH166+AJ166+AL166)</f>
        <v>0</v>
      </c>
      <c r="E166" s="330">
        <f t="shared" si="20"/>
        <v>0</v>
      </c>
      <c r="F166" s="746"/>
      <c r="G166" s="747"/>
      <c r="H166" s="746"/>
      <c r="I166" s="747"/>
      <c r="J166" s="746"/>
      <c r="K166" s="747"/>
      <c r="L166" s="748"/>
      <c r="M166" s="749"/>
      <c r="N166" s="746"/>
      <c r="O166" s="747"/>
      <c r="P166" s="748"/>
      <c r="Q166" s="749"/>
      <c r="R166" s="746"/>
      <c r="S166" s="747"/>
      <c r="T166" s="748"/>
      <c r="U166" s="749"/>
      <c r="V166" s="746"/>
      <c r="W166" s="747"/>
      <c r="X166" s="748"/>
      <c r="Y166" s="749"/>
      <c r="Z166" s="746"/>
      <c r="AA166" s="747"/>
      <c r="AB166" s="746"/>
      <c r="AC166" s="747"/>
      <c r="AD166" s="746"/>
      <c r="AE166" s="747"/>
      <c r="AF166" s="746"/>
      <c r="AG166" s="747"/>
      <c r="AH166" s="746"/>
      <c r="AI166" s="747"/>
      <c r="AJ166" s="746"/>
      <c r="AK166" s="747"/>
      <c r="AL166" s="746"/>
      <c r="AM166" s="747"/>
      <c r="AN166" s="131"/>
      <c r="BX166" s="3"/>
      <c r="BY166" s="3"/>
      <c r="BZ166" s="3"/>
      <c r="CA166" s="4"/>
      <c r="CB166" s="4"/>
      <c r="CC166" s="4"/>
      <c r="CD166" s="4"/>
      <c r="CE166" s="4"/>
      <c r="CF166" s="4"/>
      <c r="CG166" s="13"/>
      <c r="CH166" s="13"/>
      <c r="CI166" s="13"/>
      <c r="CJ166" s="13"/>
      <c r="CK166" s="13"/>
      <c r="CL166" s="13"/>
      <c r="CM166" s="13"/>
    </row>
    <row r="167" spans="1:91" s="2" customFormat="1" ht="16.350000000000001" customHeight="1" x14ac:dyDescent="0.2">
      <c r="A167" s="1697" t="s">
        <v>204</v>
      </c>
      <c r="B167" s="1698"/>
      <c r="C167" s="328">
        <f>SUM(D167+E167)</f>
        <v>0</v>
      </c>
      <c r="D167" s="329">
        <f t="shared" si="20"/>
        <v>0</v>
      </c>
      <c r="E167" s="330">
        <f t="shared" si="20"/>
        <v>0</v>
      </c>
      <c r="F167" s="746"/>
      <c r="G167" s="747"/>
      <c r="H167" s="746"/>
      <c r="I167" s="747"/>
      <c r="J167" s="746"/>
      <c r="K167" s="747"/>
      <c r="L167" s="748"/>
      <c r="M167" s="749"/>
      <c r="N167" s="746"/>
      <c r="O167" s="747"/>
      <c r="P167" s="748"/>
      <c r="Q167" s="749"/>
      <c r="R167" s="746"/>
      <c r="S167" s="747"/>
      <c r="T167" s="748"/>
      <c r="U167" s="749"/>
      <c r="V167" s="746"/>
      <c r="W167" s="747"/>
      <c r="X167" s="748"/>
      <c r="Y167" s="749"/>
      <c r="Z167" s="746"/>
      <c r="AA167" s="747"/>
      <c r="AB167" s="746"/>
      <c r="AC167" s="747"/>
      <c r="AD167" s="746"/>
      <c r="AE167" s="747"/>
      <c r="AF167" s="746"/>
      <c r="AG167" s="747"/>
      <c r="AH167" s="746"/>
      <c r="AI167" s="747"/>
      <c r="AJ167" s="746"/>
      <c r="AK167" s="747"/>
      <c r="AL167" s="746"/>
      <c r="AM167" s="747"/>
      <c r="AN167" s="131"/>
      <c r="BX167" s="3"/>
      <c r="BY167" s="3"/>
      <c r="BZ167" s="3"/>
      <c r="CA167" s="4"/>
      <c r="CB167" s="4"/>
      <c r="CC167" s="4"/>
      <c r="CD167" s="4"/>
      <c r="CE167" s="4"/>
      <c r="CF167" s="4"/>
      <c r="CG167" s="13"/>
      <c r="CH167" s="13"/>
      <c r="CI167" s="13"/>
      <c r="CJ167" s="13"/>
      <c r="CK167" s="13"/>
      <c r="CL167" s="13"/>
      <c r="CM167" s="13"/>
    </row>
    <row r="168" spans="1:91" s="2" customFormat="1" ht="16.350000000000001" customHeight="1" x14ac:dyDescent="0.2">
      <c r="A168" s="1600" t="s">
        <v>67</v>
      </c>
      <c r="B168" s="1601"/>
      <c r="C168" s="331">
        <f>SUM(D168+E168)</f>
        <v>0</v>
      </c>
      <c r="D168" s="332">
        <f t="shared" si="20"/>
        <v>0</v>
      </c>
      <c r="E168" s="333">
        <f t="shared" si="20"/>
        <v>0</v>
      </c>
      <c r="F168" s="750"/>
      <c r="G168" s="751"/>
      <c r="H168" s="750"/>
      <c r="I168" s="751"/>
      <c r="J168" s="750"/>
      <c r="K168" s="751"/>
      <c r="L168" s="752"/>
      <c r="M168" s="753"/>
      <c r="N168" s="750"/>
      <c r="O168" s="751"/>
      <c r="P168" s="752"/>
      <c r="Q168" s="753"/>
      <c r="R168" s="750"/>
      <c r="S168" s="751"/>
      <c r="T168" s="752"/>
      <c r="U168" s="753"/>
      <c r="V168" s="750"/>
      <c r="W168" s="751"/>
      <c r="X168" s="752"/>
      <c r="Y168" s="753"/>
      <c r="Z168" s="750"/>
      <c r="AA168" s="751"/>
      <c r="AB168" s="750"/>
      <c r="AC168" s="751"/>
      <c r="AD168" s="750"/>
      <c r="AE168" s="751"/>
      <c r="AF168" s="750"/>
      <c r="AG168" s="751"/>
      <c r="AH168" s="750"/>
      <c r="AI168" s="751"/>
      <c r="AJ168" s="750"/>
      <c r="AK168" s="751"/>
      <c r="AL168" s="750"/>
      <c r="AM168" s="751"/>
      <c r="AN168" s="131"/>
      <c r="BX168" s="3"/>
      <c r="BY168" s="3"/>
      <c r="BZ168" s="3"/>
      <c r="CA168" s="4"/>
      <c r="CB168" s="4"/>
      <c r="CC168" s="4"/>
      <c r="CD168" s="4"/>
      <c r="CE168" s="4"/>
      <c r="CF168" s="4"/>
      <c r="CG168" s="13"/>
      <c r="CH168" s="13"/>
      <c r="CI168" s="13"/>
      <c r="CJ168" s="13"/>
      <c r="CK168" s="13"/>
      <c r="CL168" s="13"/>
      <c r="CM168" s="13"/>
    </row>
    <row r="169" spans="1:91" s="2" customFormat="1" ht="15" x14ac:dyDescent="0.2">
      <c r="A169" s="334" t="s">
        <v>205</v>
      </c>
      <c r="B169" s="334"/>
      <c r="C169" s="10"/>
      <c r="D169" s="10"/>
      <c r="E169" s="11"/>
      <c r="F169" s="9"/>
      <c r="G169" s="8"/>
      <c r="H169" s="8"/>
      <c r="I169" s="1"/>
      <c r="J169" s="1"/>
      <c r="K169" s="1"/>
      <c r="L169" s="56"/>
      <c r="M169" s="206"/>
      <c r="N169" s="56"/>
      <c r="O169" s="335"/>
      <c r="P169" s="204"/>
      <c r="Q169" s="204"/>
      <c r="R169" s="204"/>
      <c r="S169" s="206"/>
      <c r="T169" s="56"/>
      <c r="U169" s="204"/>
      <c r="V169" s="204"/>
      <c r="W169" s="206"/>
      <c r="X169" s="206"/>
      <c r="Y169" s="56"/>
      <c r="Z169" s="206"/>
      <c r="AA169" s="56"/>
      <c r="AB169" s="206"/>
      <c r="AC169" s="204"/>
      <c r="CA169" s="4"/>
      <c r="CB169" s="4"/>
      <c r="CC169" s="4"/>
      <c r="CD169" s="4"/>
      <c r="CE169" s="4"/>
      <c r="CF169" s="4"/>
      <c r="CG169" s="13"/>
      <c r="CH169" s="13"/>
      <c r="CI169" s="13"/>
      <c r="CJ169" s="13"/>
      <c r="CK169" s="13"/>
      <c r="CL169" s="13"/>
      <c r="CM169" s="13"/>
    </row>
    <row r="170" spans="1:91" s="2" customFormat="1" ht="16.350000000000001" customHeight="1" x14ac:dyDescent="0.2">
      <c r="A170" s="1523" t="s">
        <v>111</v>
      </c>
      <c r="B170" s="1549"/>
      <c r="C170" s="1523" t="s">
        <v>53</v>
      </c>
      <c r="D170" s="1554"/>
      <c r="E170" s="1549"/>
      <c r="F170" s="1513" t="s">
        <v>206</v>
      </c>
      <c r="G170" s="1520"/>
      <c r="H170" s="1520"/>
      <c r="I170" s="1520"/>
      <c r="J170" s="1520"/>
      <c r="K170" s="1520"/>
      <c r="L170" s="1520"/>
      <c r="M170" s="1520"/>
      <c r="N170" s="1520"/>
      <c r="O170" s="1520"/>
      <c r="P170" s="1520"/>
      <c r="Q170" s="1520"/>
      <c r="R170" s="1520"/>
      <c r="S170" s="1520"/>
      <c r="T170" s="1520"/>
      <c r="U170" s="1514"/>
      <c r="V170" s="1510" t="s">
        <v>207</v>
      </c>
      <c r="W170" s="1510" t="s">
        <v>208</v>
      </c>
      <c r="X170" s="1510" t="s">
        <v>209</v>
      </c>
      <c r="Y170" s="1510" t="s">
        <v>210</v>
      </c>
      <c r="Z170" s="1510" t="s">
        <v>211</v>
      </c>
      <c r="AA170" s="1510" t="s">
        <v>212</v>
      </c>
      <c r="AB170" s="1513" t="s">
        <v>213</v>
      </c>
      <c r="AC170" s="1520"/>
      <c r="AD170" s="1520"/>
      <c r="AE170" s="1514"/>
      <c r="AF170" s="1565" t="s">
        <v>123</v>
      </c>
      <c r="AG170" s="1596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BX170" s="3"/>
      <c r="BY170" s="3"/>
      <c r="BZ170" s="3"/>
      <c r="CA170" s="4"/>
      <c r="CB170" s="4"/>
      <c r="CC170" s="4"/>
      <c r="CD170" s="4"/>
      <c r="CE170" s="4"/>
      <c r="CF170" s="4"/>
      <c r="CG170" s="13"/>
      <c r="CH170" s="13"/>
      <c r="CI170" s="13"/>
      <c r="CJ170" s="13"/>
      <c r="CK170" s="13"/>
      <c r="CL170" s="13"/>
      <c r="CM170" s="13"/>
    </row>
    <row r="171" spans="1:91" s="2" customFormat="1" ht="16.350000000000001" customHeight="1" x14ac:dyDescent="0.2">
      <c r="A171" s="1524"/>
      <c r="B171" s="1550"/>
      <c r="C171" s="1525"/>
      <c r="D171" s="1570"/>
      <c r="E171" s="1551"/>
      <c r="F171" s="1507" t="s">
        <v>11</v>
      </c>
      <c r="G171" s="1509"/>
      <c r="H171" s="1507" t="s">
        <v>12</v>
      </c>
      <c r="I171" s="1509"/>
      <c r="J171" s="1507" t="s">
        <v>13</v>
      </c>
      <c r="K171" s="1509"/>
      <c r="L171" s="1507" t="s">
        <v>214</v>
      </c>
      <c r="M171" s="1509"/>
      <c r="N171" s="1507" t="s">
        <v>114</v>
      </c>
      <c r="O171" s="1509"/>
      <c r="P171" s="1513" t="s">
        <v>215</v>
      </c>
      <c r="Q171" s="1514"/>
      <c r="R171" s="1513" t="s">
        <v>216</v>
      </c>
      <c r="S171" s="1514"/>
      <c r="T171" s="1513" t="s">
        <v>217</v>
      </c>
      <c r="U171" s="1514"/>
      <c r="V171" s="1511"/>
      <c r="W171" s="1511"/>
      <c r="X171" s="1511"/>
      <c r="Y171" s="1511"/>
      <c r="Z171" s="1511"/>
      <c r="AA171" s="1511"/>
      <c r="AB171" s="1510" t="s">
        <v>126</v>
      </c>
      <c r="AC171" s="1510" t="s">
        <v>127</v>
      </c>
      <c r="AD171" s="1510" t="s">
        <v>128</v>
      </c>
      <c r="AE171" s="1510" t="s">
        <v>129</v>
      </c>
      <c r="AF171" s="1701" t="s">
        <v>130</v>
      </c>
      <c r="AG171" s="1701" t="s">
        <v>131</v>
      </c>
      <c r="AH171" s="210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BX171" s="3"/>
      <c r="BY171" s="3"/>
      <c r="BZ171" s="3"/>
      <c r="CA171" s="4"/>
      <c r="CB171" s="4"/>
      <c r="CC171" s="4"/>
      <c r="CD171" s="4"/>
      <c r="CE171" s="4"/>
      <c r="CF171" s="4"/>
      <c r="CG171" s="13"/>
      <c r="CH171" s="13"/>
      <c r="CI171" s="13"/>
      <c r="CJ171" s="13"/>
      <c r="CK171" s="13"/>
      <c r="CL171" s="13"/>
      <c r="CM171" s="13"/>
    </row>
    <row r="172" spans="1:91" s="2" customFormat="1" ht="16.350000000000001" customHeight="1" x14ac:dyDescent="0.2">
      <c r="A172" s="1525"/>
      <c r="B172" s="1551"/>
      <c r="C172" s="666" t="s">
        <v>32</v>
      </c>
      <c r="D172" s="667" t="s">
        <v>40</v>
      </c>
      <c r="E172" s="756" t="s">
        <v>34</v>
      </c>
      <c r="F172" s="783" t="s">
        <v>40</v>
      </c>
      <c r="G172" s="784" t="s">
        <v>34</v>
      </c>
      <c r="H172" s="783" t="s">
        <v>40</v>
      </c>
      <c r="I172" s="784" t="s">
        <v>34</v>
      </c>
      <c r="J172" s="783" t="s">
        <v>40</v>
      </c>
      <c r="K172" s="784" t="s">
        <v>34</v>
      </c>
      <c r="L172" s="783" t="s">
        <v>40</v>
      </c>
      <c r="M172" s="784" t="s">
        <v>34</v>
      </c>
      <c r="N172" s="783" t="s">
        <v>40</v>
      </c>
      <c r="O172" s="784" t="s">
        <v>34</v>
      </c>
      <c r="P172" s="783" t="s">
        <v>40</v>
      </c>
      <c r="Q172" s="784" t="s">
        <v>34</v>
      </c>
      <c r="R172" s="783" t="s">
        <v>40</v>
      </c>
      <c r="S172" s="784" t="s">
        <v>34</v>
      </c>
      <c r="T172" s="100" t="s">
        <v>40</v>
      </c>
      <c r="U172" s="784" t="s">
        <v>34</v>
      </c>
      <c r="V172" s="1512"/>
      <c r="W172" s="1512"/>
      <c r="X172" s="1512"/>
      <c r="Y172" s="1512"/>
      <c r="Z172" s="1512"/>
      <c r="AA172" s="1512"/>
      <c r="AB172" s="1512"/>
      <c r="AC172" s="1512"/>
      <c r="AD172" s="1512"/>
      <c r="AE172" s="1512"/>
      <c r="AF172" s="1702"/>
      <c r="AG172" s="1702"/>
      <c r="AH172" s="210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BX172" s="3"/>
      <c r="BY172" s="3"/>
      <c r="BZ172" s="3"/>
      <c r="CA172" s="4"/>
      <c r="CB172" s="4"/>
      <c r="CC172" s="4"/>
      <c r="CD172" s="4"/>
      <c r="CE172" s="4"/>
      <c r="CF172" s="4"/>
      <c r="CG172" s="13"/>
      <c r="CH172" s="13"/>
      <c r="CI172" s="13"/>
      <c r="CJ172" s="13"/>
      <c r="CK172" s="13"/>
      <c r="CL172" s="13"/>
      <c r="CM172" s="13"/>
    </row>
    <row r="173" spans="1:91" s="2" customFormat="1" ht="26.25" customHeight="1" x14ac:dyDescent="0.2">
      <c r="A173" s="1510" t="s">
        <v>218</v>
      </c>
      <c r="B173" s="668" t="s">
        <v>219</v>
      </c>
      <c r="C173" s="669">
        <f>SUM(D173:E173)</f>
        <v>3</v>
      </c>
      <c r="D173" s="670">
        <f>SUM(F173+H173+J173+L173+N173+P173+R173+T173)</f>
        <v>1</v>
      </c>
      <c r="E173" s="56">
        <f>G173+I173+K173+M173+O173+Q173+S173+U173</f>
        <v>2</v>
      </c>
      <c r="F173" s="671"/>
      <c r="G173" s="672">
        <v>1</v>
      </c>
      <c r="H173" s="671">
        <v>1</v>
      </c>
      <c r="I173" s="672"/>
      <c r="J173" s="671"/>
      <c r="K173" s="672"/>
      <c r="L173" s="671"/>
      <c r="M173" s="672"/>
      <c r="N173" s="671"/>
      <c r="O173" s="672"/>
      <c r="P173" s="671"/>
      <c r="Q173" s="672">
        <v>1</v>
      </c>
      <c r="R173" s="671"/>
      <c r="S173" s="672"/>
      <c r="T173" s="671"/>
      <c r="U173" s="672"/>
      <c r="V173" s="673"/>
      <c r="W173" s="671">
        <v>1</v>
      </c>
      <c r="X173" s="672">
        <v>1</v>
      </c>
      <c r="Y173" s="672"/>
      <c r="Z173" s="672">
        <v>1</v>
      </c>
      <c r="AA173" s="672"/>
      <c r="AB173" s="671"/>
      <c r="AC173" s="672"/>
      <c r="AD173" s="672">
        <v>1</v>
      </c>
      <c r="AE173" s="674">
        <v>2</v>
      </c>
      <c r="AF173" s="672">
        <v>3</v>
      </c>
      <c r="AG173" s="674"/>
      <c r="AH173" s="28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12"/>
      <c r="AT173" s="12"/>
      <c r="BW173" s="3"/>
      <c r="BX173" s="3"/>
      <c r="BY173" s="3"/>
      <c r="BZ173" s="3"/>
      <c r="CA173" s="4"/>
      <c r="CB173" s="4"/>
      <c r="CC173" s="4"/>
      <c r="CD173" s="4"/>
      <c r="CE173" s="4"/>
      <c r="CF173" s="4"/>
      <c r="CG173" s="13">
        <v>0</v>
      </c>
      <c r="CH173" s="13">
        <v>0</v>
      </c>
      <c r="CI173" s="13">
        <v>0</v>
      </c>
      <c r="CJ173" s="13">
        <v>0</v>
      </c>
      <c r="CK173" s="13"/>
      <c r="CL173" s="13"/>
      <c r="CM173" s="13"/>
    </row>
    <row r="174" spans="1:91" s="2" customFormat="1" ht="26.25" customHeight="1" x14ac:dyDescent="0.2">
      <c r="A174" s="1512"/>
      <c r="B174" s="89" t="s">
        <v>220</v>
      </c>
      <c r="C174" s="344">
        <f>SUM(D174:E174)</f>
        <v>1</v>
      </c>
      <c r="D174" s="44">
        <f>SUM(F174+H174+J174+L174+N174+P174+R174+T174)</f>
        <v>0</v>
      </c>
      <c r="E174" s="345">
        <f>G174+I174+K174+M174+O174+Q174+S174+U174</f>
        <v>1</v>
      </c>
      <c r="F174" s="222"/>
      <c r="G174" s="346"/>
      <c r="H174" s="222"/>
      <c r="I174" s="346">
        <v>1</v>
      </c>
      <c r="J174" s="222"/>
      <c r="K174" s="346"/>
      <c r="L174" s="222"/>
      <c r="M174" s="346"/>
      <c r="N174" s="222"/>
      <c r="O174" s="346"/>
      <c r="P174" s="222"/>
      <c r="Q174" s="346"/>
      <c r="R174" s="222"/>
      <c r="S174" s="346"/>
      <c r="T174" s="222"/>
      <c r="U174" s="346"/>
      <c r="V174" s="347"/>
      <c r="W174" s="222"/>
      <c r="X174" s="346">
        <v>1</v>
      </c>
      <c r="Y174" s="346"/>
      <c r="Z174" s="346"/>
      <c r="AA174" s="346"/>
      <c r="AB174" s="222"/>
      <c r="AC174" s="346">
        <v>1</v>
      </c>
      <c r="AD174" s="346"/>
      <c r="AE174" s="223"/>
      <c r="AF174" s="346">
        <v>1</v>
      </c>
      <c r="AG174" s="223"/>
      <c r="AH174" s="28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BX174" s="3"/>
      <c r="BY174" s="3"/>
      <c r="BZ174" s="3"/>
      <c r="CA174" s="4"/>
      <c r="CB174" s="4"/>
      <c r="CC174" s="4"/>
      <c r="CD174" s="4"/>
      <c r="CE174" s="4"/>
      <c r="CF174" s="4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s="2" customFormat="1" x14ac:dyDescent="0.2">
      <c r="A175" s="82" t="s">
        <v>221</v>
      </c>
      <c r="B175" s="8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CA175" s="4"/>
      <c r="CB175" s="4"/>
      <c r="CC175" s="4"/>
      <c r="CD175" s="4"/>
      <c r="CE175" s="4"/>
      <c r="CF175" s="4"/>
      <c r="CG175" s="13"/>
      <c r="CH175" s="13"/>
      <c r="CI175" s="13"/>
      <c r="CJ175" s="13"/>
      <c r="CK175" s="13"/>
      <c r="CL175" s="13"/>
      <c r="CM175" s="13"/>
    </row>
    <row r="176" spans="1:91" s="2" customFormat="1" ht="16.350000000000001" customHeight="1" x14ac:dyDescent="0.2">
      <c r="A176" s="1498" t="s">
        <v>4</v>
      </c>
      <c r="B176" s="1498" t="s">
        <v>53</v>
      </c>
      <c r="C176" s="1510" t="s">
        <v>65</v>
      </c>
      <c r="D176" s="1510" t="s">
        <v>222</v>
      </c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BY176" s="3"/>
      <c r="BZ176" s="3"/>
      <c r="CA176" s="4"/>
      <c r="CB176" s="4"/>
      <c r="CC176" s="4"/>
      <c r="CD176" s="4"/>
      <c r="CE176" s="4"/>
      <c r="CF176" s="4"/>
      <c r="CG176" s="13"/>
      <c r="CH176" s="13"/>
      <c r="CI176" s="13"/>
      <c r="CJ176" s="13"/>
      <c r="CK176" s="13"/>
      <c r="CL176" s="13"/>
      <c r="CM176" s="13"/>
    </row>
    <row r="177" spans="1:91" s="2" customFormat="1" ht="16.350000000000001" customHeight="1" x14ac:dyDescent="0.2">
      <c r="A177" s="1500"/>
      <c r="B177" s="1500"/>
      <c r="C177" s="1512"/>
      <c r="D177" s="15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Y177" s="3"/>
      <c r="BZ177" s="3"/>
      <c r="CA177" s="4"/>
      <c r="CB177" s="4"/>
      <c r="CC177" s="4"/>
      <c r="CD177" s="4"/>
      <c r="CE177" s="4"/>
      <c r="CF177" s="4"/>
      <c r="CG177" s="13"/>
      <c r="CH177" s="13"/>
      <c r="CI177" s="13"/>
      <c r="CJ177" s="13"/>
      <c r="CK177" s="13"/>
      <c r="CL177" s="13"/>
      <c r="CM177" s="13"/>
    </row>
    <row r="178" spans="1:91" s="2" customFormat="1" ht="20.25" customHeight="1" x14ac:dyDescent="0.2">
      <c r="A178" s="668" t="s">
        <v>223</v>
      </c>
      <c r="B178" s="675">
        <f>SUM(C178:D178)</f>
        <v>4</v>
      </c>
      <c r="C178" s="676"/>
      <c r="D178" s="677">
        <v>4</v>
      </c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Y178" s="3"/>
      <c r="BZ178" s="3"/>
      <c r="CA178" s="4"/>
      <c r="CB178" s="4"/>
      <c r="CC178" s="4"/>
      <c r="CD178" s="4"/>
      <c r="CE178" s="4"/>
      <c r="CF178" s="4"/>
      <c r="CG178" s="13"/>
      <c r="CH178" s="13"/>
      <c r="CI178" s="13"/>
      <c r="CJ178" s="13"/>
      <c r="CK178" s="13"/>
      <c r="CL178" s="13"/>
      <c r="CM178" s="13"/>
    </row>
    <row r="179" spans="1:91" s="2" customFormat="1" ht="20.25" customHeight="1" x14ac:dyDescent="0.2">
      <c r="A179" s="89" t="s">
        <v>224</v>
      </c>
      <c r="B179" s="349">
        <f>SUM(C179)</f>
        <v>0</v>
      </c>
      <c r="C179" s="350"/>
      <c r="D179" s="678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Y179" s="3"/>
      <c r="BZ179" s="3"/>
      <c r="CA179" s="4"/>
      <c r="CB179" s="4"/>
      <c r="CC179" s="4"/>
      <c r="CD179" s="4"/>
      <c r="CE179" s="4"/>
      <c r="CF179" s="4"/>
      <c r="CG179" s="13"/>
      <c r="CH179" s="13"/>
      <c r="CI179" s="13"/>
      <c r="CJ179" s="13"/>
      <c r="CK179" s="13"/>
      <c r="CL179" s="13"/>
      <c r="CM179" s="13"/>
    </row>
    <row r="180" spans="1:91" s="2" customFormat="1" x14ac:dyDescent="0.2">
      <c r="A180" s="352" t="s">
        <v>225</v>
      </c>
      <c r="B180" s="334"/>
      <c r="C180" s="353"/>
      <c r="D180" s="10"/>
      <c r="F180" s="207"/>
      <c r="G180" s="206"/>
      <c r="H180" s="56"/>
      <c r="I180" s="206"/>
      <c r="J180" s="204"/>
      <c r="K180" s="204"/>
      <c r="L180" s="206"/>
      <c r="M180" s="56"/>
      <c r="N180" s="206"/>
      <c r="O180" s="206"/>
      <c r="P180" s="56"/>
      <c r="Q180" s="206"/>
      <c r="R180" s="206"/>
      <c r="S180" s="56"/>
      <c r="T180" s="206"/>
      <c r="U180" s="206"/>
      <c r="V180" s="204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CA180" s="4"/>
      <c r="CB180" s="4"/>
      <c r="CC180" s="4"/>
      <c r="CD180" s="4"/>
      <c r="CE180" s="4"/>
      <c r="CF180" s="4"/>
      <c r="CG180" s="13"/>
      <c r="CH180" s="13"/>
      <c r="CI180" s="13"/>
      <c r="CJ180" s="13"/>
      <c r="CK180" s="13"/>
      <c r="CL180" s="13"/>
      <c r="CM180" s="13"/>
    </row>
    <row r="181" spans="1:91" s="2" customFormat="1" ht="16.350000000000001" customHeight="1" x14ac:dyDescent="0.2">
      <c r="A181" s="1498" t="s">
        <v>111</v>
      </c>
      <c r="B181" s="1523" t="s">
        <v>53</v>
      </c>
      <c r="C181" s="1554"/>
      <c r="D181" s="1549"/>
      <c r="E181" s="1613" t="s">
        <v>6</v>
      </c>
      <c r="F181" s="1614"/>
      <c r="G181" s="1614"/>
      <c r="H181" s="1614"/>
      <c r="I181" s="1614"/>
      <c r="J181" s="1614"/>
      <c r="K181" s="1614"/>
      <c r="L181" s="1614"/>
      <c r="M181" s="1614"/>
      <c r="N181" s="1614"/>
      <c r="O181" s="1614"/>
      <c r="P181" s="1614"/>
      <c r="Q181" s="1614"/>
      <c r="R181" s="1614"/>
      <c r="S181" s="1614"/>
      <c r="T181" s="1614"/>
      <c r="U181" s="1614"/>
      <c r="V181" s="1615"/>
      <c r="BX181" s="3"/>
      <c r="BY181" s="3"/>
      <c r="BZ181" s="3"/>
      <c r="CA181" s="4"/>
      <c r="CB181" s="4"/>
      <c r="CC181" s="4"/>
      <c r="CD181" s="4"/>
      <c r="CE181" s="4"/>
      <c r="CF181" s="4"/>
      <c r="CG181" s="13"/>
      <c r="CH181" s="13"/>
      <c r="CI181" s="13"/>
      <c r="CJ181" s="13"/>
      <c r="CK181" s="13"/>
      <c r="CL181" s="13"/>
      <c r="CM181" s="13"/>
    </row>
    <row r="182" spans="1:91" s="2" customFormat="1" ht="16.350000000000001" customHeight="1" x14ac:dyDescent="0.2">
      <c r="A182" s="1499"/>
      <c r="B182" s="1525"/>
      <c r="C182" s="1570"/>
      <c r="D182" s="1551"/>
      <c r="E182" s="1507" t="s">
        <v>112</v>
      </c>
      <c r="F182" s="1509"/>
      <c r="G182" s="1555" t="s">
        <v>226</v>
      </c>
      <c r="H182" s="1692"/>
      <c r="I182" s="1507" t="s">
        <v>15</v>
      </c>
      <c r="J182" s="1509"/>
      <c r="K182" s="1507" t="s">
        <v>227</v>
      </c>
      <c r="L182" s="1509"/>
      <c r="M182" s="1507" t="s">
        <v>117</v>
      </c>
      <c r="N182" s="1509"/>
      <c r="O182" s="1513" t="s">
        <v>118</v>
      </c>
      <c r="P182" s="1514"/>
      <c r="Q182" s="1513" t="s">
        <v>228</v>
      </c>
      <c r="R182" s="1514"/>
      <c r="S182" s="1513" t="s">
        <v>229</v>
      </c>
      <c r="T182" s="1514"/>
      <c r="U182" s="1513" t="s">
        <v>230</v>
      </c>
      <c r="V182" s="1514"/>
      <c r="BX182" s="3"/>
      <c r="BY182" s="3"/>
      <c r="BZ182" s="3"/>
      <c r="CA182" s="4"/>
      <c r="CB182" s="4"/>
      <c r="CC182" s="4"/>
      <c r="CD182" s="4"/>
      <c r="CE182" s="4"/>
      <c r="CF182" s="4"/>
      <c r="CG182" s="13"/>
      <c r="CH182" s="13"/>
      <c r="CI182" s="13"/>
      <c r="CJ182" s="13"/>
      <c r="CK182" s="13"/>
      <c r="CL182" s="13"/>
      <c r="CM182" s="13"/>
    </row>
    <row r="183" spans="1:91" s="2" customFormat="1" ht="16.350000000000001" customHeight="1" x14ac:dyDescent="0.2">
      <c r="A183" s="1500"/>
      <c r="B183" s="14" t="s">
        <v>32</v>
      </c>
      <c r="C183" s="15" t="s">
        <v>33</v>
      </c>
      <c r="D183" s="757" t="s">
        <v>34</v>
      </c>
      <c r="E183" s="783" t="s">
        <v>40</v>
      </c>
      <c r="F183" s="784" t="s">
        <v>34</v>
      </c>
      <c r="G183" s="783" t="s">
        <v>40</v>
      </c>
      <c r="H183" s="784" t="s">
        <v>34</v>
      </c>
      <c r="I183" s="783" t="s">
        <v>40</v>
      </c>
      <c r="J183" s="784" t="s">
        <v>34</v>
      </c>
      <c r="K183" s="783" t="s">
        <v>40</v>
      </c>
      <c r="L183" s="765" t="s">
        <v>34</v>
      </c>
      <c r="M183" s="783" t="s">
        <v>40</v>
      </c>
      <c r="N183" s="765" t="s">
        <v>34</v>
      </c>
      <c r="O183" s="783" t="s">
        <v>40</v>
      </c>
      <c r="P183" s="765" t="s">
        <v>34</v>
      </c>
      <c r="Q183" s="783" t="s">
        <v>40</v>
      </c>
      <c r="R183" s="784" t="s">
        <v>34</v>
      </c>
      <c r="S183" s="783" t="s">
        <v>40</v>
      </c>
      <c r="T183" s="784" t="s">
        <v>34</v>
      </c>
      <c r="U183" s="100" t="s">
        <v>40</v>
      </c>
      <c r="V183" s="784" t="s">
        <v>34</v>
      </c>
      <c r="BX183" s="3"/>
      <c r="BY183" s="3"/>
      <c r="BZ183" s="3"/>
      <c r="CA183" s="4"/>
      <c r="CB183" s="4"/>
      <c r="CC183" s="4"/>
      <c r="CD183" s="4"/>
      <c r="CE183" s="4"/>
      <c r="CF183" s="4"/>
      <c r="CG183" s="13"/>
      <c r="CH183" s="13"/>
      <c r="CI183" s="13"/>
      <c r="CJ183" s="13"/>
      <c r="CK183" s="13"/>
      <c r="CL183" s="13"/>
      <c r="CM183" s="13"/>
    </row>
    <row r="184" spans="1:91" s="2" customFormat="1" x14ac:dyDescent="0.2">
      <c r="A184" s="780" t="s">
        <v>231</v>
      </c>
      <c r="B184" s="679">
        <f>SUM(C184+D184)</f>
        <v>17</v>
      </c>
      <c r="C184" s="680">
        <f>SUM(E184+G184+I184+K184+M184+O184+Q184+S184+U184)</f>
        <v>4</v>
      </c>
      <c r="D184" s="118">
        <f>SUM(F184+H184+J184+L184+N184+P184+R184+T184+V184)</f>
        <v>13</v>
      </c>
      <c r="E184" s="681"/>
      <c r="F184" s="682"/>
      <c r="G184" s="681">
        <v>1</v>
      </c>
      <c r="H184" s="682">
        <v>5</v>
      </c>
      <c r="I184" s="681">
        <v>1</v>
      </c>
      <c r="J184" s="682">
        <v>2</v>
      </c>
      <c r="K184" s="681">
        <v>1</v>
      </c>
      <c r="L184" s="358">
        <v>6</v>
      </c>
      <c r="M184" s="681"/>
      <c r="N184" s="358"/>
      <c r="O184" s="681"/>
      <c r="P184" s="358"/>
      <c r="Q184" s="681"/>
      <c r="R184" s="682"/>
      <c r="S184" s="681"/>
      <c r="T184" s="682"/>
      <c r="U184" s="681">
        <v>1</v>
      </c>
      <c r="V184" s="358"/>
      <c r="W184" s="131"/>
      <c r="BX184" s="3"/>
      <c r="BY184" s="3"/>
      <c r="BZ184" s="3"/>
      <c r="CA184" s="4"/>
      <c r="CB184" s="4"/>
      <c r="CC184" s="4"/>
      <c r="CD184" s="4"/>
      <c r="CE184" s="4"/>
      <c r="CF184" s="4"/>
      <c r="CG184" s="13"/>
      <c r="CH184" s="13"/>
      <c r="CI184" s="13"/>
      <c r="CJ184" s="13"/>
      <c r="CK184" s="13"/>
      <c r="CL184" s="13"/>
      <c r="CM184" s="13"/>
    </row>
    <row r="185" spans="1:91" s="2" customFormat="1" x14ac:dyDescent="0.2">
      <c r="A185" s="82" t="s">
        <v>232</v>
      </c>
      <c r="B185" s="82"/>
      <c r="CA185" s="4"/>
      <c r="CB185" s="4"/>
      <c r="CC185" s="4"/>
      <c r="CD185" s="4"/>
      <c r="CE185" s="4"/>
      <c r="CF185" s="4"/>
      <c r="CG185" s="13"/>
      <c r="CH185" s="13"/>
      <c r="CI185" s="13"/>
      <c r="CJ185" s="13"/>
      <c r="CK185" s="13"/>
      <c r="CL185" s="13"/>
      <c r="CM185" s="13"/>
    </row>
    <row r="186" spans="1:91" s="2" customFormat="1" ht="16.350000000000001" customHeight="1" x14ac:dyDescent="0.2">
      <c r="A186" s="1549" t="s">
        <v>233</v>
      </c>
      <c r="B186" s="1501" t="s">
        <v>53</v>
      </c>
      <c r="C186" s="1502"/>
      <c r="D186" s="1503"/>
      <c r="E186" s="1606" t="s">
        <v>6</v>
      </c>
      <c r="F186" s="1607"/>
      <c r="G186" s="1607"/>
      <c r="H186" s="1607"/>
      <c r="I186" s="1607"/>
      <c r="J186" s="1607"/>
      <c r="K186" s="1607"/>
      <c r="L186" s="1608"/>
      <c r="M186" s="1703" t="s">
        <v>234</v>
      </c>
      <c r="N186" s="1609"/>
      <c r="O186" s="1693" t="s">
        <v>235</v>
      </c>
      <c r="CA186" s="4"/>
      <c r="CB186" s="4"/>
      <c r="CC186" s="4"/>
      <c r="CD186" s="4"/>
      <c r="CE186" s="4"/>
      <c r="CF186" s="4"/>
      <c r="CG186" s="13"/>
      <c r="CH186" s="13"/>
      <c r="CI186" s="13"/>
      <c r="CJ186" s="13"/>
      <c r="CK186" s="13"/>
      <c r="CL186" s="13"/>
      <c r="CM186" s="13"/>
    </row>
    <row r="187" spans="1:91" s="2" customFormat="1" ht="16.350000000000001" customHeight="1" x14ac:dyDescent="0.2">
      <c r="A187" s="1550"/>
      <c r="B187" s="1504"/>
      <c r="C187" s="1505"/>
      <c r="D187" s="1506"/>
      <c r="E187" s="1507" t="s">
        <v>11</v>
      </c>
      <c r="F187" s="1509"/>
      <c r="G187" s="1507" t="s">
        <v>12</v>
      </c>
      <c r="H187" s="1509"/>
      <c r="I187" s="1507" t="s">
        <v>13</v>
      </c>
      <c r="J187" s="1509"/>
      <c r="K187" s="1507" t="s">
        <v>236</v>
      </c>
      <c r="L187" s="1561"/>
      <c r="M187" s="1704"/>
      <c r="N187" s="1610"/>
      <c r="O187" s="1705"/>
      <c r="CA187" s="4"/>
      <c r="CB187" s="4"/>
      <c r="CC187" s="4"/>
      <c r="CD187" s="4"/>
      <c r="CE187" s="4"/>
      <c r="CF187" s="4"/>
      <c r="CG187" s="13"/>
      <c r="CH187" s="13"/>
      <c r="CI187" s="13"/>
      <c r="CJ187" s="13"/>
      <c r="CK187" s="13"/>
      <c r="CL187" s="13"/>
      <c r="CM187" s="13"/>
    </row>
    <row r="188" spans="1:91" s="2" customFormat="1" ht="16.350000000000001" customHeight="1" x14ac:dyDescent="0.2">
      <c r="A188" s="1550"/>
      <c r="B188" s="756" t="s">
        <v>32</v>
      </c>
      <c r="C188" s="780" t="s">
        <v>33</v>
      </c>
      <c r="D188" s="756" t="s">
        <v>34</v>
      </c>
      <c r="E188" s="783" t="s">
        <v>40</v>
      </c>
      <c r="F188" s="773" t="s">
        <v>34</v>
      </c>
      <c r="G188" s="783" t="s">
        <v>40</v>
      </c>
      <c r="H188" s="773" t="s">
        <v>34</v>
      </c>
      <c r="I188" s="778" t="s">
        <v>40</v>
      </c>
      <c r="J188" s="779" t="s">
        <v>34</v>
      </c>
      <c r="K188" s="783" t="s">
        <v>40</v>
      </c>
      <c r="L188" s="755" t="s">
        <v>34</v>
      </c>
      <c r="M188" s="683" t="s">
        <v>237</v>
      </c>
      <c r="N188" s="763" t="s">
        <v>238</v>
      </c>
      <c r="O188" s="1694"/>
      <c r="CA188" s="4"/>
      <c r="CB188" s="4"/>
      <c r="CC188" s="4"/>
      <c r="CD188" s="4"/>
      <c r="CE188" s="4"/>
      <c r="CF188" s="4"/>
      <c r="CG188" s="13"/>
      <c r="CH188" s="13"/>
      <c r="CI188" s="13"/>
      <c r="CJ188" s="13"/>
      <c r="CK188" s="13"/>
      <c r="CL188" s="13"/>
      <c r="CM188" s="13"/>
    </row>
    <row r="189" spans="1:91" s="2" customFormat="1" ht="16.350000000000001" customHeight="1" x14ac:dyDescent="0.2">
      <c r="A189" s="1551"/>
      <c r="B189" s="366">
        <f t="shared" ref="B189:B194" si="21">+C189+D189</f>
        <v>5</v>
      </c>
      <c r="C189" s="367">
        <f t="shared" ref="C189:D194" si="22">+E189+G189+I189+K189</f>
        <v>3</v>
      </c>
      <c r="D189" s="368">
        <f t="shared" si="22"/>
        <v>2</v>
      </c>
      <c r="E189" s="684">
        <f t="shared" ref="E189:O189" si="23">SUM(E190:E194)</f>
        <v>1</v>
      </c>
      <c r="F189" s="370">
        <f t="shared" si="23"/>
        <v>1</v>
      </c>
      <c r="G189" s="684">
        <f t="shared" si="23"/>
        <v>0</v>
      </c>
      <c r="H189" s="370">
        <f t="shared" si="23"/>
        <v>0</v>
      </c>
      <c r="I189" s="684">
        <f t="shared" si="23"/>
        <v>0</v>
      </c>
      <c r="J189" s="685">
        <f t="shared" si="23"/>
        <v>0</v>
      </c>
      <c r="K189" s="679">
        <f t="shared" si="23"/>
        <v>2</v>
      </c>
      <c r="L189" s="372">
        <f t="shared" si="23"/>
        <v>1</v>
      </c>
      <c r="M189" s="373">
        <f t="shared" si="23"/>
        <v>5</v>
      </c>
      <c r="N189" s="370">
        <f t="shared" si="23"/>
        <v>0</v>
      </c>
      <c r="O189" s="686">
        <f t="shared" si="23"/>
        <v>3</v>
      </c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CA189" s="4"/>
      <c r="CB189" s="4"/>
      <c r="CC189" s="4"/>
      <c r="CD189" s="4"/>
      <c r="CE189" s="4"/>
      <c r="CF189" s="4"/>
      <c r="CG189" s="13"/>
      <c r="CH189" s="13"/>
      <c r="CI189" s="13"/>
      <c r="CJ189" s="13"/>
      <c r="CK189" s="13"/>
      <c r="CL189" s="13"/>
      <c r="CM189" s="13"/>
    </row>
    <row r="190" spans="1:91" s="2" customFormat="1" ht="16.350000000000001" customHeight="1" x14ac:dyDescent="0.2">
      <c r="A190" s="668" t="s">
        <v>239</v>
      </c>
      <c r="B190" s="675">
        <f t="shared" si="21"/>
        <v>3</v>
      </c>
      <c r="C190" s="675">
        <f t="shared" si="22"/>
        <v>2</v>
      </c>
      <c r="D190" s="687">
        <f t="shared" si="22"/>
        <v>1</v>
      </c>
      <c r="E190" s="212">
        <v>1</v>
      </c>
      <c r="F190" s="216">
        <v>1</v>
      </c>
      <c r="G190" s="212"/>
      <c r="H190" s="216"/>
      <c r="I190" s="212"/>
      <c r="J190" s="213"/>
      <c r="K190" s="212">
        <v>1</v>
      </c>
      <c r="L190" s="376"/>
      <c r="M190" s="214">
        <v>3</v>
      </c>
      <c r="N190" s="216"/>
      <c r="O190" s="377">
        <v>1</v>
      </c>
      <c r="P190" s="28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12"/>
      <c r="AC190" s="12"/>
      <c r="AD190" s="12"/>
      <c r="AE190" s="12"/>
      <c r="CA190" s="4"/>
      <c r="CB190" s="4"/>
      <c r="CC190" s="4"/>
      <c r="CD190" s="4"/>
      <c r="CE190" s="4"/>
      <c r="CF190" s="4"/>
      <c r="CG190" s="13">
        <v>0</v>
      </c>
      <c r="CH190" s="13">
        <v>0</v>
      </c>
      <c r="CI190" s="13"/>
      <c r="CJ190" s="13"/>
      <c r="CK190" s="13"/>
      <c r="CL190" s="13"/>
      <c r="CM190" s="13"/>
    </row>
    <row r="191" spans="1:91" s="2" customFormat="1" ht="16.350000000000001" customHeight="1" x14ac:dyDescent="0.2">
      <c r="A191" s="30" t="s">
        <v>240</v>
      </c>
      <c r="B191" s="378">
        <f t="shared" si="21"/>
        <v>1</v>
      </c>
      <c r="C191" s="378">
        <f t="shared" si="22"/>
        <v>1</v>
      </c>
      <c r="D191" s="379">
        <f t="shared" si="22"/>
        <v>0</v>
      </c>
      <c r="E191" s="217"/>
      <c r="F191" s="221"/>
      <c r="G191" s="217"/>
      <c r="H191" s="221"/>
      <c r="I191" s="217"/>
      <c r="J191" s="218"/>
      <c r="K191" s="217">
        <v>1</v>
      </c>
      <c r="L191" s="380"/>
      <c r="M191" s="219">
        <v>1</v>
      </c>
      <c r="N191" s="221"/>
      <c r="O191" s="381">
        <v>1</v>
      </c>
      <c r="P191" s="28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CA191" s="4"/>
      <c r="CB191" s="4"/>
      <c r="CC191" s="4"/>
      <c r="CD191" s="4"/>
      <c r="CE191" s="4"/>
      <c r="CF191" s="4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s="2" customFormat="1" ht="16.350000000000001" customHeight="1" x14ac:dyDescent="0.2">
      <c r="A192" s="30" t="s">
        <v>241</v>
      </c>
      <c r="B192" s="378">
        <f t="shared" si="21"/>
        <v>0</v>
      </c>
      <c r="C192" s="378">
        <f t="shared" si="22"/>
        <v>0</v>
      </c>
      <c r="D192" s="379">
        <f t="shared" si="22"/>
        <v>0</v>
      </c>
      <c r="E192" s="217"/>
      <c r="F192" s="221"/>
      <c r="G192" s="217"/>
      <c r="H192" s="221"/>
      <c r="I192" s="217"/>
      <c r="J192" s="218"/>
      <c r="K192" s="217"/>
      <c r="L192" s="380"/>
      <c r="M192" s="219"/>
      <c r="N192" s="221"/>
      <c r="O192" s="381"/>
      <c r="P192" s="28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BX192" s="3"/>
      <c r="BY192" s="3"/>
      <c r="BZ192" s="3"/>
      <c r="CA192" s="4"/>
      <c r="CB192" s="4"/>
      <c r="CC192" s="4"/>
      <c r="CD192" s="4"/>
      <c r="CE192" s="4"/>
      <c r="CF192" s="4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78">
        <f t="shared" si="21"/>
        <v>0</v>
      </c>
      <c r="C193" s="378">
        <f t="shared" si="22"/>
        <v>0</v>
      </c>
      <c r="D193" s="379">
        <f t="shared" si="22"/>
        <v>0</v>
      </c>
      <c r="E193" s="382"/>
      <c r="F193" s="383"/>
      <c r="G193" s="382"/>
      <c r="H193" s="383"/>
      <c r="I193" s="382"/>
      <c r="J193" s="384"/>
      <c r="K193" s="382"/>
      <c r="L193" s="385"/>
      <c r="M193" s="386"/>
      <c r="N193" s="383"/>
      <c r="O193" s="387"/>
      <c r="P193" s="28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76" t="s">
        <v>243</v>
      </c>
      <c r="B194" s="388">
        <f t="shared" si="21"/>
        <v>1</v>
      </c>
      <c r="C194" s="388">
        <f t="shared" si="22"/>
        <v>0</v>
      </c>
      <c r="D194" s="389">
        <f t="shared" si="22"/>
        <v>1</v>
      </c>
      <c r="E194" s="222"/>
      <c r="F194" s="223"/>
      <c r="G194" s="222"/>
      <c r="H194" s="223"/>
      <c r="I194" s="222"/>
      <c r="J194" s="223"/>
      <c r="K194" s="222"/>
      <c r="L194" s="390">
        <v>1</v>
      </c>
      <c r="M194" s="224">
        <v>1</v>
      </c>
      <c r="N194" s="223"/>
      <c r="O194" s="391">
        <v>1</v>
      </c>
      <c r="P194" s="28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9" spans="1:104" s="392" customFormat="1" x14ac:dyDescent="0.2">
      <c r="A199" s="392">
        <f>SUM(B12:B14,B19:B22,B27:B32,B63,B85,C90,D100:D102,C107:C109,C113:C114,C118:C119,B135,D142:D143,C146:C151,D155:D160,C165:C168,B178:B179,B184,B37:B42,B47:B52,E138:F138,C91:C97,C173:C174,B189)</f>
        <v>8618</v>
      </c>
      <c r="B199" s="392">
        <f>SUM(CG8:CM194)</f>
        <v>1</v>
      </c>
      <c r="BX199" s="393"/>
      <c r="BY199" s="393"/>
      <c r="BZ199" s="393"/>
      <c r="CA199" s="393"/>
      <c r="CB199" s="393"/>
      <c r="CC199" s="393"/>
      <c r="CD199" s="393"/>
      <c r="CE199" s="393"/>
      <c r="CF199" s="393"/>
      <c r="CG199" s="393"/>
      <c r="CH199" s="393"/>
      <c r="CI199" s="393"/>
      <c r="CJ199" s="393"/>
      <c r="CK199" s="393"/>
      <c r="CL199" s="393"/>
      <c r="CM199" s="393"/>
      <c r="CN199" s="393"/>
      <c r="CO199" s="393"/>
      <c r="CP199" s="393"/>
      <c r="CQ199" s="393"/>
      <c r="CR199" s="393"/>
      <c r="CS199" s="393"/>
      <c r="CT199" s="393"/>
      <c r="CU199" s="393"/>
      <c r="CV199" s="393"/>
      <c r="CW199" s="393"/>
      <c r="CX199" s="393"/>
      <c r="CY199" s="393"/>
      <c r="CZ199" s="393"/>
    </row>
  </sheetData>
  <mergeCells count="319">
    <mergeCell ref="K187:L187"/>
    <mergeCell ref="S182:T182"/>
    <mergeCell ref="U182:V182"/>
    <mergeCell ref="A186:A189"/>
    <mergeCell ref="B186:D187"/>
    <mergeCell ref="E186:L186"/>
    <mergeCell ref="M186:N187"/>
    <mergeCell ref="O186:O188"/>
    <mergeCell ref="E187:F187"/>
    <mergeCell ref="G187:H187"/>
    <mergeCell ref="I187:J187"/>
    <mergeCell ref="A181:A183"/>
    <mergeCell ref="B181:D182"/>
    <mergeCell ref="E181:V181"/>
    <mergeCell ref="E182:F182"/>
    <mergeCell ref="G182:H182"/>
    <mergeCell ref="I182:J182"/>
    <mergeCell ref="K182:L182"/>
    <mergeCell ref="M182:N182"/>
    <mergeCell ref="O182:P182"/>
    <mergeCell ref="Q182:R182"/>
    <mergeCell ref="A173:A174"/>
    <mergeCell ref="A176:A177"/>
    <mergeCell ref="B176:B177"/>
    <mergeCell ref="C176:C177"/>
    <mergeCell ref="D176:D177"/>
    <mergeCell ref="AF170:AG170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AB171:AB172"/>
    <mergeCell ref="W170:W172"/>
    <mergeCell ref="X170:X172"/>
    <mergeCell ref="Y170:Y172"/>
    <mergeCell ref="Z170:Z172"/>
    <mergeCell ref="AA170:AA172"/>
    <mergeCell ref="AB170:AE170"/>
    <mergeCell ref="AC171:AC172"/>
    <mergeCell ref="AD171:AD172"/>
    <mergeCell ref="AE171:AE172"/>
    <mergeCell ref="A167:B167"/>
    <mergeCell ref="A168:B168"/>
    <mergeCell ref="A170:B172"/>
    <mergeCell ref="C170:E171"/>
    <mergeCell ref="F170:U170"/>
    <mergeCell ref="V170:V172"/>
    <mergeCell ref="AF163:AG163"/>
    <mergeCell ref="AF171:AF172"/>
    <mergeCell ref="AG171:AG172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H163:AI163"/>
    <mergeCell ref="A146:A147"/>
    <mergeCell ref="A149:A151"/>
    <mergeCell ref="A153:C154"/>
    <mergeCell ref="D153:F153"/>
    <mergeCell ref="G153:G154"/>
    <mergeCell ref="H153:H154"/>
    <mergeCell ref="G140:G141"/>
    <mergeCell ref="H140:J140"/>
    <mergeCell ref="K140:M140"/>
    <mergeCell ref="A142:A143"/>
    <mergeCell ref="B142:C142"/>
    <mergeCell ref="A145:B145"/>
    <mergeCell ref="I153:I154"/>
    <mergeCell ref="A118:A119"/>
    <mergeCell ref="A121:A122"/>
    <mergeCell ref="B121:B122"/>
    <mergeCell ref="A137:D137"/>
    <mergeCell ref="B138:D138"/>
    <mergeCell ref="A140:C141"/>
    <mergeCell ref="D140:F140"/>
    <mergeCell ref="A114:B114"/>
    <mergeCell ref="A116:B117"/>
    <mergeCell ref="C116:C117"/>
    <mergeCell ref="D116:M116"/>
    <mergeCell ref="N116:O116"/>
    <mergeCell ref="P116:P117"/>
    <mergeCell ref="X111:X112"/>
    <mergeCell ref="Y111:AB111"/>
    <mergeCell ref="AC111:AD111"/>
    <mergeCell ref="AE111:AH111"/>
    <mergeCell ref="AI111:AI112"/>
    <mergeCell ref="A113:B113"/>
    <mergeCell ref="L111:M111"/>
    <mergeCell ref="N111:O111"/>
    <mergeCell ref="P111:Q111"/>
    <mergeCell ref="R111:S111"/>
    <mergeCell ref="T111:U111"/>
    <mergeCell ref="V111:W111"/>
    <mergeCell ref="A109:B109"/>
    <mergeCell ref="A111:B112"/>
    <mergeCell ref="C111:E111"/>
    <mergeCell ref="F111:G111"/>
    <mergeCell ref="H111:I111"/>
    <mergeCell ref="J111:K111"/>
    <mergeCell ref="AF105:AG105"/>
    <mergeCell ref="AH105:AI105"/>
    <mergeCell ref="AJ105:AK105"/>
    <mergeCell ref="A107:B107"/>
    <mergeCell ref="A108:B108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97:B97"/>
    <mergeCell ref="A99:C99"/>
    <mergeCell ref="A100:B102"/>
    <mergeCell ref="A104:B106"/>
    <mergeCell ref="C104:E105"/>
    <mergeCell ref="F104:AM104"/>
    <mergeCell ref="X105:Y105"/>
    <mergeCell ref="Z105:AA105"/>
    <mergeCell ref="AB105:AC105"/>
    <mergeCell ref="AD105:AE105"/>
    <mergeCell ref="AL105:AM105"/>
    <mergeCell ref="A90:B90"/>
    <mergeCell ref="A91:A93"/>
    <mergeCell ref="A94:B94"/>
    <mergeCell ref="A95:B95"/>
    <mergeCell ref="A96:B96"/>
    <mergeCell ref="Z88:AA88"/>
    <mergeCell ref="AB88:AC88"/>
    <mergeCell ref="AD88:AE88"/>
    <mergeCell ref="AF88:AG88"/>
    <mergeCell ref="A87:B89"/>
    <mergeCell ref="C87:E88"/>
    <mergeCell ref="AO87:AO89"/>
    <mergeCell ref="F88:G88"/>
    <mergeCell ref="H88:I88"/>
    <mergeCell ref="J88:K88"/>
    <mergeCell ref="L88:M88"/>
    <mergeCell ref="N88:O88"/>
    <mergeCell ref="P88:Q88"/>
    <mergeCell ref="R88:S88"/>
    <mergeCell ref="T88:U88"/>
    <mergeCell ref="AL88:AM88"/>
    <mergeCell ref="AH88:AI88"/>
    <mergeCell ref="AJ88:AK88"/>
    <mergeCell ref="F87:AM87"/>
    <mergeCell ref="V88:W88"/>
    <mergeCell ref="X88:Y88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K55:AL55"/>
    <mergeCell ref="AM54:AN55"/>
    <mergeCell ref="E55:F55"/>
    <mergeCell ref="G55:H55"/>
    <mergeCell ref="I55:J55"/>
    <mergeCell ref="K55:L55"/>
    <mergeCell ref="AN87:AN89"/>
    <mergeCell ref="M55:N55"/>
    <mergeCell ref="O55:P5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C55:AD55"/>
    <mergeCell ref="AE55:AF55"/>
    <mergeCell ref="AG55:AH55"/>
    <mergeCell ref="AI55:AJ5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3" width="13.5703125" style="2" customWidth="1"/>
    <col min="24" max="24" width="17.42578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 customWidth="1"/>
    <col min="35" max="35" width="14" style="2" customWidth="1"/>
    <col min="36" max="37" width="11.42578125" style="2" customWidth="1"/>
    <col min="38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05" width="11.42578125" style="2" hidden="1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91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",[7]NOMBRE!B6," - ","( ",[7]NOMBRE!C6,[7]NOMBRE!D6," )")</f>
        <v>MES: JUNIO - ( 06 )</v>
      </c>
    </row>
    <row r="5" spans="1:91" ht="16.350000000000001" customHeight="1" x14ac:dyDescent="0.2">
      <c r="A5" s="1" t="str">
        <f>CONCATENATE("AÑO: ",[7]NOMBRE!B7)</f>
        <v>AÑO: 2020</v>
      </c>
      <c r="AP5" s="5"/>
    </row>
    <row r="6" spans="1:91" ht="15" x14ac:dyDescent="0.2">
      <c r="A6" s="1497" t="s">
        <v>1</v>
      </c>
      <c r="B6" s="1497"/>
      <c r="C6" s="1497"/>
      <c r="D6" s="1497"/>
      <c r="E6" s="1497"/>
      <c r="F6" s="1497"/>
      <c r="G6" s="1497"/>
      <c r="H6" s="1497"/>
      <c r="I6" s="1497"/>
      <c r="J6" s="1497"/>
      <c r="K6" s="1497"/>
      <c r="L6" s="1497"/>
      <c r="M6" s="1497"/>
      <c r="N6" s="1497"/>
      <c r="O6" s="1497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498" t="s">
        <v>4</v>
      </c>
      <c r="B9" s="1501" t="s">
        <v>5</v>
      </c>
      <c r="C9" s="1502"/>
      <c r="D9" s="1503"/>
      <c r="E9" s="1507" t="s">
        <v>6</v>
      </c>
      <c r="F9" s="1508"/>
      <c r="G9" s="1508"/>
      <c r="H9" s="1508"/>
      <c r="I9" s="1508"/>
      <c r="J9" s="1508"/>
      <c r="K9" s="1508"/>
      <c r="L9" s="1508"/>
      <c r="M9" s="1508"/>
      <c r="N9" s="1508"/>
      <c r="O9" s="1508"/>
      <c r="P9" s="1508"/>
      <c r="Q9" s="1508"/>
      <c r="R9" s="1508"/>
      <c r="S9" s="1508"/>
      <c r="T9" s="1508"/>
      <c r="U9" s="1508"/>
      <c r="V9" s="1508"/>
      <c r="W9" s="1508"/>
      <c r="X9" s="1508"/>
      <c r="Y9" s="1508"/>
      <c r="Z9" s="1508"/>
      <c r="AA9" s="1508"/>
      <c r="AB9" s="1508"/>
      <c r="AC9" s="1508"/>
      <c r="AD9" s="1508"/>
      <c r="AE9" s="1508"/>
      <c r="AF9" s="1508"/>
      <c r="AG9" s="1508"/>
      <c r="AH9" s="1508"/>
      <c r="AI9" s="1508"/>
      <c r="AJ9" s="1508"/>
      <c r="AK9" s="1508"/>
      <c r="AL9" s="1509"/>
      <c r="AM9" s="1510" t="s">
        <v>7</v>
      </c>
      <c r="AN9" s="1507" t="s">
        <v>8</v>
      </c>
      <c r="AO9" s="1508"/>
      <c r="AP9" s="1508"/>
      <c r="AQ9" s="1509"/>
      <c r="AR9" s="1510" t="s">
        <v>9</v>
      </c>
      <c r="AS9" s="1510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499"/>
      <c r="B10" s="1504"/>
      <c r="C10" s="1505"/>
      <c r="D10" s="1506"/>
      <c r="E10" s="1507" t="s">
        <v>11</v>
      </c>
      <c r="F10" s="1509"/>
      <c r="G10" s="1507" t="s">
        <v>12</v>
      </c>
      <c r="H10" s="1509"/>
      <c r="I10" s="1507" t="s">
        <v>13</v>
      </c>
      <c r="J10" s="1509"/>
      <c r="K10" s="1507" t="s">
        <v>14</v>
      </c>
      <c r="L10" s="1509"/>
      <c r="M10" s="1507" t="s">
        <v>15</v>
      </c>
      <c r="N10" s="1509"/>
      <c r="O10" s="1513" t="s">
        <v>16</v>
      </c>
      <c r="P10" s="1514"/>
      <c r="Q10" s="1513" t="s">
        <v>17</v>
      </c>
      <c r="R10" s="1514"/>
      <c r="S10" s="1513" t="s">
        <v>18</v>
      </c>
      <c r="T10" s="1514"/>
      <c r="U10" s="1513" t="s">
        <v>19</v>
      </c>
      <c r="V10" s="1514"/>
      <c r="W10" s="1513" t="s">
        <v>20</v>
      </c>
      <c r="X10" s="1514"/>
      <c r="Y10" s="1513" t="s">
        <v>21</v>
      </c>
      <c r="Z10" s="1514"/>
      <c r="AA10" s="1513" t="s">
        <v>22</v>
      </c>
      <c r="AB10" s="1514"/>
      <c r="AC10" s="1513" t="s">
        <v>23</v>
      </c>
      <c r="AD10" s="1514"/>
      <c r="AE10" s="1513" t="s">
        <v>24</v>
      </c>
      <c r="AF10" s="1514"/>
      <c r="AG10" s="1520" t="s">
        <v>25</v>
      </c>
      <c r="AH10" s="1520"/>
      <c r="AI10" s="1513" t="s">
        <v>26</v>
      </c>
      <c r="AJ10" s="1514"/>
      <c r="AK10" s="1520" t="s">
        <v>27</v>
      </c>
      <c r="AL10" s="1514"/>
      <c r="AM10" s="1511"/>
      <c r="AN10" s="1521" t="s">
        <v>28</v>
      </c>
      <c r="AO10" s="1515" t="s">
        <v>29</v>
      </c>
      <c r="AP10" s="1515" t="s">
        <v>30</v>
      </c>
      <c r="AQ10" s="1517" t="s">
        <v>31</v>
      </c>
      <c r="AR10" s="1511"/>
      <c r="AS10" s="1511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00"/>
      <c r="B11" s="14" t="s">
        <v>32</v>
      </c>
      <c r="C11" s="15" t="s">
        <v>33</v>
      </c>
      <c r="D11" s="764" t="s">
        <v>34</v>
      </c>
      <c r="E11" s="777" t="s">
        <v>33</v>
      </c>
      <c r="F11" s="760" t="s">
        <v>34</v>
      </c>
      <c r="G11" s="777" t="s">
        <v>33</v>
      </c>
      <c r="H11" s="760" t="s">
        <v>34</v>
      </c>
      <c r="I11" s="777" t="s">
        <v>33</v>
      </c>
      <c r="J11" s="760" t="s">
        <v>34</v>
      </c>
      <c r="K11" s="777" t="s">
        <v>33</v>
      </c>
      <c r="L11" s="760" t="s">
        <v>34</v>
      </c>
      <c r="M11" s="777" t="s">
        <v>33</v>
      </c>
      <c r="N11" s="760" t="s">
        <v>34</v>
      </c>
      <c r="O11" s="777" t="s">
        <v>33</v>
      </c>
      <c r="P11" s="760" t="s">
        <v>34</v>
      </c>
      <c r="Q11" s="777" t="s">
        <v>33</v>
      </c>
      <c r="R11" s="760" t="s">
        <v>34</v>
      </c>
      <c r="S11" s="777" t="s">
        <v>33</v>
      </c>
      <c r="T11" s="760" t="s">
        <v>34</v>
      </c>
      <c r="U11" s="777" t="s">
        <v>33</v>
      </c>
      <c r="V11" s="760" t="s">
        <v>34</v>
      </c>
      <c r="W11" s="777" t="s">
        <v>33</v>
      </c>
      <c r="X11" s="760" t="s">
        <v>34</v>
      </c>
      <c r="Y11" s="777" t="s">
        <v>33</v>
      </c>
      <c r="Z11" s="760" t="s">
        <v>34</v>
      </c>
      <c r="AA11" s="777" t="s">
        <v>33</v>
      </c>
      <c r="AB11" s="760" t="s">
        <v>34</v>
      </c>
      <c r="AC11" s="777" t="s">
        <v>33</v>
      </c>
      <c r="AD11" s="760" t="s">
        <v>34</v>
      </c>
      <c r="AE11" s="777" t="s">
        <v>33</v>
      </c>
      <c r="AF11" s="760" t="s">
        <v>34</v>
      </c>
      <c r="AG11" s="772" t="s">
        <v>33</v>
      </c>
      <c r="AH11" s="759" t="s">
        <v>34</v>
      </c>
      <c r="AI11" s="777" t="s">
        <v>33</v>
      </c>
      <c r="AJ11" s="760" t="s">
        <v>34</v>
      </c>
      <c r="AK11" s="772" t="s">
        <v>33</v>
      </c>
      <c r="AL11" s="760" t="s">
        <v>34</v>
      </c>
      <c r="AM11" s="1512"/>
      <c r="AN11" s="1522"/>
      <c r="AO11" s="1516"/>
      <c r="AP11" s="1516"/>
      <c r="AQ11" s="1518"/>
      <c r="AR11" s="1512"/>
      <c r="AS11" s="15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1275" t="s">
        <v>35</v>
      </c>
      <c r="B12" s="1276">
        <f>SUM(C12+D12)</f>
        <v>2924</v>
      </c>
      <c r="C12" s="1256">
        <f t="shared" ref="C12:D14" si="0">SUM(E12+G12+I12+K12+M12+O12+Q12+S12+U12+W12+Y12+AA12+AC12+AE12+AG12+AI12+AK12)</f>
        <v>1513</v>
      </c>
      <c r="D12" s="1277">
        <f t="shared" si="0"/>
        <v>1411</v>
      </c>
      <c r="E12" s="1278">
        <v>69</v>
      </c>
      <c r="F12" s="1279">
        <v>60</v>
      </c>
      <c r="G12" s="1278">
        <v>33</v>
      </c>
      <c r="H12" s="1279">
        <v>51</v>
      </c>
      <c r="I12" s="1278">
        <v>36</v>
      </c>
      <c r="J12" s="1280">
        <v>34</v>
      </c>
      <c r="K12" s="1278">
        <v>68</v>
      </c>
      <c r="L12" s="1280">
        <v>49</v>
      </c>
      <c r="M12" s="1278">
        <v>113</v>
      </c>
      <c r="N12" s="1280">
        <v>102</v>
      </c>
      <c r="O12" s="1278">
        <v>146</v>
      </c>
      <c r="P12" s="1280">
        <v>139</v>
      </c>
      <c r="Q12" s="1278">
        <v>147</v>
      </c>
      <c r="R12" s="1280">
        <v>129</v>
      </c>
      <c r="S12" s="1278">
        <v>123</v>
      </c>
      <c r="T12" s="1280">
        <v>115</v>
      </c>
      <c r="U12" s="1278">
        <v>102</v>
      </c>
      <c r="V12" s="1280">
        <v>106</v>
      </c>
      <c r="W12" s="1278">
        <v>93</v>
      </c>
      <c r="X12" s="1280">
        <v>109</v>
      </c>
      <c r="Y12" s="1278">
        <v>124</v>
      </c>
      <c r="Z12" s="1280">
        <v>103</v>
      </c>
      <c r="AA12" s="1278">
        <v>99</v>
      </c>
      <c r="AB12" s="1280">
        <v>91</v>
      </c>
      <c r="AC12" s="1278">
        <v>81</v>
      </c>
      <c r="AD12" s="1280">
        <v>85</v>
      </c>
      <c r="AE12" s="1278">
        <v>84</v>
      </c>
      <c r="AF12" s="1280">
        <v>59</v>
      </c>
      <c r="AG12" s="1281">
        <v>73</v>
      </c>
      <c r="AH12" s="1282">
        <v>65</v>
      </c>
      <c r="AI12" s="1278">
        <v>59</v>
      </c>
      <c r="AJ12" s="1280">
        <v>39</v>
      </c>
      <c r="AK12" s="1283">
        <v>63</v>
      </c>
      <c r="AL12" s="1280">
        <v>75</v>
      </c>
      <c r="AM12" s="1283">
        <v>2722</v>
      </c>
      <c r="AN12" s="1278">
        <v>45</v>
      </c>
      <c r="AO12" s="1284"/>
      <c r="AP12" s="1284">
        <v>133</v>
      </c>
      <c r="AQ12" s="1280">
        <v>268</v>
      </c>
      <c r="AR12" s="1280">
        <v>123</v>
      </c>
      <c r="AS12" s="1280">
        <v>3189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153</v>
      </c>
      <c r="C13" s="32">
        <f t="shared" si="0"/>
        <v>0</v>
      </c>
      <c r="D13" s="33">
        <f t="shared" si="0"/>
        <v>153</v>
      </c>
      <c r="E13" s="34"/>
      <c r="F13" s="35"/>
      <c r="G13" s="36"/>
      <c r="H13" s="37"/>
      <c r="I13" s="36"/>
      <c r="J13" s="35">
        <v>2</v>
      </c>
      <c r="K13" s="34"/>
      <c r="L13" s="35">
        <v>13</v>
      </c>
      <c r="M13" s="34"/>
      <c r="N13" s="35">
        <v>38</v>
      </c>
      <c r="O13" s="34"/>
      <c r="P13" s="35">
        <v>33</v>
      </c>
      <c r="Q13" s="34"/>
      <c r="R13" s="35">
        <v>24</v>
      </c>
      <c r="S13" s="34"/>
      <c r="T13" s="35">
        <v>14</v>
      </c>
      <c r="U13" s="34"/>
      <c r="V13" s="35">
        <v>18</v>
      </c>
      <c r="W13" s="34"/>
      <c r="X13" s="35">
        <v>7</v>
      </c>
      <c r="Y13" s="34"/>
      <c r="Z13" s="35">
        <v>3</v>
      </c>
      <c r="AA13" s="34"/>
      <c r="AB13" s="35"/>
      <c r="AC13" s="34"/>
      <c r="AD13" s="35"/>
      <c r="AE13" s="34"/>
      <c r="AF13" s="35">
        <v>1</v>
      </c>
      <c r="AG13" s="38"/>
      <c r="AH13" s="39"/>
      <c r="AI13" s="34"/>
      <c r="AJ13" s="35"/>
      <c r="AK13" s="40"/>
      <c r="AL13" s="35"/>
      <c r="AM13" s="40">
        <v>146</v>
      </c>
      <c r="AN13" s="34">
        <v>3</v>
      </c>
      <c r="AO13" s="41"/>
      <c r="AP13" s="41">
        <v>3</v>
      </c>
      <c r="AQ13" s="35">
        <v>13</v>
      </c>
      <c r="AR13" s="35">
        <v>3</v>
      </c>
      <c r="AS13" s="35">
        <v>334</v>
      </c>
      <c r="AT13" s="28" t="s">
        <v>244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D13" s="4" t="s">
        <v>244</v>
      </c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ht="16.350000000000001" customHeight="1" x14ac:dyDescent="0.2">
      <c r="A14" s="42" t="s">
        <v>37</v>
      </c>
      <c r="B14" s="43">
        <f>SUM(C14+D14)</f>
        <v>163</v>
      </c>
      <c r="C14" s="44">
        <f t="shared" si="0"/>
        <v>0</v>
      </c>
      <c r="D14" s="45">
        <f t="shared" si="0"/>
        <v>163</v>
      </c>
      <c r="E14" s="46"/>
      <c r="F14" s="47"/>
      <c r="G14" s="46"/>
      <c r="H14" s="47"/>
      <c r="I14" s="46"/>
      <c r="J14" s="48">
        <v>2</v>
      </c>
      <c r="K14" s="46"/>
      <c r="L14" s="48">
        <v>10</v>
      </c>
      <c r="M14" s="46"/>
      <c r="N14" s="48">
        <v>39</v>
      </c>
      <c r="O14" s="46"/>
      <c r="P14" s="48">
        <v>36</v>
      </c>
      <c r="Q14" s="46"/>
      <c r="R14" s="48">
        <v>43</v>
      </c>
      <c r="S14" s="46"/>
      <c r="T14" s="48">
        <v>25</v>
      </c>
      <c r="U14" s="46"/>
      <c r="V14" s="48">
        <v>4</v>
      </c>
      <c r="W14" s="46"/>
      <c r="X14" s="48">
        <v>2</v>
      </c>
      <c r="Y14" s="46"/>
      <c r="Z14" s="48">
        <v>1</v>
      </c>
      <c r="AA14" s="46"/>
      <c r="AB14" s="48"/>
      <c r="AC14" s="46"/>
      <c r="AD14" s="48"/>
      <c r="AE14" s="46"/>
      <c r="AF14" s="48">
        <v>1</v>
      </c>
      <c r="AG14" s="49"/>
      <c r="AH14" s="50"/>
      <c r="AI14" s="46"/>
      <c r="AJ14" s="48"/>
      <c r="AK14" s="51"/>
      <c r="AL14" s="48"/>
      <c r="AM14" s="51">
        <v>161</v>
      </c>
      <c r="AN14" s="52"/>
      <c r="AO14" s="53"/>
      <c r="AP14" s="53"/>
      <c r="AQ14" s="54"/>
      <c r="AR14" s="54"/>
      <c r="AS14" s="54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32.1" customHeight="1" x14ac:dyDescent="0.2">
      <c r="A15" s="1519" t="s">
        <v>38</v>
      </c>
      <c r="B15" s="1519"/>
      <c r="C15" s="1519"/>
      <c r="D15" s="1519"/>
      <c r="E15" s="1519"/>
      <c r="F15" s="1519"/>
      <c r="G15" s="1519"/>
      <c r="H15" s="1519"/>
      <c r="I15" s="1519"/>
      <c r="J15" s="1519"/>
      <c r="K15" s="1519"/>
      <c r="L15" s="1519"/>
      <c r="M15" s="1519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X15" s="2"/>
      <c r="BY15" s="2"/>
      <c r="BZ15" s="2"/>
      <c r="CG15" s="13"/>
      <c r="CH15" s="13"/>
      <c r="CI15" s="13"/>
      <c r="CJ15" s="13"/>
      <c r="CK15" s="13"/>
      <c r="CL15" s="13"/>
      <c r="CM15" s="13"/>
    </row>
    <row r="16" spans="1:91" ht="16.350000000000001" customHeight="1" x14ac:dyDescent="0.2">
      <c r="A16" s="1498" t="s">
        <v>39</v>
      </c>
      <c r="B16" s="1501" t="s">
        <v>5</v>
      </c>
      <c r="C16" s="1502"/>
      <c r="D16" s="1503"/>
      <c r="E16" s="1507" t="s">
        <v>6</v>
      </c>
      <c r="F16" s="1508"/>
      <c r="G16" s="1508"/>
      <c r="H16" s="1508"/>
      <c r="I16" s="1508"/>
      <c r="J16" s="1508"/>
      <c r="K16" s="1508"/>
      <c r="L16" s="1508"/>
      <c r="M16" s="1508"/>
      <c r="N16" s="1508"/>
      <c r="O16" s="1508"/>
      <c r="P16" s="1508"/>
      <c r="Q16" s="1508"/>
      <c r="R16" s="1508"/>
      <c r="S16" s="1508"/>
      <c r="T16" s="1508"/>
      <c r="U16" s="1508"/>
      <c r="V16" s="1508"/>
      <c r="W16" s="1508"/>
      <c r="X16" s="1508"/>
      <c r="Y16" s="1508"/>
      <c r="Z16" s="1508"/>
      <c r="AA16" s="1508"/>
      <c r="AB16" s="1508"/>
      <c r="AC16" s="1508"/>
      <c r="AD16" s="1508"/>
      <c r="AE16" s="1508"/>
      <c r="AF16" s="1508"/>
      <c r="AG16" s="1508"/>
      <c r="AH16" s="1508"/>
      <c r="AI16" s="1508"/>
      <c r="AJ16" s="1508"/>
      <c r="AK16" s="1508"/>
      <c r="AL16" s="1509"/>
      <c r="AM16" s="1510" t="s">
        <v>7</v>
      </c>
      <c r="AN16" s="1510" t="s">
        <v>10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499"/>
      <c r="B17" s="1504"/>
      <c r="C17" s="1505"/>
      <c r="D17" s="1506"/>
      <c r="E17" s="1507" t="s">
        <v>11</v>
      </c>
      <c r="F17" s="1509"/>
      <c r="G17" s="1507" t="s">
        <v>12</v>
      </c>
      <c r="H17" s="1509"/>
      <c r="I17" s="1507" t="s">
        <v>13</v>
      </c>
      <c r="J17" s="1509"/>
      <c r="K17" s="1507" t="s">
        <v>14</v>
      </c>
      <c r="L17" s="1509"/>
      <c r="M17" s="1507" t="s">
        <v>15</v>
      </c>
      <c r="N17" s="1509"/>
      <c r="O17" s="1513" t="s">
        <v>16</v>
      </c>
      <c r="P17" s="1514"/>
      <c r="Q17" s="1513" t="s">
        <v>17</v>
      </c>
      <c r="R17" s="1514"/>
      <c r="S17" s="1513" t="s">
        <v>18</v>
      </c>
      <c r="T17" s="1514"/>
      <c r="U17" s="1513" t="s">
        <v>19</v>
      </c>
      <c r="V17" s="1514"/>
      <c r="W17" s="1513" t="s">
        <v>20</v>
      </c>
      <c r="X17" s="1514"/>
      <c r="Y17" s="1513" t="s">
        <v>21</v>
      </c>
      <c r="Z17" s="1514"/>
      <c r="AA17" s="1513" t="s">
        <v>22</v>
      </c>
      <c r="AB17" s="1514"/>
      <c r="AC17" s="1513" t="s">
        <v>23</v>
      </c>
      <c r="AD17" s="1514"/>
      <c r="AE17" s="1513" t="s">
        <v>24</v>
      </c>
      <c r="AF17" s="1514"/>
      <c r="AG17" s="1513" t="s">
        <v>25</v>
      </c>
      <c r="AH17" s="1514"/>
      <c r="AI17" s="1513" t="s">
        <v>26</v>
      </c>
      <c r="AJ17" s="1514"/>
      <c r="AK17" s="1513" t="s">
        <v>27</v>
      </c>
      <c r="AL17" s="1514"/>
      <c r="AM17" s="1511"/>
      <c r="AN17" s="1511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00"/>
      <c r="B18" s="1250" t="s">
        <v>32</v>
      </c>
      <c r="C18" s="1251" t="s">
        <v>40</v>
      </c>
      <c r="D18" s="765" t="s">
        <v>34</v>
      </c>
      <c r="E18" s="1252" t="s">
        <v>40</v>
      </c>
      <c r="F18" s="765" t="s">
        <v>34</v>
      </c>
      <c r="G18" s="1252" t="s">
        <v>40</v>
      </c>
      <c r="H18" s="765" t="s">
        <v>34</v>
      </c>
      <c r="I18" s="1252" t="s">
        <v>40</v>
      </c>
      <c r="J18" s="765" t="s">
        <v>34</v>
      </c>
      <c r="K18" s="1252" t="s">
        <v>40</v>
      </c>
      <c r="L18" s="765" t="s">
        <v>34</v>
      </c>
      <c r="M18" s="1252" t="s">
        <v>40</v>
      </c>
      <c r="N18" s="765" t="s">
        <v>34</v>
      </c>
      <c r="O18" s="1252" t="s">
        <v>40</v>
      </c>
      <c r="P18" s="765" t="s">
        <v>34</v>
      </c>
      <c r="Q18" s="1252" t="s">
        <v>40</v>
      </c>
      <c r="R18" s="765" t="s">
        <v>34</v>
      </c>
      <c r="S18" s="1252" t="s">
        <v>40</v>
      </c>
      <c r="T18" s="765" t="s">
        <v>34</v>
      </c>
      <c r="U18" s="1252" t="s">
        <v>40</v>
      </c>
      <c r="V18" s="765" t="s">
        <v>34</v>
      </c>
      <c r="W18" s="1252" t="s">
        <v>40</v>
      </c>
      <c r="X18" s="765" t="s">
        <v>34</v>
      </c>
      <c r="Y18" s="1252" t="s">
        <v>40</v>
      </c>
      <c r="Z18" s="765" t="s">
        <v>34</v>
      </c>
      <c r="AA18" s="1252" t="s">
        <v>40</v>
      </c>
      <c r="AB18" s="765" t="s">
        <v>34</v>
      </c>
      <c r="AC18" s="1252" t="s">
        <v>40</v>
      </c>
      <c r="AD18" s="765" t="s">
        <v>34</v>
      </c>
      <c r="AE18" s="1252" t="s">
        <v>40</v>
      </c>
      <c r="AF18" s="765" t="s">
        <v>34</v>
      </c>
      <c r="AG18" s="1252" t="s">
        <v>40</v>
      </c>
      <c r="AH18" s="765" t="s">
        <v>34</v>
      </c>
      <c r="AI18" s="1252" t="s">
        <v>40</v>
      </c>
      <c r="AJ18" s="765" t="s">
        <v>34</v>
      </c>
      <c r="AK18" s="1252" t="s">
        <v>40</v>
      </c>
      <c r="AL18" s="765" t="s">
        <v>34</v>
      </c>
      <c r="AM18" s="1512"/>
      <c r="AN18" s="15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62" t="s">
        <v>41</v>
      </c>
      <c r="B19" s="63">
        <f>SUM(C19+D19)</f>
        <v>0</v>
      </c>
      <c r="C19" s="64">
        <f t="shared" ref="C19:D22" si="1">SUM(E19+G19+I19+K19+M19+O19+Q19+S19+U19+W19+Y19+AA19+AC19+AE19+AG19+AI19+AK19)</f>
        <v>0</v>
      </c>
      <c r="D19" s="65">
        <f t="shared" si="1"/>
        <v>0</v>
      </c>
      <c r="E19" s="66"/>
      <c r="F19" s="67"/>
      <c r="G19" s="66"/>
      <c r="H19" s="67"/>
      <c r="I19" s="66"/>
      <c r="J19" s="68"/>
      <c r="K19" s="66"/>
      <c r="L19" s="68"/>
      <c r="M19" s="66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69"/>
      <c r="AH19" s="68"/>
      <c r="AI19" s="69"/>
      <c r="AJ19" s="68"/>
      <c r="AK19" s="69"/>
      <c r="AL19" s="68"/>
      <c r="AM19" s="70"/>
      <c r="AN19" s="70"/>
      <c r="AO19" s="28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>
        <v>0</v>
      </c>
      <c r="CH19" s="13">
        <v>0</v>
      </c>
      <c r="CI19" s="13"/>
      <c r="CJ19" s="13"/>
      <c r="CK19" s="13"/>
      <c r="CL19" s="13"/>
      <c r="CM19" s="13"/>
    </row>
    <row r="20" spans="1:91" ht="16.350000000000001" customHeight="1" x14ac:dyDescent="0.2">
      <c r="A20" s="71" t="s">
        <v>42</v>
      </c>
      <c r="B20" s="63">
        <f>SUM(C20+D20)</f>
        <v>0</v>
      </c>
      <c r="C20" s="64">
        <f t="shared" si="1"/>
        <v>0</v>
      </c>
      <c r="D20" s="72">
        <f t="shared" si="1"/>
        <v>0</v>
      </c>
      <c r="E20" s="34"/>
      <c r="F20" s="73"/>
      <c r="G20" s="34"/>
      <c r="H20" s="73"/>
      <c r="I20" s="34"/>
      <c r="J20" s="35"/>
      <c r="K20" s="34"/>
      <c r="L20" s="35"/>
      <c r="M20" s="34"/>
      <c r="N20" s="35"/>
      <c r="O20" s="74"/>
      <c r="P20" s="35"/>
      <c r="Q20" s="74"/>
      <c r="R20" s="35"/>
      <c r="S20" s="74"/>
      <c r="T20" s="35"/>
      <c r="U20" s="74"/>
      <c r="V20" s="35"/>
      <c r="W20" s="74"/>
      <c r="X20" s="35"/>
      <c r="Y20" s="74"/>
      <c r="Z20" s="35"/>
      <c r="AA20" s="74"/>
      <c r="AB20" s="35"/>
      <c r="AC20" s="74"/>
      <c r="AD20" s="35"/>
      <c r="AE20" s="74"/>
      <c r="AF20" s="35"/>
      <c r="AG20" s="74"/>
      <c r="AH20" s="35"/>
      <c r="AI20" s="74"/>
      <c r="AJ20" s="35"/>
      <c r="AK20" s="74"/>
      <c r="AL20" s="35"/>
      <c r="AM20" s="75"/>
      <c r="AN20" s="75"/>
      <c r="AO20" s="28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1" t="s">
        <v>43</v>
      </c>
      <c r="B21" s="63">
        <f>SUM(C21+D21)</f>
        <v>0</v>
      </c>
      <c r="C21" s="64">
        <f t="shared" si="1"/>
        <v>0</v>
      </c>
      <c r="D21" s="72">
        <f t="shared" si="1"/>
        <v>0</v>
      </c>
      <c r="E21" s="34"/>
      <c r="F21" s="73"/>
      <c r="G21" s="34"/>
      <c r="H21" s="73"/>
      <c r="I21" s="34"/>
      <c r="J21" s="35"/>
      <c r="K21" s="34"/>
      <c r="L21" s="35"/>
      <c r="M21" s="34"/>
      <c r="N21" s="35"/>
      <c r="O21" s="74"/>
      <c r="P21" s="35"/>
      <c r="Q21" s="74"/>
      <c r="R21" s="35"/>
      <c r="S21" s="74"/>
      <c r="T21" s="35"/>
      <c r="U21" s="74"/>
      <c r="V21" s="35"/>
      <c r="W21" s="74"/>
      <c r="X21" s="35"/>
      <c r="Y21" s="74"/>
      <c r="Z21" s="35"/>
      <c r="AA21" s="74"/>
      <c r="AB21" s="35"/>
      <c r="AC21" s="74"/>
      <c r="AD21" s="35"/>
      <c r="AE21" s="74"/>
      <c r="AF21" s="35"/>
      <c r="AG21" s="74"/>
      <c r="AH21" s="35"/>
      <c r="AI21" s="74"/>
      <c r="AJ21" s="35"/>
      <c r="AK21" s="74"/>
      <c r="AL21" s="35"/>
      <c r="AM21" s="75"/>
      <c r="AN21" s="75"/>
      <c r="AO21" s="28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6" t="s">
        <v>44</v>
      </c>
      <c r="B22" s="77">
        <f>SUM(C22+D22)</f>
        <v>0</v>
      </c>
      <c r="C22" s="78">
        <f t="shared" si="1"/>
        <v>0</v>
      </c>
      <c r="D22" s="45">
        <f t="shared" si="1"/>
        <v>0</v>
      </c>
      <c r="E22" s="46"/>
      <c r="F22" s="47"/>
      <c r="G22" s="46"/>
      <c r="H22" s="47"/>
      <c r="I22" s="46"/>
      <c r="J22" s="48"/>
      <c r="K22" s="46"/>
      <c r="L22" s="48"/>
      <c r="M22" s="46"/>
      <c r="N22" s="48"/>
      <c r="O22" s="79"/>
      <c r="P22" s="48"/>
      <c r="Q22" s="79"/>
      <c r="R22" s="48"/>
      <c r="S22" s="79"/>
      <c r="T22" s="48"/>
      <c r="U22" s="79"/>
      <c r="V22" s="48"/>
      <c r="W22" s="79"/>
      <c r="X22" s="48"/>
      <c r="Y22" s="79"/>
      <c r="Z22" s="48"/>
      <c r="AA22" s="79"/>
      <c r="AB22" s="48"/>
      <c r="AC22" s="79"/>
      <c r="AD22" s="48"/>
      <c r="AE22" s="79"/>
      <c r="AF22" s="48"/>
      <c r="AG22" s="79"/>
      <c r="AH22" s="48"/>
      <c r="AI22" s="79"/>
      <c r="AJ22" s="48"/>
      <c r="AK22" s="79"/>
      <c r="AL22" s="48"/>
      <c r="AM22" s="80"/>
      <c r="AN22" s="80"/>
      <c r="AO22" s="28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32.1" customHeight="1" x14ac:dyDescent="0.2">
      <c r="A23" s="776" t="s">
        <v>45</v>
      </c>
      <c r="B23" s="776"/>
      <c r="C23" s="776"/>
      <c r="D23" s="776"/>
      <c r="E23" s="776"/>
      <c r="F23" s="776"/>
      <c r="G23" s="776"/>
      <c r="H23" s="776"/>
      <c r="I23" s="776"/>
      <c r="J23" s="776"/>
      <c r="K23" s="776"/>
      <c r="L23" s="82"/>
      <c r="M23" s="11"/>
      <c r="N23" s="11"/>
      <c r="O23" s="8"/>
      <c r="P23" s="8"/>
      <c r="Q23" s="8"/>
      <c r="R23" s="8"/>
      <c r="S23" s="8"/>
      <c r="T23" s="8"/>
      <c r="U23" s="8"/>
      <c r="V23" s="8"/>
      <c r="W23" s="8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5"/>
      <c r="AN23" s="57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X23" s="2"/>
      <c r="BY23" s="2"/>
      <c r="BZ23" s="2"/>
      <c r="CG23" s="13"/>
      <c r="CH23" s="13"/>
      <c r="CI23" s="13"/>
      <c r="CJ23" s="13"/>
      <c r="CK23" s="13"/>
      <c r="CL23" s="13"/>
      <c r="CM23" s="13"/>
    </row>
    <row r="24" spans="1:91" ht="16.350000000000001" customHeight="1" x14ac:dyDescent="0.2">
      <c r="A24" s="1523" t="s">
        <v>39</v>
      </c>
      <c r="B24" s="1501" t="s">
        <v>5</v>
      </c>
      <c r="C24" s="1502"/>
      <c r="D24" s="1503"/>
      <c r="E24" s="1507" t="s">
        <v>6</v>
      </c>
      <c r="F24" s="1508"/>
      <c r="G24" s="1508"/>
      <c r="H24" s="1508"/>
      <c r="I24" s="1508"/>
      <c r="J24" s="1508"/>
      <c r="K24" s="1508"/>
      <c r="L24" s="1508"/>
      <c r="M24" s="1508"/>
      <c r="N24" s="1508"/>
      <c r="O24" s="1508"/>
      <c r="P24" s="1508"/>
      <c r="Q24" s="1508"/>
      <c r="R24" s="1508"/>
      <c r="S24" s="1508"/>
      <c r="T24" s="1508"/>
      <c r="U24" s="1508"/>
      <c r="V24" s="1508"/>
      <c r="W24" s="1508"/>
      <c r="X24" s="1508"/>
      <c r="Y24" s="1508"/>
      <c r="Z24" s="1508"/>
      <c r="AA24" s="1508"/>
      <c r="AB24" s="1508"/>
      <c r="AC24" s="1508"/>
      <c r="AD24" s="1508"/>
      <c r="AE24" s="1508"/>
      <c r="AF24" s="1508"/>
      <c r="AG24" s="1508"/>
      <c r="AH24" s="1508"/>
      <c r="AI24" s="1508"/>
      <c r="AJ24" s="1508"/>
      <c r="AK24" s="1508"/>
      <c r="AL24" s="1509"/>
      <c r="AM24" s="1510" t="s">
        <v>7</v>
      </c>
      <c r="AN24" s="1510" t="s">
        <v>10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24"/>
      <c r="B25" s="1504"/>
      <c r="C25" s="1505"/>
      <c r="D25" s="1506"/>
      <c r="E25" s="1507" t="s">
        <v>11</v>
      </c>
      <c r="F25" s="1509"/>
      <c r="G25" s="1507" t="s">
        <v>12</v>
      </c>
      <c r="H25" s="1509"/>
      <c r="I25" s="1507" t="s">
        <v>13</v>
      </c>
      <c r="J25" s="1509"/>
      <c r="K25" s="1507" t="s">
        <v>14</v>
      </c>
      <c r="L25" s="1509"/>
      <c r="M25" s="1507" t="s">
        <v>15</v>
      </c>
      <c r="N25" s="1509"/>
      <c r="O25" s="1513" t="s">
        <v>16</v>
      </c>
      <c r="P25" s="1514"/>
      <c r="Q25" s="1513" t="s">
        <v>17</v>
      </c>
      <c r="R25" s="1514"/>
      <c r="S25" s="1513" t="s">
        <v>18</v>
      </c>
      <c r="T25" s="1514"/>
      <c r="U25" s="1513" t="s">
        <v>19</v>
      </c>
      <c r="V25" s="1514"/>
      <c r="W25" s="1513" t="s">
        <v>20</v>
      </c>
      <c r="X25" s="1514"/>
      <c r="Y25" s="1513" t="s">
        <v>21</v>
      </c>
      <c r="Z25" s="1514"/>
      <c r="AA25" s="1513" t="s">
        <v>22</v>
      </c>
      <c r="AB25" s="1514"/>
      <c r="AC25" s="1513" t="s">
        <v>23</v>
      </c>
      <c r="AD25" s="1514"/>
      <c r="AE25" s="1513" t="s">
        <v>24</v>
      </c>
      <c r="AF25" s="1514"/>
      <c r="AG25" s="1513" t="s">
        <v>25</v>
      </c>
      <c r="AH25" s="1514"/>
      <c r="AI25" s="1513" t="s">
        <v>26</v>
      </c>
      <c r="AJ25" s="1514"/>
      <c r="AK25" s="1513" t="s">
        <v>27</v>
      </c>
      <c r="AL25" s="1514"/>
      <c r="AM25" s="1511"/>
      <c r="AN25" s="1511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25"/>
      <c r="B26" s="1250" t="s">
        <v>32</v>
      </c>
      <c r="C26" s="15" t="s">
        <v>40</v>
      </c>
      <c r="D26" s="764" t="s">
        <v>34</v>
      </c>
      <c r="E26" s="758" t="s">
        <v>40</v>
      </c>
      <c r="F26" s="760" t="s">
        <v>34</v>
      </c>
      <c r="G26" s="758" t="s">
        <v>40</v>
      </c>
      <c r="H26" s="760" t="s">
        <v>34</v>
      </c>
      <c r="I26" s="758" t="s">
        <v>40</v>
      </c>
      <c r="J26" s="760" t="s">
        <v>34</v>
      </c>
      <c r="K26" s="758" t="s">
        <v>40</v>
      </c>
      <c r="L26" s="760" t="s">
        <v>34</v>
      </c>
      <c r="M26" s="758" t="s">
        <v>40</v>
      </c>
      <c r="N26" s="760" t="s">
        <v>34</v>
      </c>
      <c r="O26" s="758" t="s">
        <v>40</v>
      </c>
      <c r="P26" s="760" t="s">
        <v>34</v>
      </c>
      <c r="Q26" s="758" t="s">
        <v>40</v>
      </c>
      <c r="R26" s="760" t="s">
        <v>34</v>
      </c>
      <c r="S26" s="758" t="s">
        <v>40</v>
      </c>
      <c r="T26" s="760" t="s">
        <v>34</v>
      </c>
      <c r="U26" s="758" t="s">
        <v>40</v>
      </c>
      <c r="V26" s="760" t="s">
        <v>34</v>
      </c>
      <c r="W26" s="758" t="s">
        <v>40</v>
      </c>
      <c r="X26" s="760" t="s">
        <v>34</v>
      </c>
      <c r="Y26" s="758" t="s">
        <v>40</v>
      </c>
      <c r="Z26" s="760" t="s">
        <v>34</v>
      </c>
      <c r="AA26" s="758" t="s">
        <v>40</v>
      </c>
      <c r="AB26" s="760" t="s">
        <v>34</v>
      </c>
      <c r="AC26" s="758" t="s">
        <v>40</v>
      </c>
      <c r="AD26" s="760" t="s">
        <v>34</v>
      </c>
      <c r="AE26" s="758" t="s">
        <v>40</v>
      </c>
      <c r="AF26" s="760" t="s">
        <v>34</v>
      </c>
      <c r="AG26" s="758" t="s">
        <v>40</v>
      </c>
      <c r="AH26" s="760" t="s">
        <v>34</v>
      </c>
      <c r="AI26" s="758" t="s">
        <v>40</v>
      </c>
      <c r="AJ26" s="760" t="s">
        <v>34</v>
      </c>
      <c r="AK26" s="758" t="s">
        <v>40</v>
      </c>
      <c r="AL26" s="760" t="s">
        <v>34</v>
      </c>
      <c r="AM26" s="1512"/>
      <c r="AN26" s="15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254" t="s">
        <v>41</v>
      </c>
      <c r="B27" s="1255">
        <f t="shared" ref="B27:B32" si="2">SUM(C27+D27)</f>
        <v>0</v>
      </c>
      <c r="C27" s="1285">
        <f t="shared" ref="C27:D32" si="3">SUM(E27+G27+I27+K27+M27+O27+Q27+S27+U27+W27+Y27+AA27+AC27+AE27+AG27+AI27+AK27)</f>
        <v>0</v>
      </c>
      <c r="D27" s="1277">
        <f t="shared" si="3"/>
        <v>0</v>
      </c>
      <c r="E27" s="1278"/>
      <c r="F27" s="1279"/>
      <c r="G27" s="1278"/>
      <c r="H27" s="1279"/>
      <c r="I27" s="1278"/>
      <c r="J27" s="1280"/>
      <c r="K27" s="1278"/>
      <c r="L27" s="1280"/>
      <c r="M27" s="1278"/>
      <c r="N27" s="1280"/>
      <c r="O27" s="1286"/>
      <c r="P27" s="1280"/>
      <c r="Q27" s="1286"/>
      <c r="R27" s="1280"/>
      <c r="S27" s="1286"/>
      <c r="T27" s="1280"/>
      <c r="U27" s="1286"/>
      <c r="V27" s="1280"/>
      <c r="W27" s="1286"/>
      <c r="X27" s="1280"/>
      <c r="Y27" s="1286"/>
      <c r="Z27" s="1280"/>
      <c r="AA27" s="1286"/>
      <c r="AB27" s="1280"/>
      <c r="AC27" s="1286"/>
      <c r="AD27" s="1280"/>
      <c r="AE27" s="1286"/>
      <c r="AF27" s="1280"/>
      <c r="AG27" s="1286"/>
      <c r="AH27" s="1280"/>
      <c r="AI27" s="1286"/>
      <c r="AJ27" s="1280"/>
      <c r="AK27" s="1286"/>
      <c r="AL27" s="1280"/>
      <c r="AM27" s="1287"/>
      <c r="AN27" s="1287"/>
      <c r="AO27" s="28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>
        <v>0</v>
      </c>
      <c r="CH27" s="13">
        <v>0</v>
      </c>
      <c r="CI27" s="13"/>
      <c r="CJ27" s="13"/>
      <c r="CK27" s="13"/>
      <c r="CL27" s="13"/>
      <c r="CM27" s="13"/>
    </row>
    <row r="28" spans="1:91" ht="16.350000000000001" customHeight="1" x14ac:dyDescent="0.2">
      <c r="A28" s="30" t="s">
        <v>42</v>
      </c>
      <c r="B28" s="63">
        <f t="shared" si="2"/>
        <v>0</v>
      </c>
      <c r="C28" s="64">
        <f t="shared" si="3"/>
        <v>0</v>
      </c>
      <c r="D28" s="72">
        <f t="shared" si="3"/>
        <v>0</v>
      </c>
      <c r="E28" s="34"/>
      <c r="F28" s="73"/>
      <c r="G28" s="34"/>
      <c r="H28" s="73"/>
      <c r="I28" s="34"/>
      <c r="J28" s="35"/>
      <c r="K28" s="34"/>
      <c r="L28" s="35"/>
      <c r="M28" s="34"/>
      <c r="N28" s="35"/>
      <c r="O28" s="74"/>
      <c r="P28" s="35"/>
      <c r="Q28" s="74"/>
      <c r="R28" s="35"/>
      <c r="S28" s="74"/>
      <c r="T28" s="35"/>
      <c r="U28" s="74"/>
      <c r="V28" s="35"/>
      <c r="W28" s="74"/>
      <c r="X28" s="35"/>
      <c r="Y28" s="74"/>
      <c r="Z28" s="35"/>
      <c r="AA28" s="74"/>
      <c r="AB28" s="35"/>
      <c r="AC28" s="74"/>
      <c r="AD28" s="35"/>
      <c r="AE28" s="74"/>
      <c r="AF28" s="35"/>
      <c r="AG28" s="74"/>
      <c r="AH28" s="35"/>
      <c r="AI28" s="74"/>
      <c r="AJ28" s="35"/>
      <c r="AK28" s="74"/>
      <c r="AL28" s="35"/>
      <c r="AM28" s="75"/>
      <c r="AN28" s="75"/>
      <c r="AO28" s="28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2">
        <f t="shared" si="3"/>
        <v>0</v>
      </c>
      <c r="E29" s="34"/>
      <c r="F29" s="73"/>
      <c r="G29" s="34"/>
      <c r="H29" s="73"/>
      <c r="I29" s="34"/>
      <c r="J29" s="35"/>
      <c r="K29" s="34"/>
      <c r="L29" s="35"/>
      <c r="M29" s="34"/>
      <c r="N29" s="35"/>
      <c r="O29" s="74"/>
      <c r="P29" s="35"/>
      <c r="Q29" s="74"/>
      <c r="R29" s="35"/>
      <c r="S29" s="74"/>
      <c r="T29" s="35"/>
      <c r="U29" s="74"/>
      <c r="V29" s="35"/>
      <c r="W29" s="74"/>
      <c r="X29" s="35"/>
      <c r="Y29" s="74"/>
      <c r="Z29" s="35"/>
      <c r="AA29" s="74"/>
      <c r="AB29" s="35"/>
      <c r="AC29" s="74"/>
      <c r="AD29" s="35"/>
      <c r="AE29" s="74"/>
      <c r="AF29" s="35"/>
      <c r="AG29" s="74"/>
      <c r="AH29" s="35"/>
      <c r="AI29" s="74"/>
      <c r="AJ29" s="35"/>
      <c r="AK29" s="74"/>
      <c r="AL29" s="35"/>
      <c r="AM29" s="75"/>
      <c r="AN29" s="75"/>
      <c r="AO29" s="28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46</v>
      </c>
      <c r="B30" s="63">
        <f t="shared" si="2"/>
        <v>0</v>
      </c>
      <c r="C30" s="64">
        <f t="shared" si="3"/>
        <v>0</v>
      </c>
      <c r="D30" s="72">
        <f t="shared" si="3"/>
        <v>0</v>
      </c>
      <c r="E30" s="34"/>
      <c r="F30" s="73"/>
      <c r="G30" s="34"/>
      <c r="H30" s="73"/>
      <c r="I30" s="34"/>
      <c r="J30" s="35"/>
      <c r="K30" s="34"/>
      <c r="L30" s="35"/>
      <c r="M30" s="34"/>
      <c r="N30" s="35"/>
      <c r="O30" s="74"/>
      <c r="P30" s="35"/>
      <c r="Q30" s="74"/>
      <c r="R30" s="35"/>
      <c r="S30" s="74"/>
      <c r="T30" s="35"/>
      <c r="U30" s="74"/>
      <c r="V30" s="35"/>
      <c r="W30" s="74"/>
      <c r="X30" s="35"/>
      <c r="Y30" s="74"/>
      <c r="Z30" s="35"/>
      <c r="AA30" s="74"/>
      <c r="AB30" s="35"/>
      <c r="AC30" s="74"/>
      <c r="AD30" s="35"/>
      <c r="AE30" s="74"/>
      <c r="AF30" s="35"/>
      <c r="AG30" s="74"/>
      <c r="AH30" s="35"/>
      <c r="AI30" s="74"/>
      <c r="AJ30" s="35"/>
      <c r="AK30" s="74"/>
      <c r="AL30" s="35"/>
      <c r="AM30" s="75"/>
      <c r="AN30" s="75"/>
      <c r="AO30" s="28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2">
        <f t="shared" si="3"/>
        <v>0</v>
      </c>
      <c r="E31" s="34"/>
      <c r="F31" s="73"/>
      <c r="G31" s="34"/>
      <c r="H31" s="73"/>
      <c r="I31" s="34"/>
      <c r="J31" s="35"/>
      <c r="K31" s="34"/>
      <c r="L31" s="35"/>
      <c r="M31" s="34"/>
      <c r="N31" s="35"/>
      <c r="O31" s="74"/>
      <c r="P31" s="35"/>
      <c r="Q31" s="74"/>
      <c r="R31" s="35"/>
      <c r="S31" s="74"/>
      <c r="T31" s="35"/>
      <c r="U31" s="74"/>
      <c r="V31" s="35"/>
      <c r="W31" s="74"/>
      <c r="X31" s="35"/>
      <c r="Y31" s="74"/>
      <c r="Z31" s="35"/>
      <c r="AA31" s="74"/>
      <c r="AB31" s="35"/>
      <c r="AC31" s="74"/>
      <c r="AD31" s="35"/>
      <c r="AE31" s="74"/>
      <c r="AF31" s="35"/>
      <c r="AG31" s="74"/>
      <c r="AH31" s="35"/>
      <c r="AI31" s="74"/>
      <c r="AJ31" s="35"/>
      <c r="AK31" s="74"/>
      <c r="AL31" s="35"/>
      <c r="AM31" s="75"/>
      <c r="AN31" s="75"/>
      <c r="AO31" s="28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89" t="s">
        <v>48</v>
      </c>
      <c r="B32" s="77">
        <f t="shared" si="2"/>
        <v>0</v>
      </c>
      <c r="C32" s="78">
        <f t="shared" si="3"/>
        <v>0</v>
      </c>
      <c r="D32" s="45">
        <f t="shared" si="3"/>
        <v>0</v>
      </c>
      <c r="E32" s="46"/>
      <c r="F32" s="47"/>
      <c r="G32" s="46"/>
      <c r="H32" s="47"/>
      <c r="I32" s="46"/>
      <c r="J32" s="48"/>
      <c r="K32" s="46"/>
      <c r="L32" s="48"/>
      <c r="M32" s="46"/>
      <c r="N32" s="48"/>
      <c r="O32" s="79"/>
      <c r="P32" s="48"/>
      <c r="Q32" s="79"/>
      <c r="R32" s="48"/>
      <c r="S32" s="79"/>
      <c r="T32" s="48"/>
      <c r="U32" s="79"/>
      <c r="V32" s="48"/>
      <c r="W32" s="79"/>
      <c r="X32" s="48"/>
      <c r="Y32" s="79"/>
      <c r="Z32" s="48"/>
      <c r="AA32" s="79"/>
      <c r="AB32" s="48"/>
      <c r="AC32" s="79"/>
      <c r="AD32" s="48"/>
      <c r="AE32" s="79"/>
      <c r="AF32" s="48"/>
      <c r="AG32" s="79"/>
      <c r="AH32" s="48"/>
      <c r="AI32" s="79"/>
      <c r="AJ32" s="48"/>
      <c r="AK32" s="79"/>
      <c r="AL32" s="48"/>
      <c r="AM32" s="80"/>
      <c r="AN32" s="80"/>
      <c r="AO32" s="28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32.1" customHeight="1" x14ac:dyDescent="0.2">
      <c r="A33" s="776" t="s">
        <v>49</v>
      </c>
      <c r="B33" s="776"/>
      <c r="C33" s="776"/>
      <c r="D33" s="776"/>
      <c r="E33" s="776"/>
      <c r="F33" s="776"/>
      <c r="G33" s="776"/>
      <c r="H33" s="776"/>
      <c r="I33" s="776"/>
      <c r="J33" s="776"/>
      <c r="K33" s="776"/>
      <c r="L33" s="82"/>
      <c r="M33" s="11"/>
      <c r="N33" s="11"/>
      <c r="O33" s="8"/>
      <c r="P33" s="8"/>
      <c r="Q33" s="8"/>
      <c r="R33" s="8"/>
      <c r="S33" s="8"/>
      <c r="T33" s="8"/>
      <c r="U33" s="8"/>
      <c r="V33" s="8"/>
      <c r="W33" s="8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5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X33" s="2"/>
      <c r="BY33" s="2"/>
      <c r="BZ33" s="2"/>
      <c r="CG33" s="13"/>
      <c r="CH33" s="13"/>
      <c r="CI33" s="13"/>
      <c r="CJ33" s="13"/>
      <c r="CK33" s="13"/>
      <c r="CL33" s="13"/>
      <c r="CM33" s="13"/>
    </row>
    <row r="34" spans="1:91" ht="16.350000000000001" customHeight="1" x14ac:dyDescent="0.2">
      <c r="A34" s="1523" t="s">
        <v>39</v>
      </c>
      <c r="B34" s="1501" t="s">
        <v>5</v>
      </c>
      <c r="C34" s="1502"/>
      <c r="D34" s="1503"/>
      <c r="E34" s="1507" t="s">
        <v>6</v>
      </c>
      <c r="F34" s="1508"/>
      <c r="G34" s="1508"/>
      <c r="H34" s="1508"/>
      <c r="I34" s="1508"/>
      <c r="J34" s="1508"/>
      <c r="K34" s="1508"/>
      <c r="L34" s="1508"/>
      <c r="M34" s="1508"/>
      <c r="N34" s="1508"/>
      <c r="O34" s="1508"/>
      <c r="P34" s="1508"/>
      <c r="Q34" s="1508"/>
      <c r="R34" s="1508"/>
      <c r="S34" s="1508"/>
      <c r="T34" s="1508"/>
      <c r="U34" s="1508"/>
      <c r="V34" s="1508"/>
      <c r="W34" s="1508"/>
      <c r="X34" s="1508"/>
      <c r="Y34" s="1508"/>
      <c r="Z34" s="1508"/>
      <c r="AA34" s="1508"/>
      <c r="AB34" s="1508"/>
      <c r="AC34" s="1508"/>
      <c r="AD34" s="1508"/>
      <c r="AE34" s="1508"/>
      <c r="AF34" s="1508"/>
      <c r="AG34" s="1508"/>
      <c r="AH34" s="1508"/>
      <c r="AI34" s="1508"/>
      <c r="AJ34" s="1508"/>
      <c r="AK34" s="1508"/>
      <c r="AL34" s="1509"/>
      <c r="AM34" s="1510" t="s">
        <v>7</v>
      </c>
      <c r="AN34" s="1510" t="s">
        <v>10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24"/>
      <c r="B35" s="1504"/>
      <c r="C35" s="1505"/>
      <c r="D35" s="1506"/>
      <c r="E35" s="1507" t="s">
        <v>11</v>
      </c>
      <c r="F35" s="1509"/>
      <c r="G35" s="1507" t="s">
        <v>12</v>
      </c>
      <c r="H35" s="1509"/>
      <c r="I35" s="1507" t="s">
        <v>13</v>
      </c>
      <c r="J35" s="1509"/>
      <c r="K35" s="1507" t="s">
        <v>14</v>
      </c>
      <c r="L35" s="1509"/>
      <c r="M35" s="1507" t="s">
        <v>15</v>
      </c>
      <c r="N35" s="1509"/>
      <c r="O35" s="1513" t="s">
        <v>16</v>
      </c>
      <c r="P35" s="1514"/>
      <c r="Q35" s="1513" t="s">
        <v>17</v>
      </c>
      <c r="R35" s="1514"/>
      <c r="S35" s="1513" t="s">
        <v>18</v>
      </c>
      <c r="T35" s="1514"/>
      <c r="U35" s="1513" t="s">
        <v>19</v>
      </c>
      <c r="V35" s="1514"/>
      <c r="W35" s="1513" t="s">
        <v>20</v>
      </c>
      <c r="X35" s="1514"/>
      <c r="Y35" s="1513" t="s">
        <v>21</v>
      </c>
      <c r="Z35" s="1514"/>
      <c r="AA35" s="1513" t="s">
        <v>22</v>
      </c>
      <c r="AB35" s="1514"/>
      <c r="AC35" s="1513" t="s">
        <v>23</v>
      </c>
      <c r="AD35" s="1514"/>
      <c r="AE35" s="1513" t="s">
        <v>24</v>
      </c>
      <c r="AF35" s="1514"/>
      <c r="AG35" s="1513" t="s">
        <v>25</v>
      </c>
      <c r="AH35" s="1514"/>
      <c r="AI35" s="1513" t="s">
        <v>26</v>
      </c>
      <c r="AJ35" s="1514"/>
      <c r="AK35" s="1513" t="s">
        <v>27</v>
      </c>
      <c r="AL35" s="1514"/>
      <c r="AM35" s="1511"/>
      <c r="AN35" s="1511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25"/>
      <c r="B36" s="1250" t="s">
        <v>32</v>
      </c>
      <c r="C36" s="15" t="s">
        <v>40</v>
      </c>
      <c r="D36" s="764" t="s">
        <v>34</v>
      </c>
      <c r="E36" s="754" t="s">
        <v>40</v>
      </c>
      <c r="F36" s="765" t="s">
        <v>34</v>
      </c>
      <c r="G36" s="754" t="s">
        <v>40</v>
      </c>
      <c r="H36" s="765" t="s">
        <v>34</v>
      </c>
      <c r="I36" s="754" t="s">
        <v>40</v>
      </c>
      <c r="J36" s="765" t="s">
        <v>34</v>
      </c>
      <c r="K36" s="754" t="s">
        <v>40</v>
      </c>
      <c r="L36" s="765" t="s">
        <v>34</v>
      </c>
      <c r="M36" s="754" t="s">
        <v>40</v>
      </c>
      <c r="N36" s="765" t="s">
        <v>34</v>
      </c>
      <c r="O36" s="754" t="s">
        <v>40</v>
      </c>
      <c r="P36" s="765" t="s">
        <v>34</v>
      </c>
      <c r="Q36" s="754" t="s">
        <v>40</v>
      </c>
      <c r="R36" s="765" t="s">
        <v>34</v>
      </c>
      <c r="S36" s="754" t="s">
        <v>40</v>
      </c>
      <c r="T36" s="765" t="s">
        <v>34</v>
      </c>
      <c r="U36" s="754" t="s">
        <v>40</v>
      </c>
      <c r="V36" s="765" t="s">
        <v>34</v>
      </c>
      <c r="W36" s="754" t="s">
        <v>40</v>
      </c>
      <c r="X36" s="765" t="s">
        <v>34</v>
      </c>
      <c r="Y36" s="754" t="s">
        <v>40</v>
      </c>
      <c r="Z36" s="765" t="s">
        <v>34</v>
      </c>
      <c r="AA36" s="754" t="s">
        <v>40</v>
      </c>
      <c r="AB36" s="765" t="s">
        <v>34</v>
      </c>
      <c r="AC36" s="754" t="s">
        <v>40</v>
      </c>
      <c r="AD36" s="765" t="s">
        <v>34</v>
      </c>
      <c r="AE36" s="754" t="s">
        <v>40</v>
      </c>
      <c r="AF36" s="765" t="s">
        <v>34</v>
      </c>
      <c r="AG36" s="754" t="s">
        <v>40</v>
      </c>
      <c r="AH36" s="765" t="s">
        <v>34</v>
      </c>
      <c r="AI36" s="754" t="s">
        <v>40</v>
      </c>
      <c r="AJ36" s="765" t="s">
        <v>34</v>
      </c>
      <c r="AK36" s="754" t="s">
        <v>40</v>
      </c>
      <c r="AL36" s="765" t="s">
        <v>34</v>
      </c>
      <c r="AM36" s="1512"/>
      <c r="AN36" s="1512"/>
      <c r="AO36" s="91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254" t="s">
        <v>41</v>
      </c>
      <c r="B37" s="1255">
        <f t="shared" ref="B37:B42" si="4">SUM(C37+D37)</f>
        <v>0</v>
      </c>
      <c r="C37" s="1285">
        <f t="shared" ref="C37:D42" si="5">SUM(E37+G37+I37+K37+M37+O37+Q37+S37+U37+W37+Y37+AA37+AC37+AE37+AG37+AI37+AK37)</f>
        <v>0</v>
      </c>
      <c r="D37" s="1277">
        <f t="shared" si="5"/>
        <v>0</v>
      </c>
      <c r="E37" s="66"/>
      <c r="F37" s="67"/>
      <c r="G37" s="66"/>
      <c r="H37" s="67"/>
      <c r="I37" s="66"/>
      <c r="J37" s="68"/>
      <c r="K37" s="66"/>
      <c r="L37" s="68"/>
      <c r="M37" s="66"/>
      <c r="N37" s="68"/>
      <c r="O37" s="69"/>
      <c r="P37" s="68"/>
      <c r="Q37" s="69"/>
      <c r="R37" s="68"/>
      <c r="S37" s="69"/>
      <c r="T37" s="68"/>
      <c r="U37" s="69"/>
      <c r="V37" s="68"/>
      <c r="W37" s="69"/>
      <c r="X37" s="68"/>
      <c r="Y37" s="69"/>
      <c r="Z37" s="68"/>
      <c r="AA37" s="69"/>
      <c r="AB37" s="68"/>
      <c r="AC37" s="69"/>
      <c r="AD37" s="68"/>
      <c r="AE37" s="69"/>
      <c r="AF37" s="68"/>
      <c r="AG37" s="69"/>
      <c r="AH37" s="68"/>
      <c r="AI37" s="69"/>
      <c r="AJ37" s="68"/>
      <c r="AK37" s="69"/>
      <c r="AL37" s="68"/>
      <c r="AM37" s="75"/>
      <c r="AN37" s="1287"/>
      <c r="AO37" s="28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>
        <v>0</v>
      </c>
      <c r="CH37" s="13">
        <v>0</v>
      </c>
      <c r="CI37" s="13"/>
      <c r="CJ37" s="13"/>
      <c r="CK37" s="13"/>
      <c r="CL37" s="13"/>
      <c r="CM37" s="13"/>
    </row>
    <row r="38" spans="1:91" ht="16.350000000000001" customHeight="1" x14ac:dyDescent="0.2">
      <c r="A38" s="30" t="s">
        <v>42</v>
      </c>
      <c r="B38" s="63">
        <f t="shared" si="4"/>
        <v>0</v>
      </c>
      <c r="C38" s="64">
        <f t="shared" si="5"/>
        <v>0</v>
      </c>
      <c r="D38" s="72">
        <f t="shared" si="5"/>
        <v>0</v>
      </c>
      <c r="E38" s="34"/>
      <c r="F38" s="73"/>
      <c r="G38" s="34"/>
      <c r="H38" s="73"/>
      <c r="I38" s="34"/>
      <c r="J38" s="35"/>
      <c r="K38" s="34"/>
      <c r="L38" s="35"/>
      <c r="M38" s="34"/>
      <c r="N38" s="35"/>
      <c r="O38" s="74"/>
      <c r="P38" s="35"/>
      <c r="Q38" s="74"/>
      <c r="R38" s="35"/>
      <c r="S38" s="74"/>
      <c r="T38" s="35"/>
      <c r="U38" s="74"/>
      <c r="V38" s="35"/>
      <c r="W38" s="74"/>
      <c r="X38" s="35"/>
      <c r="Y38" s="74"/>
      <c r="Z38" s="35"/>
      <c r="AA38" s="74"/>
      <c r="AB38" s="35"/>
      <c r="AC38" s="74"/>
      <c r="AD38" s="35"/>
      <c r="AE38" s="74"/>
      <c r="AF38" s="35"/>
      <c r="AG38" s="74"/>
      <c r="AH38" s="35"/>
      <c r="AI38" s="74"/>
      <c r="AJ38" s="35"/>
      <c r="AK38" s="74"/>
      <c r="AL38" s="35"/>
      <c r="AM38" s="75"/>
      <c r="AN38" s="75"/>
      <c r="AO38" s="28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2">
        <f t="shared" si="5"/>
        <v>0</v>
      </c>
      <c r="E39" s="34"/>
      <c r="F39" s="73"/>
      <c r="G39" s="34"/>
      <c r="H39" s="73"/>
      <c r="I39" s="34"/>
      <c r="J39" s="35"/>
      <c r="K39" s="34"/>
      <c r="L39" s="35"/>
      <c r="M39" s="34"/>
      <c r="N39" s="35"/>
      <c r="O39" s="74"/>
      <c r="P39" s="35"/>
      <c r="Q39" s="74"/>
      <c r="R39" s="35"/>
      <c r="S39" s="74"/>
      <c r="T39" s="35"/>
      <c r="U39" s="74"/>
      <c r="V39" s="35"/>
      <c r="W39" s="74"/>
      <c r="X39" s="35"/>
      <c r="Y39" s="74"/>
      <c r="Z39" s="35"/>
      <c r="AA39" s="74"/>
      <c r="AB39" s="35"/>
      <c r="AC39" s="74"/>
      <c r="AD39" s="35"/>
      <c r="AE39" s="74"/>
      <c r="AF39" s="35"/>
      <c r="AG39" s="74"/>
      <c r="AH39" s="35"/>
      <c r="AI39" s="74"/>
      <c r="AJ39" s="35"/>
      <c r="AK39" s="74"/>
      <c r="AL39" s="35"/>
      <c r="AM39" s="75"/>
      <c r="AN39" s="75"/>
      <c r="AO39" s="28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46</v>
      </c>
      <c r="B40" s="63">
        <f t="shared" si="4"/>
        <v>0</v>
      </c>
      <c r="C40" s="64">
        <f t="shared" si="5"/>
        <v>0</v>
      </c>
      <c r="D40" s="72">
        <f t="shared" si="5"/>
        <v>0</v>
      </c>
      <c r="E40" s="34"/>
      <c r="F40" s="73"/>
      <c r="G40" s="34"/>
      <c r="H40" s="73"/>
      <c r="I40" s="34"/>
      <c r="J40" s="35"/>
      <c r="K40" s="34"/>
      <c r="L40" s="35"/>
      <c r="M40" s="34"/>
      <c r="N40" s="35"/>
      <c r="O40" s="74"/>
      <c r="P40" s="35"/>
      <c r="Q40" s="74"/>
      <c r="R40" s="35"/>
      <c r="S40" s="74"/>
      <c r="T40" s="35"/>
      <c r="U40" s="74"/>
      <c r="V40" s="35"/>
      <c r="W40" s="74"/>
      <c r="X40" s="35"/>
      <c r="Y40" s="74"/>
      <c r="Z40" s="35"/>
      <c r="AA40" s="74"/>
      <c r="AB40" s="35"/>
      <c r="AC40" s="74"/>
      <c r="AD40" s="35"/>
      <c r="AE40" s="74"/>
      <c r="AF40" s="35"/>
      <c r="AG40" s="74"/>
      <c r="AH40" s="35"/>
      <c r="AI40" s="74"/>
      <c r="AJ40" s="35"/>
      <c r="AK40" s="74"/>
      <c r="AL40" s="35"/>
      <c r="AM40" s="75"/>
      <c r="AN40" s="75"/>
      <c r="AO40" s="28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2">
        <f t="shared" si="5"/>
        <v>0</v>
      </c>
      <c r="E41" s="34"/>
      <c r="F41" s="73"/>
      <c r="G41" s="34"/>
      <c r="H41" s="73"/>
      <c r="I41" s="34"/>
      <c r="J41" s="35"/>
      <c r="K41" s="34"/>
      <c r="L41" s="35"/>
      <c r="M41" s="34"/>
      <c r="N41" s="35"/>
      <c r="O41" s="74"/>
      <c r="P41" s="35"/>
      <c r="Q41" s="74"/>
      <c r="R41" s="35"/>
      <c r="S41" s="74"/>
      <c r="T41" s="35"/>
      <c r="U41" s="74"/>
      <c r="V41" s="35"/>
      <c r="W41" s="74"/>
      <c r="X41" s="35"/>
      <c r="Y41" s="74"/>
      <c r="Z41" s="35"/>
      <c r="AA41" s="74"/>
      <c r="AB41" s="35"/>
      <c r="AC41" s="74"/>
      <c r="AD41" s="35"/>
      <c r="AE41" s="74"/>
      <c r="AF41" s="35"/>
      <c r="AG41" s="74"/>
      <c r="AH41" s="35"/>
      <c r="AI41" s="74"/>
      <c r="AJ41" s="35"/>
      <c r="AK41" s="74"/>
      <c r="AL41" s="35"/>
      <c r="AM41" s="75"/>
      <c r="AN41" s="75"/>
      <c r="AO41" s="28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89" t="s">
        <v>48</v>
      </c>
      <c r="B42" s="77">
        <f t="shared" si="4"/>
        <v>0</v>
      </c>
      <c r="C42" s="78">
        <f t="shared" si="5"/>
        <v>0</v>
      </c>
      <c r="D42" s="45">
        <f t="shared" si="5"/>
        <v>0</v>
      </c>
      <c r="E42" s="46"/>
      <c r="F42" s="47"/>
      <c r="G42" s="46"/>
      <c r="H42" s="47"/>
      <c r="I42" s="46"/>
      <c r="J42" s="48"/>
      <c r="K42" s="46"/>
      <c r="L42" s="48"/>
      <c r="M42" s="46"/>
      <c r="N42" s="48"/>
      <c r="O42" s="79"/>
      <c r="P42" s="48"/>
      <c r="Q42" s="79"/>
      <c r="R42" s="48"/>
      <c r="S42" s="79"/>
      <c r="T42" s="48"/>
      <c r="U42" s="79"/>
      <c r="V42" s="48"/>
      <c r="W42" s="79"/>
      <c r="X42" s="48"/>
      <c r="Y42" s="79"/>
      <c r="Z42" s="48"/>
      <c r="AA42" s="79"/>
      <c r="AB42" s="48"/>
      <c r="AC42" s="79"/>
      <c r="AD42" s="48"/>
      <c r="AE42" s="79"/>
      <c r="AF42" s="48"/>
      <c r="AG42" s="79"/>
      <c r="AH42" s="48"/>
      <c r="AI42" s="79"/>
      <c r="AJ42" s="48"/>
      <c r="AK42" s="79"/>
      <c r="AL42" s="48"/>
      <c r="AM42" s="80"/>
      <c r="AN42" s="80"/>
      <c r="AO42" s="28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32.1" customHeight="1" x14ac:dyDescent="0.2">
      <c r="A43" s="776" t="s">
        <v>50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82"/>
      <c r="M43" s="11"/>
      <c r="N43" s="11"/>
      <c r="O43" s="8"/>
      <c r="P43" s="8"/>
      <c r="Q43" s="8"/>
      <c r="R43" s="8"/>
      <c r="S43" s="8"/>
      <c r="T43" s="8"/>
      <c r="U43" s="8"/>
      <c r="V43" s="8"/>
      <c r="W43" s="8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5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X43" s="2"/>
      <c r="BY43" s="2"/>
      <c r="BZ43" s="2"/>
      <c r="CG43" s="13"/>
      <c r="CH43" s="13"/>
      <c r="CI43" s="13"/>
      <c r="CJ43" s="13"/>
      <c r="CK43" s="13"/>
      <c r="CL43" s="13"/>
      <c r="CM43" s="13"/>
    </row>
    <row r="44" spans="1:91" ht="16.350000000000001" customHeight="1" x14ac:dyDescent="0.2">
      <c r="A44" s="1523" t="s">
        <v>39</v>
      </c>
      <c r="B44" s="1501" t="s">
        <v>5</v>
      </c>
      <c r="C44" s="1502"/>
      <c r="D44" s="1503"/>
      <c r="E44" s="1507" t="s">
        <v>6</v>
      </c>
      <c r="F44" s="1508"/>
      <c r="G44" s="1508"/>
      <c r="H44" s="1508"/>
      <c r="I44" s="1508"/>
      <c r="J44" s="1508"/>
      <c r="K44" s="1508"/>
      <c r="L44" s="1508"/>
      <c r="M44" s="1508"/>
      <c r="N44" s="1508"/>
      <c r="O44" s="1508"/>
      <c r="P44" s="1508"/>
      <c r="Q44" s="1508"/>
      <c r="R44" s="1508"/>
      <c r="S44" s="1508"/>
      <c r="T44" s="1508"/>
      <c r="U44" s="1508"/>
      <c r="V44" s="1508"/>
      <c r="W44" s="1508"/>
      <c r="X44" s="1508"/>
      <c r="Y44" s="1508"/>
      <c r="Z44" s="1508"/>
      <c r="AA44" s="1508"/>
      <c r="AB44" s="1508"/>
      <c r="AC44" s="1508"/>
      <c r="AD44" s="1508"/>
      <c r="AE44" s="1508"/>
      <c r="AF44" s="1508"/>
      <c r="AG44" s="1508"/>
      <c r="AH44" s="1508"/>
      <c r="AI44" s="1508"/>
      <c r="AJ44" s="1508"/>
      <c r="AK44" s="1508"/>
      <c r="AL44" s="1509"/>
      <c r="AM44" s="1510" t="s">
        <v>7</v>
      </c>
      <c r="AN44" s="1510" t="s">
        <v>10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24"/>
      <c r="B45" s="1504"/>
      <c r="C45" s="1505"/>
      <c r="D45" s="1506"/>
      <c r="E45" s="1507" t="s">
        <v>11</v>
      </c>
      <c r="F45" s="1509"/>
      <c r="G45" s="1507" t="s">
        <v>12</v>
      </c>
      <c r="H45" s="1509"/>
      <c r="I45" s="1507" t="s">
        <v>13</v>
      </c>
      <c r="J45" s="1509"/>
      <c r="K45" s="1507" t="s">
        <v>14</v>
      </c>
      <c r="L45" s="1509"/>
      <c r="M45" s="1507" t="s">
        <v>15</v>
      </c>
      <c r="N45" s="1509"/>
      <c r="O45" s="1513" t="s">
        <v>16</v>
      </c>
      <c r="P45" s="1514"/>
      <c r="Q45" s="1513" t="s">
        <v>17</v>
      </c>
      <c r="R45" s="1514"/>
      <c r="S45" s="1513" t="s">
        <v>18</v>
      </c>
      <c r="T45" s="1514"/>
      <c r="U45" s="1513" t="s">
        <v>19</v>
      </c>
      <c r="V45" s="1514"/>
      <c r="W45" s="1513" t="s">
        <v>20</v>
      </c>
      <c r="X45" s="1514"/>
      <c r="Y45" s="1513" t="s">
        <v>21</v>
      </c>
      <c r="Z45" s="1514"/>
      <c r="AA45" s="1513" t="s">
        <v>22</v>
      </c>
      <c r="AB45" s="1514"/>
      <c r="AC45" s="1513" t="s">
        <v>23</v>
      </c>
      <c r="AD45" s="1514"/>
      <c r="AE45" s="1513" t="s">
        <v>24</v>
      </c>
      <c r="AF45" s="1514"/>
      <c r="AG45" s="1513" t="s">
        <v>25</v>
      </c>
      <c r="AH45" s="1514"/>
      <c r="AI45" s="1513" t="s">
        <v>26</v>
      </c>
      <c r="AJ45" s="1514"/>
      <c r="AK45" s="1513" t="s">
        <v>27</v>
      </c>
      <c r="AL45" s="1514"/>
      <c r="AM45" s="1511"/>
      <c r="AN45" s="1511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25"/>
      <c r="B46" s="1250" t="s">
        <v>32</v>
      </c>
      <c r="C46" s="15" t="s">
        <v>40</v>
      </c>
      <c r="D46" s="764" t="s">
        <v>34</v>
      </c>
      <c r="E46" s="758" t="s">
        <v>40</v>
      </c>
      <c r="F46" s="760" t="s">
        <v>34</v>
      </c>
      <c r="G46" s="758" t="s">
        <v>40</v>
      </c>
      <c r="H46" s="760" t="s">
        <v>34</v>
      </c>
      <c r="I46" s="758" t="s">
        <v>40</v>
      </c>
      <c r="J46" s="760" t="s">
        <v>34</v>
      </c>
      <c r="K46" s="758" t="s">
        <v>40</v>
      </c>
      <c r="L46" s="760" t="s">
        <v>34</v>
      </c>
      <c r="M46" s="758" t="s">
        <v>40</v>
      </c>
      <c r="N46" s="760" t="s">
        <v>34</v>
      </c>
      <c r="O46" s="758" t="s">
        <v>40</v>
      </c>
      <c r="P46" s="760" t="s">
        <v>34</v>
      </c>
      <c r="Q46" s="758" t="s">
        <v>40</v>
      </c>
      <c r="R46" s="760" t="s">
        <v>34</v>
      </c>
      <c r="S46" s="758" t="s">
        <v>40</v>
      </c>
      <c r="T46" s="760" t="s">
        <v>34</v>
      </c>
      <c r="U46" s="758" t="s">
        <v>40</v>
      </c>
      <c r="V46" s="760" t="s">
        <v>34</v>
      </c>
      <c r="W46" s="758" t="s">
        <v>40</v>
      </c>
      <c r="X46" s="760" t="s">
        <v>34</v>
      </c>
      <c r="Y46" s="758" t="s">
        <v>40</v>
      </c>
      <c r="Z46" s="760" t="s">
        <v>34</v>
      </c>
      <c r="AA46" s="758" t="s">
        <v>40</v>
      </c>
      <c r="AB46" s="760" t="s">
        <v>34</v>
      </c>
      <c r="AC46" s="758" t="s">
        <v>40</v>
      </c>
      <c r="AD46" s="760" t="s">
        <v>34</v>
      </c>
      <c r="AE46" s="758" t="s">
        <v>40</v>
      </c>
      <c r="AF46" s="760" t="s">
        <v>34</v>
      </c>
      <c r="AG46" s="758" t="s">
        <v>40</v>
      </c>
      <c r="AH46" s="760" t="s">
        <v>34</v>
      </c>
      <c r="AI46" s="758" t="s">
        <v>40</v>
      </c>
      <c r="AJ46" s="760" t="s">
        <v>34</v>
      </c>
      <c r="AK46" s="758" t="s">
        <v>40</v>
      </c>
      <c r="AL46" s="760" t="s">
        <v>34</v>
      </c>
      <c r="AM46" s="1512"/>
      <c r="AN46" s="15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254" t="s">
        <v>41</v>
      </c>
      <c r="B47" s="1255">
        <f t="shared" ref="B47:B52" si="6">SUM(C47+D47)</f>
        <v>0</v>
      </c>
      <c r="C47" s="1285">
        <f t="shared" ref="C47:D52" si="7">SUM(E47+G47+I47+K47+M47+O47+Q47+S47+U47+W47+Y47+AA47+AC47+AE47+AG47+AI47+AK47)</f>
        <v>0</v>
      </c>
      <c r="D47" s="1277">
        <f t="shared" si="7"/>
        <v>0</v>
      </c>
      <c r="E47" s="1278"/>
      <c r="F47" s="1279"/>
      <c r="G47" s="1278"/>
      <c r="H47" s="1279"/>
      <c r="I47" s="1278"/>
      <c r="J47" s="1280"/>
      <c r="K47" s="1278"/>
      <c r="L47" s="1280"/>
      <c r="M47" s="1278"/>
      <c r="N47" s="1280"/>
      <c r="O47" s="1286"/>
      <c r="P47" s="1280"/>
      <c r="Q47" s="1286"/>
      <c r="R47" s="1280"/>
      <c r="S47" s="1286"/>
      <c r="T47" s="1280"/>
      <c r="U47" s="1286"/>
      <c r="V47" s="1280"/>
      <c r="W47" s="1286"/>
      <c r="X47" s="1280"/>
      <c r="Y47" s="1286"/>
      <c r="Z47" s="1280"/>
      <c r="AA47" s="1286"/>
      <c r="AB47" s="1280"/>
      <c r="AC47" s="1286"/>
      <c r="AD47" s="1280"/>
      <c r="AE47" s="1286"/>
      <c r="AF47" s="1280"/>
      <c r="AG47" s="1286"/>
      <c r="AH47" s="1280"/>
      <c r="AI47" s="1286"/>
      <c r="AJ47" s="1280"/>
      <c r="AK47" s="1286"/>
      <c r="AL47" s="1280"/>
      <c r="AM47" s="1287"/>
      <c r="AN47" s="1287"/>
      <c r="AO47" s="28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>
        <v>0</v>
      </c>
      <c r="CH47" s="13">
        <v>0</v>
      </c>
      <c r="CI47" s="13"/>
      <c r="CJ47" s="13"/>
      <c r="CK47" s="13"/>
      <c r="CL47" s="13"/>
      <c r="CM47" s="13"/>
    </row>
    <row r="48" spans="1:91" ht="16.350000000000001" customHeight="1" x14ac:dyDescent="0.2">
      <c r="A48" s="30" t="s">
        <v>42</v>
      </c>
      <c r="B48" s="63">
        <f t="shared" si="6"/>
        <v>0</v>
      </c>
      <c r="C48" s="64">
        <f t="shared" si="7"/>
        <v>0</v>
      </c>
      <c r="D48" s="72">
        <f t="shared" si="7"/>
        <v>0</v>
      </c>
      <c r="E48" s="34"/>
      <c r="F48" s="73"/>
      <c r="G48" s="34"/>
      <c r="H48" s="73"/>
      <c r="I48" s="34"/>
      <c r="J48" s="35"/>
      <c r="K48" s="34"/>
      <c r="L48" s="35"/>
      <c r="M48" s="34"/>
      <c r="N48" s="35"/>
      <c r="O48" s="74"/>
      <c r="P48" s="35"/>
      <c r="Q48" s="74"/>
      <c r="R48" s="35"/>
      <c r="S48" s="74"/>
      <c r="T48" s="35"/>
      <c r="U48" s="74"/>
      <c r="V48" s="35"/>
      <c r="W48" s="74"/>
      <c r="X48" s="35"/>
      <c r="Y48" s="74"/>
      <c r="Z48" s="35"/>
      <c r="AA48" s="74"/>
      <c r="AB48" s="35"/>
      <c r="AC48" s="74"/>
      <c r="AD48" s="35"/>
      <c r="AE48" s="74"/>
      <c r="AF48" s="35"/>
      <c r="AG48" s="74"/>
      <c r="AH48" s="35"/>
      <c r="AI48" s="74"/>
      <c r="AJ48" s="35"/>
      <c r="AK48" s="74"/>
      <c r="AL48" s="35"/>
      <c r="AM48" s="75"/>
      <c r="AN48" s="75"/>
      <c r="AO48" s="28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2">
        <f t="shared" si="7"/>
        <v>0</v>
      </c>
      <c r="E49" s="34"/>
      <c r="F49" s="73"/>
      <c r="G49" s="34"/>
      <c r="H49" s="73"/>
      <c r="I49" s="34"/>
      <c r="J49" s="35"/>
      <c r="K49" s="34"/>
      <c r="L49" s="35"/>
      <c r="M49" s="34"/>
      <c r="N49" s="35"/>
      <c r="O49" s="74"/>
      <c r="P49" s="35"/>
      <c r="Q49" s="74"/>
      <c r="R49" s="35"/>
      <c r="S49" s="74"/>
      <c r="T49" s="35"/>
      <c r="U49" s="74"/>
      <c r="V49" s="35"/>
      <c r="W49" s="74"/>
      <c r="X49" s="35"/>
      <c r="Y49" s="74"/>
      <c r="Z49" s="35"/>
      <c r="AA49" s="74"/>
      <c r="AB49" s="35"/>
      <c r="AC49" s="74"/>
      <c r="AD49" s="35"/>
      <c r="AE49" s="74"/>
      <c r="AF49" s="35"/>
      <c r="AG49" s="74"/>
      <c r="AH49" s="35"/>
      <c r="AI49" s="74"/>
      <c r="AJ49" s="35"/>
      <c r="AK49" s="74"/>
      <c r="AL49" s="35"/>
      <c r="AM49" s="75"/>
      <c r="AN49" s="75"/>
      <c r="AO49" s="28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46</v>
      </c>
      <c r="B50" s="63">
        <f t="shared" si="6"/>
        <v>0</v>
      </c>
      <c r="C50" s="64">
        <f t="shared" si="7"/>
        <v>0</v>
      </c>
      <c r="D50" s="72">
        <f t="shared" si="7"/>
        <v>0</v>
      </c>
      <c r="E50" s="34"/>
      <c r="F50" s="73"/>
      <c r="G50" s="34"/>
      <c r="H50" s="73"/>
      <c r="I50" s="34"/>
      <c r="J50" s="35"/>
      <c r="K50" s="34"/>
      <c r="L50" s="35"/>
      <c r="M50" s="34"/>
      <c r="N50" s="35"/>
      <c r="O50" s="74"/>
      <c r="P50" s="35"/>
      <c r="Q50" s="74"/>
      <c r="R50" s="35"/>
      <c r="S50" s="74"/>
      <c r="T50" s="35"/>
      <c r="U50" s="74"/>
      <c r="V50" s="35"/>
      <c r="W50" s="74"/>
      <c r="X50" s="35"/>
      <c r="Y50" s="74"/>
      <c r="Z50" s="35"/>
      <c r="AA50" s="74"/>
      <c r="AB50" s="35"/>
      <c r="AC50" s="74"/>
      <c r="AD50" s="35"/>
      <c r="AE50" s="74"/>
      <c r="AF50" s="35"/>
      <c r="AG50" s="74"/>
      <c r="AH50" s="35"/>
      <c r="AI50" s="74"/>
      <c r="AJ50" s="35"/>
      <c r="AK50" s="74"/>
      <c r="AL50" s="35"/>
      <c r="AM50" s="75"/>
      <c r="AN50" s="75"/>
      <c r="AO50" s="28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2">
        <f t="shared" si="7"/>
        <v>0</v>
      </c>
      <c r="E51" s="34"/>
      <c r="F51" s="73"/>
      <c r="G51" s="34"/>
      <c r="H51" s="73"/>
      <c r="I51" s="34"/>
      <c r="J51" s="35"/>
      <c r="K51" s="34"/>
      <c r="L51" s="35"/>
      <c r="M51" s="34"/>
      <c r="N51" s="35"/>
      <c r="O51" s="74"/>
      <c r="P51" s="35"/>
      <c r="Q51" s="74"/>
      <c r="R51" s="35"/>
      <c r="S51" s="74"/>
      <c r="T51" s="35"/>
      <c r="U51" s="74"/>
      <c r="V51" s="35"/>
      <c r="W51" s="74"/>
      <c r="X51" s="35"/>
      <c r="Y51" s="74"/>
      <c r="Z51" s="35"/>
      <c r="AA51" s="74"/>
      <c r="AB51" s="35"/>
      <c r="AC51" s="74"/>
      <c r="AD51" s="35"/>
      <c r="AE51" s="74"/>
      <c r="AF51" s="35"/>
      <c r="AG51" s="74"/>
      <c r="AH51" s="35"/>
      <c r="AI51" s="74"/>
      <c r="AJ51" s="35"/>
      <c r="AK51" s="74"/>
      <c r="AL51" s="35"/>
      <c r="AM51" s="75"/>
      <c r="AN51" s="75"/>
      <c r="AO51" s="28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89" t="s">
        <v>48</v>
      </c>
      <c r="B52" s="77">
        <f t="shared" si="6"/>
        <v>0</v>
      </c>
      <c r="C52" s="78">
        <f t="shared" si="7"/>
        <v>0</v>
      </c>
      <c r="D52" s="45">
        <f t="shared" si="7"/>
        <v>0</v>
      </c>
      <c r="E52" s="46"/>
      <c r="F52" s="47"/>
      <c r="G52" s="46"/>
      <c r="H52" s="47"/>
      <c r="I52" s="46"/>
      <c r="J52" s="48"/>
      <c r="K52" s="46"/>
      <c r="L52" s="48"/>
      <c r="M52" s="46"/>
      <c r="N52" s="48"/>
      <c r="O52" s="79"/>
      <c r="P52" s="48"/>
      <c r="Q52" s="79"/>
      <c r="R52" s="48"/>
      <c r="S52" s="79"/>
      <c r="T52" s="48"/>
      <c r="U52" s="79"/>
      <c r="V52" s="48"/>
      <c r="W52" s="79"/>
      <c r="X52" s="48"/>
      <c r="Y52" s="79"/>
      <c r="Z52" s="48"/>
      <c r="AA52" s="79"/>
      <c r="AB52" s="48"/>
      <c r="AC52" s="79"/>
      <c r="AD52" s="48"/>
      <c r="AE52" s="79"/>
      <c r="AF52" s="48"/>
      <c r="AG52" s="79"/>
      <c r="AH52" s="48"/>
      <c r="AI52" s="79"/>
      <c r="AJ52" s="48"/>
      <c r="AK52" s="79"/>
      <c r="AL52" s="48"/>
      <c r="AM52" s="80"/>
      <c r="AN52" s="80"/>
      <c r="AO52" s="28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s="94" customFormat="1" ht="32.1" customHeight="1" x14ac:dyDescent="0.2">
      <c r="A53" s="92" t="s">
        <v>51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  <c r="O53" s="93"/>
      <c r="P53" s="56"/>
      <c r="Q53" s="56"/>
      <c r="R53" s="56"/>
      <c r="S53" s="56"/>
      <c r="T53" s="56"/>
      <c r="U53" s="56"/>
      <c r="V53" s="56"/>
      <c r="W53" s="56"/>
      <c r="X53" s="56"/>
      <c r="Y53" s="56"/>
      <c r="AN53" s="8"/>
      <c r="AO53" s="8"/>
      <c r="AP53" s="8"/>
      <c r="AQ53" s="8"/>
      <c r="AR53" s="57"/>
      <c r="AS53" s="57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95"/>
      <c r="CB53" s="95"/>
      <c r="CC53" s="95"/>
      <c r="CD53" s="95"/>
      <c r="CE53" s="95"/>
      <c r="CF53" s="95"/>
      <c r="CG53" s="96"/>
      <c r="CH53" s="96"/>
      <c r="CI53" s="96"/>
      <c r="CJ53" s="96"/>
      <c r="CK53" s="96"/>
      <c r="CL53" s="96"/>
      <c r="CM53" s="96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</row>
    <row r="54" spans="1:104" ht="16.350000000000001" customHeight="1" x14ac:dyDescent="0.2">
      <c r="A54" s="1502" t="s">
        <v>52</v>
      </c>
      <c r="B54" s="1531" t="s">
        <v>53</v>
      </c>
      <c r="C54" s="1532"/>
      <c r="D54" s="1533"/>
      <c r="E54" s="1537" t="s">
        <v>6</v>
      </c>
      <c r="F54" s="1538"/>
      <c r="G54" s="1538"/>
      <c r="H54" s="1538"/>
      <c r="I54" s="1538"/>
      <c r="J54" s="1538"/>
      <c r="K54" s="1538"/>
      <c r="L54" s="1538"/>
      <c r="M54" s="1538"/>
      <c r="N54" s="1538"/>
      <c r="O54" s="1538"/>
      <c r="P54" s="1538"/>
      <c r="Q54" s="1538"/>
      <c r="R54" s="1538"/>
      <c r="S54" s="1538"/>
      <c r="T54" s="1538"/>
      <c r="U54" s="1538"/>
      <c r="V54" s="1538"/>
      <c r="W54" s="1538"/>
      <c r="X54" s="1538"/>
      <c r="Y54" s="1538"/>
      <c r="Z54" s="1538"/>
      <c r="AA54" s="1538"/>
      <c r="AB54" s="1538"/>
      <c r="AC54" s="1538"/>
      <c r="AD54" s="1538"/>
      <c r="AE54" s="1538"/>
      <c r="AF54" s="1538"/>
      <c r="AG54" s="1538"/>
      <c r="AH54" s="1538"/>
      <c r="AI54" s="1538"/>
      <c r="AJ54" s="1538"/>
      <c r="AK54" s="1538"/>
      <c r="AL54" s="1539"/>
      <c r="AM54" s="1526" t="s">
        <v>54</v>
      </c>
      <c r="AN54" s="1527"/>
      <c r="AO54" s="7"/>
      <c r="AP54" s="7"/>
      <c r="AQ54" s="7"/>
      <c r="AR54" s="97"/>
      <c r="AS54" s="97"/>
      <c r="AT54" s="7"/>
      <c r="BX54" s="2"/>
      <c r="BY54" s="2"/>
      <c r="CG54" s="13"/>
      <c r="CH54" s="13"/>
      <c r="CI54" s="13"/>
      <c r="CJ54" s="13"/>
      <c r="CK54" s="13"/>
      <c r="CL54" s="13"/>
      <c r="CM54" s="13"/>
    </row>
    <row r="55" spans="1:104" ht="16.350000000000001" customHeight="1" x14ac:dyDescent="0.2">
      <c r="A55" s="1530"/>
      <c r="B55" s="1534"/>
      <c r="C55" s="1535"/>
      <c r="D55" s="1536"/>
      <c r="E55" s="1507" t="s">
        <v>11</v>
      </c>
      <c r="F55" s="1509"/>
      <c r="G55" s="1507" t="s">
        <v>12</v>
      </c>
      <c r="H55" s="1509"/>
      <c r="I55" s="1507" t="s">
        <v>13</v>
      </c>
      <c r="J55" s="1509"/>
      <c r="K55" s="1507" t="s">
        <v>14</v>
      </c>
      <c r="L55" s="1509"/>
      <c r="M55" s="1507" t="s">
        <v>15</v>
      </c>
      <c r="N55" s="1509"/>
      <c r="O55" s="1513" t="s">
        <v>16</v>
      </c>
      <c r="P55" s="1514"/>
      <c r="Q55" s="1513" t="s">
        <v>17</v>
      </c>
      <c r="R55" s="1514"/>
      <c r="S55" s="1513" t="s">
        <v>18</v>
      </c>
      <c r="T55" s="1514"/>
      <c r="U55" s="1513" t="s">
        <v>19</v>
      </c>
      <c r="V55" s="1520"/>
      <c r="W55" s="1513" t="s">
        <v>20</v>
      </c>
      <c r="X55" s="1514"/>
      <c r="Y55" s="1513" t="s">
        <v>21</v>
      </c>
      <c r="Z55" s="1514"/>
      <c r="AA55" s="1513" t="s">
        <v>22</v>
      </c>
      <c r="AB55" s="1514"/>
      <c r="AC55" s="1513" t="s">
        <v>23</v>
      </c>
      <c r="AD55" s="1514"/>
      <c r="AE55" s="1513" t="s">
        <v>24</v>
      </c>
      <c r="AF55" s="1514"/>
      <c r="AG55" s="1513" t="s">
        <v>25</v>
      </c>
      <c r="AH55" s="1514"/>
      <c r="AI55" s="1513" t="s">
        <v>26</v>
      </c>
      <c r="AJ55" s="1514"/>
      <c r="AK55" s="1513" t="s">
        <v>27</v>
      </c>
      <c r="AL55" s="1514"/>
      <c r="AM55" s="1528"/>
      <c r="AN55" s="1529"/>
      <c r="AO55" s="97"/>
      <c r="AP55" s="97"/>
      <c r="AQ55" s="97"/>
      <c r="AR55" s="97"/>
      <c r="AS55" s="97"/>
      <c r="AT55" s="97"/>
      <c r="AU55" s="12"/>
      <c r="AV55" s="12"/>
      <c r="AW55" s="12"/>
      <c r="AX55" s="12"/>
      <c r="AY55" s="12"/>
      <c r="AZ55" s="12"/>
      <c r="BA55" s="12"/>
      <c r="BB55" s="12"/>
      <c r="BC55" s="12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32.1" customHeight="1" x14ac:dyDescent="0.2">
      <c r="A56" s="1505"/>
      <c r="B56" s="777" t="s">
        <v>32</v>
      </c>
      <c r="C56" s="774" t="s">
        <v>33</v>
      </c>
      <c r="D56" s="765" t="s">
        <v>34</v>
      </c>
      <c r="E56" s="1252" t="s">
        <v>33</v>
      </c>
      <c r="F56" s="765" t="s">
        <v>34</v>
      </c>
      <c r="G56" s="1252" t="s">
        <v>33</v>
      </c>
      <c r="H56" s="765" t="s">
        <v>34</v>
      </c>
      <c r="I56" s="1252" t="s">
        <v>33</v>
      </c>
      <c r="J56" s="765" t="s">
        <v>34</v>
      </c>
      <c r="K56" s="1252" t="s">
        <v>33</v>
      </c>
      <c r="L56" s="765" t="s">
        <v>34</v>
      </c>
      <c r="M56" s="1252" t="s">
        <v>33</v>
      </c>
      <c r="N56" s="765" t="s">
        <v>34</v>
      </c>
      <c r="O56" s="1252" t="s">
        <v>33</v>
      </c>
      <c r="P56" s="765" t="s">
        <v>34</v>
      </c>
      <c r="Q56" s="1252" t="s">
        <v>33</v>
      </c>
      <c r="R56" s="765" t="s">
        <v>34</v>
      </c>
      <c r="S56" s="1252" t="s">
        <v>33</v>
      </c>
      <c r="T56" s="765" t="s">
        <v>34</v>
      </c>
      <c r="U56" s="1252" t="s">
        <v>33</v>
      </c>
      <c r="V56" s="775" t="s">
        <v>34</v>
      </c>
      <c r="W56" s="1252" t="s">
        <v>33</v>
      </c>
      <c r="X56" s="765" t="s">
        <v>34</v>
      </c>
      <c r="Y56" s="1252" t="s">
        <v>33</v>
      </c>
      <c r="Z56" s="765" t="s">
        <v>34</v>
      </c>
      <c r="AA56" s="1252" t="s">
        <v>33</v>
      </c>
      <c r="AB56" s="765" t="s">
        <v>34</v>
      </c>
      <c r="AC56" s="1252" t="s">
        <v>33</v>
      </c>
      <c r="AD56" s="765" t="s">
        <v>34</v>
      </c>
      <c r="AE56" s="1252" t="s">
        <v>33</v>
      </c>
      <c r="AF56" s="765" t="s">
        <v>34</v>
      </c>
      <c r="AG56" s="1252" t="s">
        <v>33</v>
      </c>
      <c r="AH56" s="765" t="s">
        <v>34</v>
      </c>
      <c r="AI56" s="1252" t="s">
        <v>33</v>
      </c>
      <c r="AJ56" s="765" t="s">
        <v>34</v>
      </c>
      <c r="AK56" s="1252" t="s">
        <v>33</v>
      </c>
      <c r="AL56" s="765" t="s">
        <v>34</v>
      </c>
      <c r="AM56" s="100" t="s">
        <v>55</v>
      </c>
      <c r="AN56" s="765" t="s">
        <v>56</v>
      </c>
      <c r="AO56" s="97"/>
      <c r="AP56" s="97"/>
      <c r="AQ56" s="97"/>
      <c r="AR56" s="97"/>
      <c r="AS56" s="97"/>
      <c r="AT56" s="97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16.350000000000001" customHeight="1" x14ac:dyDescent="0.2">
      <c r="A57" s="1288" t="s">
        <v>57</v>
      </c>
      <c r="B57" s="1255">
        <f t="shared" ref="B57:B62" si="8">SUM(C57+D57)</f>
        <v>27</v>
      </c>
      <c r="C57" s="1285">
        <f t="shared" ref="C57:D62" si="9">SUM(E57+G57+I57+K57+M57+O57+Q57+S57+U57+W57+Y57+AA57+AC57+AE57+AG57+AI57+AK57)</f>
        <v>17</v>
      </c>
      <c r="D57" s="1277">
        <f t="shared" si="9"/>
        <v>10</v>
      </c>
      <c r="E57" s="1278">
        <v>1</v>
      </c>
      <c r="F57" s="1279"/>
      <c r="G57" s="1278"/>
      <c r="H57" s="1280">
        <v>1</v>
      </c>
      <c r="I57" s="1278"/>
      <c r="J57" s="1280"/>
      <c r="K57" s="1278">
        <v>1</v>
      </c>
      <c r="L57" s="1280">
        <v>2</v>
      </c>
      <c r="M57" s="1278">
        <v>1</v>
      </c>
      <c r="N57" s="1280"/>
      <c r="O57" s="1278">
        <v>3</v>
      </c>
      <c r="P57" s="1280"/>
      <c r="Q57" s="1278"/>
      <c r="R57" s="1280"/>
      <c r="S57" s="1278"/>
      <c r="T57" s="1280"/>
      <c r="U57" s="1278">
        <v>1</v>
      </c>
      <c r="V57" s="1282"/>
      <c r="W57" s="1278"/>
      <c r="X57" s="1280"/>
      <c r="Y57" s="1278">
        <v>1</v>
      </c>
      <c r="Z57" s="1280"/>
      <c r="AA57" s="1278">
        <v>1</v>
      </c>
      <c r="AB57" s="1280">
        <v>2</v>
      </c>
      <c r="AC57" s="1278"/>
      <c r="AD57" s="1280"/>
      <c r="AE57" s="1278">
        <v>1</v>
      </c>
      <c r="AF57" s="1280">
        <v>1</v>
      </c>
      <c r="AG57" s="1278">
        <v>4</v>
      </c>
      <c r="AH57" s="1280">
        <v>2</v>
      </c>
      <c r="AI57" s="1278">
        <v>2</v>
      </c>
      <c r="AJ57" s="1280">
        <v>1</v>
      </c>
      <c r="AK57" s="1286">
        <v>1</v>
      </c>
      <c r="AL57" s="1280">
        <v>1</v>
      </c>
      <c r="AM57" s="1286"/>
      <c r="AN57" s="1280">
        <v>27</v>
      </c>
      <c r="AO57" s="102" t="str">
        <f>CA57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2"/>
      <c r="BB57" s="12"/>
      <c r="BC57" s="12"/>
      <c r="BX57" s="2"/>
      <c r="BY57" s="2"/>
      <c r="CA57" s="103" t="str">
        <f>IF(CG57=1,"* La suma de las Herramientas de Categorización debe ser igual al total. ","")</f>
        <v/>
      </c>
      <c r="CG57" s="104">
        <f>IF(B57&lt;&gt;(AM57+AN57),1,0)</f>
        <v>0</v>
      </c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05" t="s">
        <v>58</v>
      </c>
      <c r="B58" s="63">
        <f t="shared" si="8"/>
        <v>359</v>
      </c>
      <c r="C58" s="64">
        <f t="shared" si="9"/>
        <v>202</v>
      </c>
      <c r="D58" s="72">
        <f t="shared" si="9"/>
        <v>157</v>
      </c>
      <c r="E58" s="34">
        <v>11</v>
      </c>
      <c r="F58" s="73">
        <v>4</v>
      </c>
      <c r="G58" s="34">
        <v>2</v>
      </c>
      <c r="H58" s="35">
        <v>6</v>
      </c>
      <c r="I58" s="34">
        <v>7</v>
      </c>
      <c r="J58" s="35">
        <v>1</v>
      </c>
      <c r="K58" s="34">
        <v>10</v>
      </c>
      <c r="L58" s="35">
        <v>5</v>
      </c>
      <c r="M58" s="34">
        <v>13</v>
      </c>
      <c r="N58" s="35">
        <v>2</v>
      </c>
      <c r="O58" s="34">
        <v>13</v>
      </c>
      <c r="P58" s="35">
        <v>9</v>
      </c>
      <c r="Q58" s="34">
        <v>12</v>
      </c>
      <c r="R58" s="35">
        <v>9</v>
      </c>
      <c r="S58" s="34">
        <v>9</v>
      </c>
      <c r="T58" s="35">
        <v>9</v>
      </c>
      <c r="U58" s="34">
        <v>7</v>
      </c>
      <c r="V58" s="39">
        <v>12</v>
      </c>
      <c r="W58" s="34">
        <v>12</v>
      </c>
      <c r="X58" s="35">
        <v>12</v>
      </c>
      <c r="Y58" s="34">
        <v>21</v>
      </c>
      <c r="Z58" s="35">
        <v>4</v>
      </c>
      <c r="AA58" s="34">
        <v>13</v>
      </c>
      <c r="AB58" s="35">
        <v>6</v>
      </c>
      <c r="AC58" s="34">
        <v>8</v>
      </c>
      <c r="AD58" s="35">
        <v>15</v>
      </c>
      <c r="AE58" s="34">
        <v>18</v>
      </c>
      <c r="AF58" s="35">
        <v>11</v>
      </c>
      <c r="AG58" s="34">
        <v>11</v>
      </c>
      <c r="AH58" s="35">
        <v>15</v>
      </c>
      <c r="AI58" s="34">
        <v>15</v>
      </c>
      <c r="AJ58" s="35">
        <v>12</v>
      </c>
      <c r="AK58" s="74">
        <v>20</v>
      </c>
      <c r="AL58" s="35">
        <v>25</v>
      </c>
      <c r="AM58" s="74"/>
      <c r="AN58" s="35">
        <v>359</v>
      </c>
      <c r="AO58" s="102" t="str">
        <f t="shared" ref="AO58:AO61" si="10"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3" t="str">
        <f t="shared" ref="CA58:CA61" si="11">IF(CG58=1,"* La suma de las Herramientas de Categorización debe ser igual al total. ","")</f>
        <v/>
      </c>
      <c r="CG58" s="104">
        <f t="shared" ref="CG58:CG61" si="12"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5" t="s">
        <v>59</v>
      </c>
      <c r="B59" s="63">
        <f t="shared" si="8"/>
        <v>1401</v>
      </c>
      <c r="C59" s="64">
        <f t="shared" si="9"/>
        <v>733</v>
      </c>
      <c r="D59" s="72">
        <f t="shared" si="9"/>
        <v>668</v>
      </c>
      <c r="E59" s="34">
        <v>44</v>
      </c>
      <c r="F59" s="73">
        <v>42</v>
      </c>
      <c r="G59" s="34">
        <v>21</v>
      </c>
      <c r="H59" s="35">
        <v>31</v>
      </c>
      <c r="I59" s="34">
        <v>22</v>
      </c>
      <c r="J59" s="35">
        <v>25</v>
      </c>
      <c r="K59" s="34">
        <v>29</v>
      </c>
      <c r="L59" s="35">
        <v>27</v>
      </c>
      <c r="M59" s="34">
        <v>44</v>
      </c>
      <c r="N59" s="35">
        <v>41</v>
      </c>
      <c r="O59" s="34">
        <v>44</v>
      </c>
      <c r="P59" s="35">
        <v>47</v>
      </c>
      <c r="Q59" s="34">
        <v>57</v>
      </c>
      <c r="R59" s="35">
        <v>45</v>
      </c>
      <c r="S59" s="34">
        <v>51</v>
      </c>
      <c r="T59" s="35">
        <v>35</v>
      </c>
      <c r="U59" s="34">
        <v>46</v>
      </c>
      <c r="V59" s="39">
        <v>40</v>
      </c>
      <c r="W59" s="34">
        <v>32</v>
      </c>
      <c r="X59" s="35">
        <v>44</v>
      </c>
      <c r="Y59" s="34">
        <v>55</v>
      </c>
      <c r="Z59" s="35">
        <v>45</v>
      </c>
      <c r="AA59" s="34">
        <v>56</v>
      </c>
      <c r="AB59" s="35">
        <v>54</v>
      </c>
      <c r="AC59" s="34">
        <v>52</v>
      </c>
      <c r="AD59" s="35">
        <v>43</v>
      </c>
      <c r="AE59" s="34">
        <v>54</v>
      </c>
      <c r="AF59" s="35">
        <v>37</v>
      </c>
      <c r="AG59" s="34">
        <v>47</v>
      </c>
      <c r="AH59" s="35">
        <v>40</v>
      </c>
      <c r="AI59" s="34">
        <v>38</v>
      </c>
      <c r="AJ59" s="35">
        <v>25</v>
      </c>
      <c r="AK59" s="74">
        <v>41</v>
      </c>
      <c r="AL59" s="35">
        <v>47</v>
      </c>
      <c r="AM59" s="74"/>
      <c r="AN59" s="35">
        <v>1401</v>
      </c>
      <c r="AO59" s="102" t="str">
        <f t="shared" si="10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3" t="str">
        <f t="shared" si="11"/>
        <v/>
      </c>
      <c r="CG59" s="104">
        <f t="shared" si="12"/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5" t="s">
        <v>60</v>
      </c>
      <c r="B60" s="63">
        <f t="shared" si="8"/>
        <v>1103</v>
      </c>
      <c r="C60" s="64">
        <f t="shared" si="9"/>
        <v>544</v>
      </c>
      <c r="D60" s="72">
        <f t="shared" si="9"/>
        <v>559</v>
      </c>
      <c r="E60" s="34">
        <v>13</v>
      </c>
      <c r="F60" s="73">
        <v>14</v>
      </c>
      <c r="G60" s="34">
        <v>9</v>
      </c>
      <c r="H60" s="35">
        <v>13</v>
      </c>
      <c r="I60" s="34">
        <v>7</v>
      </c>
      <c r="J60" s="35">
        <v>8</v>
      </c>
      <c r="K60" s="34">
        <v>27</v>
      </c>
      <c r="L60" s="35">
        <v>14</v>
      </c>
      <c r="M60" s="34">
        <v>54</v>
      </c>
      <c r="N60" s="35">
        <v>58</v>
      </c>
      <c r="O60" s="34">
        <v>82</v>
      </c>
      <c r="P60" s="35">
        <v>80</v>
      </c>
      <c r="Q60" s="34">
        <v>75</v>
      </c>
      <c r="R60" s="35">
        <v>74</v>
      </c>
      <c r="S60" s="34">
        <v>61</v>
      </c>
      <c r="T60" s="35">
        <v>68</v>
      </c>
      <c r="U60" s="34">
        <v>47</v>
      </c>
      <c r="V60" s="39">
        <v>52</v>
      </c>
      <c r="W60" s="34">
        <v>48</v>
      </c>
      <c r="X60" s="35">
        <v>51</v>
      </c>
      <c r="Y60" s="34">
        <v>46</v>
      </c>
      <c r="Z60" s="35">
        <v>54</v>
      </c>
      <c r="AA60" s="34">
        <v>27</v>
      </c>
      <c r="AB60" s="35">
        <v>28</v>
      </c>
      <c r="AC60" s="34">
        <v>21</v>
      </c>
      <c r="AD60" s="35">
        <v>25</v>
      </c>
      <c r="AE60" s="34">
        <v>11</v>
      </c>
      <c r="AF60" s="35">
        <v>10</v>
      </c>
      <c r="AG60" s="34">
        <v>11</v>
      </c>
      <c r="AH60" s="35">
        <v>7</v>
      </c>
      <c r="AI60" s="34">
        <v>4</v>
      </c>
      <c r="AJ60" s="35">
        <v>1</v>
      </c>
      <c r="AK60" s="74">
        <v>1</v>
      </c>
      <c r="AL60" s="35">
        <v>2</v>
      </c>
      <c r="AM60" s="74"/>
      <c r="AN60" s="35">
        <v>1103</v>
      </c>
      <c r="AO60" s="102" t="str">
        <f t="shared" si="10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3" t="str">
        <f t="shared" si="11"/>
        <v/>
      </c>
      <c r="CG60" s="104">
        <f t="shared" si="12"/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6" t="s">
        <v>61</v>
      </c>
      <c r="B61" s="107">
        <f t="shared" si="8"/>
        <v>34</v>
      </c>
      <c r="C61" s="108">
        <f t="shared" si="9"/>
        <v>17</v>
      </c>
      <c r="D61" s="109">
        <f t="shared" si="9"/>
        <v>17</v>
      </c>
      <c r="E61" s="110"/>
      <c r="F61" s="111"/>
      <c r="G61" s="110">
        <v>1</v>
      </c>
      <c r="H61" s="112"/>
      <c r="I61" s="110"/>
      <c r="J61" s="112"/>
      <c r="K61" s="110">
        <v>1</v>
      </c>
      <c r="L61" s="112">
        <v>1</v>
      </c>
      <c r="M61" s="110">
        <v>1</v>
      </c>
      <c r="N61" s="112">
        <v>1</v>
      </c>
      <c r="O61" s="110">
        <v>4</v>
      </c>
      <c r="P61" s="112">
        <v>3</v>
      </c>
      <c r="Q61" s="110">
        <v>3</v>
      </c>
      <c r="R61" s="112">
        <v>1</v>
      </c>
      <c r="S61" s="110">
        <v>2</v>
      </c>
      <c r="T61" s="112">
        <v>3</v>
      </c>
      <c r="U61" s="110">
        <v>1</v>
      </c>
      <c r="V61" s="113">
        <v>2</v>
      </c>
      <c r="W61" s="110">
        <v>1</v>
      </c>
      <c r="X61" s="112">
        <v>2</v>
      </c>
      <c r="Y61" s="110">
        <v>1</v>
      </c>
      <c r="Z61" s="112"/>
      <c r="AA61" s="110">
        <v>2</v>
      </c>
      <c r="AB61" s="112">
        <v>1</v>
      </c>
      <c r="AC61" s="110"/>
      <c r="AD61" s="112">
        <v>2</v>
      </c>
      <c r="AE61" s="110"/>
      <c r="AF61" s="112"/>
      <c r="AG61" s="110"/>
      <c r="AH61" s="112">
        <v>1</v>
      </c>
      <c r="AI61" s="110"/>
      <c r="AJ61" s="112"/>
      <c r="AK61" s="114"/>
      <c r="AL61" s="112"/>
      <c r="AM61" s="114"/>
      <c r="AN61" s="112">
        <v>34</v>
      </c>
      <c r="AO61" s="102" t="str">
        <f t="shared" si="10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3" t="str">
        <f t="shared" si="11"/>
        <v/>
      </c>
      <c r="CG61" s="104">
        <f t="shared" si="12"/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5" t="s">
        <v>62</v>
      </c>
      <c r="B62" s="77">
        <f t="shared" si="8"/>
        <v>0</v>
      </c>
      <c r="C62" s="78">
        <f t="shared" si="9"/>
        <v>0</v>
      </c>
      <c r="D62" s="45">
        <f t="shared" si="9"/>
        <v>0</v>
      </c>
      <c r="E62" s="46"/>
      <c r="F62" s="47"/>
      <c r="G62" s="46"/>
      <c r="H62" s="48"/>
      <c r="I62" s="46"/>
      <c r="J62" s="48"/>
      <c r="K62" s="46"/>
      <c r="L62" s="48"/>
      <c r="M62" s="46"/>
      <c r="N62" s="48"/>
      <c r="O62" s="46"/>
      <c r="P62" s="48"/>
      <c r="Q62" s="46"/>
      <c r="R62" s="48"/>
      <c r="S62" s="46"/>
      <c r="T62" s="48"/>
      <c r="U62" s="46"/>
      <c r="V62" s="50"/>
      <c r="W62" s="46"/>
      <c r="X62" s="48"/>
      <c r="Y62" s="46"/>
      <c r="Z62" s="48"/>
      <c r="AA62" s="46"/>
      <c r="AB62" s="48"/>
      <c r="AC62" s="46"/>
      <c r="AD62" s="48"/>
      <c r="AE62" s="46"/>
      <c r="AF62" s="48"/>
      <c r="AG62" s="46"/>
      <c r="AH62" s="48"/>
      <c r="AI62" s="46"/>
      <c r="AJ62" s="48"/>
      <c r="AK62" s="79"/>
      <c r="AL62" s="48"/>
      <c r="AM62" s="53"/>
      <c r="AN62" s="53"/>
      <c r="AO62" s="28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G62" s="13"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754" t="s">
        <v>53</v>
      </c>
      <c r="B63" s="1289">
        <f t="shared" ref="B63:AL63" si="13">SUM(B57:B62)</f>
        <v>2924</v>
      </c>
      <c r="C63" s="1290">
        <f t="shared" si="13"/>
        <v>1513</v>
      </c>
      <c r="D63" s="118">
        <f t="shared" si="13"/>
        <v>1411</v>
      </c>
      <c r="E63" s="1291">
        <f t="shared" si="13"/>
        <v>69</v>
      </c>
      <c r="F63" s="120">
        <f t="shared" si="13"/>
        <v>60</v>
      </c>
      <c r="G63" s="1291">
        <f t="shared" si="13"/>
        <v>33</v>
      </c>
      <c r="H63" s="1292">
        <f t="shared" si="13"/>
        <v>51</v>
      </c>
      <c r="I63" s="1291">
        <f t="shared" si="13"/>
        <v>36</v>
      </c>
      <c r="J63" s="1292">
        <f t="shared" si="13"/>
        <v>34</v>
      </c>
      <c r="K63" s="1291">
        <f t="shared" si="13"/>
        <v>68</v>
      </c>
      <c r="L63" s="1292">
        <f t="shared" si="13"/>
        <v>49</v>
      </c>
      <c r="M63" s="1291">
        <f t="shared" si="13"/>
        <v>113</v>
      </c>
      <c r="N63" s="1292">
        <f t="shared" si="13"/>
        <v>102</v>
      </c>
      <c r="O63" s="1291">
        <f t="shared" si="13"/>
        <v>146</v>
      </c>
      <c r="P63" s="1292">
        <f t="shared" si="13"/>
        <v>139</v>
      </c>
      <c r="Q63" s="1291">
        <f t="shared" si="13"/>
        <v>147</v>
      </c>
      <c r="R63" s="1292">
        <f t="shared" si="13"/>
        <v>129</v>
      </c>
      <c r="S63" s="1291">
        <f t="shared" si="13"/>
        <v>123</v>
      </c>
      <c r="T63" s="1292">
        <f t="shared" si="13"/>
        <v>115</v>
      </c>
      <c r="U63" s="122">
        <f t="shared" si="13"/>
        <v>102</v>
      </c>
      <c r="V63" s="1293">
        <f t="shared" si="13"/>
        <v>106</v>
      </c>
      <c r="W63" s="1291">
        <f t="shared" si="13"/>
        <v>93</v>
      </c>
      <c r="X63" s="1292">
        <f t="shared" si="13"/>
        <v>109</v>
      </c>
      <c r="Y63" s="1291">
        <f t="shared" si="13"/>
        <v>124</v>
      </c>
      <c r="Z63" s="1292">
        <f t="shared" si="13"/>
        <v>103</v>
      </c>
      <c r="AA63" s="1291">
        <f t="shared" si="13"/>
        <v>99</v>
      </c>
      <c r="AB63" s="1292">
        <f t="shared" si="13"/>
        <v>91</v>
      </c>
      <c r="AC63" s="1291">
        <f t="shared" si="13"/>
        <v>81</v>
      </c>
      <c r="AD63" s="1292">
        <f t="shared" si="13"/>
        <v>85</v>
      </c>
      <c r="AE63" s="1291">
        <f t="shared" si="13"/>
        <v>84</v>
      </c>
      <c r="AF63" s="1292">
        <f t="shared" si="13"/>
        <v>59</v>
      </c>
      <c r="AG63" s="1291">
        <f t="shared" si="13"/>
        <v>73</v>
      </c>
      <c r="AH63" s="1292">
        <f t="shared" si="13"/>
        <v>65</v>
      </c>
      <c r="AI63" s="1291">
        <f t="shared" si="13"/>
        <v>59</v>
      </c>
      <c r="AJ63" s="1292">
        <f t="shared" si="13"/>
        <v>39</v>
      </c>
      <c r="AK63" s="124">
        <f t="shared" si="13"/>
        <v>63</v>
      </c>
      <c r="AL63" s="1292">
        <f t="shared" si="13"/>
        <v>75</v>
      </c>
      <c r="AM63" s="124">
        <f>SUM(AM57:AM61)</f>
        <v>0</v>
      </c>
      <c r="AN63" s="1292">
        <f>SUM(AN57:AN61)</f>
        <v>2924</v>
      </c>
      <c r="AO63" s="125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7"/>
      <c r="BE63" s="7"/>
      <c r="BX63" s="2"/>
      <c r="BY63" s="2"/>
      <c r="CG63" s="13"/>
      <c r="CH63" s="13"/>
      <c r="CI63" s="13"/>
      <c r="CJ63" s="13"/>
      <c r="CK63" s="13"/>
      <c r="CL63" s="13"/>
      <c r="CM63" s="13"/>
    </row>
    <row r="64" spans="1:104" ht="32.1" customHeight="1" x14ac:dyDescent="0.2">
      <c r="A64" s="92" t="s">
        <v>63</v>
      </c>
      <c r="B64" s="126"/>
      <c r="C64" s="126"/>
      <c r="D64" s="126"/>
      <c r="E64" s="126"/>
      <c r="F64" s="126"/>
      <c r="G64" s="126"/>
      <c r="H64" s="126"/>
      <c r="I64" s="82"/>
      <c r="J64" s="82"/>
      <c r="K64" s="82"/>
      <c r="L64" s="82"/>
      <c r="M64" s="82"/>
      <c r="N64" s="82"/>
      <c r="O64" s="82"/>
      <c r="P64" s="8"/>
      <c r="Q64" s="8"/>
      <c r="R64" s="8"/>
      <c r="S64" s="8"/>
      <c r="T64" s="8"/>
      <c r="U64" s="8"/>
      <c r="V64" s="8"/>
      <c r="W64" s="8"/>
      <c r="X64" s="8"/>
      <c r="Y64" s="8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X64" s="2"/>
      <c r="BY64" s="2"/>
      <c r="BZ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758" t="s">
        <v>64</v>
      </c>
      <c r="B65" s="1294" t="s">
        <v>5</v>
      </c>
      <c r="C65" s="1294" t="s">
        <v>65</v>
      </c>
      <c r="D65" s="1294" t="s">
        <v>66</v>
      </c>
      <c r="E65" s="1294" t="s">
        <v>67</v>
      </c>
      <c r="F65" s="1"/>
      <c r="G65" s="8"/>
      <c r="H65" s="8"/>
      <c r="I65" s="8"/>
      <c r="J65" s="8"/>
      <c r="K65" s="8"/>
      <c r="L65" s="8"/>
      <c r="M65" s="8"/>
      <c r="N65" s="128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CG65" s="13"/>
      <c r="CH65" s="13"/>
      <c r="CI65" s="13"/>
      <c r="CJ65" s="13"/>
      <c r="CK65" s="13"/>
      <c r="CL65" s="13"/>
      <c r="CM65" s="13"/>
    </row>
    <row r="66" spans="1:91" ht="16.350000000000001" customHeight="1" x14ac:dyDescent="0.2">
      <c r="A66" s="1295" t="s">
        <v>69</v>
      </c>
      <c r="B66" s="1296">
        <f t="shared" ref="B66:B84" si="14">SUM(C66:E66)</f>
        <v>0</v>
      </c>
      <c r="C66" s="1287"/>
      <c r="D66" s="1287"/>
      <c r="E66" s="1287"/>
      <c r="F66" s="13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32" t="s">
        <v>70</v>
      </c>
      <c r="B67" s="133">
        <f t="shared" si="14"/>
        <v>0</v>
      </c>
      <c r="C67" s="75"/>
      <c r="D67" s="75"/>
      <c r="E67" s="75"/>
      <c r="F67" s="131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2" t="s">
        <v>71</v>
      </c>
      <c r="B68" s="133">
        <f t="shared" si="14"/>
        <v>0</v>
      </c>
      <c r="C68" s="75"/>
      <c r="D68" s="75"/>
      <c r="E68" s="75"/>
      <c r="F68" s="131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2" t="s">
        <v>72</v>
      </c>
      <c r="B69" s="133">
        <f t="shared" si="14"/>
        <v>105</v>
      </c>
      <c r="C69" s="75">
        <v>105</v>
      </c>
      <c r="D69" s="75"/>
      <c r="E69" s="75"/>
      <c r="F69" s="131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2" t="s">
        <v>73</v>
      </c>
      <c r="B70" s="133">
        <f t="shared" si="14"/>
        <v>0</v>
      </c>
      <c r="C70" s="75"/>
      <c r="D70" s="75"/>
      <c r="E70" s="75"/>
      <c r="F70" s="13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2" t="s">
        <v>74</v>
      </c>
      <c r="B71" s="133">
        <f t="shared" si="14"/>
        <v>0</v>
      </c>
      <c r="C71" s="75"/>
      <c r="D71" s="75"/>
      <c r="E71" s="75"/>
      <c r="F71" s="1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2" t="s">
        <v>75</v>
      </c>
      <c r="B72" s="133">
        <f t="shared" si="14"/>
        <v>79</v>
      </c>
      <c r="C72" s="75">
        <v>79</v>
      </c>
      <c r="D72" s="75"/>
      <c r="E72" s="75"/>
      <c r="F72" s="131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2" t="s">
        <v>76</v>
      </c>
      <c r="B73" s="133">
        <f t="shared" si="14"/>
        <v>0</v>
      </c>
      <c r="C73" s="75"/>
      <c r="D73" s="75"/>
      <c r="E73" s="75"/>
      <c r="F73" s="131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2" t="s">
        <v>77</v>
      </c>
      <c r="B74" s="133">
        <f t="shared" si="14"/>
        <v>0</v>
      </c>
      <c r="C74" s="75"/>
      <c r="D74" s="75"/>
      <c r="E74" s="75"/>
      <c r="F74" s="131"/>
      <c r="G74" s="134"/>
      <c r="H74" s="134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2" t="s">
        <v>78</v>
      </c>
      <c r="B75" s="133">
        <f t="shared" si="14"/>
        <v>0</v>
      </c>
      <c r="C75" s="75"/>
      <c r="D75" s="75"/>
      <c r="E75" s="75"/>
      <c r="F75" s="131"/>
      <c r="G75" s="134"/>
      <c r="H75" s="134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2" t="s">
        <v>79</v>
      </c>
      <c r="B76" s="133">
        <f t="shared" si="14"/>
        <v>0</v>
      </c>
      <c r="C76" s="75"/>
      <c r="D76" s="75"/>
      <c r="E76" s="75"/>
      <c r="F76" s="131"/>
      <c r="G76" s="134"/>
      <c r="H76" s="134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5" t="s">
        <v>80</v>
      </c>
      <c r="B77" s="133">
        <f t="shared" si="14"/>
        <v>0</v>
      </c>
      <c r="C77" s="75"/>
      <c r="D77" s="75"/>
      <c r="E77" s="75"/>
      <c r="F77" s="131"/>
      <c r="G77" s="134"/>
      <c r="H77" s="134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32" t="s">
        <v>81</v>
      </c>
      <c r="B78" s="133">
        <f t="shared" si="14"/>
        <v>224</v>
      </c>
      <c r="C78" s="75">
        <v>224</v>
      </c>
      <c r="D78" s="75"/>
      <c r="E78" s="75"/>
      <c r="F78" s="131"/>
      <c r="G78" s="134"/>
      <c r="H78" s="134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2" t="s">
        <v>82</v>
      </c>
      <c r="B79" s="133">
        <f t="shared" si="14"/>
        <v>0</v>
      </c>
      <c r="C79" s="75"/>
      <c r="D79" s="75"/>
      <c r="E79" s="75"/>
      <c r="F79" s="131"/>
      <c r="G79" s="134"/>
      <c r="H79" s="134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2" t="s">
        <v>83</v>
      </c>
      <c r="B80" s="133">
        <f t="shared" si="14"/>
        <v>282</v>
      </c>
      <c r="C80" s="75">
        <v>282</v>
      </c>
      <c r="D80" s="75"/>
      <c r="E80" s="75"/>
      <c r="F80" s="131"/>
      <c r="G80" s="134"/>
      <c r="H80" s="134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2" t="s">
        <v>84</v>
      </c>
      <c r="B81" s="133">
        <f t="shared" si="14"/>
        <v>0</v>
      </c>
      <c r="C81" s="75"/>
      <c r="D81" s="75"/>
      <c r="E81" s="75"/>
      <c r="F81" s="131"/>
      <c r="G81" s="134"/>
      <c r="H81" s="134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2" t="s">
        <v>85</v>
      </c>
      <c r="B82" s="133">
        <f t="shared" si="14"/>
        <v>0</v>
      </c>
      <c r="C82" s="75"/>
      <c r="D82" s="75"/>
      <c r="E82" s="75"/>
      <c r="F82" s="131"/>
      <c r="G82" s="134"/>
      <c r="H82" s="134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2" t="s">
        <v>86</v>
      </c>
      <c r="B83" s="133">
        <f t="shared" si="14"/>
        <v>0</v>
      </c>
      <c r="C83" s="75"/>
      <c r="D83" s="75"/>
      <c r="E83" s="75"/>
      <c r="F83" s="131"/>
      <c r="G83" s="134"/>
      <c r="H83" s="134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2" t="s">
        <v>87</v>
      </c>
      <c r="B84" s="136">
        <f t="shared" si="14"/>
        <v>0</v>
      </c>
      <c r="C84" s="137"/>
      <c r="D84" s="137"/>
      <c r="E84" s="137"/>
      <c r="F84" s="131"/>
      <c r="G84" s="134"/>
      <c r="H84" s="134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754" t="s">
        <v>53</v>
      </c>
      <c r="B85" s="1297">
        <f>SUM(B66:B84)</f>
        <v>690</v>
      </c>
      <c r="C85" s="1297">
        <f>SUM(C66:C84)</f>
        <v>690</v>
      </c>
      <c r="D85" s="1297">
        <f>SUM(D66:D84)</f>
        <v>0</v>
      </c>
      <c r="E85" s="1297">
        <f>SUM(E66:E84)</f>
        <v>0</v>
      </c>
      <c r="F85" s="131"/>
      <c r="G85" s="134"/>
      <c r="H85" s="134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56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32.1" customHeight="1" x14ac:dyDescent="0.2">
      <c r="A86" s="82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3"/>
      <c r="CH86" s="13"/>
      <c r="CI86" s="13"/>
      <c r="CJ86" s="13"/>
      <c r="CK86" s="13"/>
      <c r="CL86" s="13"/>
      <c r="CM86" s="13"/>
    </row>
    <row r="87" spans="1:91" ht="16.350000000000001" customHeight="1" x14ac:dyDescent="0.2">
      <c r="A87" s="1501" t="s">
        <v>89</v>
      </c>
      <c r="B87" s="1503"/>
      <c r="C87" s="1501" t="s">
        <v>5</v>
      </c>
      <c r="D87" s="1502"/>
      <c r="E87" s="1503"/>
      <c r="F87" s="1507" t="s">
        <v>6</v>
      </c>
      <c r="G87" s="1508"/>
      <c r="H87" s="1508"/>
      <c r="I87" s="1508"/>
      <c r="J87" s="1508"/>
      <c r="K87" s="1508"/>
      <c r="L87" s="1508"/>
      <c r="M87" s="1508"/>
      <c r="N87" s="1508"/>
      <c r="O87" s="1508"/>
      <c r="P87" s="1508"/>
      <c r="Q87" s="1508"/>
      <c r="R87" s="1508"/>
      <c r="S87" s="1508"/>
      <c r="T87" s="1508"/>
      <c r="U87" s="1508"/>
      <c r="V87" s="1508"/>
      <c r="W87" s="1508"/>
      <c r="X87" s="1508"/>
      <c r="Y87" s="1508"/>
      <c r="Z87" s="1508"/>
      <c r="AA87" s="1508"/>
      <c r="AB87" s="1508"/>
      <c r="AC87" s="1508"/>
      <c r="AD87" s="1508"/>
      <c r="AE87" s="1508"/>
      <c r="AF87" s="1508"/>
      <c r="AG87" s="1508"/>
      <c r="AH87" s="1508"/>
      <c r="AI87" s="1508"/>
      <c r="AJ87" s="1508"/>
      <c r="AK87" s="1508"/>
      <c r="AL87" s="1508"/>
      <c r="AM87" s="1509"/>
      <c r="AN87" s="1510" t="s">
        <v>7</v>
      </c>
      <c r="AO87" s="1510" t="s">
        <v>90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45"/>
      <c r="B88" s="1546"/>
      <c r="C88" s="1504"/>
      <c r="D88" s="1505"/>
      <c r="E88" s="1506"/>
      <c r="F88" s="1507" t="s">
        <v>11</v>
      </c>
      <c r="G88" s="1509"/>
      <c r="H88" s="1508" t="s">
        <v>12</v>
      </c>
      <c r="I88" s="1508"/>
      <c r="J88" s="1507" t="s">
        <v>13</v>
      </c>
      <c r="K88" s="1509"/>
      <c r="L88" s="1508" t="s">
        <v>14</v>
      </c>
      <c r="M88" s="1508"/>
      <c r="N88" s="1507" t="s">
        <v>15</v>
      </c>
      <c r="O88" s="1509"/>
      <c r="P88" s="1508" t="s">
        <v>16</v>
      </c>
      <c r="Q88" s="1508"/>
      <c r="R88" s="1507" t="s">
        <v>17</v>
      </c>
      <c r="S88" s="1509"/>
      <c r="T88" s="1508" t="s">
        <v>18</v>
      </c>
      <c r="U88" s="1508"/>
      <c r="V88" s="1507" t="s">
        <v>19</v>
      </c>
      <c r="W88" s="1509"/>
      <c r="X88" s="1508" t="s">
        <v>20</v>
      </c>
      <c r="Y88" s="1509"/>
      <c r="Z88" s="1507" t="s">
        <v>21</v>
      </c>
      <c r="AA88" s="1508"/>
      <c r="AB88" s="1507" t="s">
        <v>22</v>
      </c>
      <c r="AC88" s="1509"/>
      <c r="AD88" s="1508" t="s">
        <v>23</v>
      </c>
      <c r="AE88" s="1508"/>
      <c r="AF88" s="1507" t="s">
        <v>24</v>
      </c>
      <c r="AG88" s="1509"/>
      <c r="AH88" s="1508" t="s">
        <v>25</v>
      </c>
      <c r="AI88" s="1508"/>
      <c r="AJ88" s="1507" t="s">
        <v>26</v>
      </c>
      <c r="AK88" s="1509"/>
      <c r="AL88" s="1508" t="s">
        <v>27</v>
      </c>
      <c r="AM88" s="1509"/>
      <c r="AN88" s="1511"/>
      <c r="AO88" s="1511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504"/>
      <c r="B89" s="1505"/>
      <c r="C89" s="1252" t="s">
        <v>32</v>
      </c>
      <c r="D89" s="1298" t="s">
        <v>40</v>
      </c>
      <c r="E89" s="765" t="s">
        <v>34</v>
      </c>
      <c r="F89" s="754" t="s">
        <v>40</v>
      </c>
      <c r="G89" s="765" t="s">
        <v>34</v>
      </c>
      <c r="H89" s="775" t="s">
        <v>40</v>
      </c>
      <c r="I89" s="775" t="s">
        <v>34</v>
      </c>
      <c r="J89" s="754" t="s">
        <v>40</v>
      </c>
      <c r="K89" s="765" t="s">
        <v>34</v>
      </c>
      <c r="L89" s="775" t="s">
        <v>40</v>
      </c>
      <c r="M89" s="775" t="s">
        <v>34</v>
      </c>
      <c r="N89" s="754" t="s">
        <v>40</v>
      </c>
      <c r="O89" s="765" t="s">
        <v>34</v>
      </c>
      <c r="P89" s="775" t="s">
        <v>40</v>
      </c>
      <c r="Q89" s="775" t="s">
        <v>34</v>
      </c>
      <c r="R89" s="754" t="s">
        <v>40</v>
      </c>
      <c r="S89" s="765" t="s">
        <v>34</v>
      </c>
      <c r="T89" s="775" t="s">
        <v>40</v>
      </c>
      <c r="U89" s="775" t="s">
        <v>34</v>
      </c>
      <c r="V89" s="754" t="s">
        <v>40</v>
      </c>
      <c r="W89" s="765" t="s">
        <v>34</v>
      </c>
      <c r="X89" s="775" t="s">
        <v>40</v>
      </c>
      <c r="Y89" s="765" t="s">
        <v>34</v>
      </c>
      <c r="Z89" s="754" t="s">
        <v>40</v>
      </c>
      <c r="AA89" s="775" t="s">
        <v>34</v>
      </c>
      <c r="AB89" s="754" t="s">
        <v>40</v>
      </c>
      <c r="AC89" s="765" t="s">
        <v>34</v>
      </c>
      <c r="AD89" s="775" t="s">
        <v>40</v>
      </c>
      <c r="AE89" s="775" t="s">
        <v>34</v>
      </c>
      <c r="AF89" s="754" t="s">
        <v>40</v>
      </c>
      <c r="AG89" s="765" t="s">
        <v>34</v>
      </c>
      <c r="AH89" s="775" t="s">
        <v>40</v>
      </c>
      <c r="AI89" s="775" t="s">
        <v>34</v>
      </c>
      <c r="AJ89" s="754" t="s">
        <v>40</v>
      </c>
      <c r="AK89" s="765" t="s">
        <v>34</v>
      </c>
      <c r="AL89" s="775" t="s">
        <v>40</v>
      </c>
      <c r="AM89" s="765" t="s">
        <v>34</v>
      </c>
      <c r="AN89" s="1512"/>
      <c r="AO89" s="15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07" t="s">
        <v>91</v>
      </c>
      <c r="B90" s="1509"/>
      <c r="C90" s="1255">
        <f t="shared" ref="C90:AN90" si="15">SUM(C91:C97)</f>
        <v>573</v>
      </c>
      <c r="D90" s="1277">
        <f>SUM(D91:D97)</f>
        <v>229</v>
      </c>
      <c r="E90" s="1277">
        <f>SUM(E91:E97)</f>
        <v>344</v>
      </c>
      <c r="F90" s="1289">
        <f t="shared" si="15"/>
        <v>6</v>
      </c>
      <c r="G90" s="1299">
        <f t="shared" si="15"/>
        <v>5</v>
      </c>
      <c r="H90" s="1289">
        <f t="shared" si="15"/>
        <v>5</v>
      </c>
      <c r="I90" s="1299">
        <f t="shared" si="15"/>
        <v>8</v>
      </c>
      <c r="J90" s="1289">
        <f t="shared" si="15"/>
        <v>10</v>
      </c>
      <c r="K90" s="1299">
        <f t="shared" si="15"/>
        <v>5</v>
      </c>
      <c r="L90" s="1289">
        <f t="shared" si="15"/>
        <v>9</v>
      </c>
      <c r="M90" s="1299">
        <f t="shared" si="15"/>
        <v>15</v>
      </c>
      <c r="N90" s="1289">
        <f t="shared" si="15"/>
        <v>3</v>
      </c>
      <c r="O90" s="1299">
        <f t="shared" si="15"/>
        <v>38</v>
      </c>
      <c r="P90" s="1289">
        <f t="shared" si="15"/>
        <v>10</v>
      </c>
      <c r="Q90" s="1299">
        <f t="shared" si="15"/>
        <v>37</v>
      </c>
      <c r="R90" s="1289">
        <f t="shared" si="15"/>
        <v>13</v>
      </c>
      <c r="S90" s="1299">
        <f t="shared" si="15"/>
        <v>47</v>
      </c>
      <c r="T90" s="1289">
        <f t="shared" si="15"/>
        <v>7</v>
      </c>
      <c r="U90" s="1299">
        <f t="shared" si="15"/>
        <v>34</v>
      </c>
      <c r="V90" s="1289">
        <f t="shared" si="15"/>
        <v>10</v>
      </c>
      <c r="W90" s="1299">
        <f t="shared" si="15"/>
        <v>11</v>
      </c>
      <c r="X90" s="1289">
        <f t="shared" si="15"/>
        <v>9</v>
      </c>
      <c r="Y90" s="1299">
        <f t="shared" si="15"/>
        <v>13</v>
      </c>
      <c r="Z90" s="1289">
        <f t="shared" si="15"/>
        <v>17</v>
      </c>
      <c r="AA90" s="1299">
        <f t="shared" si="15"/>
        <v>11</v>
      </c>
      <c r="AB90" s="1289">
        <f t="shared" si="15"/>
        <v>18</v>
      </c>
      <c r="AC90" s="1299">
        <f t="shared" si="15"/>
        <v>12</v>
      </c>
      <c r="AD90" s="1289">
        <f t="shared" si="15"/>
        <v>16</v>
      </c>
      <c r="AE90" s="1299">
        <f t="shared" si="15"/>
        <v>17</v>
      </c>
      <c r="AF90" s="1289">
        <f t="shared" si="15"/>
        <v>24</v>
      </c>
      <c r="AG90" s="1299">
        <f t="shared" si="15"/>
        <v>16</v>
      </c>
      <c r="AH90" s="1289">
        <f t="shared" si="15"/>
        <v>21</v>
      </c>
      <c r="AI90" s="1299">
        <f t="shared" si="15"/>
        <v>21</v>
      </c>
      <c r="AJ90" s="1289">
        <f t="shared" si="15"/>
        <v>25</v>
      </c>
      <c r="AK90" s="1299">
        <f t="shared" si="15"/>
        <v>19</v>
      </c>
      <c r="AL90" s="1289">
        <f t="shared" si="15"/>
        <v>26</v>
      </c>
      <c r="AM90" s="1299">
        <f t="shared" si="15"/>
        <v>35</v>
      </c>
      <c r="AN90" s="1300">
        <f t="shared" si="15"/>
        <v>548</v>
      </c>
      <c r="AO90" s="1300">
        <f>SUM(AO91:AO93)</f>
        <v>0</v>
      </c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>
        <v>0</v>
      </c>
      <c r="CH90" s="13">
        <v>0</v>
      </c>
      <c r="CI90" s="13"/>
      <c r="CJ90" s="13"/>
      <c r="CK90" s="13"/>
      <c r="CL90" s="13"/>
      <c r="CM90" s="13"/>
    </row>
    <row r="91" spans="1:91" ht="16.350000000000001" customHeight="1" x14ac:dyDescent="0.2">
      <c r="A91" s="1510" t="s">
        <v>92</v>
      </c>
      <c r="B91" s="768" t="s">
        <v>93</v>
      </c>
      <c r="C91" s="1255">
        <f t="shared" ref="C91:C97" si="16">SUM(D91+E91)</f>
        <v>489</v>
      </c>
      <c r="D91" s="1277">
        <f>SUM(F91+H91+J91+L91+N91+P91+R91+T91+V91+X91+Z91+AB91+AD91+AF91+AH91+AJ91+AL91)</f>
        <v>187</v>
      </c>
      <c r="E91" s="1277">
        <f>SUM(G91+I91+K91+M91+O91+Q91+S91+U91+W91+Y91+AA91+AC91+AE91+AG91+AI91+AK91+AM91)</f>
        <v>302</v>
      </c>
      <c r="F91" s="1257">
        <v>6</v>
      </c>
      <c r="G91" s="1301">
        <v>5</v>
      </c>
      <c r="H91" s="1259">
        <v>5</v>
      </c>
      <c r="I91" s="1260">
        <v>8</v>
      </c>
      <c r="J91" s="1259">
        <v>10</v>
      </c>
      <c r="K91" s="1260">
        <v>5</v>
      </c>
      <c r="L91" s="1257">
        <v>8</v>
      </c>
      <c r="M91" s="1301">
        <v>13</v>
      </c>
      <c r="N91" s="1259">
        <v>3</v>
      </c>
      <c r="O91" s="1260">
        <v>38</v>
      </c>
      <c r="P91" s="1259">
        <v>9</v>
      </c>
      <c r="Q91" s="1260">
        <v>37</v>
      </c>
      <c r="R91" s="1259">
        <v>9</v>
      </c>
      <c r="S91" s="1260">
        <v>44</v>
      </c>
      <c r="T91" s="1259">
        <v>7</v>
      </c>
      <c r="U91" s="1260">
        <v>33</v>
      </c>
      <c r="V91" s="1259">
        <v>7</v>
      </c>
      <c r="W91" s="1260">
        <v>10</v>
      </c>
      <c r="X91" s="1259">
        <v>5</v>
      </c>
      <c r="Y91" s="1260">
        <v>12</v>
      </c>
      <c r="Z91" s="1259">
        <v>14</v>
      </c>
      <c r="AA91" s="1260">
        <v>9</v>
      </c>
      <c r="AB91" s="1259">
        <v>13</v>
      </c>
      <c r="AC91" s="1260">
        <v>9</v>
      </c>
      <c r="AD91" s="1259">
        <v>15</v>
      </c>
      <c r="AE91" s="1260">
        <v>12</v>
      </c>
      <c r="AF91" s="1259">
        <v>18</v>
      </c>
      <c r="AG91" s="1260">
        <v>13</v>
      </c>
      <c r="AH91" s="1259">
        <v>18</v>
      </c>
      <c r="AI91" s="1260">
        <v>15</v>
      </c>
      <c r="AJ91" s="1259">
        <v>17</v>
      </c>
      <c r="AK91" s="1260">
        <v>12</v>
      </c>
      <c r="AL91" s="1259">
        <v>23</v>
      </c>
      <c r="AM91" s="1260">
        <v>27</v>
      </c>
      <c r="AN91" s="1262">
        <v>467</v>
      </c>
      <c r="AO91" s="1262">
        <v>0</v>
      </c>
      <c r="AP91" s="28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12"/>
      <c r="BB91" s="12"/>
      <c r="CG91" s="13">
        <v>0</v>
      </c>
      <c r="CH91" s="13">
        <v>0</v>
      </c>
      <c r="CI91" s="13">
        <v>0</v>
      </c>
      <c r="CJ91" s="13">
        <v>0</v>
      </c>
      <c r="CK91" s="13"/>
      <c r="CL91" s="13"/>
      <c r="CM91" s="13"/>
    </row>
    <row r="92" spans="1:91" ht="16.350000000000001" customHeight="1" x14ac:dyDescent="0.2">
      <c r="A92" s="1511"/>
      <c r="B92" s="144" t="s">
        <v>94</v>
      </c>
      <c r="C92" s="107">
        <f t="shared" si="16"/>
        <v>18</v>
      </c>
      <c r="D92" s="32">
        <f t="shared" ref="D92:E97" si="17">SUM(F92+H92+J92+L92+N92+P92+R92+T92+V92+X92+Z92+AB92+AD92+AF92+AH92+AJ92+AL92)</f>
        <v>7</v>
      </c>
      <c r="E92" s="32">
        <f t="shared" si="17"/>
        <v>11</v>
      </c>
      <c r="F92" s="145"/>
      <c r="G92" s="146"/>
      <c r="H92" s="147"/>
      <c r="I92" s="148"/>
      <c r="J92" s="145"/>
      <c r="K92" s="149"/>
      <c r="L92" s="147"/>
      <c r="M92" s="150">
        <v>1</v>
      </c>
      <c r="N92" s="145"/>
      <c r="O92" s="149"/>
      <c r="P92" s="148"/>
      <c r="Q92" s="150"/>
      <c r="R92" s="151">
        <v>2</v>
      </c>
      <c r="S92" s="149"/>
      <c r="T92" s="148"/>
      <c r="U92" s="150">
        <v>1</v>
      </c>
      <c r="V92" s="151"/>
      <c r="W92" s="149"/>
      <c r="X92" s="148"/>
      <c r="Y92" s="149"/>
      <c r="Z92" s="151"/>
      <c r="AA92" s="150">
        <v>1</v>
      </c>
      <c r="AB92" s="151">
        <v>2</v>
      </c>
      <c r="AC92" s="149"/>
      <c r="AD92" s="148"/>
      <c r="AE92" s="150">
        <v>2</v>
      </c>
      <c r="AF92" s="151">
        <v>2</v>
      </c>
      <c r="AG92" s="149">
        <v>1</v>
      </c>
      <c r="AH92" s="148"/>
      <c r="AI92" s="150">
        <v>1</v>
      </c>
      <c r="AJ92" s="151">
        <v>1</v>
      </c>
      <c r="AK92" s="149"/>
      <c r="AL92" s="148"/>
      <c r="AM92" s="149">
        <v>4</v>
      </c>
      <c r="AN92" s="152">
        <v>16</v>
      </c>
      <c r="AO92" s="152">
        <v>0</v>
      </c>
      <c r="AP92" s="28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thickBot="1" x14ac:dyDescent="0.25">
      <c r="A93" s="1540"/>
      <c r="B93" s="153" t="s">
        <v>95</v>
      </c>
      <c r="C93" s="154">
        <f t="shared" si="16"/>
        <v>3</v>
      </c>
      <c r="D93" s="155">
        <f t="shared" si="17"/>
        <v>2</v>
      </c>
      <c r="E93" s="155">
        <f t="shared" si="17"/>
        <v>1</v>
      </c>
      <c r="F93" s="156"/>
      <c r="G93" s="157"/>
      <c r="H93" s="158"/>
      <c r="I93" s="159"/>
      <c r="J93" s="156"/>
      <c r="K93" s="160"/>
      <c r="L93" s="158"/>
      <c r="M93" s="161"/>
      <c r="N93" s="156"/>
      <c r="O93" s="160"/>
      <c r="P93" s="159"/>
      <c r="Q93" s="161"/>
      <c r="R93" s="162"/>
      <c r="S93" s="160"/>
      <c r="T93" s="159"/>
      <c r="U93" s="161"/>
      <c r="V93" s="162"/>
      <c r="W93" s="160"/>
      <c r="X93" s="159"/>
      <c r="Y93" s="160"/>
      <c r="Z93" s="162"/>
      <c r="AA93" s="161"/>
      <c r="AB93" s="162"/>
      <c r="AC93" s="160"/>
      <c r="AD93" s="159"/>
      <c r="AE93" s="161"/>
      <c r="AF93" s="162"/>
      <c r="AG93" s="160"/>
      <c r="AH93" s="159">
        <v>1</v>
      </c>
      <c r="AI93" s="161"/>
      <c r="AJ93" s="162">
        <v>1</v>
      </c>
      <c r="AK93" s="160">
        <v>1</v>
      </c>
      <c r="AL93" s="159"/>
      <c r="AM93" s="160"/>
      <c r="AN93" s="163">
        <v>3</v>
      </c>
      <c r="AO93" s="163">
        <v>0</v>
      </c>
      <c r="AP93" s="28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Top="1" x14ac:dyDescent="0.2">
      <c r="A94" s="1541" t="s">
        <v>96</v>
      </c>
      <c r="B94" s="1542"/>
      <c r="C94" s="164">
        <f t="shared" si="16"/>
        <v>8</v>
      </c>
      <c r="D94" s="64">
        <f t="shared" si="17"/>
        <v>4</v>
      </c>
      <c r="E94" s="165">
        <f>SUM(G94+I94+K94+M94+O94+Q94+S94+U94+W94+Y94+AA94+AC94+AE94+AG94+AI94+AK94+AM94)</f>
        <v>4</v>
      </c>
      <c r="F94" s="166"/>
      <c r="G94" s="167"/>
      <c r="H94" s="168"/>
      <c r="I94" s="169"/>
      <c r="J94" s="170"/>
      <c r="K94" s="167"/>
      <c r="L94" s="168"/>
      <c r="M94" s="171"/>
      <c r="N94" s="170"/>
      <c r="O94" s="167"/>
      <c r="P94" s="169"/>
      <c r="Q94" s="171"/>
      <c r="R94" s="172">
        <v>1</v>
      </c>
      <c r="S94" s="167">
        <v>2</v>
      </c>
      <c r="T94" s="169"/>
      <c r="U94" s="171"/>
      <c r="V94" s="172"/>
      <c r="W94" s="167"/>
      <c r="X94" s="169"/>
      <c r="Y94" s="167"/>
      <c r="Z94" s="172">
        <v>1</v>
      </c>
      <c r="AA94" s="171"/>
      <c r="AB94" s="172">
        <v>1</v>
      </c>
      <c r="AC94" s="167"/>
      <c r="AD94" s="169">
        <v>1</v>
      </c>
      <c r="AE94" s="171"/>
      <c r="AF94" s="172"/>
      <c r="AG94" s="167"/>
      <c r="AH94" s="169"/>
      <c r="AI94" s="171"/>
      <c r="AJ94" s="172"/>
      <c r="AK94" s="167">
        <v>1</v>
      </c>
      <c r="AL94" s="169"/>
      <c r="AM94" s="167">
        <v>1</v>
      </c>
      <c r="AN94" s="173">
        <v>8</v>
      </c>
      <c r="AO94" s="174"/>
      <c r="AP94" s="28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/>
      <c r="CJ94" s="13"/>
      <c r="CK94" s="13"/>
      <c r="CL94" s="13"/>
      <c r="CM94" s="13"/>
    </row>
    <row r="95" spans="1:91" ht="16.350000000000001" customHeight="1" x14ac:dyDescent="0.2">
      <c r="A95" s="1543" t="s">
        <v>97</v>
      </c>
      <c r="B95" s="1544"/>
      <c r="C95" s="31">
        <f t="shared" si="16"/>
        <v>15</v>
      </c>
      <c r="D95" s="64">
        <f t="shared" si="17"/>
        <v>10</v>
      </c>
      <c r="E95" s="175">
        <f>SUM(G95+I95+K95+M95+O95+Q95+S95+U95+W95+Y95+AA95+AC95+AE95+AG95+AI95+AK95+AM95)</f>
        <v>5</v>
      </c>
      <c r="F95" s="176"/>
      <c r="G95" s="177"/>
      <c r="H95" s="178"/>
      <c r="I95" s="179"/>
      <c r="J95" s="166"/>
      <c r="K95" s="180"/>
      <c r="L95" s="178">
        <v>1</v>
      </c>
      <c r="M95" s="181"/>
      <c r="N95" s="166"/>
      <c r="O95" s="180"/>
      <c r="P95" s="179"/>
      <c r="Q95" s="181"/>
      <c r="R95" s="182"/>
      <c r="S95" s="180"/>
      <c r="T95" s="179"/>
      <c r="U95" s="181"/>
      <c r="V95" s="182">
        <v>2</v>
      </c>
      <c r="W95" s="180"/>
      <c r="X95" s="179">
        <v>2</v>
      </c>
      <c r="Y95" s="180">
        <v>1</v>
      </c>
      <c r="Z95" s="182"/>
      <c r="AA95" s="181"/>
      <c r="AB95" s="182"/>
      <c r="AC95" s="180"/>
      <c r="AD95" s="179"/>
      <c r="AE95" s="181">
        <v>1</v>
      </c>
      <c r="AF95" s="182"/>
      <c r="AG95" s="180">
        <v>1</v>
      </c>
      <c r="AH95" s="179">
        <v>2</v>
      </c>
      <c r="AI95" s="181"/>
      <c r="AJ95" s="182">
        <v>2</v>
      </c>
      <c r="AK95" s="180">
        <v>1</v>
      </c>
      <c r="AL95" s="179">
        <v>1</v>
      </c>
      <c r="AM95" s="180">
        <v>1</v>
      </c>
      <c r="AN95" s="183">
        <v>15</v>
      </c>
      <c r="AO95" s="184"/>
      <c r="AP95" s="28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543" t="s">
        <v>98</v>
      </c>
      <c r="B96" s="1544"/>
      <c r="C96" s="107">
        <f t="shared" si="16"/>
        <v>38</v>
      </c>
      <c r="D96" s="32">
        <f t="shared" si="17"/>
        <v>17</v>
      </c>
      <c r="E96" s="185">
        <f>SUM(G96+I96+K96+M96+O96+Q96+S96+U96+W96+Y96+AA96+AC96+AE96+AG96+AI96+AK96+AM96)</f>
        <v>21</v>
      </c>
      <c r="F96" s="145"/>
      <c r="G96" s="146"/>
      <c r="H96" s="147"/>
      <c r="I96" s="148"/>
      <c r="J96" s="145"/>
      <c r="K96" s="149"/>
      <c r="L96" s="147"/>
      <c r="M96" s="150">
        <v>1</v>
      </c>
      <c r="N96" s="145"/>
      <c r="O96" s="149"/>
      <c r="P96" s="148"/>
      <c r="Q96" s="150"/>
      <c r="R96" s="151">
        <v>1</v>
      </c>
      <c r="S96" s="149">
        <v>1</v>
      </c>
      <c r="T96" s="148"/>
      <c r="U96" s="150"/>
      <c r="V96" s="151">
        <v>1</v>
      </c>
      <c r="W96" s="149">
        <v>1</v>
      </c>
      <c r="X96" s="148">
        <v>1</v>
      </c>
      <c r="Y96" s="149"/>
      <c r="Z96" s="151">
        <v>2</v>
      </c>
      <c r="AA96" s="150">
        <v>1</v>
      </c>
      <c r="AB96" s="151">
        <v>2</v>
      </c>
      <c r="AC96" s="149">
        <v>3</v>
      </c>
      <c r="AD96" s="148"/>
      <c r="AE96" s="150">
        <v>2</v>
      </c>
      <c r="AF96" s="151">
        <v>4</v>
      </c>
      <c r="AG96" s="149">
        <v>1</v>
      </c>
      <c r="AH96" s="148"/>
      <c r="AI96" s="150">
        <v>5</v>
      </c>
      <c r="AJ96" s="151">
        <v>4</v>
      </c>
      <c r="AK96" s="149">
        <v>4</v>
      </c>
      <c r="AL96" s="148">
        <v>2</v>
      </c>
      <c r="AM96" s="149">
        <v>2</v>
      </c>
      <c r="AN96" s="152">
        <v>37</v>
      </c>
      <c r="AO96" s="186"/>
      <c r="AP96" s="28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547" t="s">
        <v>99</v>
      </c>
      <c r="B97" s="1548"/>
      <c r="C97" s="77">
        <f t="shared" si="16"/>
        <v>2</v>
      </c>
      <c r="D97" s="78">
        <f t="shared" si="17"/>
        <v>2</v>
      </c>
      <c r="E97" s="187">
        <f>SUM(G97+I97+K97+M97+O97+Q97+S97+U97+W97+Y97+AA97+AC97+AE97+AG97+AI97+AK97+AM97)</f>
        <v>0</v>
      </c>
      <c r="F97" s="188"/>
      <c r="G97" s="189"/>
      <c r="H97" s="190"/>
      <c r="I97" s="191"/>
      <c r="J97" s="188"/>
      <c r="K97" s="192"/>
      <c r="L97" s="190"/>
      <c r="M97" s="193"/>
      <c r="N97" s="188"/>
      <c r="O97" s="192"/>
      <c r="P97" s="191">
        <v>1</v>
      </c>
      <c r="Q97" s="193"/>
      <c r="R97" s="194"/>
      <c r="S97" s="192"/>
      <c r="T97" s="191"/>
      <c r="U97" s="193"/>
      <c r="V97" s="194"/>
      <c r="W97" s="192"/>
      <c r="X97" s="191">
        <v>1</v>
      </c>
      <c r="Y97" s="192"/>
      <c r="Z97" s="194"/>
      <c r="AA97" s="193"/>
      <c r="AB97" s="194"/>
      <c r="AC97" s="192"/>
      <c r="AD97" s="191"/>
      <c r="AE97" s="193"/>
      <c r="AF97" s="194"/>
      <c r="AG97" s="192"/>
      <c r="AH97" s="191"/>
      <c r="AI97" s="193"/>
      <c r="AJ97" s="194"/>
      <c r="AK97" s="192"/>
      <c r="AL97" s="191"/>
      <c r="AM97" s="192"/>
      <c r="AN97" s="195">
        <v>2</v>
      </c>
      <c r="AO97" s="196"/>
      <c r="AP97" s="28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32.1" customHeight="1" x14ac:dyDescent="0.2">
      <c r="A98" s="82" t="s">
        <v>100</v>
      </c>
      <c r="B98" s="8"/>
      <c r="C98" s="8"/>
      <c r="D98" s="8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X98" s="2"/>
      <c r="BY98" s="2"/>
      <c r="BZ98" s="2"/>
      <c r="CG98" s="13"/>
      <c r="CH98" s="13"/>
      <c r="CI98" s="13"/>
      <c r="CJ98" s="13"/>
      <c r="CK98" s="13"/>
      <c r="CL98" s="13"/>
      <c r="CM98" s="13"/>
    </row>
    <row r="99" spans="1:91" ht="16.350000000000001" customHeight="1" x14ac:dyDescent="0.2">
      <c r="A99" s="1507" t="s">
        <v>101</v>
      </c>
      <c r="B99" s="1508"/>
      <c r="C99" s="1509"/>
      <c r="D99" s="1294" t="s">
        <v>53</v>
      </c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CG99" s="13"/>
      <c r="CH99" s="13"/>
      <c r="CI99" s="13"/>
      <c r="CJ99" s="13"/>
      <c r="CK99" s="13"/>
      <c r="CL99" s="13"/>
      <c r="CM99" s="13"/>
    </row>
    <row r="100" spans="1:91" ht="25.35" customHeight="1" x14ac:dyDescent="0.2">
      <c r="A100" s="1501" t="s">
        <v>102</v>
      </c>
      <c r="B100" s="1503"/>
      <c r="C100" s="1302" t="s">
        <v>103</v>
      </c>
      <c r="D100" s="1303"/>
      <c r="E100" s="131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45"/>
      <c r="B101" s="1546"/>
      <c r="C101" s="769" t="s">
        <v>104</v>
      </c>
      <c r="D101" s="152"/>
      <c r="E101" s="131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504"/>
      <c r="B102" s="1506"/>
      <c r="C102" s="770" t="s">
        <v>105</v>
      </c>
      <c r="D102" s="200"/>
      <c r="E102" s="131"/>
      <c r="CG102" s="13"/>
      <c r="CH102" s="13"/>
      <c r="CI102" s="13"/>
      <c r="CJ102" s="13"/>
      <c r="CK102" s="13"/>
      <c r="CL102" s="13"/>
      <c r="CM102" s="13"/>
    </row>
    <row r="103" spans="1:91" ht="32.1" customHeight="1" x14ac:dyDescent="0.2">
      <c r="A103" s="776" t="s">
        <v>106</v>
      </c>
      <c r="B103" s="56"/>
      <c r="C103" s="201"/>
      <c r="D103" s="201"/>
      <c r="E103" s="202"/>
      <c r="F103" s="203"/>
      <c r="G103" s="203"/>
      <c r="H103" s="94"/>
      <c r="I103" s="203"/>
      <c r="J103" s="56"/>
      <c r="K103" s="204"/>
      <c r="L103" s="205"/>
      <c r="M103" s="204"/>
      <c r="N103" s="204"/>
      <c r="O103" s="206"/>
      <c r="P103" s="56"/>
      <c r="Q103" s="204"/>
      <c r="R103" s="206"/>
      <c r="S103" s="56"/>
      <c r="T103" s="204"/>
      <c r="U103" s="56"/>
      <c r="V103" s="56"/>
      <c r="W103" s="206"/>
      <c r="X103" s="206"/>
      <c r="Y103" s="206"/>
      <c r="Z103" s="207"/>
      <c r="AA103" s="56"/>
      <c r="AB103" s="206"/>
      <c r="AC103" s="206"/>
      <c r="AD103" s="206"/>
      <c r="AE103" s="206"/>
      <c r="AF103" s="207"/>
      <c r="AG103" s="56"/>
      <c r="AH103" s="206"/>
      <c r="AI103" s="206"/>
      <c r="AJ103" s="206"/>
      <c r="AK103" s="56"/>
      <c r="AL103" s="204"/>
      <c r="AM103" s="206"/>
      <c r="AN103" s="204"/>
      <c r="AO103" s="208"/>
      <c r="AP103" s="56"/>
      <c r="BX103" s="2"/>
      <c r="BY103" s="2"/>
      <c r="BZ103" s="2"/>
      <c r="CG103" s="13"/>
      <c r="CH103" s="13"/>
      <c r="CI103" s="13"/>
      <c r="CJ103" s="13"/>
      <c r="CK103" s="13"/>
      <c r="CL103" s="13"/>
      <c r="CM103" s="13"/>
    </row>
    <row r="104" spans="1:91" ht="16.350000000000001" customHeight="1" x14ac:dyDescent="0.2">
      <c r="A104" s="1523" t="s">
        <v>89</v>
      </c>
      <c r="B104" s="1549"/>
      <c r="C104" s="1501" t="s">
        <v>5</v>
      </c>
      <c r="D104" s="1502"/>
      <c r="E104" s="1503"/>
      <c r="F104" s="1507" t="s">
        <v>6</v>
      </c>
      <c r="G104" s="1508"/>
      <c r="H104" s="1508"/>
      <c r="I104" s="1508"/>
      <c r="J104" s="1508"/>
      <c r="K104" s="1508"/>
      <c r="L104" s="1508"/>
      <c r="M104" s="1508"/>
      <c r="N104" s="1508"/>
      <c r="O104" s="1508"/>
      <c r="P104" s="1508"/>
      <c r="Q104" s="1508"/>
      <c r="R104" s="1508"/>
      <c r="S104" s="1508"/>
      <c r="T104" s="1508"/>
      <c r="U104" s="1508"/>
      <c r="V104" s="1508"/>
      <c r="W104" s="1508"/>
      <c r="X104" s="1508"/>
      <c r="Y104" s="1508"/>
      <c r="Z104" s="1508"/>
      <c r="AA104" s="1508"/>
      <c r="AB104" s="1508"/>
      <c r="AC104" s="1508"/>
      <c r="AD104" s="1508"/>
      <c r="AE104" s="1508"/>
      <c r="AF104" s="1508"/>
      <c r="AG104" s="1508"/>
      <c r="AH104" s="1508"/>
      <c r="AI104" s="1508"/>
      <c r="AJ104" s="1508"/>
      <c r="AK104" s="1508"/>
      <c r="AL104" s="1508"/>
      <c r="AM104" s="1509"/>
      <c r="AN104" s="1510" t="s">
        <v>7</v>
      </c>
      <c r="AO104" s="209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24"/>
      <c r="B105" s="1550"/>
      <c r="C105" s="1504"/>
      <c r="D105" s="1505"/>
      <c r="E105" s="1506"/>
      <c r="F105" s="1507" t="s">
        <v>11</v>
      </c>
      <c r="G105" s="1509"/>
      <c r="H105" s="1507" t="s">
        <v>12</v>
      </c>
      <c r="I105" s="1509"/>
      <c r="J105" s="1507" t="s">
        <v>13</v>
      </c>
      <c r="K105" s="1509"/>
      <c r="L105" s="1507" t="s">
        <v>14</v>
      </c>
      <c r="M105" s="1509"/>
      <c r="N105" s="1507" t="s">
        <v>15</v>
      </c>
      <c r="O105" s="1509"/>
      <c r="P105" s="1513" t="s">
        <v>16</v>
      </c>
      <c r="Q105" s="1514"/>
      <c r="R105" s="1513" t="s">
        <v>17</v>
      </c>
      <c r="S105" s="1514"/>
      <c r="T105" s="1513" t="s">
        <v>18</v>
      </c>
      <c r="U105" s="1514"/>
      <c r="V105" s="1513" t="s">
        <v>19</v>
      </c>
      <c r="W105" s="1514"/>
      <c r="X105" s="1513" t="s">
        <v>20</v>
      </c>
      <c r="Y105" s="1514"/>
      <c r="Z105" s="1513" t="s">
        <v>21</v>
      </c>
      <c r="AA105" s="1514"/>
      <c r="AB105" s="1513" t="s">
        <v>22</v>
      </c>
      <c r="AC105" s="1514"/>
      <c r="AD105" s="1520" t="s">
        <v>23</v>
      </c>
      <c r="AE105" s="1520"/>
      <c r="AF105" s="1513" t="s">
        <v>24</v>
      </c>
      <c r="AG105" s="1514"/>
      <c r="AH105" s="1520" t="s">
        <v>25</v>
      </c>
      <c r="AI105" s="1520"/>
      <c r="AJ105" s="1513" t="s">
        <v>26</v>
      </c>
      <c r="AK105" s="1514"/>
      <c r="AL105" s="1520" t="s">
        <v>27</v>
      </c>
      <c r="AM105" s="1514"/>
      <c r="AN105" s="1511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25"/>
      <c r="B106" s="1551"/>
      <c r="C106" s="1250" t="s">
        <v>32</v>
      </c>
      <c r="D106" s="1251" t="s">
        <v>40</v>
      </c>
      <c r="E106" s="765" t="s">
        <v>34</v>
      </c>
      <c r="F106" s="754" t="s">
        <v>40</v>
      </c>
      <c r="G106" s="765" t="s">
        <v>34</v>
      </c>
      <c r="H106" s="754" t="s">
        <v>40</v>
      </c>
      <c r="I106" s="765" t="s">
        <v>34</v>
      </c>
      <c r="J106" s="754" t="s">
        <v>40</v>
      </c>
      <c r="K106" s="765" t="s">
        <v>34</v>
      </c>
      <c r="L106" s="754" t="s">
        <v>40</v>
      </c>
      <c r="M106" s="765" t="s">
        <v>34</v>
      </c>
      <c r="N106" s="754" t="s">
        <v>40</v>
      </c>
      <c r="O106" s="765" t="s">
        <v>34</v>
      </c>
      <c r="P106" s="754" t="s">
        <v>40</v>
      </c>
      <c r="Q106" s="765" t="s">
        <v>34</v>
      </c>
      <c r="R106" s="754" t="s">
        <v>40</v>
      </c>
      <c r="S106" s="765" t="s">
        <v>34</v>
      </c>
      <c r="T106" s="754" t="s">
        <v>40</v>
      </c>
      <c r="U106" s="765" t="s">
        <v>34</v>
      </c>
      <c r="V106" s="754" t="s">
        <v>40</v>
      </c>
      <c r="W106" s="765" t="s">
        <v>34</v>
      </c>
      <c r="X106" s="754" t="s">
        <v>40</v>
      </c>
      <c r="Y106" s="765" t="s">
        <v>34</v>
      </c>
      <c r="Z106" s="754" t="s">
        <v>40</v>
      </c>
      <c r="AA106" s="765" t="s">
        <v>34</v>
      </c>
      <c r="AB106" s="754" t="s">
        <v>40</v>
      </c>
      <c r="AC106" s="765" t="s">
        <v>34</v>
      </c>
      <c r="AD106" s="775" t="s">
        <v>40</v>
      </c>
      <c r="AE106" s="775" t="s">
        <v>34</v>
      </c>
      <c r="AF106" s="754" t="s">
        <v>40</v>
      </c>
      <c r="AG106" s="765" t="s">
        <v>34</v>
      </c>
      <c r="AH106" s="775" t="s">
        <v>40</v>
      </c>
      <c r="AI106" s="775" t="s">
        <v>34</v>
      </c>
      <c r="AJ106" s="754" t="s">
        <v>40</v>
      </c>
      <c r="AK106" s="765" t="s">
        <v>34</v>
      </c>
      <c r="AL106" s="775" t="s">
        <v>40</v>
      </c>
      <c r="AM106" s="765" t="s">
        <v>34</v>
      </c>
      <c r="AN106" s="1512"/>
      <c r="AO106" s="210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706" t="s">
        <v>107</v>
      </c>
      <c r="B107" s="1707"/>
      <c r="C107" s="164">
        <f>SUM(D107+E107)</f>
        <v>0</v>
      </c>
      <c r="D107" s="211">
        <f t="shared" ref="D107:E109" si="18">SUM(F107+H107+J107+L107+N107+P107+R107+T107+V107+X107+Z107+AB107+AD107+AF107+AH107+AJ107+AL107)</f>
        <v>0</v>
      </c>
      <c r="E107" s="65">
        <f t="shared" si="18"/>
        <v>0</v>
      </c>
      <c r="F107" s="212"/>
      <c r="G107" s="213"/>
      <c r="H107" s="212"/>
      <c r="I107" s="213"/>
      <c r="J107" s="212"/>
      <c r="K107" s="213"/>
      <c r="L107" s="212"/>
      <c r="M107" s="213"/>
      <c r="N107" s="212"/>
      <c r="O107" s="213"/>
      <c r="P107" s="212"/>
      <c r="Q107" s="213"/>
      <c r="R107" s="212"/>
      <c r="S107" s="213"/>
      <c r="T107" s="212"/>
      <c r="U107" s="213"/>
      <c r="V107" s="212"/>
      <c r="W107" s="213"/>
      <c r="X107" s="212"/>
      <c r="Y107" s="213"/>
      <c r="Z107" s="212"/>
      <c r="AA107" s="213"/>
      <c r="AB107" s="212"/>
      <c r="AC107" s="213"/>
      <c r="AD107" s="214"/>
      <c r="AE107" s="215"/>
      <c r="AF107" s="212"/>
      <c r="AG107" s="213"/>
      <c r="AH107" s="214"/>
      <c r="AI107" s="215"/>
      <c r="AJ107" s="212"/>
      <c r="AK107" s="213"/>
      <c r="AL107" s="214"/>
      <c r="AM107" s="213"/>
      <c r="AN107" s="216"/>
      <c r="AO107" s="28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12"/>
      <c r="CG107" s="13">
        <v>0</v>
      </c>
      <c r="CH107" s="13">
        <v>0</v>
      </c>
      <c r="CI107" s="13"/>
      <c r="CJ107" s="13"/>
      <c r="CK107" s="13"/>
      <c r="CL107" s="13"/>
      <c r="CM107" s="13"/>
    </row>
    <row r="108" spans="1:91" ht="16.350000000000001" customHeight="1" x14ac:dyDescent="0.2">
      <c r="A108" s="1558" t="s">
        <v>108</v>
      </c>
      <c r="B108" s="1559"/>
      <c r="C108" s="63">
        <f>SUM(D108+E108)</f>
        <v>5</v>
      </c>
      <c r="D108" s="64">
        <f t="shared" si="18"/>
        <v>5</v>
      </c>
      <c r="E108" s="72">
        <f t="shared" si="18"/>
        <v>0</v>
      </c>
      <c r="F108" s="217"/>
      <c r="G108" s="218"/>
      <c r="H108" s="217"/>
      <c r="I108" s="218"/>
      <c r="J108" s="217"/>
      <c r="K108" s="218"/>
      <c r="L108" s="217"/>
      <c r="M108" s="218"/>
      <c r="N108" s="217">
        <v>1</v>
      </c>
      <c r="O108" s="218"/>
      <c r="P108" s="217">
        <v>1</v>
      </c>
      <c r="Q108" s="218"/>
      <c r="R108" s="217"/>
      <c r="S108" s="218"/>
      <c r="T108" s="217"/>
      <c r="U108" s="218"/>
      <c r="V108" s="217"/>
      <c r="W108" s="218"/>
      <c r="X108" s="217"/>
      <c r="Y108" s="218"/>
      <c r="Z108" s="217"/>
      <c r="AA108" s="218"/>
      <c r="AB108" s="217"/>
      <c r="AC108" s="218"/>
      <c r="AD108" s="219"/>
      <c r="AE108" s="220"/>
      <c r="AF108" s="217">
        <v>1</v>
      </c>
      <c r="AG108" s="218"/>
      <c r="AH108" s="219"/>
      <c r="AI108" s="220"/>
      <c r="AJ108" s="217">
        <v>1</v>
      </c>
      <c r="AK108" s="218"/>
      <c r="AL108" s="219">
        <v>1</v>
      </c>
      <c r="AM108" s="218"/>
      <c r="AN108" s="221">
        <v>5</v>
      </c>
      <c r="AO108" s="28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52" t="s">
        <v>109</v>
      </c>
      <c r="B109" s="1553"/>
      <c r="C109" s="77">
        <f>SUM(D109+E109)</f>
        <v>6</v>
      </c>
      <c r="D109" s="78">
        <f t="shared" si="18"/>
        <v>3</v>
      </c>
      <c r="E109" s="45">
        <f t="shared" si="18"/>
        <v>3</v>
      </c>
      <c r="F109" s="222"/>
      <c r="G109" s="223"/>
      <c r="H109" s="222"/>
      <c r="I109" s="223"/>
      <c r="J109" s="222"/>
      <c r="K109" s="223"/>
      <c r="L109" s="222"/>
      <c r="M109" s="223"/>
      <c r="N109" s="222"/>
      <c r="O109" s="223"/>
      <c r="P109" s="222"/>
      <c r="Q109" s="223"/>
      <c r="R109" s="222"/>
      <c r="S109" s="223"/>
      <c r="T109" s="222"/>
      <c r="U109" s="223"/>
      <c r="V109" s="222">
        <v>1</v>
      </c>
      <c r="W109" s="223"/>
      <c r="X109" s="222"/>
      <c r="Y109" s="223"/>
      <c r="Z109" s="222"/>
      <c r="AA109" s="223"/>
      <c r="AB109" s="222">
        <v>1</v>
      </c>
      <c r="AC109" s="223">
        <v>1</v>
      </c>
      <c r="AD109" s="224"/>
      <c r="AE109" s="225"/>
      <c r="AF109" s="222">
        <v>1</v>
      </c>
      <c r="AG109" s="223"/>
      <c r="AH109" s="224"/>
      <c r="AI109" s="225"/>
      <c r="AJ109" s="222"/>
      <c r="AK109" s="223"/>
      <c r="AL109" s="224"/>
      <c r="AM109" s="223">
        <v>2</v>
      </c>
      <c r="AN109" s="226">
        <v>6</v>
      </c>
      <c r="AO109" s="28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32.1" customHeight="1" x14ac:dyDescent="0.2">
      <c r="A110" s="82" t="s">
        <v>110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X110" s="2"/>
      <c r="BY110" s="2"/>
      <c r="BZ110" s="2"/>
      <c r="CG110" s="13"/>
      <c r="CH110" s="13"/>
      <c r="CI110" s="13"/>
      <c r="CJ110" s="13"/>
      <c r="CK110" s="13"/>
      <c r="CL110" s="13"/>
      <c r="CM110" s="13"/>
    </row>
    <row r="111" spans="1:91" ht="16.350000000000001" customHeight="1" x14ac:dyDescent="0.2">
      <c r="A111" s="1523" t="s">
        <v>111</v>
      </c>
      <c r="B111" s="1549"/>
      <c r="C111" s="1523" t="s">
        <v>53</v>
      </c>
      <c r="D111" s="1554"/>
      <c r="E111" s="1549"/>
      <c r="F111" s="1507" t="s">
        <v>112</v>
      </c>
      <c r="G111" s="1509"/>
      <c r="H111" s="1555" t="s">
        <v>113</v>
      </c>
      <c r="I111" s="1509"/>
      <c r="J111" s="1507" t="s">
        <v>114</v>
      </c>
      <c r="K111" s="1509"/>
      <c r="L111" s="1507" t="s">
        <v>115</v>
      </c>
      <c r="M111" s="1509"/>
      <c r="N111" s="1507" t="s">
        <v>116</v>
      </c>
      <c r="O111" s="1509"/>
      <c r="P111" s="1513" t="s">
        <v>117</v>
      </c>
      <c r="Q111" s="1514"/>
      <c r="R111" s="1513" t="s">
        <v>118</v>
      </c>
      <c r="S111" s="1514"/>
      <c r="T111" s="1513" t="s">
        <v>119</v>
      </c>
      <c r="U111" s="1520"/>
      <c r="V111" s="1513" t="s">
        <v>120</v>
      </c>
      <c r="W111" s="1520"/>
      <c r="X111" s="1562" t="s">
        <v>121</v>
      </c>
      <c r="Y111" s="1709" t="s">
        <v>122</v>
      </c>
      <c r="Z111" s="1520"/>
      <c r="AA111" s="1520"/>
      <c r="AB111" s="1514"/>
      <c r="AC111" s="1565" t="s">
        <v>123</v>
      </c>
      <c r="AD111" s="1566"/>
      <c r="AE111" s="1520" t="s">
        <v>124</v>
      </c>
      <c r="AF111" s="1520"/>
      <c r="AG111" s="1520"/>
      <c r="AH111" s="1514"/>
      <c r="AI111" s="1510" t="s">
        <v>125</v>
      </c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CG111" s="13"/>
      <c r="CH111" s="13"/>
      <c r="CI111" s="13"/>
      <c r="CJ111" s="13"/>
      <c r="CK111" s="13"/>
      <c r="CL111" s="13"/>
      <c r="CM111" s="13"/>
    </row>
    <row r="112" spans="1:91" ht="25.35" customHeight="1" x14ac:dyDescent="0.2">
      <c r="A112" s="1525"/>
      <c r="B112" s="1551"/>
      <c r="C112" s="1250" t="s">
        <v>32</v>
      </c>
      <c r="D112" s="1251" t="s">
        <v>33</v>
      </c>
      <c r="E112" s="756" t="s">
        <v>34</v>
      </c>
      <c r="F112" s="1252" t="s">
        <v>40</v>
      </c>
      <c r="G112" s="1253" t="s">
        <v>34</v>
      </c>
      <c r="H112" s="1252" t="s">
        <v>40</v>
      </c>
      <c r="I112" s="1253" t="s">
        <v>34</v>
      </c>
      <c r="J112" s="1252" t="s">
        <v>40</v>
      </c>
      <c r="K112" s="1253" t="s">
        <v>34</v>
      </c>
      <c r="L112" s="1252" t="s">
        <v>40</v>
      </c>
      <c r="M112" s="1253" t="s">
        <v>34</v>
      </c>
      <c r="N112" s="1252" t="s">
        <v>40</v>
      </c>
      <c r="O112" s="1253" t="s">
        <v>34</v>
      </c>
      <c r="P112" s="1252" t="s">
        <v>40</v>
      </c>
      <c r="Q112" s="1253" t="s">
        <v>34</v>
      </c>
      <c r="R112" s="1252" t="s">
        <v>40</v>
      </c>
      <c r="S112" s="1253" t="s">
        <v>34</v>
      </c>
      <c r="T112" s="1252" t="s">
        <v>40</v>
      </c>
      <c r="U112" s="1304" t="s">
        <v>34</v>
      </c>
      <c r="V112" s="1252" t="s">
        <v>40</v>
      </c>
      <c r="W112" s="1304" t="s">
        <v>34</v>
      </c>
      <c r="X112" s="1563"/>
      <c r="Y112" s="230" t="s">
        <v>126</v>
      </c>
      <c r="Z112" s="231" t="s">
        <v>127</v>
      </c>
      <c r="AA112" s="767" t="s">
        <v>128</v>
      </c>
      <c r="AB112" s="1294" t="s">
        <v>129</v>
      </c>
      <c r="AC112" s="761" t="s">
        <v>130</v>
      </c>
      <c r="AD112" s="1305" t="s">
        <v>131</v>
      </c>
      <c r="AE112" s="1306" t="s">
        <v>132</v>
      </c>
      <c r="AF112" s="1294" t="s">
        <v>133</v>
      </c>
      <c r="AG112" s="236" t="s">
        <v>134</v>
      </c>
      <c r="AH112" s="1294" t="s">
        <v>135</v>
      </c>
      <c r="AI112" s="15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16.350000000000001" customHeight="1" x14ac:dyDescent="0.2">
      <c r="A113" s="1706" t="s">
        <v>136</v>
      </c>
      <c r="B113" s="1707"/>
      <c r="C113" s="1255">
        <f>SUM(D113+E113)</f>
        <v>9</v>
      </c>
      <c r="D113" s="1285">
        <f>SUM(F113+H113+J113+L113+N113+P113+R113+T113+V113)</f>
        <v>4</v>
      </c>
      <c r="E113" s="1277">
        <f>SUM(G113+I113+K113+M113+O113+Q113+S113+U113+W113)</f>
        <v>5</v>
      </c>
      <c r="F113" s="1301"/>
      <c r="G113" s="1307"/>
      <c r="H113" s="1257">
        <v>1</v>
      </c>
      <c r="I113" s="1260"/>
      <c r="J113" s="1301"/>
      <c r="K113" s="1307">
        <v>1</v>
      </c>
      <c r="L113" s="1257"/>
      <c r="M113" s="1260"/>
      <c r="N113" s="1301">
        <v>1</v>
      </c>
      <c r="O113" s="1307"/>
      <c r="P113" s="1257">
        <v>2</v>
      </c>
      <c r="Q113" s="1260">
        <v>4</v>
      </c>
      <c r="R113" s="1301"/>
      <c r="S113" s="1307"/>
      <c r="T113" s="1257"/>
      <c r="U113" s="1260"/>
      <c r="V113" s="1301"/>
      <c r="W113" s="1308"/>
      <c r="X113" s="1259">
        <v>0</v>
      </c>
      <c r="Y113" s="1309">
        <v>4</v>
      </c>
      <c r="Z113" s="1257">
        <v>5</v>
      </c>
      <c r="AA113" s="1310"/>
      <c r="AB113" s="1311"/>
      <c r="AC113" s="1308">
        <v>5</v>
      </c>
      <c r="AD113" s="1312">
        <v>4</v>
      </c>
      <c r="AE113" s="1309">
        <v>1</v>
      </c>
      <c r="AF113" s="1262"/>
      <c r="AG113" s="1262">
        <v>6</v>
      </c>
      <c r="AH113" s="1262"/>
      <c r="AI113" s="1262">
        <v>2</v>
      </c>
      <c r="AJ113" s="28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12"/>
      <c r="AW113" s="12"/>
      <c r="AX113" s="12"/>
      <c r="AY113" s="12"/>
      <c r="AZ113" s="12"/>
      <c r="BA113" s="12"/>
      <c r="CG113" s="13">
        <v>0</v>
      </c>
      <c r="CH113" s="13">
        <v>0</v>
      </c>
      <c r="CI113" s="13">
        <v>0</v>
      </c>
      <c r="CJ113" s="13"/>
      <c r="CK113" s="13"/>
      <c r="CL113" s="13"/>
      <c r="CM113" s="13"/>
    </row>
    <row r="114" spans="1:91" ht="16.350000000000001" customHeight="1" x14ac:dyDescent="0.2">
      <c r="A114" s="1571" t="s">
        <v>137</v>
      </c>
      <c r="B114" s="1572"/>
      <c r="C114" s="239">
        <f>SUM(D114+E114)</f>
        <v>33</v>
      </c>
      <c r="D114" s="240">
        <f>SUM(F114+H114+J114+L114+N114+P114+R114+T114+V114)</f>
        <v>26</v>
      </c>
      <c r="E114" s="241">
        <f>SUM(G114+I114+K114+M114+O114+Q114+S114+U114+W114)</f>
        <v>7</v>
      </c>
      <c r="F114" s="242"/>
      <c r="G114" s="243"/>
      <c r="H114" s="244"/>
      <c r="I114" s="245"/>
      <c r="J114" s="242">
        <v>7</v>
      </c>
      <c r="K114" s="243">
        <v>2</v>
      </c>
      <c r="L114" s="244">
        <v>8</v>
      </c>
      <c r="M114" s="245">
        <v>1</v>
      </c>
      <c r="N114" s="242">
        <v>4</v>
      </c>
      <c r="O114" s="243">
        <v>2</v>
      </c>
      <c r="P114" s="244">
        <v>5</v>
      </c>
      <c r="Q114" s="245">
        <v>1</v>
      </c>
      <c r="R114" s="242">
        <v>1</v>
      </c>
      <c r="S114" s="243">
        <v>1</v>
      </c>
      <c r="T114" s="244">
        <v>1</v>
      </c>
      <c r="U114" s="245"/>
      <c r="V114" s="242"/>
      <c r="W114" s="246"/>
      <c r="X114" s="247">
        <v>0</v>
      </c>
      <c r="Y114" s="248"/>
      <c r="Z114" s="249"/>
      <c r="AA114" s="250">
        <v>11</v>
      </c>
      <c r="AB114" s="250">
        <v>22</v>
      </c>
      <c r="AC114" s="247">
        <v>26</v>
      </c>
      <c r="AD114" s="251">
        <v>7</v>
      </c>
      <c r="AE114" s="252">
        <v>7</v>
      </c>
      <c r="AF114" s="253"/>
      <c r="AG114" s="1262">
        <v>15</v>
      </c>
      <c r="AH114" s="253">
        <v>9</v>
      </c>
      <c r="AI114" s="253">
        <v>2</v>
      </c>
      <c r="AJ114" s="28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32.1" customHeight="1" x14ac:dyDescent="0.2">
      <c r="A115" s="82" t="s">
        <v>138</v>
      </c>
      <c r="B115" s="11"/>
      <c r="C115" s="1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"/>
      <c r="V115" s="8"/>
      <c r="W115" s="8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BX115" s="2"/>
      <c r="BY115" s="2"/>
      <c r="BZ115" s="2"/>
      <c r="CG115" s="13"/>
      <c r="CH115" s="13"/>
      <c r="CI115" s="13"/>
      <c r="CJ115" s="13"/>
      <c r="CK115" s="13"/>
      <c r="CL115" s="13"/>
      <c r="CM115" s="13"/>
    </row>
    <row r="116" spans="1:91" ht="16.350000000000001" customHeight="1" x14ac:dyDescent="0.2">
      <c r="A116" s="1523" t="s">
        <v>111</v>
      </c>
      <c r="B116" s="1549"/>
      <c r="C116" s="1498" t="s">
        <v>53</v>
      </c>
      <c r="D116" s="1507" t="s">
        <v>6</v>
      </c>
      <c r="E116" s="1508"/>
      <c r="F116" s="1508"/>
      <c r="G116" s="1508"/>
      <c r="H116" s="1508"/>
      <c r="I116" s="1508"/>
      <c r="J116" s="1508"/>
      <c r="K116" s="1508"/>
      <c r="L116" s="1508"/>
      <c r="M116" s="1561"/>
      <c r="N116" s="1708" t="s">
        <v>139</v>
      </c>
      <c r="O116" s="1561"/>
      <c r="P116" s="1503" t="s">
        <v>7</v>
      </c>
      <c r="Q116" s="8"/>
      <c r="R116" s="7"/>
      <c r="S116" s="7"/>
      <c r="T116" s="7"/>
      <c r="U116" s="7"/>
      <c r="V116" s="7"/>
      <c r="W116" s="7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CG116" s="13"/>
      <c r="CH116" s="13"/>
      <c r="CI116" s="13"/>
      <c r="CJ116" s="13"/>
      <c r="CK116" s="13"/>
      <c r="CL116" s="13"/>
      <c r="CM116" s="13"/>
    </row>
    <row r="117" spans="1:91" ht="21.6" customHeight="1" x14ac:dyDescent="0.2">
      <c r="A117" s="1525"/>
      <c r="B117" s="1551"/>
      <c r="C117" s="1500"/>
      <c r="D117" s="1252" t="s">
        <v>11</v>
      </c>
      <c r="E117" s="100" t="s">
        <v>12</v>
      </c>
      <c r="F117" s="1298" t="s">
        <v>13</v>
      </c>
      <c r="G117" s="1298" t="s">
        <v>14</v>
      </c>
      <c r="H117" s="1298" t="s">
        <v>15</v>
      </c>
      <c r="I117" s="1298" t="s">
        <v>140</v>
      </c>
      <c r="J117" s="1298" t="s">
        <v>141</v>
      </c>
      <c r="K117" s="1298" t="s">
        <v>142</v>
      </c>
      <c r="L117" s="1298" t="s">
        <v>143</v>
      </c>
      <c r="M117" s="1313" t="s">
        <v>144</v>
      </c>
      <c r="N117" s="1270" t="s">
        <v>33</v>
      </c>
      <c r="O117" s="755" t="s">
        <v>34</v>
      </c>
      <c r="P117" s="1506"/>
      <c r="Q117" s="8"/>
      <c r="R117" s="7"/>
      <c r="S117" s="7"/>
      <c r="T117" s="7"/>
      <c r="U117" s="7"/>
      <c r="V117" s="7"/>
      <c r="W117" s="7"/>
      <c r="CG117" s="13"/>
      <c r="CH117" s="13"/>
      <c r="CI117" s="13"/>
      <c r="CJ117" s="13"/>
      <c r="CK117" s="13"/>
      <c r="CL117" s="13"/>
      <c r="CM117" s="13"/>
    </row>
    <row r="118" spans="1:91" ht="26.25" customHeight="1" x14ac:dyDescent="0.2">
      <c r="A118" s="1510" t="s">
        <v>145</v>
      </c>
      <c r="B118" s="1314" t="s">
        <v>146</v>
      </c>
      <c r="C118" s="1315">
        <f>SUM(F118:K118)</f>
        <v>1</v>
      </c>
      <c r="D118" s="259"/>
      <c r="E118" s="260"/>
      <c r="F118" s="1284"/>
      <c r="G118" s="1284"/>
      <c r="H118" s="1284"/>
      <c r="I118" s="1284"/>
      <c r="J118" s="1284">
        <v>1</v>
      </c>
      <c r="K118" s="1284"/>
      <c r="L118" s="260"/>
      <c r="M118" s="261"/>
      <c r="N118" s="1316"/>
      <c r="O118" s="1317">
        <v>1</v>
      </c>
      <c r="P118" s="1279">
        <v>1</v>
      </c>
      <c r="Q118" s="28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12"/>
      <c r="AD118" s="12"/>
      <c r="AE118" s="12"/>
      <c r="CG118" s="13">
        <v>0</v>
      </c>
      <c r="CH118" s="13">
        <v>0</v>
      </c>
      <c r="CI118" s="13">
        <v>0</v>
      </c>
      <c r="CJ118" s="13"/>
      <c r="CK118" s="13"/>
      <c r="CL118" s="13"/>
      <c r="CM118" s="13"/>
    </row>
    <row r="119" spans="1:91" ht="23.25" customHeight="1" x14ac:dyDescent="0.2">
      <c r="A119" s="1512"/>
      <c r="B119" s="263" t="s">
        <v>147</v>
      </c>
      <c r="C119" s="264">
        <f>SUM(F119:K119)</f>
        <v>1</v>
      </c>
      <c r="D119" s="52"/>
      <c r="E119" s="53"/>
      <c r="F119" s="49"/>
      <c r="G119" s="265"/>
      <c r="H119" s="265"/>
      <c r="I119" s="265"/>
      <c r="J119" s="265">
        <v>1</v>
      </c>
      <c r="K119" s="265"/>
      <c r="L119" s="53"/>
      <c r="M119" s="266"/>
      <c r="N119" s="267"/>
      <c r="O119" s="268">
        <v>1</v>
      </c>
      <c r="P119" s="47">
        <v>1</v>
      </c>
      <c r="Q119" s="28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12"/>
      <c r="AD119" s="12"/>
      <c r="AE119" s="12"/>
      <c r="CG119" s="13">
        <v>0</v>
      </c>
      <c r="CH119" s="13">
        <v>0</v>
      </c>
      <c r="CI119" s="13">
        <v>0</v>
      </c>
      <c r="CJ119" s="13"/>
      <c r="CK119" s="13"/>
      <c r="CL119" s="13"/>
      <c r="CM119" s="13"/>
    </row>
    <row r="120" spans="1:91" ht="32.1" customHeight="1" x14ac:dyDescent="0.2">
      <c r="A120" s="82" t="s">
        <v>148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"/>
      <c r="P120" s="8"/>
      <c r="Q120" s="57"/>
      <c r="R120" s="57"/>
      <c r="S120" s="57"/>
      <c r="T120" s="57"/>
      <c r="U120" s="57"/>
      <c r="V120" s="57"/>
      <c r="W120" s="57"/>
      <c r="X120" s="12"/>
      <c r="Y120" s="12"/>
      <c r="Z120" s="12"/>
      <c r="AA120" s="12"/>
      <c r="AB120" s="12"/>
      <c r="AC120" s="12"/>
      <c r="AD120" s="12"/>
      <c r="AE120" s="12"/>
      <c r="BX120" s="2"/>
      <c r="BY120" s="2"/>
      <c r="BZ120" s="2"/>
      <c r="CG120" s="13"/>
      <c r="CH120" s="13"/>
      <c r="CI120" s="13"/>
      <c r="CJ120" s="13"/>
      <c r="CK120" s="13"/>
      <c r="CL120" s="13"/>
      <c r="CM120" s="13"/>
    </row>
    <row r="121" spans="1:91" ht="16.350000000000001" customHeight="1" x14ac:dyDescent="0.2">
      <c r="A121" s="1510" t="s">
        <v>149</v>
      </c>
      <c r="B121" s="1510" t="s">
        <v>150</v>
      </c>
      <c r="C121" s="8"/>
      <c r="D121" s="26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12"/>
      <c r="B122" s="1512"/>
      <c r="C122" s="8"/>
      <c r="D122" s="26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318" t="s">
        <v>151</v>
      </c>
      <c r="B123" s="1287">
        <v>2</v>
      </c>
      <c r="C123" s="13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271" t="s">
        <v>152</v>
      </c>
      <c r="B124" s="70">
        <v>0</v>
      </c>
      <c r="C124" s="13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1" t="s">
        <v>153</v>
      </c>
      <c r="B125" s="70">
        <v>5</v>
      </c>
      <c r="C125" s="13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1" t="s">
        <v>154</v>
      </c>
      <c r="B126" s="70">
        <v>1</v>
      </c>
      <c r="C126" s="13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1" t="s">
        <v>155</v>
      </c>
      <c r="B127" s="70">
        <v>0</v>
      </c>
      <c r="C127" s="13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2" t="s">
        <v>156</v>
      </c>
      <c r="B128" s="75">
        <v>0</v>
      </c>
      <c r="C128" s="13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2" t="s">
        <v>157</v>
      </c>
      <c r="B129" s="75">
        <v>1</v>
      </c>
      <c r="C129" s="13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2" t="s">
        <v>158</v>
      </c>
      <c r="B130" s="70">
        <v>0</v>
      </c>
      <c r="C130" s="13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2" t="s">
        <v>159</v>
      </c>
      <c r="B131" s="75">
        <v>2</v>
      </c>
      <c r="C131" s="13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3" t="s">
        <v>160</v>
      </c>
      <c r="B132" s="274">
        <v>5</v>
      </c>
      <c r="C132" s="13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5" t="s">
        <v>161</v>
      </c>
      <c r="B133" s="274">
        <v>129</v>
      </c>
      <c r="C133" s="131"/>
      <c r="D133" s="8"/>
      <c r="E133" s="8"/>
      <c r="F133" s="8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5" t="s">
        <v>162</v>
      </c>
      <c r="B134" s="274">
        <v>7</v>
      </c>
      <c r="C134" s="131"/>
      <c r="D134" s="8"/>
      <c r="E134" s="8"/>
      <c r="F134" s="8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1319" t="s">
        <v>53</v>
      </c>
      <c r="B135" s="1297">
        <f>SUM(B123:B134)</f>
        <v>152</v>
      </c>
      <c r="C135" s="8"/>
      <c r="D135" s="8"/>
      <c r="E135" s="8"/>
      <c r="F135" s="8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8"/>
      <c r="CG135" s="13"/>
      <c r="CH135" s="13"/>
      <c r="CI135" s="13"/>
      <c r="CJ135" s="13"/>
      <c r="CK135" s="13"/>
      <c r="CL135" s="13"/>
      <c r="CM135" s="13"/>
    </row>
    <row r="136" spans="1:91" ht="32.1" customHeight="1" x14ac:dyDescent="0.2">
      <c r="A136" s="776" t="s">
        <v>163</v>
      </c>
      <c r="B136" s="1"/>
      <c r="C136" s="1"/>
      <c r="D136" s="8"/>
      <c r="E136" s="277"/>
      <c r="F136" s="8"/>
      <c r="G136" s="278"/>
      <c r="H136" s="57"/>
      <c r="I136" s="57"/>
      <c r="J136" s="57"/>
      <c r="K136" s="57"/>
      <c r="L136" s="57"/>
      <c r="M136" s="279"/>
      <c r="N136" s="279"/>
      <c r="O136" s="279"/>
      <c r="P136" s="57"/>
      <c r="Q136" s="57"/>
      <c r="R136" s="57"/>
      <c r="S136" s="57"/>
      <c r="T136" s="57"/>
      <c r="U136" s="57"/>
      <c r="V136" s="57"/>
      <c r="W136" s="8"/>
      <c r="BX136" s="2"/>
      <c r="BY136" s="2"/>
      <c r="BZ136" s="2"/>
      <c r="CG136" s="13"/>
      <c r="CH136" s="13"/>
      <c r="CI136" s="13"/>
      <c r="CJ136" s="13"/>
      <c r="CK136" s="13"/>
      <c r="CL136" s="13"/>
      <c r="CM136" s="13"/>
    </row>
    <row r="137" spans="1:91" ht="25.35" customHeight="1" x14ac:dyDescent="0.2">
      <c r="A137" s="1507" t="s">
        <v>164</v>
      </c>
      <c r="B137" s="1508"/>
      <c r="C137" s="1508"/>
      <c r="D137" s="1509"/>
      <c r="E137" s="1294" t="s">
        <v>165</v>
      </c>
      <c r="F137" s="1294" t="s">
        <v>166</v>
      </c>
      <c r="G137" s="280"/>
      <c r="H137" s="281"/>
      <c r="I137" s="281"/>
      <c r="J137" s="281"/>
      <c r="K137" s="281"/>
      <c r="L137" s="57"/>
      <c r="M137" s="57"/>
      <c r="N137" s="57"/>
      <c r="O137" s="57"/>
      <c r="P137" s="57"/>
      <c r="Q137" s="57"/>
      <c r="R137" s="57"/>
      <c r="S137" s="57"/>
      <c r="T137" s="97"/>
      <c r="U137" s="97"/>
      <c r="V137" s="97"/>
      <c r="W137" s="7"/>
      <c r="CG137" s="13"/>
      <c r="CH137" s="13"/>
      <c r="CI137" s="13"/>
      <c r="CJ137" s="13"/>
      <c r="CK137" s="13"/>
      <c r="CL137" s="13"/>
      <c r="CM137" s="13"/>
    </row>
    <row r="138" spans="1:91" ht="16.350000000000001" customHeight="1" x14ac:dyDescent="0.2">
      <c r="A138" s="1294" t="s">
        <v>167</v>
      </c>
      <c r="B138" s="1567" t="s">
        <v>168</v>
      </c>
      <c r="C138" s="1568"/>
      <c r="D138" s="1569"/>
      <c r="E138" s="1320"/>
      <c r="F138" s="1320"/>
      <c r="G138" s="102" t="str">
        <f>CA138</f>
        <v/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57"/>
      <c r="T138" s="97"/>
      <c r="U138" s="97"/>
      <c r="V138" s="97"/>
      <c r="W138" s="7"/>
      <c r="CA138" s="103" t="str">
        <f>IF(E138&lt;F138,"* El número de llamadas válidas NO DEBE ser mayor al total de llamadas.","")</f>
        <v/>
      </c>
      <c r="CG138" s="104">
        <f>IF(E138&lt;F138,1,0)</f>
        <v>0</v>
      </c>
      <c r="CH138" s="13"/>
      <c r="CI138" s="13"/>
      <c r="CJ138" s="13"/>
      <c r="CK138" s="13"/>
      <c r="CL138" s="13"/>
      <c r="CM138" s="13"/>
    </row>
    <row r="139" spans="1:91" ht="32.1" customHeight="1" x14ac:dyDescent="0.2">
      <c r="A139" s="82" t="s">
        <v>169</v>
      </c>
      <c r="B139" s="82"/>
      <c r="C139" s="82"/>
      <c r="D139" s="82"/>
      <c r="E139" s="82"/>
      <c r="F139" s="82"/>
      <c r="G139" s="283"/>
      <c r="H139" s="283"/>
      <c r="I139" s="283"/>
      <c r="J139" s="283"/>
      <c r="K139" s="283"/>
      <c r="L139" s="284"/>
      <c r="M139" s="57"/>
      <c r="N139" s="57"/>
      <c r="O139" s="57"/>
      <c r="P139" s="57"/>
      <c r="Q139" s="57"/>
      <c r="R139" s="12"/>
      <c r="S139" s="12"/>
      <c r="T139" s="12"/>
      <c r="U139" s="12"/>
      <c r="V139" s="12"/>
      <c r="BX139" s="2"/>
      <c r="BY139" s="2"/>
      <c r="BZ139" s="2"/>
      <c r="CG139" s="13"/>
      <c r="CH139" s="13"/>
      <c r="CI139" s="13"/>
      <c r="CJ139" s="13"/>
      <c r="CK139" s="13"/>
      <c r="CL139" s="13"/>
      <c r="CM139" s="13"/>
    </row>
    <row r="140" spans="1:91" ht="27" customHeight="1" x14ac:dyDescent="0.2">
      <c r="A140" s="1523" t="s">
        <v>164</v>
      </c>
      <c r="B140" s="1554"/>
      <c r="C140" s="1549"/>
      <c r="D140" s="1513" t="s">
        <v>170</v>
      </c>
      <c r="E140" s="1520"/>
      <c r="F140" s="1514"/>
      <c r="G140" s="1510" t="s">
        <v>7</v>
      </c>
      <c r="H140" s="1508" t="s">
        <v>171</v>
      </c>
      <c r="I140" s="1508"/>
      <c r="J140" s="1509"/>
      <c r="K140" s="1507" t="s">
        <v>172</v>
      </c>
      <c r="L140" s="1508"/>
      <c r="M140" s="150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25"/>
      <c r="B141" s="1570"/>
      <c r="C141" s="1551"/>
      <c r="D141" s="766" t="s">
        <v>53</v>
      </c>
      <c r="E141" s="777" t="s">
        <v>173</v>
      </c>
      <c r="F141" s="760" t="s">
        <v>174</v>
      </c>
      <c r="G141" s="1512"/>
      <c r="H141" s="777" t="s">
        <v>175</v>
      </c>
      <c r="I141" s="772" t="s">
        <v>176</v>
      </c>
      <c r="J141" s="760" t="s">
        <v>177</v>
      </c>
      <c r="K141" s="777" t="s">
        <v>175</v>
      </c>
      <c r="L141" s="772" t="s">
        <v>176</v>
      </c>
      <c r="M141" s="760" t="s">
        <v>177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16.350000000000001" customHeight="1" x14ac:dyDescent="0.2">
      <c r="A142" s="1510" t="s">
        <v>178</v>
      </c>
      <c r="B142" s="1710" t="s">
        <v>179</v>
      </c>
      <c r="C142" s="1711"/>
      <c r="D142" s="1315">
        <f>SUM(E142+F142)</f>
        <v>0</v>
      </c>
      <c r="E142" s="1278"/>
      <c r="F142" s="1279"/>
      <c r="G142" s="1287"/>
      <c r="H142" s="1278"/>
      <c r="I142" s="1281"/>
      <c r="J142" s="1279"/>
      <c r="K142" s="1278"/>
      <c r="L142" s="1281"/>
      <c r="M142" s="1279"/>
      <c r="N142" s="28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12"/>
      <c r="AA142" s="12"/>
      <c r="CG142" s="13"/>
      <c r="CH142" s="13"/>
      <c r="CI142" s="13">
        <v>0</v>
      </c>
      <c r="CJ142" s="13"/>
      <c r="CK142" s="13"/>
      <c r="CL142" s="13"/>
      <c r="CM142" s="13"/>
    </row>
    <row r="143" spans="1:91" ht="16.350000000000001" customHeight="1" x14ac:dyDescent="0.2">
      <c r="A143" s="1512"/>
      <c r="B143" s="286" t="s">
        <v>180</v>
      </c>
      <c r="C143" s="287"/>
      <c r="D143" s="288">
        <f>SUM(E143+F143)</f>
        <v>0</v>
      </c>
      <c r="E143" s="289"/>
      <c r="F143" s="290"/>
      <c r="G143" s="291"/>
      <c r="H143" s="289"/>
      <c r="I143" s="292"/>
      <c r="J143" s="290"/>
      <c r="K143" s="289"/>
      <c r="L143" s="292"/>
      <c r="M143" s="290"/>
      <c r="N143" s="28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32.1" customHeight="1" x14ac:dyDescent="0.2">
      <c r="A144" s="776" t="s">
        <v>181</v>
      </c>
      <c r="B144" s="8"/>
      <c r="C144" s="293"/>
      <c r="D144" s="293"/>
      <c r="E144" s="294"/>
      <c r="F144" s="8"/>
      <c r="G144" s="8"/>
      <c r="H144" s="8"/>
      <c r="I144" s="8"/>
      <c r="J144" s="8"/>
      <c r="K144" s="8"/>
      <c r="L144" s="8"/>
      <c r="M144" s="8"/>
      <c r="N144" s="57"/>
      <c r="O144" s="57"/>
      <c r="P144" s="57"/>
      <c r="Q144" s="57"/>
      <c r="R144" s="57"/>
      <c r="S144" s="57"/>
      <c r="T144" s="57"/>
      <c r="U144" s="57"/>
      <c r="V144" s="57"/>
      <c r="W144" s="12"/>
      <c r="X144" s="12"/>
      <c r="Y144" s="12"/>
      <c r="Z144" s="12"/>
      <c r="AA144" s="12"/>
      <c r="BX144" s="2"/>
      <c r="BY144" s="2"/>
      <c r="BZ144" s="2"/>
      <c r="CG144" s="13"/>
      <c r="CH144" s="13"/>
      <c r="CI144" s="13"/>
      <c r="CJ144" s="13"/>
      <c r="CK144" s="13"/>
      <c r="CL144" s="13"/>
      <c r="CM144" s="13"/>
    </row>
    <row r="145" spans="1:104" ht="58.35" customHeight="1" x14ac:dyDescent="0.2">
      <c r="A145" s="1513" t="s">
        <v>182</v>
      </c>
      <c r="B145" s="1514"/>
      <c r="C145" s="1294" t="s">
        <v>5</v>
      </c>
      <c r="D145" s="1294" t="s">
        <v>183</v>
      </c>
      <c r="E145" s="1252" t="s">
        <v>184</v>
      </c>
      <c r="F145" s="765" t="s">
        <v>67</v>
      </c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97"/>
      <c r="T145" s="97"/>
      <c r="U145" s="97"/>
      <c r="V145" s="97"/>
      <c r="W145" s="12"/>
      <c r="X145" s="12"/>
      <c r="Y145" s="12"/>
      <c r="Z145" s="12"/>
      <c r="AA145" s="12"/>
      <c r="CG145" s="13"/>
      <c r="CH145" s="13"/>
      <c r="CI145" s="13"/>
      <c r="CJ145" s="13"/>
      <c r="CK145" s="13"/>
      <c r="CL145" s="13"/>
      <c r="CM145" s="13"/>
    </row>
    <row r="146" spans="1:104" ht="16.350000000000001" customHeight="1" x14ac:dyDescent="0.2">
      <c r="A146" s="1510" t="s">
        <v>185</v>
      </c>
      <c r="B146" s="62" t="s">
        <v>186</v>
      </c>
      <c r="C146" s="137"/>
      <c r="D146" s="295"/>
      <c r="E146" s="1321"/>
      <c r="F146" s="1322"/>
      <c r="G146" s="28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97"/>
      <c r="T146" s="97"/>
      <c r="U146" s="97"/>
      <c r="V146" s="97"/>
      <c r="W146" s="12"/>
      <c r="X146" s="12"/>
      <c r="CG146" s="13">
        <v>0</v>
      </c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12"/>
      <c r="B147" s="89" t="s">
        <v>187</v>
      </c>
      <c r="C147" s="80"/>
      <c r="D147" s="46"/>
      <c r="E147" s="298"/>
      <c r="F147" s="299"/>
      <c r="G147" s="28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97"/>
      <c r="T147" s="97"/>
      <c r="U147" s="97"/>
      <c r="V147" s="97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771" t="s">
        <v>188</v>
      </c>
      <c r="B148" s="71" t="s">
        <v>186</v>
      </c>
      <c r="C148" s="1320"/>
      <c r="D148" s="1323"/>
      <c r="E148" s="302"/>
      <c r="F148" s="303"/>
      <c r="G148" s="28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97"/>
      <c r="T148" s="97"/>
      <c r="U148" s="97"/>
      <c r="V148" s="97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510" t="s">
        <v>189</v>
      </c>
      <c r="B149" s="62" t="s">
        <v>190</v>
      </c>
      <c r="C149" s="137"/>
      <c r="D149" s="36"/>
      <c r="E149" s="304"/>
      <c r="F149" s="305"/>
      <c r="G149" s="28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97"/>
      <c r="T149" s="97"/>
      <c r="U149" s="97"/>
      <c r="V149" s="97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11"/>
      <c r="B150" s="30" t="s">
        <v>191</v>
      </c>
      <c r="C150" s="75"/>
      <c r="D150" s="34"/>
      <c r="E150" s="38"/>
      <c r="F150" s="73"/>
      <c r="G150" s="28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97"/>
      <c r="T150" s="97"/>
      <c r="U150" s="97"/>
      <c r="V150" s="97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12"/>
      <c r="B151" s="89" t="s">
        <v>192</v>
      </c>
      <c r="C151" s="80"/>
      <c r="D151" s="46"/>
      <c r="E151" s="49"/>
      <c r="F151" s="47"/>
      <c r="G151" s="28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97"/>
      <c r="T151" s="97"/>
      <c r="U151" s="97"/>
      <c r="V151" s="97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s="82" customFormat="1" ht="32.1" customHeight="1" x14ac:dyDescent="0.2">
      <c r="A152" s="306" t="s">
        <v>193</v>
      </c>
      <c r="CA152" s="307"/>
      <c r="CB152" s="307"/>
      <c r="CC152" s="307"/>
      <c r="CD152" s="307"/>
      <c r="CE152" s="307"/>
      <c r="CF152" s="307"/>
      <c r="CG152" s="308"/>
      <c r="CH152" s="308"/>
      <c r="CI152" s="308"/>
      <c r="CJ152" s="308"/>
      <c r="CK152" s="308"/>
      <c r="CL152" s="308"/>
      <c r="CM152" s="308"/>
      <c r="CN152" s="307"/>
      <c r="CO152" s="307"/>
      <c r="CP152" s="307"/>
      <c r="CQ152" s="307"/>
      <c r="CR152" s="307"/>
      <c r="CS152" s="307"/>
      <c r="CT152" s="307"/>
      <c r="CU152" s="307"/>
      <c r="CV152" s="307"/>
      <c r="CW152" s="307"/>
      <c r="CX152" s="307"/>
      <c r="CY152" s="307"/>
      <c r="CZ152" s="307"/>
    </row>
    <row r="153" spans="1:104" s="82" customFormat="1" ht="16.350000000000001" customHeight="1" x14ac:dyDescent="0.2">
      <c r="A153" s="1523" t="s">
        <v>164</v>
      </c>
      <c r="B153" s="1554"/>
      <c r="C153" s="1549"/>
      <c r="D153" s="1513" t="s">
        <v>194</v>
      </c>
      <c r="E153" s="1520"/>
      <c r="F153" s="1573"/>
      <c r="G153" s="1574" t="s">
        <v>183</v>
      </c>
      <c r="H153" s="1515" t="s">
        <v>195</v>
      </c>
      <c r="I153" s="1503" t="s">
        <v>67</v>
      </c>
      <c r="BX153" s="310"/>
      <c r="BY153" s="310"/>
      <c r="BZ153" s="310"/>
      <c r="CA153" s="307"/>
      <c r="CB153" s="307"/>
      <c r="CC153" s="307"/>
      <c r="CD153" s="307"/>
      <c r="CE153" s="307"/>
      <c r="CF153" s="307"/>
      <c r="CG153" s="308"/>
      <c r="CH153" s="308"/>
      <c r="CI153" s="308"/>
      <c r="CJ153" s="308"/>
      <c r="CK153" s="308"/>
      <c r="CL153" s="308"/>
      <c r="CM153" s="308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</row>
    <row r="154" spans="1:104" s="82" customFormat="1" ht="16.350000000000001" customHeight="1" x14ac:dyDescent="0.2">
      <c r="A154" s="1525"/>
      <c r="B154" s="1570"/>
      <c r="C154" s="1551"/>
      <c r="D154" s="766" t="s">
        <v>196</v>
      </c>
      <c r="E154" s="1252" t="s">
        <v>185</v>
      </c>
      <c r="F154" s="762" t="s">
        <v>189</v>
      </c>
      <c r="G154" s="1575"/>
      <c r="H154" s="1516"/>
      <c r="I154" s="1506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BX154" s="310"/>
      <c r="BY154" s="310"/>
      <c r="BZ154" s="310"/>
      <c r="CA154" s="307"/>
      <c r="CB154" s="307"/>
      <c r="CC154" s="307"/>
      <c r="CD154" s="307"/>
      <c r="CE154" s="307"/>
      <c r="CF154" s="307"/>
      <c r="CG154" s="308"/>
      <c r="CH154" s="308"/>
      <c r="CI154" s="308"/>
      <c r="CJ154" s="308"/>
      <c r="CK154" s="308"/>
      <c r="CL154" s="308"/>
      <c r="CM154" s="308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</row>
    <row r="155" spans="1:104" ht="16.350000000000001" customHeight="1" x14ac:dyDescent="0.2">
      <c r="A155" s="1712" t="s">
        <v>197</v>
      </c>
      <c r="B155" s="1713" t="s">
        <v>192</v>
      </c>
      <c r="C155" s="1714"/>
      <c r="D155" s="1315">
        <f t="shared" ref="D155:D160" si="19">SUM(E155:F155)</f>
        <v>0</v>
      </c>
      <c r="E155" s="1278"/>
      <c r="F155" s="1324"/>
      <c r="G155" s="1281"/>
      <c r="H155" s="1284"/>
      <c r="I155" s="1279"/>
      <c r="J155" s="28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12"/>
      <c r="W155" s="12"/>
      <c r="X155" s="12"/>
      <c r="Y155" s="12"/>
      <c r="Z155" s="12"/>
      <c r="AA155" s="12"/>
      <c r="CG155" s="13">
        <v>0</v>
      </c>
      <c r="CH155" s="13"/>
      <c r="CI155" s="13"/>
      <c r="CJ155" s="13"/>
      <c r="CK155" s="13"/>
      <c r="CL155" s="13"/>
      <c r="CM155" s="13"/>
    </row>
    <row r="156" spans="1:104" ht="16.350000000000001" customHeight="1" x14ac:dyDescent="0.2">
      <c r="A156" s="1579"/>
      <c r="B156" s="1558" t="s">
        <v>190</v>
      </c>
      <c r="C156" s="1559"/>
      <c r="D156" s="313">
        <f t="shared" si="19"/>
        <v>231</v>
      </c>
      <c r="E156" s="34">
        <v>231</v>
      </c>
      <c r="F156" s="314"/>
      <c r="G156" s="38">
        <v>231</v>
      </c>
      <c r="H156" s="41"/>
      <c r="I156" s="7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0"/>
      <c r="B157" s="1547" t="s">
        <v>191</v>
      </c>
      <c r="C157" s="1548"/>
      <c r="D157" s="264">
        <f t="shared" si="19"/>
        <v>0</v>
      </c>
      <c r="E157" s="46"/>
      <c r="F157" s="316"/>
      <c r="G157" s="49"/>
      <c r="H157" s="265"/>
      <c r="I157" s="47"/>
      <c r="J157" s="2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10" t="s">
        <v>198</v>
      </c>
      <c r="B158" s="1713" t="s">
        <v>192</v>
      </c>
      <c r="C158" s="1714"/>
      <c r="D158" s="1315">
        <f t="shared" si="19"/>
        <v>0</v>
      </c>
      <c r="E158" s="1278"/>
      <c r="F158" s="1324"/>
      <c r="G158" s="1281"/>
      <c r="H158" s="1284"/>
      <c r="I158" s="1279"/>
      <c r="J158" s="28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11"/>
      <c r="B159" s="1558" t="s">
        <v>190</v>
      </c>
      <c r="C159" s="1559"/>
      <c r="D159" s="313">
        <f t="shared" si="19"/>
        <v>125</v>
      </c>
      <c r="E159" s="34">
        <v>125</v>
      </c>
      <c r="F159" s="314"/>
      <c r="G159" s="38">
        <v>125</v>
      </c>
      <c r="H159" s="41"/>
      <c r="I159" s="73"/>
      <c r="J159" s="28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12"/>
      <c r="B160" s="1547" t="s">
        <v>191</v>
      </c>
      <c r="C160" s="1548"/>
      <c r="D160" s="264">
        <f t="shared" si="19"/>
        <v>0</v>
      </c>
      <c r="E160" s="46"/>
      <c r="F160" s="316"/>
      <c r="G160" s="49"/>
      <c r="H160" s="265"/>
      <c r="I160" s="47"/>
      <c r="J160" s="28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32.1" customHeight="1" x14ac:dyDescent="0.2">
      <c r="A161" s="10" t="s">
        <v>199</v>
      </c>
      <c r="B161" s="10"/>
      <c r="C161" s="10"/>
      <c r="D161" s="10"/>
      <c r="E161" s="8"/>
      <c r="G161" s="8"/>
      <c r="H161" s="8"/>
      <c r="I161" s="8"/>
      <c r="J161" s="57"/>
      <c r="K161" s="57"/>
      <c r="L161" s="57"/>
      <c r="M161" s="57"/>
      <c r="N161" s="57"/>
      <c r="O161" s="12"/>
      <c r="P161" s="57"/>
      <c r="Q161" s="57"/>
      <c r="R161" s="57"/>
      <c r="S161" s="57"/>
      <c r="T161" s="57"/>
      <c r="U161" s="57"/>
      <c r="V161" s="57"/>
      <c r="W161" s="57"/>
      <c r="X161" s="12"/>
      <c r="Y161" s="12"/>
      <c r="Z161" s="12"/>
      <c r="AA161" s="12"/>
      <c r="BX161" s="2"/>
      <c r="BY161" s="2"/>
      <c r="BZ161" s="2"/>
      <c r="CG161" s="13"/>
      <c r="CH161" s="13"/>
      <c r="CI161" s="13"/>
      <c r="CJ161" s="13"/>
      <c r="CK161" s="13"/>
      <c r="CL161" s="13"/>
      <c r="CM161" s="13"/>
    </row>
    <row r="162" spans="1:91" ht="16.350000000000001" customHeight="1" x14ac:dyDescent="0.2">
      <c r="A162" s="1718" t="s">
        <v>200</v>
      </c>
      <c r="B162" s="1718"/>
      <c r="C162" s="1589" t="s">
        <v>201</v>
      </c>
      <c r="D162" s="1590"/>
      <c r="E162" s="1591"/>
      <c r="F162" s="1565" t="s">
        <v>6</v>
      </c>
      <c r="G162" s="1595"/>
      <c r="H162" s="1595"/>
      <c r="I162" s="1595"/>
      <c r="J162" s="1595"/>
      <c r="K162" s="1595"/>
      <c r="L162" s="1595"/>
      <c r="M162" s="1595"/>
      <c r="N162" s="1595"/>
      <c r="O162" s="1595"/>
      <c r="P162" s="1595"/>
      <c r="Q162" s="1595"/>
      <c r="R162" s="1595"/>
      <c r="S162" s="1595"/>
      <c r="T162" s="1595"/>
      <c r="U162" s="1595"/>
      <c r="V162" s="1595"/>
      <c r="W162" s="1595"/>
      <c r="X162" s="1595"/>
      <c r="Y162" s="1595"/>
      <c r="Z162" s="1595"/>
      <c r="AA162" s="1595"/>
      <c r="AB162" s="1595"/>
      <c r="AC162" s="1595"/>
      <c r="AD162" s="1595"/>
      <c r="AE162" s="1595"/>
      <c r="AF162" s="1595"/>
      <c r="AG162" s="1595"/>
      <c r="AH162" s="1595"/>
      <c r="AI162" s="1595"/>
      <c r="AJ162" s="1595"/>
      <c r="AK162" s="1595"/>
      <c r="AL162" s="1595"/>
      <c r="AM162" s="1596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718"/>
      <c r="B163" s="1718"/>
      <c r="C163" s="1592"/>
      <c r="D163" s="1593"/>
      <c r="E163" s="1594"/>
      <c r="F163" s="1719" t="s">
        <v>11</v>
      </c>
      <c r="G163" s="1719"/>
      <c r="H163" s="1719" t="s">
        <v>12</v>
      </c>
      <c r="I163" s="1719"/>
      <c r="J163" s="1719" t="s">
        <v>13</v>
      </c>
      <c r="K163" s="1719"/>
      <c r="L163" s="1509" t="s">
        <v>14</v>
      </c>
      <c r="M163" s="1507"/>
      <c r="N163" s="1719" t="s">
        <v>15</v>
      </c>
      <c r="O163" s="1719"/>
      <c r="P163" s="1514" t="s">
        <v>16</v>
      </c>
      <c r="Q163" s="1513"/>
      <c r="R163" s="1715" t="s">
        <v>17</v>
      </c>
      <c r="S163" s="1715"/>
      <c r="T163" s="1514" t="s">
        <v>18</v>
      </c>
      <c r="U163" s="1513"/>
      <c r="V163" s="1715" t="s">
        <v>19</v>
      </c>
      <c r="W163" s="1715"/>
      <c r="X163" s="1514" t="s">
        <v>20</v>
      </c>
      <c r="Y163" s="1513"/>
      <c r="Z163" s="1513" t="s">
        <v>21</v>
      </c>
      <c r="AA163" s="1514"/>
      <c r="AB163" s="1715" t="s">
        <v>22</v>
      </c>
      <c r="AC163" s="1715"/>
      <c r="AD163" s="1715" t="s">
        <v>23</v>
      </c>
      <c r="AE163" s="1715"/>
      <c r="AF163" s="1715" t="s">
        <v>24</v>
      </c>
      <c r="AG163" s="1715"/>
      <c r="AH163" s="1715" t="s">
        <v>25</v>
      </c>
      <c r="AI163" s="1715"/>
      <c r="AJ163" s="1715" t="s">
        <v>26</v>
      </c>
      <c r="AK163" s="1715"/>
      <c r="AL163" s="1715" t="s">
        <v>27</v>
      </c>
      <c r="AM163" s="1715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718"/>
      <c r="B164" s="1718"/>
      <c r="C164" s="1325" t="s">
        <v>32</v>
      </c>
      <c r="D164" s="1326" t="s">
        <v>33</v>
      </c>
      <c r="E164" s="320" t="s">
        <v>34</v>
      </c>
      <c r="F164" s="1252" t="s">
        <v>40</v>
      </c>
      <c r="G164" s="765" t="s">
        <v>34</v>
      </c>
      <c r="H164" s="1252" t="s">
        <v>40</v>
      </c>
      <c r="I164" s="765" t="s">
        <v>34</v>
      </c>
      <c r="J164" s="1252" t="s">
        <v>40</v>
      </c>
      <c r="K164" s="765" t="s">
        <v>34</v>
      </c>
      <c r="L164" s="1252" t="s">
        <v>40</v>
      </c>
      <c r="M164" s="775" t="s">
        <v>34</v>
      </c>
      <c r="N164" s="1252" t="s">
        <v>40</v>
      </c>
      <c r="O164" s="765" t="s">
        <v>34</v>
      </c>
      <c r="P164" s="1252" t="s">
        <v>40</v>
      </c>
      <c r="Q164" s="775" t="s">
        <v>34</v>
      </c>
      <c r="R164" s="1252" t="s">
        <v>40</v>
      </c>
      <c r="S164" s="765" t="s">
        <v>34</v>
      </c>
      <c r="T164" s="1252" t="s">
        <v>40</v>
      </c>
      <c r="U164" s="775" t="s">
        <v>34</v>
      </c>
      <c r="V164" s="1252" t="s">
        <v>40</v>
      </c>
      <c r="W164" s="765" t="s">
        <v>34</v>
      </c>
      <c r="X164" s="1252" t="s">
        <v>40</v>
      </c>
      <c r="Y164" s="775" t="s">
        <v>34</v>
      </c>
      <c r="Z164" s="1252" t="s">
        <v>40</v>
      </c>
      <c r="AA164" s="765" t="s">
        <v>34</v>
      </c>
      <c r="AB164" s="1252" t="s">
        <v>40</v>
      </c>
      <c r="AC164" s="765" t="s">
        <v>34</v>
      </c>
      <c r="AD164" s="1252" t="s">
        <v>40</v>
      </c>
      <c r="AE164" s="765" t="s">
        <v>34</v>
      </c>
      <c r="AF164" s="1252" t="s">
        <v>40</v>
      </c>
      <c r="AG164" s="765" t="s">
        <v>34</v>
      </c>
      <c r="AH164" s="1252" t="s">
        <v>40</v>
      </c>
      <c r="AI164" s="765" t="s">
        <v>34</v>
      </c>
      <c r="AJ164" s="1252" t="s">
        <v>40</v>
      </c>
      <c r="AK164" s="765" t="s">
        <v>34</v>
      </c>
      <c r="AL164" s="1252" t="s">
        <v>40</v>
      </c>
      <c r="AM164" s="765" t="s">
        <v>34</v>
      </c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716" t="s">
        <v>202</v>
      </c>
      <c r="B165" s="1717"/>
      <c r="C165" s="321">
        <f>SUM(D165+E165)</f>
        <v>0</v>
      </c>
      <c r="D165" s="322">
        <f>SUM(P165+R165+T165+V165+X165+Z165+AB165+AD165+AF165+AH165+AJ165+AL165)</f>
        <v>0</v>
      </c>
      <c r="E165" s="1327">
        <f>SUM(Q165+S165+U165+W165+Y165+AA165+AC165+AE165+AG165+AI165+AK165+AM165)</f>
        <v>0</v>
      </c>
      <c r="F165" s="1328"/>
      <c r="G165" s="325"/>
      <c r="H165" s="326"/>
      <c r="I165" s="1329"/>
      <c r="J165" s="1328"/>
      <c r="K165" s="325"/>
      <c r="L165" s="326"/>
      <c r="M165" s="1329"/>
      <c r="N165" s="326"/>
      <c r="O165" s="1329"/>
      <c r="P165" s="1330"/>
      <c r="Q165" s="1331"/>
      <c r="R165" s="1332"/>
      <c r="S165" s="1333"/>
      <c r="T165" s="1330"/>
      <c r="U165" s="1331"/>
      <c r="V165" s="1332"/>
      <c r="W165" s="1333"/>
      <c r="X165" s="1330"/>
      <c r="Y165" s="1331"/>
      <c r="Z165" s="1332"/>
      <c r="AA165" s="1333"/>
      <c r="AB165" s="1332"/>
      <c r="AC165" s="1333"/>
      <c r="AD165" s="1332"/>
      <c r="AE165" s="1333"/>
      <c r="AF165" s="1332"/>
      <c r="AG165" s="1333"/>
      <c r="AH165" s="1332"/>
      <c r="AI165" s="1333"/>
      <c r="AJ165" s="1332"/>
      <c r="AK165" s="1333"/>
      <c r="AL165" s="1332"/>
      <c r="AM165" s="1333"/>
      <c r="AN165" s="131"/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586" t="s">
        <v>203</v>
      </c>
      <c r="B166" s="1587"/>
      <c r="C166" s="328">
        <f>SUM(D166+E166)</f>
        <v>0</v>
      </c>
      <c r="D166" s="329">
        <f t="shared" ref="D166:E168" si="20">SUM(F166+H166+J166+L166+N166+P166+R166+T166+V166+X166+Z166+AB166+AD166+AF166+AH166+AJ166+AL166)</f>
        <v>0</v>
      </c>
      <c r="E166" s="330">
        <f t="shared" si="20"/>
        <v>0</v>
      </c>
      <c r="F166" s="1334"/>
      <c r="G166" s="1335"/>
      <c r="H166" s="1334"/>
      <c r="I166" s="1335"/>
      <c r="J166" s="1334"/>
      <c r="K166" s="1335"/>
      <c r="L166" s="1336"/>
      <c r="M166" s="1337"/>
      <c r="N166" s="1334"/>
      <c r="O166" s="1335"/>
      <c r="P166" s="1336"/>
      <c r="Q166" s="1337"/>
      <c r="R166" s="1334"/>
      <c r="S166" s="1335"/>
      <c r="T166" s="1336"/>
      <c r="U166" s="1337"/>
      <c r="V166" s="1334"/>
      <c r="W166" s="1335"/>
      <c r="X166" s="1336"/>
      <c r="Y166" s="1337"/>
      <c r="Z166" s="1334"/>
      <c r="AA166" s="1335"/>
      <c r="AB166" s="1334"/>
      <c r="AC166" s="1335"/>
      <c r="AD166" s="1334"/>
      <c r="AE166" s="1335"/>
      <c r="AF166" s="1334"/>
      <c r="AG166" s="1335"/>
      <c r="AH166" s="1334"/>
      <c r="AI166" s="1335"/>
      <c r="AJ166" s="1334"/>
      <c r="AK166" s="1335"/>
      <c r="AL166" s="1334"/>
      <c r="AM166" s="1335"/>
      <c r="AN166" s="131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98" t="s">
        <v>204</v>
      </c>
      <c r="B167" s="1599"/>
      <c r="C167" s="328">
        <f>SUM(D167+E167)</f>
        <v>0</v>
      </c>
      <c r="D167" s="329">
        <f t="shared" si="20"/>
        <v>0</v>
      </c>
      <c r="E167" s="330">
        <f t="shared" si="20"/>
        <v>0</v>
      </c>
      <c r="F167" s="1334"/>
      <c r="G167" s="1335"/>
      <c r="H167" s="1334"/>
      <c r="I167" s="1335"/>
      <c r="J167" s="1334"/>
      <c r="K167" s="1335"/>
      <c r="L167" s="1336"/>
      <c r="M167" s="1337"/>
      <c r="N167" s="1334"/>
      <c r="O167" s="1335"/>
      <c r="P167" s="1336"/>
      <c r="Q167" s="1337"/>
      <c r="R167" s="1334"/>
      <c r="S167" s="1335"/>
      <c r="T167" s="1336"/>
      <c r="U167" s="1337"/>
      <c r="V167" s="1334"/>
      <c r="W167" s="1335"/>
      <c r="X167" s="1336"/>
      <c r="Y167" s="1337"/>
      <c r="Z167" s="1334"/>
      <c r="AA167" s="1335"/>
      <c r="AB167" s="1334"/>
      <c r="AC167" s="1335"/>
      <c r="AD167" s="1334"/>
      <c r="AE167" s="1335"/>
      <c r="AF167" s="1334"/>
      <c r="AG167" s="1335"/>
      <c r="AH167" s="1334"/>
      <c r="AI167" s="1335"/>
      <c r="AJ167" s="1334"/>
      <c r="AK167" s="1335"/>
      <c r="AL167" s="1334"/>
      <c r="AM167" s="1335"/>
      <c r="AN167" s="131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600" t="s">
        <v>67</v>
      </c>
      <c r="B168" s="1601"/>
      <c r="C168" s="331">
        <f>SUM(D168+E168)</f>
        <v>0</v>
      </c>
      <c r="D168" s="332">
        <f t="shared" si="20"/>
        <v>0</v>
      </c>
      <c r="E168" s="333">
        <f t="shared" si="20"/>
        <v>0</v>
      </c>
      <c r="F168" s="1338"/>
      <c r="G168" s="1339"/>
      <c r="H168" s="1338"/>
      <c r="I168" s="1339"/>
      <c r="J168" s="1338"/>
      <c r="K168" s="1339"/>
      <c r="L168" s="1340"/>
      <c r="M168" s="1341"/>
      <c r="N168" s="1338"/>
      <c r="O168" s="1339"/>
      <c r="P168" s="1340"/>
      <c r="Q168" s="1341"/>
      <c r="R168" s="1338"/>
      <c r="S168" s="1339"/>
      <c r="T168" s="1340"/>
      <c r="U168" s="1341"/>
      <c r="V168" s="1338"/>
      <c r="W168" s="1339"/>
      <c r="X168" s="1340"/>
      <c r="Y168" s="1341"/>
      <c r="Z168" s="1338"/>
      <c r="AA168" s="1339"/>
      <c r="AB168" s="1338"/>
      <c r="AC168" s="1339"/>
      <c r="AD168" s="1338"/>
      <c r="AE168" s="1339"/>
      <c r="AF168" s="1338"/>
      <c r="AG168" s="1339"/>
      <c r="AH168" s="1338"/>
      <c r="AI168" s="1339"/>
      <c r="AJ168" s="1338"/>
      <c r="AK168" s="1339"/>
      <c r="AL168" s="1338"/>
      <c r="AM168" s="1339"/>
      <c r="AN168" s="131"/>
      <c r="CG168" s="13"/>
      <c r="CH168" s="13"/>
      <c r="CI168" s="13"/>
      <c r="CJ168" s="13"/>
      <c r="CK168" s="13"/>
      <c r="CL168" s="13"/>
      <c r="CM168" s="13"/>
    </row>
    <row r="169" spans="1:91" ht="32.1" customHeight="1" x14ac:dyDescent="0.2">
      <c r="A169" s="334" t="s">
        <v>205</v>
      </c>
      <c r="B169" s="334"/>
      <c r="C169" s="10"/>
      <c r="D169" s="10"/>
      <c r="E169" s="11"/>
      <c r="F169" s="9"/>
      <c r="G169" s="8"/>
      <c r="H169" s="8"/>
      <c r="I169" s="1"/>
      <c r="J169" s="1"/>
      <c r="K169" s="1"/>
      <c r="L169" s="56"/>
      <c r="M169" s="206"/>
      <c r="N169" s="56"/>
      <c r="O169" s="335"/>
      <c r="P169" s="204"/>
      <c r="Q169" s="204"/>
      <c r="R169" s="204"/>
      <c r="S169" s="206"/>
      <c r="T169" s="56"/>
      <c r="U169" s="204"/>
      <c r="V169" s="204"/>
      <c r="W169" s="206"/>
      <c r="X169" s="206"/>
      <c r="Y169" s="56"/>
      <c r="Z169" s="206"/>
      <c r="AA169" s="56"/>
      <c r="AB169" s="206"/>
      <c r="AC169" s="204"/>
      <c r="BX169" s="2"/>
      <c r="BY169" s="2"/>
      <c r="BZ169" s="2"/>
      <c r="CG169" s="13"/>
      <c r="CH169" s="13"/>
      <c r="CI169" s="13"/>
      <c r="CJ169" s="13"/>
      <c r="CK169" s="13"/>
      <c r="CL169" s="13"/>
      <c r="CM169" s="13"/>
    </row>
    <row r="170" spans="1:91" ht="16.350000000000001" customHeight="1" x14ac:dyDescent="0.2">
      <c r="A170" s="1523" t="s">
        <v>111</v>
      </c>
      <c r="B170" s="1549"/>
      <c r="C170" s="1523" t="s">
        <v>53</v>
      </c>
      <c r="D170" s="1554"/>
      <c r="E170" s="1549"/>
      <c r="F170" s="1513" t="s">
        <v>206</v>
      </c>
      <c r="G170" s="1520"/>
      <c r="H170" s="1520"/>
      <c r="I170" s="1520"/>
      <c r="J170" s="1520"/>
      <c r="K170" s="1520"/>
      <c r="L170" s="1520"/>
      <c r="M170" s="1520"/>
      <c r="N170" s="1520"/>
      <c r="O170" s="1520"/>
      <c r="P170" s="1520"/>
      <c r="Q170" s="1520"/>
      <c r="R170" s="1520"/>
      <c r="S170" s="1520"/>
      <c r="T170" s="1520"/>
      <c r="U170" s="1514"/>
      <c r="V170" s="1503" t="s">
        <v>207</v>
      </c>
      <c r="W170" s="1721" t="s">
        <v>208</v>
      </c>
      <c r="X170" s="1721" t="s">
        <v>209</v>
      </c>
      <c r="Y170" s="1721" t="s">
        <v>210</v>
      </c>
      <c r="Z170" s="1721" t="s">
        <v>211</v>
      </c>
      <c r="AA170" s="1721" t="s">
        <v>212</v>
      </c>
      <c r="AB170" s="1722" t="s">
        <v>213</v>
      </c>
      <c r="AC170" s="1722"/>
      <c r="AD170" s="1722"/>
      <c r="AE170" s="1722"/>
      <c r="AF170" s="1565" t="s">
        <v>123</v>
      </c>
      <c r="AG170" s="1596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24"/>
      <c r="B171" s="1550"/>
      <c r="C171" s="1524"/>
      <c r="D171" s="1602"/>
      <c r="E171" s="1550"/>
      <c r="F171" s="1721" t="s">
        <v>11</v>
      </c>
      <c r="G171" s="1721"/>
      <c r="H171" s="1721" t="s">
        <v>12</v>
      </c>
      <c r="I171" s="1721"/>
      <c r="J171" s="1721" t="s">
        <v>13</v>
      </c>
      <c r="K171" s="1721"/>
      <c r="L171" s="1721" t="s">
        <v>214</v>
      </c>
      <c r="M171" s="1721"/>
      <c r="N171" s="1721" t="s">
        <v>114</v>
      </c>
      <c r="O171" s="1721"/>
      <c r="P171" s="1722" t="s">
        <v>215</v>
      </c>
      <c r="Q171" s="1722"/>
      <c r="R171" s="1722" t="s">
        <v>216</v>
      </c>
      <c r="S171" s="1722"/>
      <c r="T171" s="1551" t="s">
        <v>217</v>
      </c>
      <c r="U171" s="1500"/>
      <c r="V171" s="1546"/>
      <c r="W171" s="1721"/>
      <c r="X171" s="1721"/>
      <c r="Y171" s="1721"/>
      <c r="Z171" s="1721"/>
      <c r="AA171" s="1721"/>
      <c r="AB171" s="1721" t="s">
        <v>126</v>
      </c>
      <c r="AC171" s="1721" t="s">
        <v>127</v>
      </c>
      <c r="AD171" s="1721" t="s">
        <v>128</v>
      </c>
      <c r="AE171" s="1721" t="s">
        <v>129</v>
      </c>
      <c r="AF171" s="1720" t="s">
        <v>130</v>
      </c>
      <c r="AG171" s="1720" t="s">
        <v>131</v>
      </c>
      <c r="AH171" s="210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25"/>
      <c r="B172" s="1551"/>
      <c r="C172" s="1342" t="s">
        <v>32</v>
      </c>
      <c r="D172" s="1343" t="s">
        <v>40</v>
      </c>
      <c r="E172" s="756" t="s">
        <v>34</v>
      </c>
      <c r="F172" s="1344" t="s">
        <v>40</v>
      </c>
      <c r="G172" s="1345" t="s">
        <v>34</v>
      </c>
      <c r="H172" s="1344" t="s">
        <v>40</v>
      </c>
      <c r="I172" s="1345" t="s">
        <v>34</v>
      </c>
      <c r="J172" s="1344" t="s">
        <v>40</v>
      </c>
      <c r="K172" s="1345" t="s">
        <v>34</v>
      </c>
      <c r="L172" s="1344" t="s">
        <v>40</v>
      </c>
      <c r="M172" s="1345" t="s">
        <v>34</v>
      </c>
      <c r="N172" s="1344" t="s">
        <v>40</v>
      </c>
      <c r="O172" s="1345" t="s">
        <v>34</v>
      </c>
      <c r="P172" s="1344" t="s">
        <v>40</v>
      </c>
      <c r="Q172" s="1345" t="s">
        <v>34</v>
      </c>
      <c r="R172" s="1344" t="s">
        <v>40</v>
      </c>
      <c r="S172" s="1345" t="s">
        <v>34</v>
      </c>
      <c r="T172" s="100" t="s">
        <v>40</v>
      </c>
      <c r="U172" s="1345" t="s">
        <v>34</v>
      </c>
      <c r="V172" s="1506"/>
      <c r="W172" s="1721"/>
      <c r="X172" s="1721"/>
      <c r="Y172" s="1721"/>
      <c r="Z172" s="1721"/>
      <c r="AA172" s="1721"/>
      <c r="AB172" s="1721"/>
      <c r="AC172" s="1721"/>
      <c r="AD172" s="1721"/>
      <c r="AE172" s="1721"/>
      <c r="AF172" s="1720"/>
      <c r="AG172" s="1720"/>
      <c r="AH172" s="210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26.25" customHeight="1" x14ac:dyDescent="0.2">
      <c r="A173" s="1721" t="s">
        <v>218</v>
      </c>
      <c r="B173" s="1346" t="s">
        <v>219</v>
      </c>
      <c r="C173" s="1347">
        <f>SUM(D173:E173)</f>
        <v>1</v>
      </c>
      <c r="D173" s="1348">
        <f>SUM(F173+H173+J173+L173+N173+P173+R173+T173)</f>
        <v>1</v>
      </c>
      <c r="E173" s="56">
        <f>G173+I173+K173+M173+O173+Q173+S173+U173</f>
        <v>0</v>
      </c>
      <c r="F173" s="1349"/>
      <c r="G173" s="1350"/>
      <c r="H173" s="1349"/>
      <c r="I173" s="1350"/>
      <c r="J173" s="1349"/>
      <c r="K173" s="1350"/>
      <c r="L173" s="1349"/>
      <c r="M173" s="1350"/>
      <c r="N173" s="1349"/>
      <c r="O173" s="1350"/>
      <c r="P173" s="1349"/>
      <c r="Q173" s="1350"/>
      <c r="R173" s="1349">
        <v>1</v>
      </c>
      <c r="S173" s="1350"/>
      <c r="T173" s="1349"/>
      <c r="U173" s="1350"/>
      <c r="V173" s="1351"/>
      <c r="W173" s="1349"/>
      <c r="X173" s="1350"/>
      <c r="Y173" s="1350">
        <v>1</v>
      </c>
      <c r="Z173" s="1350">
        <v>1</v>
      </c>
      <c r="AA173" s="1350"/>
      <c r="AB173" s="1349"/>
      <c r="AC173" s="1350"/>
      <c r="AD173" s="1350"/>
      <c r="AE173" s="1352">
        <v>1</v>
      </c>
      <c r="AF173" s="1350">
        <v>1</v>
      </c>
      <c r="AG173" s="1352"/>
      <c r="AH173" s="28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12"/>
      <c r="AT173" s="12"/>
      <c r="BW173" s="3"/>
      <c r="CG173" s="13">
        <v>0</v>
      </c>
      <c r="CH173" s="13">
        <v>0</v>
      </c>
      <c r="CI173" s="13">
        <v>0</v>
      </c>
      <c r="CJ173" s="13">
        <v>0</v>
      </c>
      <c r="CK173" s="13"/>
      <c r="CL173" s="13"/>
      <c r="CM173" s="13"/>
    </row>
    <row r="174" spans="1:91" ht="26.25" customHeight="1" x14ac:dyDescent="0.2">
      <c r="A174" s="1721"/>
      <c r="B174" s="89" t="s">
        <v>220</v>
      </c>
      <c r="C174" s="344">
        <f>SUM(D174:E174)</f>
        <v>1</v>
      </c>
      <c r="D174" s="44">
        <f>SUM(F174+H174+J174+L174+N174+P174+R174+T174)</f>
        <v>0</v>
      </c>
      <c r="E174" s="345">
        <f>G174+I174+K174+M174+O174+Q174+S174+U174</f>
        <v>1</v>
      </c>
      <c r="F174" s="222"/>
      <c r="G174" s="346"/>
      <c r="H174" s="222"/>
      <c r="I174" s="346"/>
      <c r="J174" s="222"/>
      <c r="K174" s="346"/>
      <c r="L174" s="222"/>
      <c r="M174" s="346"/>
      <c r="N174" s="222"/>
      <c r="O174" s="346"/>
      <c r="P174" s="222"/>
      <c r="Q174" s="346"/>
      <c r="R174" s="222"/>
      <c r="S174" s="346">
        <v>1</v>
      </c>
      <c r="T174" s="222"/>
      <c r="U174" s="346"/>
      <c r="V174" s="347"/>
      <c r="W174" s="222"/>
      <c r="X174" s="346">
        <v>1</v>
      </c>
      <c r="Y174" s="346"/>
      <c r="Z174" s="346"/>
      <c r="AA174" s="346"/>
      <c r="AB174" s="222"/>
      <c r="AC174" s="346"/>
      <c r="AD174" s="346">
        <v>1</v>
      </c>
      <c r="AE174" s="223"/>
      <c r="AF174" s="346">
        <v>1</v>
      </c>
      <c r="AG174" s="223"/>
      <c r="AH174" s="28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32.1" customHeight="1" x14ac:dyDescent="0.2">
      <c r="A175" s="82" t="s">
        <v>221</v>
      </c>
      <c r="B175" s="8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BX175" s="2"/>
      <c r="BY175" s="2"/>
      <c r="BZ175" s="2"/>
      <c r="CG175" s="13"/>
      <c r="CH175" s="13"/>
      <c r="CI175" s="13"/>
      <c r="CJ175" s="13"/>
      <c r="CK175" s="13"/>
      <c r="CL175" s="13"/>
      <c r="CM175" s="13"/>
    </row>
    <row r="176" spans="1:91" ht="16.350000000000001" customHeight="1" x14ac:dyDescent="0.2">
      <c r="A176" s="1498" t="s">
        <v>4</v>
      </c>
      <c r="B176" s="1498" t="s">
        <v>53</v>
      </c>
      <c r="C176" s="1510" t="s">
        <v>65</v>
      </c>
      <c r="D176" s="1503" t="s">
        <v>222</v>
      </c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BX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00"/>
      <c r="B177" s="1500"/>
      <c r="C177" s="1512"/>
      <c r="D177" s="1506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20.25" customHeight="1" x14ac:dyDescent="0.2">
      <c r="A178" s="1346" t="s">
        <v>223</v>
      </c>
      <c r="B178" s="1353">
        <f>SUM(C178:D178)</f>
        <v>2</v>
      </c>
      <c r="C178" s="1354"/>
      <c r="D178" s="1355">
        <v>2</v>
      </c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89" t="s">
        <v>224</v>
      </c>
      <c r="B179" s="349">
        <f>SUM(C179)</f>
        <v>0</v>
      </c>
      <c r="C179" s="350"/>
      <c r="D179" s="1356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32.1" customHeight="1" x14ac:dyDescent="0.2">
      <c r="A180" s="352" t="s">
        <v>225</v>
      </c>
      <c r="B180" s="334"/>
      <c r="C180" s="353"/>
      <c r="D180" s="10"/>
      <c r="F180" s="207"/>
      <c r="G180" s="206"/>
      <c r="H180" s="56"/>
      <c r="I180" s="206"/>
      <c r="J180" s="204"/>
      <c r="K180" s="204"/>
      <c r="L180" s="206"/>
      <c r="M180" s="56"/>
      <c r="N180" s="206"/>
      <c r="O180" s="206"/>
      <c r="P180" s="56"/>
      <c r="Q180" s="206"/>
      <c r="R180" s="206"/>
      <c r="S180" s="56"/>
      <c r="T180" s="206"/>
      <c r="U180" s="206"/>
      <c r="V180" s="204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BX180" s="2"/>
      <c r="BY180" s="2"/>
      <c r="BZ180" s="2"/>
      <c r="CG180" s="13"/>
      <c r="CH180" s="13"/>
      <c r="CI180" s="13"/>
      <c r="CJ180" s="13"/>
      <c r="CK180" s="13"/>
      <c r="CL180" s="13"/>
      <c r="CM180" s="13"/>
    </row>
    <row r="181" spans="1:91" ht="16.350000000000001" customHeight="1" x14ac:dyDescent="0.2">
      <c r="A181" s="1498" t="s">
        <v>111</v>
      </c>
      <c r="B181" s="1523" t="s">
        <v>53</v>
      </c>
      <c r="C181" s="1554"/>
      <c r="D181" s="1549"/>
      <c r="E181" s="1613" t="s">
        <v>6</v>
      </c>
      <c r="F181" s="1614"/>
      <c r="G181" s="1614"/>
      <c r="H181" s="1614"/>
      <c r="I181" s="1614"/>
      <c r="J181" s="1614"/>
      <c r="K181" s="1614"/>
      <c r="L181" s="1614"/>
      <c r="M181" s="1614"/>
      <c r="N181" s="1614"/>
      <c r="O181" s="1614"/>
      <c r="P181" s="1614"/>
      <c r="Q181" s="1614"/>
      <c r="R181" s="1614"/>
      <c r="S181" s="1614"/>
      <c r="T181" s="1614"/>
      <c r="U181" s="1614"/>
      <c r="V181" s="1615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499"/>
      <c r="B182" s="1525"/>
      <c r="C182" s="1570"/>
      <c r="D182" s="1551"/>
      <c r="E182" s="1721" t="s">
        <v>112</v>
      </c>
      <c r="F182" s="1721"/>
      <c r="G182" s="1725" t="s">
        <v>226</v>
      </c>
      <c r="H182" s="1721"/>
      <c r="I182" s="1721" t="s">
        <v>15</v>
      </c>
      <c r="J182" s="1721"/>
      <c r="K182" s="1721" t="s">
        <v>227</v>
      </c>
      <c r="L182" s="1721"/>
      <c r="M182" s="1721" t="s">
        <v>117</v>
      </c>
      <c r="N182" s="1721"/>
      <c r="O182" s="1722" t="s">
        <v>118</v>
      </c>
      <c r="P182" s="1722"/>
      <c r="Q182" s="1722" t="s">
        <v>228</v>
      </c>
      <c r="R182" s="1722"/>
      <c r="S182" s="1722" t="s">
        <v>229</v>
      </c>
      <c r="T182" s="1722"/>
      <c r="U182" s="1514" t="s">
        <v>230</v>
      </c>
      <c r="V182" s="1722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00"/>
      <c r="B183" s="14" t="s">
        <v>32</v>
      </c>
      <c r="C183" s="15" t="s">
        <v>33</v>
      </c>
      <c r="D183" s="757" t="s">
        <v>34</v>
      </c>
      <c r="E183" s="1344" t="s">
        <v>40</v>
      </c>
      <c r="F183" s="1345" t="s">
        <v>34</v>
      </c>
      <c r="G183" s="1344" t="s">
        <v>40</v>
      </c>
      <c r="H183" s="1345" t="s">
        <v>34</v>
      </c>
      <c r="I183" s="1344" t="s">
        <v>40</v>
      </c>
      <c r="J183" s="1345" t="s">
        <v>34</v>
      </c>
      <c r="K183" s="1344" t="s">
        <v>40</v>
      </c>
      <c r="L183" s="765" t="s">
        <v>34</v>
      </c>
      <c r="M183" s="1344" t="s">
        <v>40</v>
      </c>
      <c r="N183" s="765" t="s">
        <v>34</v>
      </c>
      <c r="O183" s="1344" t="s">
        <v>40</v>
      </c>
      <c r="P183" s="765" t="s">
        <v>34</v>
      </c>
      <c r="Q183" s="1344" t="s">
        <v>40</v>
      </c>
      <c r="R183" s="1345" t="s">
        <v>34</v>
      </c>
      <c r="S183" s="1344" t="s">
        <v>40</v>
      </c>
      <c r="T183" s="1345" t="s">
        <v>34</v>
      </c>
      <c r="U183" s="100" t="s">
        <v>40</v>
      </c>
      <c r="V183" s="1345" t="s">
        <v>34</v>
      </c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357" t="s">
        <v>231</v>
      </c>
      <c r="B184" s="1358">
        <f>SUM(C184+D184)</f>
        <v>11</v>
      </c>
      <c r="C184" s="1359">
        <f>SUM(E184+G184+I184+K184+M184+O184+Q184+S184+U184)</f>
        <v>4</v>
      </c>
      <c r="D184" s="118">
        <f>SUM(F184+H184+J184+L184+N184+P184+R184+T184+V184)</f>
        <v>7</v>
      </c>
      <c r="E184" s="1360"/>
      <c r="F184" s="1361"/>
      <c r="G184" s="1360">
        <v>2</v>
      </c>
      <c r="H184" s="1361">
        <v>5</v>
      </c>
      <c r="I184" s="1360"/>
      <c r="J184" s="1361"/>
      <c r="K184" s="1360">
        <v>1</v>
      </c>
      <c r="L184" s="358">
        <v>1</v>
      </c>
      <c r="M184" s="1360">
        <v>1</v>
      </c>
      <c r="N184" s="358">
        <v>1</v>
      </c>
      <c r="O184" s="1360"/>
      <c r="P184" s="358"/>
      <c r="Q184" s="1360"/>
      <c r="R184" s="1361"/>
      <c r="S184" s="1360"/>
      <c r="T184" s="1361"/>
      <c r="U184" s="1360"/>
      <c r="V184" s="358"/>
      <c r="W184" s="131"/>
      <c r="CG184" s="13"/>
      <c r="CH184" s="13"/>
      <c r="CI184" s="13"/>
      <c r="CJ184" s="13"/>
      <c r="CK184" s="13"/>
      <c r="CL184" s="13"/>
      <c r="CM184" s="13"/>
    </row>
    <row r="185" spans="1:91" ht="32.1" customHeight="1" x14ac:dyDescent="0.2">
      <c r="A185" s="82" t="s">
        <v>232</v>
      </c>
      <c r="B185" s="82"/>
      <c r="BX185" s="2"/>
      <c r="BY185" s="2"/>
      <c r="BZ185" s="2"/>
      <c r="CG185" s="13"/>
      <c r="CH185" s="13"/>
      <c r="CI185" s="13"/>
      <c r="CJ185" s="13"/>
      <c r="CK185" s="13"/>
      <c r="CL185" s="13"/>
      <c r="CM185" s="13"/>
    </row>
    <row r="186" spans="1:91" ht="16.350000000000001" customHeight="1" x14ac:dyDescent="0.2">
      <c r="A186" s="1549" t="s">
        <v>233</v>
      </c>
      <c r="B186" s="1501" t="s">
        <v>53</v>
      </c>
      <c r="C186" s="1502"/>
      <c r="D186" s="1503"/>
      <c r="E186" s="1606" t="s">
        <v>6</v>
      </c>
      <c r="F186" s="1607"/>
      <c r="G186" s="1607"/>
      <c r="H186" s="1607"/>
      <c r="I186" s="1607"/>
      <c r="J186" s="1607"/>
      <c r="K186" s="1607"/>
      <c r="L186" s="1608"/>
      <c r="M186" s="1502" t="s">
        <v>234</v>
      </c>
      <c r="N186" s="1609"/>
      <c r="O186" s="1503" t="s">
        <v>235</v>
      </c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50"/>
      <c r="B187" s="1504"/>
      <c r="C187" s="1505"/>
      <c r="D187" s="1506"/>
      <c r="E187" s="1507" t="s">
        <v>11</v>
      </c>
      <c r="F187" s="1509"/>
      <c r="G187" s="1507" t="s">
        <v>12</v>
      </c>
      <c r="H187" s="1509"/>
      <c r="I187" s="1723" t="s">
        <v>13</v>
      </c>
      <c r="J187" s="1724"/>
      <c r="K187" s="1507" t="s">
        <v>236</v>
      </c>
      <c r="L187" s="1561"/>
      <c r="M187" s="1505"/>
      <c r="N187" s="1610"/>
      <c r="O187" s="1546"/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50"/>
      <c r="B188" s="756" t="s">
        <v>32</v>
      </c>
      <c r="C188" s="1357" t="s">
        <v>33</v>
      </c>
      <c r="D188" s="756" t="s">
        <v>34</v>
      </c>
      <c r="E188" s="1344" t="s">
        <v>40</v>
      </c>
      <c r="F188" s="773" t="s">
        <v>34</v>
      </c>
      <c r="G188" s="1344" t="s">
        <v>40</v>
      </c>
      <c r="H188" s="773" t="s">
        <v>34</v>
      </c>
      <c r="I188" s="778" t="s">
        <v>40</v>
      </c>
      <c r="J188" s="779" t="s">
        <v>34</v>
      </c>
      <c r="K188" s="1344" t="s">
        <v>40</v>
      </c>
      <c r="L188" s="755" t="s">
        <v>34</v>
      </c>
      <c r="M188" s="1362" t="s">
        <v>237</v>
      </c>
      <c r="N188" s="763" t="s">
        <v>238</v>
      </c>
      <c r="O188" s="150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51"/>
      <c r="B189" s="366">
        <f t="shared" ref="B189:B194" si="21">+C189+D189</f>
        <v>7</v>
      </c>
      <c r="C189" s="367">
        <f t="shared" ref="C189:D194" si="22">+E189+G189+I189+K189</f>
        <v>4</v>
      </c>
      <c r="D189" s="368">
        <f t="shared" si="22"/>
        <v>3</v>
      </c>
      <c r="E189" s="1363">
        <f t="shared" ref="E189:O189" si="23">SUM(E190:E194)</f>
        <v>0</v>
      </c>
      <c r="F189" s="370">
        <f t="shared" si="23"/>
        <v>0</v>
      </c>
      <c r="G189" s="1363">
        <f t="shared" si="23"/>
        <v>0</v>
      </c>
      <c r="H189" s="370">
        <f t="shared" si="23"/>
        <v>1</v>
      </c>
      <c r="I189" s="1363">
        <f t="shared" si="23"/>
        <v>0</v>
      </c>
      <c r="J189" s="1364">
        <f t="shared" si="23"/>
        <v>0</v>
      </c>
      <c r="K189" s="1358">
        <f t="shared" si="23"/>
        <v>4</v>
      </c>
      <c r="L189" s="372">
        <f t="shared" si="23"/>
        <v>2</v>
      </c>
      <c r="M189" s="373">
        <f t="shared" si="23"/>
        <v>5</v>
      </c>
      <c r="N189" s="370">
        <f t="shared" si="23"/>
        <v>2</v>
      </c>
      <c r="O189" s="1365">
        <f t="shared" si="23"/>
        <v>3</v>
      </c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346" t="s">
        <v>239</v>
      </c>
      <c r="B190" s="1353">
        <f t="shared" si="21"/>
        <v>6</v>
      </c>
      <c r="C190" s="1353">
        <f t="shared" si="22"/>
        <v>4</v>
      </c>
      <c r="D190" s="1366">
        <f t="shared" si="22"/>
        <v>2</v>
      </c>
      <c r="E190" s="688"/>
      <c r="F190" s="688"/>
      <c r="G190" s="688"/>
      <c r="H190" s="688"/>
      <c r="I190" s="688"/>
      <c r="J190" s="688"/>
      <c r="K190" s="688">
        <v>4</v>
      </c>
      <c r="L190" s="688">
        <v>2</v>
      </c>
      <c r="M190" s="688">
        <v>4</v>
      </c>
      <c r="N190" s="688">
        <v>2</v>
      </c>
      <c r="O190" s="688">
        <v>3</v>
      </c>
      <c r="P190" s="28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12"/>
      <c r="AC190" s="12"/>
      <c r="AD190" s="12"/>
      <c r="AE190" s="12"/>
      <c r="BX190" s="2"/>
      <c r="BY190" s="2"/>
      <c r="BZ190" s="2"/>
      <c r="CG190" s="13">
        <v>0</v>
      </c>
      <c r="CH190" s="13">
        <v>0</v>
      </c>
      <c r="CI190" s="13"/>
      <c r="CJ190" s="13"/>
      <c r="CK190" s="13"/>
      <c r="CL190" s="13"/>
      <c r="CM190" s="13"/>
    </row>
    <row r="191" spans="1:91" ht="16.350000000000001" customHeight="1" x14ac:dyDescent="0.2">
      <c r="A191" s="30" t="s">
        <v>240</v>
      </c>
      <c r="B191" s="378">
        <f t="shared" si="21"/>
        <v>0</v>
      </c>
      <c r="C191" s="378">
        <f t="shared" si="22"/>
        <v>0</v>
      </c>
      <c r="D191" s="379">
        <f t="shared" si="22"/>
        <v>0</v>
      </c>
      <c r="E191" s="688"/>
      <c r="F191" s="688"/>
      <c r="G191" s="688"/>
      <c r="H191" s="688"/>
      <c r="I191" s="688"/>
      <c r="J191" s="688"/>
      <c r="K191" s="688"/>
      <c r="L191" s="688"/>
      <c r="M191" s="688"/>
      <c r="N191" s="688"/>
      <c r="O191" s="688"/>
      <c r="P191" s="28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78">
        <f t="shared" si="21"/>
        <v>0</v>
      </c>
      <c r="C192" s="378">
        <f t="shared" si="22"/>
        <v>0</v>
      </c>
      <c r="D192" s="379">
        <f t="shared" si="22"/>
        <v>0</v>
      </c>
      <c r="E192" s="688"/>
      <c r="F192" s="688"/>
      <c r="G192" s="688"/>
      <c r="H192" s="688"/>
      <c r="I192" s="688"/>
      <c r="J192" s="688"/>
      <c r="K192" s="688"/>
      <c r="L192" s="688"/>
      <c r="M192" s="688"/>
      <c r="N192" s="688"/>
      <c r="O192" s="688"/>
      <c r="P192" s="28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78">
        <f t="shared" si="21"/>
        <v>0</v>
      </c>
      <c r="C193" s="378">
        <f t="shared" si="22"/>
        <v>0</v>
      </c>
      <c r="D193" s="379">
        <f t="shared" si="22"/>
        <v>0</v>
      </c>
      <c r="E193" s="688"/>
      <c r="F193" s="688"/>
      <c r="G193" s="688"/>
      <c r="H193" s="688"/>
      <c r="I193" s="688"/>
      <c r="J193" s="688"/>
      <c r="K193" s="688"/>
      <c r="L193" s="688"/>
      <c r="M193" s="688"/>
      <c r="N193" s="688"/>
      <c r="O193" s="688"/>
      <c r="P193" s="28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76" t="s">
        <v>243</v>
      </c>
      <c r="B194" s="388">
        <f t="shared" si="21"/>
        <v>1</v>
      </c>
      <c r="C194" s="388">
        <f t="shared" si="22"/>
        <v>0</v>
      </c>
      <c r="D194" s="389">
        <f t="shared" si="22"/>
        <v>1</v>
      </c>
      <c r="E194" s="688"/>
      <c r="F194" s="688"/>
      <c r="G194" s="688"/>
      <c r="H194" s="688">
        <v>1</v>
      </c>
      <c r="I194" s="688"/>
      <c r="J194" s="688"/>
      <c r="K194" s="688"/>
      <c r="L194" s="688"/>
      <c r="M194" s="688">
        <v>1</v>
      </c>
      <c r="N194" s="688"/>
      <c r="O194" s="688"/>
      <c r="P194" s="28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9" spans="1:104" s="392" customFormat="1" hidden="1" x14ac:dyDescent="0.2">
      <c r="A199" s="392">
        <f>SUM(B12:B14,B19:B22,B27:B32,B63,B85,C90,D100:D102,C107:C109,C113:C114,C118:C119,B135,D142:D143,C146:C151,D155:D160,C165:C168,B178:B179,B184,B37:B42,B47:B52,E138:F138,C91:C97,C173:C174,B189)</f>
        <v>8585</v>
      </c>
      <c r="B199" s="392">
        <f>SUM(CG8:CM194)</f>
        <v>1</v>
      </c>
      <c r="BX199" s="393"/>
      <c r="BY199" s="393"/>
      <c r="BZ199" s="393"/>
      <c r="CA199" s="393"/>
      <c r="CB199" s="393"/>
      <c r="CC199" s="393"/>
      <c r="CD199" s="393"/>
      <c r="CE199" s="393"/>
      <c r="CF199" s="393"/>
      <c r="CG199" s="393"/>
      <c r="CH199" s="393"/>
      <c r="CI199" s="393"/>
      <c r="CJ199" s="393"/>
      <c r="CK199" s="393"/>
      <c r="CL199" s="393"/>
      <c r="CM199" s="393"/>
      <c r="CN199" s="393"/>
      <c r="CO199" s="393"/>
      <c r="CP199" s="393"/>
      <c r="CQ199" s="393"/>
      <c r="CR199" s="393"/>
      <c r="CS199" s="393"/>
      <c r="CT199" s="393"/>
      <c r="CU199" s="393"/>
      <c r="CV199" s="393"/>
      <c r="CW199" s="393"/>
      <c r="CX199" s="393"/>
      <c r="CY199" s="393"/>
      <c r="CZ199" s="393"/>
    </row>
  </sheetData>
  <mergeCells count="319">
    <mergeCell ref="K187:L187"/>
    <mergeCell ref="S182:T182"/>
    <mergeCell ref="U182:V182"/>
    <mergeCell ref="A186:A189"/>
    <mergeCell ref="B186:D187"/>
    <mergeCell ref="E186:L186"/>
    <mergeCell ref="M186:N187"/>
    <mergeCell ref="O186:O188"/>
    <mergeCell ref="E187:F187"/>
    <mergeCell ref="G187:H187"/>
    <mergeCell ref="I187:J187"/>
    <mergeCell ref="A181:A183"/>
    <mergeCell ref="B181:D182"/>
    <mergeCell ref="E181:V181"/>
    <mergeCell ref="E182:F182"/>
    <mergeCell ref="G182:H182"/>
    <mergeCell ref="I182:J182"/>
    <mergeCell ref="K182:L182"/>
    <mergeCell ref="M182:N182"/>
    <mergeCell ref="O182:P182"/>
    <mergeCell ref="Q182:R182"/>
    <mergeCell ref="A173:A174"/>
    <mergeCell ref="A176:A177"/>
    <mergeCell ref="B176:B177"/>
    <mergeCell ref="C176:C177"/>
    <mergeCell ref="D176:D177"/>
    <mergeCell ref="AF170:AG170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AB171:AB172"/>
    <mergeCell ref="W170:W172"/>
    <mergeCell ref="X170:X172"/>
    <mergeCell ref="Y170:Y172"/>
    <mergeCell ref="Z170:Z172"/>
    <mergeCell ref="AA170:AA172"/>
    <mergeCell ref="AB170:AE170"/>
    <mergeCell ref="AC171:AC172"/>
    <mergeCell ref="AD171:AD172"/>
    <mergeCell ref="AE171:AE172"/>
    <mergeCell ref="A167:B167"/>
    <mergeCell ref="A168:B168"/>
    <mergeCell ref="A170:B172"/>
    <mergeCell ref="C170:E171"/>
    <mergeCell ref="F170:U170"/>
    <mergeCell ref="V170:V172"/>
    <mergeCell ref="AF163:AG163"/>
    <mergeCell ref="AF171:AF172"/>
    <mergeCell ref="AG171:AG172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H163:AI163"/>
    <mergeCell ref="A146:A147"/>
    <mergeCell ref="A149:A151"/>
    <mergeCell ref="A153:C154"/>
    <mergeCell ref="D153:F153"/>
    <mergeCell ref="G153:G154"/>
    <mergeCell ref="H153:H154"/>
    <mergeCell ref="G140:G141"/>
    <mergeCell ref="H140:J140"/>
    <mergeCell ref="K140:M140"/>
    <mergeCell ref="A142:A143"/>
    <mergeCell ref="B142:C142"/>
    <mergeCell ref="A145:B145"/>
    <mergeCell ref="I153:I154"/>
    <mergeCell ref="A118:A119"/>
    <mergeCell ref="A121:A122"/>
    <mergeCell ref="B121:B122"/>
    <mergeCell ref="A137:D137"/>
    <mergeCell ref="B138:D138"/>
    <mergeCell ref="A140:C141"/>
    <mergeCell ref="D140:F140"/>
    <mergeCell ref="A114:B114"/>
    <mergeCell ref="A116:B117"/>
    <mergeCell ref="C116:C117"/>
    <mergeCell ref="D116:M116"/>
    <mergeCell ref="N116:O116"/>
    <mergeCell ref="P116:P117"/>
    <mergeCell ref="X111:X112"/>
    <mergeCell ref="Y111:AB111"/>
    <mergeCell ref="AC111:AD111"/>
    <mergeCell ref="AE111:AH111"/>
    <mergeCell ref="AI111:AI112"/>
    <mergeCell ref="A113:B113"/>
    <mergeCell ref="L111:M111"/>
    <mergeCell ref="N111:O111"/>
    <mergeCell ref="P111:Q111"/>
    <mergeCell ref="R111:S111"/>
    <mergeCell ref="T111:U111"/>
    <mergeCell ref="V111:W111"/>
    <mergeCell ref="A109:B109"/>
    <mergeCell ref="A111:B112"/>
    <mergeCell ref="C111:E111"/>
    <mergeCell ref="F111:G111"/>
    <mergeCell ref="H111:I111"/>
    <mergeCell ref="J111:K111"/>
    <mergeCell ref="AF105:AG105"/>
    <mergeCell ref="AH105:AI105"/>
    <mergeCell ref="AJ105:AK105"/>
    <mergeCell ref="A107:B107"/>
    <mergeCell ref="A108:B108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97:B97"/>
    <mergeCell ref="A99:C99"/>
    <mergeCell ref="A100:B102"/>
    <mergeCell ref="A104:B106"/>
    <mergeCell ref="C104:E105"/>
    <mergeCell ref="F104:AM104"/>
    <mergeCell ref="X105:Y105"/>
    <mergeCell ref="Z105:AA105"/>
    <mergeCell ref="AB105:AC105"/>
    <mergeCell ref="AD105:AE105"/>
    <mergeCell ref="AL105:AM105"/>
    <mergeCell ref="A90:B90"/>
    <mergeCell ref="A91:A93"/>
    <mergeCell ref="A94:B94"/>
    <mergeCell ref="A95:B95"/>
    <mergeCell ref="A96:B96"/>
    <mergeCell ref="Z88:AA88"/>
    <mergeCell ref="AB88:AC88"/>
    <mergeCell ref="AD88:AE88"/>
    <mergeCell ref="AF88:AG88"/>
    <mergeCell ref="A87:B89"/>
    <mergeCell ref="C87:E88"/>
    <mergeCell ref="AO87:AO89"/>
    <mergeCell ref="F88:G88"/>
    <mergeCell ref="H88:I88"/>
    <mergeCell ref="J88:K88"/>
    <mergeCell ref="L88:M88"/>
    <mergeCell ref="N88:O88"/>
    <mergeCell ref="P88:Q88"/>
    <mergeCell ref="R88:S88"/>
    <mergeCell ref="T88:U88"/>
    <mergeCell ref="AL88:AM88"/>
    <mergeCell ref="AH88:AI88"/>
    <mergeCell ref="AJ88:AK88"/>
    <mergeCell ref="F87:AM87"/>
    <mergeCell ref="V88:W88"/>
    <mergeCell ref="X88:Y88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K55:AL55"/>
    <mergeCell ref="AM54:AN55"/>
    <mergeCell ref="E55:F55"/>
    <mergeCell ref="G55:H55"/>
    <mergeCell ref="I55:J55"/>
    <mergeCell ref="K55:L55"/>
    <mergeCell ref="AN87:AN89"/>
    <mergeCell ref="M55:N55"/>
    <mergeCell ref="O55:P5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C55:AD55"/>
    <mergeCell ref="AE55:AF55"/>
    <mergeCell ref="AG55:AH55"/>
    <mergeCell ref="AI55:AJ5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3" width="13.5703125" style="2" customWidth="1"/>
    <col min="24" max="24" width="17.42578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 customWidth="1"/>
    <col min="35" max="35" width="14" style="2" customWidth="1"/>
    <col min="36" max="37" width="11.42578125" style="2" customWidth="1"/>
    <col min="38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05" width="11.42578125" style="2" hidden="1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1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",[8]NOMBRE!B6," - ","( ",[8]NOMBRE!C6,[8]NOMBRE!D6," )")</f>
        <v>MES: JULIO - ( 07 )</v>
      </c>
    </row>
    <row r="5" spans="1:91" ht="16.350000000000001" customHeight="1" x14ac:dyDescent="0.2">
      <c r="A5" s="1" t="str">
        <f>CONCATENATE("AÑO: ",[8]NOMBRE!B7)</f>
        <v>AÑO: 2020</v>
      </c>
      <c r="AP5" s="5"/>
    </row>
    <row r="6" spans="1:91" ht="15" x14ac:dyDescent="0.2">
      <c r="A6" s="1497" t="s">
        <v>1</v>
      </c>
      <c r="B6" s="1497"/>
      <c r="C6" s="1497"/>
      <c r="D6" s="1497"/>
      <c r="E6" s="1497"/>
      <c r="F6" s="1497"/>
      <c r="G6" s="1497"/>
      <c r="H6" s="1497"/>
      <c r="I6" s="1497"/>
      <c r="J6" s="1497"/>
      <c r="K6" s="1497"/>
      <c r="L6" s="1497"/>
      <c r="M6" s="1497"/>
      <c r="N6" s="1497"/>
      <c r="O6" s="1497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498" t="s">
        <v>4</v>
      </c>
      <c r="B9" s="1501" t="s">
        <v>5</v>
      </c>
      <c r="C9" s="1502"/>
      <c r="D9" s="1503"/>
      <c r="E9" s="1507" t="s">
        <v>6</v>
      </c>
      <c r="F9" s="1508"/>
      <c r="G9" s="1508"/>
      <c r="H9" s="1508"/>
      <c r="I9" s="1508"/>
      <c r="J9" s="1508"/>
      <c r="K9" s="1508"/>
      <c r="L9" s="1508"/>
      <c r="M9" s="1508"/>
      <c r="N9" s="1508"/>
      <c r="O9" s="1508"/>
      <c r="P9" s="1508"/>
      <c r="Q9" s="1508"/>
      <c r="R9" s="1508"/>
      <c r="S9" s="1508"/>
      <c r="T9" s="1508"/>
      <c r="U9" s="1508"/>
      <c r="V9" s="1508"/>
      <c r="W9" s="1508"/>
      <c r="X9" s="1508"/>
      <c r="Y9" s="1508"/>
      <c r="Z9" s="1508"/>
      <c r="AA9" s="1508"/>
      <c r="AB9" s="1508"/>
      <c r="AC9" s="1508"/>
      <c r="AD9" s="1508"/>
      <c r="AE9" s="1508"/>
      <c r="AF9" s="1508"/>
      <c r="AG9" s="1508"/>
      <c r="AH9" s="1508"/>
      <c r="AI9" s="1508"/>
      <c r="AJ9" s="1508"/>
      <c r="AK9" s="1508"/>
      <c r="AL9" s="1509"/>
      <c r="AM9" s="1510" t="s">
        <v>7</v>
      </c>
      <c r="AN9" s="1507" t="s">
        <v>8</v>
      </c>
      <c r="AO9" s="1508"/>
      <c r="AP9" s="1508"/>
      <c r="AQ9" s="1509"/>
      <c r="AR9" s="1510" t="s">
        <v>9</v>
      </c>
      <c r="AS9" s="1510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499"/>
      <c r="B10" s="1504"/>
      <c r="C10" s="1505"/>
      <c r="D10" s="1506"/>
      <c r="E10" s="1507" t="s">
        <v>11</v>
      </c>
      <c r="F10" s="1509"/>
      <c r="G10" s="1507" t="s">
        <v>12</v>
      </c>
      <c r="H10" s="1509"/>
      <c r="I10" s="1507" t="s">
        <v>13</v>
      </c>
      <c r="J10" s="1509"/>
      <c r="K10" s="1507" t="s">
        <v>14</v>
      </c>
      <c r="L10" s="1509"/>
      <c r="M10" s="1507" t="s">
        <v>15</v>
      </c>
      <c r="N10" s="1509"/>
      <c r="O10" s="1513" t="s">
        <v>16</v>
      </c>
      <c r="P10" s="1514"/>
      <c r="Q10" s="1513" t="s">
        <v>17</v>
      </c>
      <c r="R10" s="1514"/>
      <c r="S10" s="1513" t="s">
        <v>18</v>
      </c>
      <c r="T10" s="1514"/>
      <c r="U10" s="1513" t="s">
        <v>19</v>
      </c>
      <c r="V10" s="1514"/>
      <c r="W10" s="1513" t="s">
        <v>20</v>
      </c>
      <c r="X10" s="1514"/>
      <c r="Y10" s="1513" t="s">
        <v>21</v>
      </c>
      <c r="Z10" s="1514"/>
      <c r="AA10" s="1513" t="s">
        <v>22</v>
      </c>
      <c r="AB10" s="1514"/>
      <c r="AC10" s="1513" t="s">
        <v>23</v>
      </c>
      <c r="AD10" s="1514"/>
      <c r="AE10" s="1513" t="s">
        <v>24</v>
      </c>
      <c r="AF10" s="1514"/>
      <c r="AG10" s="1520" t="s">
        <v>25</v>
      </c>
      <c r="AH10" s="1520"/>
      <c r="AI10" s="1513" t="s">
        <v>26</v>
      </c>
      <c r="AJ10" s="1514"/>
      <c r="AK10" s="1520" t="s">
        <v>27</v>
      </c>
      <c r="AL10" s="1514"/>
      <c r="AM10" s="1511"/>
      <c r="AN10" s="1521" t="s">
        <v>28</v>
      </c>
      <c r="AO10" s="1515" t="s">
        <v>29</v>
      </c>
      <c r="AP10" s="1515" t="s">
        <v>30</v>
      </c>
      <c r="AQ10" s="1517" t="s">
        <v>31</v>
      </c>
      <c r="AR10" s="1511"/>
      <c r="AS10" s="1511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00"/>
      <c r="B11" s="14" t="s">
        <v>32</v>
      </c>
      <c r="C11" s="15" t="s">
        <v>33</v>
      </c>
      <c r="D11" s="764" t="s">
        <v>34</v>
      </c>
      <c r="E11" s="777" t="s">
        <v>33</v>
      </c>
      <c r="F11" s="760" t="s">
        <v>34</v>
      </c>
      <c r="G11" s="777" t="s">
        <v>33</v>
      </c>
      <c r="H11" s="760" t="s">
        <v>34</v>
      </c>
      <c r="I11" s="777" t="s">
        <v>33</v>
      </c>
      <c r="J11" s="760" t="s">
        <v>34</v>
      </c>
      <c r="K11" s="777" t="s">
        <v>33</v>
      </c>
      <c r="L11" s="760" t="s">
        <v>34</v>
      </c>
      <c r="M11" s="777" t="s">
        <v>33</v>
      </c>
      <c r="N11" s="760" t="s">
        <v>34</v>
      </c>
      <c r="O11" s="777" t="s">
        <v>33</v>
      </c>
      <c r="P11" s="760" t="s">
        <v>34</v>
      </c>
      <c r="Q11" s="777" t="s">
        <v>33</v>
      </c>
      <c r="R11" s="760" t="s">
        <v>34</v>
      </c>
      <c r="S11" s="777" t="s">
        <v>33</v>
      </c>
      <c r="T11" s="760" t="s">
        <v>34</v>
      </c>
      <c r="U11" s="777" t="s">
        <v>33</v>
      </c>
      <c r="V11" s="760" t="s">
        <v>34</v>
      </c>
      <c r="W11" s="777" t="s">
        <v>33</v>
      </c>
      <c r="X11" s="760" t="s">
        <v>34</v>
      </c>
      <c r="Y11" s="777" t="s">
        <v>33</v>
      </c>
      <c r="Z11" s="760" t="s">
        <v>34</v>
      </c>
      <c r="AA11" s="777" t="s">
        <v>33</v>
      </c>
      <c r="AB11" s="760" t="s">
        <v>34</v>
      </c>
      <c r="AC11" s="777" t="s">
        <v>33</v>
      </c>
      <c r="AD11" s="760" t="s">
        <v>34</v>
      </c>
      <c r="AE11" s="777" t="s">
        <v>33</v>
      </c>
      <c r="AF11" s="760" t="s">
        <v>34</v>
      </c>
      <c r="AG11" s="772" t="s">
        <v>33</v>
      </c>
      <c r="AH11" s="759" t="s">
        <v>34</v>
      </c>
      <c r="AI11" s="777" t="s">
        <v>33</v>
      </c>
      <c r="AJ11" s="760" t="s">
        <v>34</v>
      </c>
      <c r="AK11" s="772" t="s">
        <v>33</v>
      </c>
      <c r="AL11" s="760" t="s">
        <v>34</v>
      </c>
      <c r="AM11" s="1512"/>
      <c r="AN11" s="1522"/>
      <c r="AO11" s="1516"/>
      <c r="AP11" s="1516"/>
      <c r="AQ11" s="1518"/>
      <c r="AR11" s="1512"/>
      <c r="AS11" s="15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1184" t="s">
        <v>35</v>
      </c>
      <c r="B12" s="1185">
        <f>SUM(C12+D12)</f>
        <v>2872</v>
      </c>
      <c r="C12" s="1177">
        <f t="shared" ref="C12:D14" si="0">SUM(E12+G12+I12+K12+M12+O12+Q12+S12+U12+W12+Y12+AA12+AC12+AE12+AG12+AI12+AK12)</f>
        <v>1459</v>
      </c>
      <c r="D12" s="1186">
        <f t="shared" si="0"/>
        <v>1413</v>
      </c>
      <c r="E12" s="1187">
        <v>83</v>
      </c>
      <c r="F12" s="1188">
        <v>91</v>
      </c>
      <c r="G12" s="1187">
        <v>38</v>
      </c>
      <c r="H12" s="1188">
        <v>66</v>
      </c>
      <c r="I12" s="1187">
        <v>38</v>
      </c>
      <c r="J12" s="1189">
        <v>56</v>
      </c>
      <c r="K12" s="1187">
        <v>47</v>
      </c>
      <c r="L12" s="1189">
        <v>56</v>
      </c>
      <c r="M12" s="1187">
        <v>108</v>
      </c>
      <c r="N12" s="1189">
        <v>111</v>
      </c>
      <c r="O12" s="1187">
        <v>120</v>
      </c>
      <c r="P12" s="1189">
        <v>115</v>
      </c>
      <c r="Q12" s="1187">
        <v>120</v>
      </c>
      <c r="R12" s="1189">
        <v>93</v>
      </c>
      <c r="S12" s="1187">
        <v>92</v>
      </c>
      <c r="T12" s="1189">
        <v>91</v>
      </c>
      <c r="U12" s="1187">
        <v>94</v>
      </c>
      <c r="V12" s="1189">
        <v>83</v>
      </c>
      <c r="W12" s="1187">
        <v>87</v>
      </c>
      <c r="X12" s="1189">
        <v>99</v>
      </c>
      <c r="Y12" s="1187">
        <v>88</v>
      </c>
      <c r="Z12" s="1189">
        <v>75</v>
      </c>
      <c r="AA12" s="1187">
        <v>89</v>
      </c>
      <c r="AB12" s="1189">
        <v>84</v>
      </c>
      <c r="AC12" s="1187">
        <v>106</v>
      </c>
      <c r="AD12" s="1189">
        <v>62</v>
      </c>
      <c r="AE12" s="1187">
        <v>96</v>
      </c>
      <c r="AF12" s="1189">
        <v>74</v>
      </c>
      <c r="AG12" s="1190">
        <v>75</v>
      </c>
      <c r="AH12" s="1191">
        <v>66</v>
      </c>
      <c r="AI12" s="1187">
        <v>62</v>
      </c>
      <c r="AJ12" s="1189">
        <v>65</v>
      </c>
      <c r="AK12" s="1192">
        <v>116</v>
      </c>
      <c r="AL12" s="1189">
        <v>126</v>
      </c>
      <c r="AM12" s="1192">
        <v>2717</v>
      </c>
      <c r="AN12" s="1187">
        <v>50</v>
      </c>
      <c r="AO12" s="1193"/>
      <c r="AP12" s="1193">
        <v>184</v>
      </c>
      <c r="AQ12" s="1189">
        <v>320</v>
      </c>
      <c r="AR12" s="1189">
        <v>122</v>
      </c>
      <c r="AS12" s="1189">
        <v>3153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177</v>
      </c>
      <c r="C13" s="32">
        <f t="shared" si="0"/>
        <v>0</v>
      </c>
      <c r="D13" s="33">
        <f t="shared" si="0"/>
        <v>177</v>
      </c>
      <c r="E13" s="34"/>
      <c r="F13" s="35"/>
      <c r="G13" s="36"/>
      <c r="H13" s="37"/>
      <c r="I13" s="36"/>
      <c r="J13" s="35">
        <v>1</v>
      </c>
      <c r="K13" s="34"/>
      <c r="L13" s="35">
        <v>15</v>
      </c>
      <c r="M13" s="34"/>
      <c r="N13" s="35">
        <v>41</v>
      </c>
      <c r="O13" s="34"/>
      <c r="P13" s="35">
        <v>42</v>
      </c>
      <c r="Q13" s="34"/>
      <c r="R13" s="35">
        <v>32</v>
      </c>
      <c r="S13" s="34"/>
      <c r="T13" s="35">
        <v>19</v>
      </c>
      <c r="U13" s="34"/>
      <c r="V13" s="35">
        <v>11</v>
      </c>
      <c r="W13" s="34"/>
      <c r="X13" s="35">
        <v>9</v>
      </c>
      <c r="Y13" s="34"/>
      <c r="Z13" s="35">
        <v>4</v>
      </c>
      <c r="AA13" s="34"/>
      <c r="AB13" s="35">
        <v>2</v>
      </c>
      <c r="AC13" s="34"/>
      <c r="AD13" s="35"/>
      <c r="AE13" s="34"/>
      <c r="AF13" s="35"/>
      <c r="AG13" s="38"/>
      <c r="AH13" s="39"/>
      <c r="AI13" s="34"/>
      <c r="AJ13" s="35">
        <v>1</v>
      </c>
      <c r="AK13" s="40"/>
      <c r="AL13" s="35"/>
      <c r="AM13" s="40">
        <v>166</v>
      </c>
      <c r="AN13" s="34">
        <v>7</v>
      </c>
      <c r="AO13" s="41"/>
      <c r="AP13" s="41">
        <v>3</v>
      </c>
      <c r="AQ13" s="35">
        <v>24</v>
      </c>
      <c r="AR13" s="35">
        <v>4</v>
      </c>
      <c r="AS13" s="35">
        <v>363</v>
      </c>
      <c r="AT13" s="28" t="s">
        <v>244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D13" s="4" t="s">
        <v>244</v>
      </c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ht="16.350000000000001" customHeight="1" x14ac:dyDescent="0.2">
      <c r="A14" s="42" t="s">
        <v>37</v>
      </c>
      <c r="B14" s="43">
        <f>SUM(C14+D14)</f>
        <v>178</v>
      </c>
      <c r="C14" s="44">
        <f t="shared" si="0"/>
        <v>0</v>
      </c>
      <c r="D14" s="45">
        <f t="shared" si="0"/>
        <v>178</v>
      </c>
      <c r="E14" s="46"/>
      <c r="F14" s="47"/>
      <c r="G14" s="46"/>
      <c r="H14" s="47"/>
      <c r="I14" s="46"/>
      <c r="J14" s="48">
        <v>2</v>
      </c>
      <c r="K14" s="46"/>
      <c r="L14" s="48">
        <v>20</v>
      </c>
      <c r="M14" s="46"/>
      <c r="N14" s="48">
        <v>43</v>
      </c>
      <c r="O14" s="46"/>
      <c r="P14" s="48">
        <v>37</v>
      </c>
      <c r="Q14" s="46"/>
      <c r="R14" s="48">
        <v>31</v>
      </c>
      <c r="S14" s="46"/>
      <c r="T14" s="48">
        <v>25</v>
      </c>
      <c r="U14" s="46"/>
      <c r="V14" s="48">
        <v>10</v>
      </c>
      <c r="W14" s="46"/>
      <c r="X14" s="48">
        <v>2</v>
      </c>
      <c r="Y14" s="46"/>
      <c r="Z14" s="48">
        <v>4</v>
      </c>
      <c r="AA14" s="46"/>
      <c r="AB14" s="48">
        <v>1</v>
      </c>
      <c r="AC14" s="46"/>
      <c r="AD14" s="48">
        <v>1</v>
      </c>
      <c r="AE14" s="46"/>
      <c r="AF14" s="48"/>
      <c r="AG14" s="49"/>
      <c r="AH14" s="50"/>
      <c r="AI14" s="46"/>
      <c r="AJ14" s="48">
        <v>1</v>
      </c>
      <c r="AK14" s="51"/>
      <c r="AL14" s="48">
        <v>1</v>
      </c>
      <c r="AM14" s="51">
        <v>176</v>
      </c>
      <c r="AN14" s="52"/>
      <c r="AO14" s="53"/>
      <c r="AP14" s="53"/>
      <c r="AQ14" s="54"/>
      <c r="AR14" s="54"/>
      <c r="AS14" s="54"/>
      <c r="AT14" s="28" t="s">
        <v>245</v>
      </c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B14" s="4" t="s">
        <v>245</v>
      </c>
      <c r="CG14" s="13">
        <v>0</v>
      </c>
      <c r="CH14" s="13">
        <v>1</v>
      </c>
      <c r="CI14" s="13"/>
      <c r="CJ14" s="13"/>
      <c r="CK14" s="13"/>
      <c r="CL14" s="13"/>
      <c r="CM14" s="13"/>
    </row>
    <row r="15" spans="1:91" ht="32.1" customHeight="1" x14ac:dyDescent="0.2">
      <c r="A15" s="1519" t="s">
        <v>38</v>
      </c>
      <c r="B15" s="1519"/>
      <c r="C15" s="1519"/>
      <c r="D15" s="1519"/>
      <c r="E15" s="1519"/>
      <c r="F15" s="1519"/>
      <c r="G15" s="1519"/>
      <c r="H15" s="1519"/>
      <c r="I15" s="1519"/>
      <c r="J15" s="1519"/>
      <c r="K15" s="1519"/>
      <c r="L15" s="1519"/>
      <c r="M15" s="1519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X15" s="2"/>
      <c r="BY15" s="2"/>
      <c r="BZ15" s="2"/>
      <c r="CG15" s="13"/>
      <c r="CH15" s="13"/>
      <c r="CI15" s="13"/>
      <c r="CJ15" s="13"/>
      <c r="CK15" s="13"/>
      <c r="CL15" s="13"/>
      <c r="CM15" s="13"/>
    </row>
    <row r="16" spans="1:91" ht="16.350000000000001" customHeight="1" x14ac:dyDescent="0.2">
      <c r="A16" s="1498" t="s">
        <v>39</v>
      </c>
      <c r="B16" s="1501" t="s">
        <v>5</v>
      </c>
      <c r="C16" s="1502"/>
      <c r="D16" s="1503"/>
      <c r="E16" s="1507" t="s">
        <v>6</v>
      </c>
      <c r="F16" s="1508"/>
      <c r="G16" s="1508"/>
      <c r="H16" s="1508"/>
      <c r="I16" s="1508"/>
      <c r="J16" s="1508"/>
      <c r="K16" s="1508"/>
      <c r="L16" s="1508"/>
      <c r="M16" s="1508"/>
      <c r="N16" s="1508"/>
      <c r="O16" s="1508"/>
      <c r="P16" s="1508"/>
      <c r="Q16" s="1508"/>
      <c r="R16" s="1508"/>
      <c r="S16" s="1508"/>
      <c r="T16" s="1508"/>
      <c r="U16" s="1508"/>
      <c r="V16" s="1508"/>
      <c r="W16" s="1508"/>
      <c r="X16" s="1508"/>
      <c r="Y16" s="1508"/>
      <c r="Z16" s="1508"/>
      <c r="AA16" s="1508"/>
      <c r="AB16" s="1508"/>
      <c r="AC16" s="1508"/>
      <c r="AD16" s="1508"/>
      <c r="AE16" s="1508"/>
      <c r="AF16" s="1508"/>
      <c r="AG16" s="1508"/>
      <c r="AH16" s="1508"/>
      <c r="AI16" s="1508"/>
      <c r="AJ16" s="1508"/>
      <c r="AK16" s="1508"/>
      <c r="AL16" s="1509"/>
      <c r="AM16" s="1510" t="s">
        <v>7</v>
      </c>
      <c r="AN16" s="1510" t="s">
        <v>10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499"/>
      <c r="B17" s="1504"/>
      <c r="C17" s="1505"/>
      <c r="D17" s="1506"/>
      <c r="E17" s="1507" t="s">
        <v>11</v>
      </c>
      <c r="F17" s="1509"/>
      <c r="G17" s="1507" t="s">
        <v>12</v>
      </c>
      <c r="H17" s="1509"/>
      <c r="I17" s="1507" t="s">
        <v>13</v>
      </c>
      <c r="J17" s="1509"/>
      <c r="K17" s="1507" t="s">
        <v>14</v>
      </c>
      <c r="L17" s="1509"/>
      <c r="M17" s="1507" t="s">
        <v>15</v>
      </c>
      <c r="N17" s="1509"/>
      <c r="O17" s="1513" t="s">
        <v>16</v>
      </c>
      <c r="P17" s="1514"/>
      <c r="Q17" s="1513" t="s">
        <v>17</v>
      </c>
      <c r="R17" s="1514"/>
      <c r="S17" s="1513" t="s">
        <v>18</v>
      </c>
      <c r="T17" s="1514"/>
      <c r="U17" s="1513" t="s">
        <v>19</v>
      </c>
      <c r="V17" s="1514"/>
      <c r="W17" s="1513" t="s">
        <v>20</v>
      </c>
      <c r="X17" s="1514"/>
      <c r="Y17" s="1513" t="s">
        <v>21</v>
      </c>
      <c r="Z17" s="1514"/>
      <c r="AA17" s="1513" t="s">
        <v>22</v>
      </c>
      <c r="AB17" s="1514"/>
      <c r="AC17" s="1513" t="s">
        <v>23</v>
      </c>
      <c r="AD17" s="1514"/>
      <c r="AE17" s="1513" t="s">
        <v>24</v>
      </c>
      <c r="AF17" s="1514"/>
      <c r="AG17" s="1513" t="s">
        <v>25</v>
      </c>
      <c r="AH17" s="1514"/>
      <c r="AI17" s="1513" t="s">
        <v>26</v>
      </c>
      <c r="AJ17" s="1514"/>
      <c r="AK17" s="1513" t="s">
        <v>27</v>
      </c>
      <c r="AL17" s="1514"/>
      <c r="AM17" s="1511"/>
      <c r="AN17" s="1511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00"/>
      <c r="B18" s="1171" t="s">
        <v>32</v>
      </c>
      <c r="C18" s="1172" t="s">
        <v>40</v>
      </c>
      <c r="D18" s="765" t="s">
        <v>34</v>
      </c>
      <c r="E18" s="1173" t="s">
        <v>40</v>
      </c>
      <c r="F18" s="765" t="s">
        <v>34</v>
      </c>
      <c r="G18" s="1173" t="s">
        <v>40</v>
      </c>
      <c r="H18" s="765" t="s">
        <v>34</v>
      </c>
      <c r="I18" s="1173" t="s">
        <v>40</v>
      </c>
      <c r="J18" s="765" t="s">
        <v>34</v>
      </c>
      <c r="K18" s="1173" t="s">
        <v>40</v>
      </c>
      <c r="L18" s="765" t="s">
        <v>34</v>
      </c>
      <c r="M18" s="1173" t="s">
        <v>40</v>
      </c>
      <c r="N18" s="765" t="s">
        <v>34</v>
      </c>
      <c r="O18" s="1173" t="s">
        <v>40</v>
      </c>
      <c r="P18" s="765" t="s">
        <v>34</v>
      </c>
      <c r="Q18" s="1173" t="s">
        <v>40</v>
      </c>
      <c r="R18" s="765" t="s">
        <v>34</v>
      </c>
      <c r="S18" s="1173" t="s">
        <v>40</v>
      </c>
      <c r="T18" s="765" t="s">
        <v>34</v>
      </c>
      <c r="U18" s="1173" t="s">
        <v>40</v>
      </c>
      <c r="V18" s="765" t="s">
        <v>34</v>
      </c>
      <c r="W18" s="1173" t="s">
        <v>40</v>
      </c>
      <c r="X18" s="765" t="s">
        <v>34</v>
      </c>
      <c r="Y18" s="1173" t="s">
        <v>40</v>
      </c>
      <c r="Z18" s="765" t="s">
        <v>34</v>
      </c>
      <c r="AA18" s="1173" t="s">
        <v>40</v>
      </c>
      <c r="AB18" s="765" t="s">
        <v>34</v>
      </c>
      <c r="AC18" s="1173" t="s">
        <v>40</v>
      </c>
      <c r="AD18" s="765" t="s">
        <v>34</v>
      </c>
      <c r="AE18" s="1173" t="s">
        <v>40</v>
      </c>
      <c r="AF18" s="765" t="s">
        <v>34</v>
      </c>
      <c r="AG18" s="1173" t="s">
        <v>40</v>
      </c>
      <c r="AH18" s="765" t="s">
        <v>34</v>
      </c>
      <c r="AI18" s="1173" t="s">
        <v>40</v>
      </c>
      <c r="AJ18" s="765" t="s">
        <v>34</v>
      </c>
      <c r="AK18" s="1173" t="s">
        <v>40</v>
      </c>
      <c r="AL18" s="765" t="s">
        <v>34</v>
      </c>
      <c r="AM18" s="1512"/>
      <c r="AN18" s="15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62" t="s">
        <v>41</v>
      </c>
      <c r="B19" s="63">
        <f>SUM(C19+D19)</f>
        <v>0</v>
      </c>
      <c r="C19" s="64">
        <f t="shared" ref="C19:D22" si="1">SUM(E19+G19+I19+K19+M19+O19+Q19+S19+U19+W19+Y19+AA19+AC19+AE19+AG19+AI19+AK19)</f>
        <v>0</v>
      </c>
      <c r="D19" s="65">
        <f t="shared" si="1"/>
        <v>0</v>
      </c>
      <c r="E19" s="66"/>
      <c r="F19" s="67"/>
      <c r="G19" s="66"/>
      <c r="H19" s="67"/>
      <c r="I19" s="66"/>
      <c r="J19" s="68"/>
      <c r="K19" s="66"/>
      <c r="L19" s="68"/>
      <c r="M19" s="66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69"/>
      <c r="AH19" s="68"/>
      <c r="AI19" s="69"/>
      <c r="AJ19" s="68"/>
      <c r="AK19" s="69"/>
      <c r="AL19" s="68"/>
      <c r="AM19" s="70"/>
      <c r="AN19" s="70"/>
      <c r="AO19" s="28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>
        <v>0</v>
      </c>
      <c r="CH19" s="13">
        <v>0</v>
      </c>
      <c r="CI19" s="13"/>
      <c r="CJ19" s="13"/>
      <c r="CK19" s="13"/>
      <c r="CL19" s="13"/>
      <c r="CM19" s="13"/>
    </row>
    <row r="20" spans="1:91" ht="16.350000000000001" customHeight="1" x14ac:dyDescent="0.2">
      <c r="A20" s="71" t="s">
        <v>42</v>
      </c>
      <c r="B20" s="63">
        <f>SUM(C20+D20)</f>
        <v>0</v>
      </c>
      <c r="C20" s="64">
        <f t="shared" si="1"/>
        <v>0</v>
      </c>
      <c r="D20" s="72">
        <f t="shared" si="1"/>
        <v>0</v>
      </c>
      <c r="E20" s="34"/>
      <c r="F20" s="73"/>
      <c r="G20" s="34"/>
      <c r="H20" s="73"/>
      <c r="I20" s="34"/>
      <c r="J20" s="35"/>
      <c r="K20" s="34"/>
      <c r="L20" s="35"/>
      <c r="M20" s="34"/>
      <c r="N20" s="35"/>
      <c r="O20" s="74"/>
      <c r="P20" s="35"/>
      <c r="Q20" s="74"/>
      <c r="R20" s="35"/>
      <c r="S20" s="74"/>
      <c r="T20" s="35"/>
      <c r="U20" s="74"/>
      <c r="V20" s="35"/>
      <c r="W20" s="74"/>
      <c r="X20" s="35"/>
      <c r="Y20" s="74"/>
      <c r="Z20" s="35"/>
      <c r="AA20" s="74"/>
      <c r="AB20" s="35"/>
      <c r="AC20" s="74"/>
      <c r="AD20" s="35"/>
      <c r="AE20" s="74"/>
      <c r="AF20" s="35"/>
      <c r="AG20" s="74"/>
      <c r="AH20" s="35"/>
      <c r="AI20" s="74"/>
      <c r="AJ20" s="35"/>
      <c r="AK20" s="74"/>
      <c r="AL20" s="35"/>
      <c r="AM20" s="75"/>
      <c r="AN20" s="75"/>
      <c r="AO20" s="28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1" t="s">
        <v>43</v>
      </c>
      <c r="B21" s="63">
        <f>SUM(C21+D21)</f>
        <v>0</v>
      </c>
      <c r="C21" s="64">
        <f t="shared" si="1"/>
        <v>0</v>
      </c>
      <c r="D21" s="72">
        <f t="shared" si="1"/>
        <v>0</v>
      </c>
      <c r="E21" s="34"/>
      <c r="F21" s="73"/>
      <c r="G21" s="34"/>
      <c r="H21" s="73"/>
      <c r="I21" s="34"/>
      <c r="J21" s="35"/>
      <c r="K21" s="34"/>
      <c r="L21" s="35"/>
      <c r="M21" s="34"/>
      <c r="N21" s="35"/>
      <c r="O21" s="74"/>
      <c r="P21" s="35"/>
      <c r="Q21" s="74"/>
      <c r="R21" s="35"/>
      <c r="S21" s="74"/>
      <c r="T21" s="35"/>
      <c r="U21" s="74"/>
      <c r="V21" s="35"/>
      <c r="W21" s="74"/>
      <c r="X21" s="35"/>
      <c r="Y21" s="74"/>
      <c r="Z21" s="35"/>
      <c r="AA21" s="74"/>
      <c r="AB21" s="35"/>
      <c r="AC21" s="74"/>
      <c r="AD21" s="35"/>
      <c r="AE21" s="74"/>
      <c r="AF21" s="35"/>
      <c r="AG21" s="74"/>
      <c r="AH21" s="35"/>
      <c r="AI21" s="74"/>
      <c r="AJ21" s="35"/>
      <c r="AK21" s="74"/>
      <c r="AL21" s="35"/>
      <c r="AM21" s="75"/>
      <c r="AN21" s="75"/>
      <c r="AO21" s="28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6" t="s">
        <v>44</v>
      </c>
      <c r="B22" s="77">
        <f>SUM(C22+D22)</f>
        <v>0</v>
      </c>
      <c r="C22" s="78">
        <f t="shared" si="1"/>
        <v>0</v>
      </c>
      <c r="D22" s="45">
        <f t="shared" si="1"/>
        <v>0</v>
      </c>
      <c r="E22" s="46"/>
      <c r="F22" s="47"/>
      <c r="G22" s="46"/>
      <c r="H22" s="47"/>
      <c r="I22" s="46"/>
      <c r="J22" s="48"/>
      <c r="K22" s="46"/>
      <c r="L22" s="48"/>
      <c r="M22" s="46"/>
      <c r="N22" s="48"/>
      <c r="O22" s="79"/>
      <c r="P22" s="48"/>
      <c r="Q22" s="79"/>
      <c r="R22" s="48"/>
      <c r="S22" s="79"/>
      <c r="T22" s="48"/>
      <c r="U22" s="79"/>
      <c r="V22" s="48"/>
      <c r="W22" s="79"/>
      <c r="X22" s="48"/>
      <c r="Y22" s="79"/>
      <c r="Z22" s="48"/>
      <c r="AA22" s="79"/>
      <c r="AB22" s="48"/>
      <c r="AC22" s="79"/>
      <c r="AD22" s="48"/>
      <c r="AE22" s="79"/>
      <c r="AF22" s="48"/>
      <c r="AG22" s="79"/>
      <c r="AH22" s="48"/>
      <c r="AI22" s="79"/>
      <c r="AJ22" s="48"/>
      <c r="AK22" s="79"/>
      <c r="AL22" s="48"/>
      <c r="AM22" s="80"/>
      <c r="AN22" s="80"/>
      <c r="AO22" s="28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32.1" customHeight="1" x14ac:dyDescent="0.2">
      <c r="A23" s="776" t="s">
        <v>45</v>
      </c>
      <c r="B23" s="776"/>
      <c r="C23" s="776"/>
      <c r="D23" s="776"/>
      <c r="E23" s="776"/>
      <c r="F23" s="776"/>
      <c r="G23" s="776"/>
      <c r="H23" s="776"/>
      <c r="I23" s="776"/>
      <c r="J23" s="776"/>
      <c r="K23" s="776"/>
      <c r="L23" s="82"/>
      <c r="M23" s="11"/>
      <c r="N23" s="11"/>
      <c r="O23" s="8"/>
      <c r="P23" s="8"/>
      <c r="Q23" s="8"/>
      <c r="R23" s="8"/>
      <c r="S23" s="8"/>
      <c r="T23" s="8"/>
      <c r="U23" s="8"/>
      <c r="V23" s="8"/>
      <c r="W23" s="8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5"/>
      <c r="AN23" s="57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X23" s="2"/>
      <c r="BY23" s="2"/>
      <c r="BZ23" s="2"/>
      <c r="CG23" s="13"/>
      <c r="CH23" s="13"/>
      <c r="CI23" s="13"/>
      <c r="CJ23" s="13"/>
      <c r="CK23" s="13"/>
      <c r="CL23" s="13"/>
      <c r="CM23" s="13"/>
    </row>
    <row r="24" spans="1:91" ht="16.350000000000001" customHeight="1" x14ac:dyDescent="0.2">
      <c r="A24" s="1523" t="s">
        <v>39</v>
      </c>
      <c r="B24" s="1501" t="s">
        <v>5</v>
      </c>
      <c r="C24" s="1502"/>
      <c r="D24" s="1503"/>
      <c r="E24" s="1507" t="s">
        <v>6</v>
      </c>
      <c r="F24" s="1508"/>
      <c r="G24" s="1508"/>
      <c r="H24" s="1508"/>
      <c r="I24" s="1508"/>
      <c r="J24" s="1508"/>
      <c r="K24" s="1508"/>
      <c r="L24" s="1508"/>
      <c r="M24" s="1508"/>
      <c r="N24" s="1508"/>
      <c r="O24" s="1508"/>
      <c r="P24" s="1508"/>
      <c r="Q24" s="1508"/>
      <c r="R24" s="1508"/>
      <c r="S24" s="1508"/>
      <c r="T24" s="1508"/>
      <c r="U24" s="1508"/>
      <c r="V24" s="1508"/>
      <c r="W24" s="1508"/>
      <c r="X24" s="1508"/>
      <c r="Y24" s="1508"/>
      <c r="Z24" s="1508"/>
      <c r="AA24" s="1508"/>
      <c r="AB24" s="1508"/>
      <c r="AC24" s="1508"/>
      <c r="AD24" s="1508"/>
      <c r="AE24" s="1508"/>
      <c r="AF24" s="1508"/>
      <c r="AG24" s="1508"/>
      <c r="AH24" s="1508"/>
      <c r="AI24" s="1508"/>
      <c r="AJ24" s="1508"/>
      <c r="AK24" s="1508"/>
      <c r="AL24" s="1509"/>
      <c r="AM24" s="1510" t="s">
        <v>7</v>
      </c>
      <c r="AN24" s="1510" t="s">
        <v>10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24"/>
      <c r="B25" s="1504"/>
      <c r="C25" s="1505"/>
      <c r="D25" s="1506"/>
      <c r="E25" s="1507" t="s">
        <v>11</v>
      </c>
      <c r="F25" s="1509"/>
      <c r="G25" s="1507" t="s">
        <v>12</v>
      </c>
      <c r="H25" s="1509"/>
      <c r="I25" s="1507" t="s">
        <v>13</v>
      </c>
      <c r="J25" s="1509"/>
      <c r="K25" s="1507" t="s">
        <v>14</v>
      </c>
      <c r="L25" s="1509"/>
      <c r="M25" s="1507" t="s">
        <v>15</v>
      </c>
      <c r="N25" s="1509"/>
      <c r="O25" s="1513" t="s">
        <v>16</v>
      </c>
      <c r="P25" s="1514"/>
      <c r="Q25" s="1513" t="s">
        <v>17</v>
      </c>
      <c r="R25" s="1514"/>
      <c r="S25" s="1513" t="s">
        <v>18</v>
      </c>
      <c r="T25" s="1514"/>
      <c r="U25" s="1513" t="s">
        <v>19</v>
      </c>
      <c r="V25" s="1514"/>
      <c r="W25" s="1513" t="s">
        <v>20</v>
      </c>
      <c r="X25" s="1514"/>
      <c r="Y25" s="1513" t="s">
        <v>21</v>
      </c>
      <c r="Z25" s="1514"/>
      <c r="AA25" s="1513" t="s">
        <v>22</v>
      </c>
      <c r="AB25" s="1514"/>
      <c r="AC25" s="1513" t="s">
        <v>23</v>
      </c>
      <c r="AD25" s="1514"/>
      <c r="AE25" s="1513" t="s">
        <v>24</v>
      </c>
      <c r="AF25" s="1514"/>
      <c r="AG25" s="1513" t="s">
        <v>25</v>
      </c>
      <c r="AH25" s="1514"/>
      <c r="AI25" s="1513" t="s">
        <v>26</v>
      </c>
      <c r="AJ25" s="1514"/>
      <c r="AK25" s="1513" t="s">
        <v>27</v>
      </c>
      <c r="AL25" s="1514"/>
      <c r="AM25" s="1511"/>
      <c r="AN25" s="1511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25"/>
      <c r="B26" s="1171" t="s">
        <v>32</v>
      </c>
      <c r="C26" s="15" t="s">
        <v>40</v>
      </c>
      <c r="D26" s="764" t="s">
        <v>34</v>
      </c>
      <c r="E26" s="758" t="s">
        <v>40</v>
      </c>
      <c r="F26" s="760" t="s">
        <v>34</v>
      </c>
      <c r="G26" s="758" t="s">
        <v>40</v>
      </c>
      <c r="H26" s="760" t="s">
        <v>34</v>
      </c>
      <c r="I26" s="758" t="s">
        <v>40</v>
      </c>
      <c r="J26" s="760" t="s">
        <v>34</v>
      </c>
      <c r="K26" s="758" t="s">
        <v>40</v>
      </c>
      <c r="L26" s="760" t="s">
        <v>34</v>
      </c>
      <c r="M26" s="758" t="s">
        <v>40</v>
      </c>
      <c r="N26" s="760" t="s">
        <v>34</v>
      </c>
      <c r="O26" s="758" t="s">
        <v>40</v>
      </c>
      <c r="P26" s="760" t="s">
        <v>34</v>
      </c>
      <c r="Q26" s="758" t="s">
        <v>40</v>
      </c>
      <c r="R26" s="760" t="s">
        <v>34</v>
      </c>
      <c r="S26" s="758" t="s">
        <v>40</v>
      </c>
      <c r="T26" s="760" t="s">
        <v>34</v>
      </c>
      <c r="U26" s="758" t="s">
        <v>40</v>
      </c>
      <c r="V26" s="760" t="s">
        <v>34</v>
      </c>
      <c r="W26" s="758" t="s">
        <v>40</v>
      </c>
      <c r="X26" s="760" t="s">
        <v>34</v>
      </c>
      <c r="Y26" s="758" t="s">
        <v>40</v>
      </c>
      <c r="Z26" s="760" t="s">
        <v>34</v>
      </c>
      <c r="AA26" s="758" t="s">
        <v>40</v>
      </c>
      <c r="AB26" s="760" t="s">
        <v>34</v>
      </c>
      <c r="AC26" s="758" t="s">
        <v>40</v>
      </c>
      <c r="AD26" s="760" t="s">
        <v>34</v>
      </c>
      <c r="AE26" s="758" t="s">
        <v>40</v>
      </c>
      <c r="AF26" s="760" t="s">
        <v>34</v>
      </c>
      <c r="AG26" s="758" t="s">
        <v>40</v>
      </c>
      <c r="AH26" s="760" t="s">
        <v>34</v>
      </c>
      <c r="AI26" s="758" t="s">
        <v>40</v>
      </c>
      <c r="AJ26" s="760" t="s">
        <v>34</v>
      </c>
      <c r="AK26" s="758" t="s">
        <v>40</v>
      </c>
      <c r="AL26" s="760" t="s">
        <v>34</v>
      </c>
      <c r="AM26" s="1512"/>
      <c r="AN26" s="15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175" t="s">
        <v>41</v>
      </c>
      <c r="B27" s="1176">
        <f t="shared" ref="B27:B32" si="2">SUM(C27+D27)</f>
        <v>0</v>
      </c>
      <c r="C27" s="1194">
        <f t="shared" ref="C27:D32" si="3">SUM(E27+G27+I27+K27+M27+O27+Q27+S27+U27+W27+Y27+AA27+AC27+AE27+AG27+AI27+AK27)</f>
        <v>0</v>
      </c>
      <c r="D27" s="1186">
        <f t="shared" si="3"/>
        <v>0</v>
      </c>
      <c r="E27" s="1187"/>
      <c r="F27" s="1188"/>
      <c r="G27" s="1187"/>
      <c r="H27" s="1188"/>
      <c r="I27" s="1187"/>
      <c r="J27" s="1189"/>
      <c r="K27" s="1187"/>
      <c r="L27" s="1189"/>
      <c r="M27" s="1187"/>
      <c r="N27" s="1189"/>
      <c r="O27" s="1195"/>
      <c r="P27" s="1189"/>
      <c r="Q27" s="1195"/>
      <c r="R27" s="1189"/>
      <c r="S27" s="1195"/>
      <c r="T27" s="1189"/>
      <c r="U27" s="1195"/>
      <c r="V27" s="1189"/>
      <c r="W27" s="1195"/>
      <c r="X27" s="1189"/>
      <c r="Y27" s="1195"/>
      <c r="Z27" s="1189"/>
      <c r="AA27" s="1195"/>
      <c r="AB27" s="1189"/>
      <c r="AC27" s="1195"/>
      <c r="AD27" s="1189"/>
      <c r="AE27" s="1195"/>
      <c r="AF27" s="1189"/>
      <c r="AG27" s="1195"/>
      <c r="AH27" s="1189"/>
      <c r="AI27" s="1195"/>
      <c r="AJ27" s="1189"/>
      <c r="AK27" s="1195"/>
      <c r="AL27" s="1189"/>
      <c r="AM27" s="1196"/>
      <c r="AN27" s="1196"/>
      <c r="AO27" s="28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>
        <v>0</v>
      </c>
      <c r="CH27" s="13">
        <v>0</v>
      </c>
      <c r="CI27" s="13"/>
      <c r="CJ27" s="13"/>
      <c r="CK27" s="13"/>
      <c r="CL27" s="13"/>
      <c r="CM27" s="13"/>
    </row>
    <row r="28" spans="1:91" ht="16.350000000000001" customHeight="1" x14ac:dyDescent="0.2">
      <c r="A28" s="30" t="s">
        <v>42</v>
      </c>
      <c r="B28" s="63">
        <f t="shared" si="2"/>
        <v>0</v>
      </c>
      <c r="C28" s="64">
        <f t="shared" si="3"/>
        <v>0</v>
      </c>
      <c r="D28" s="72">
        <f t="shared" si="3"/>
        <v>0</v>
      </c>
      <c r="E28" s="34"/>
      <c r="F28" s="73"/>
      <c r="G28" s="34"/>
      <c r="H28" s="73"/>
      <c r="I28" s="34"/>
      <c r="J28" s="35"/>
      <c r="K28" s="34"/>
      <c r="L28" s="35"/>
      <c r="M28" s="34"/>
      <c r="N28" s="35"/>
      <c r="O28" s="74"/>
      <c r="P28" s="35"/>
      <c r="Q28" s="74"/>
      <c r="R28" s="35"/>
      <c r="S28" s="74"/>
      <c r="T28" s="35"/>
      <c r="U28" s="74"/>
      <c r="V28" s="35"/>
      <c r="W28" s="74"/>
      <c r="X28" s="35"/>
      <c r="Y28" s="74"/>
      <c r="Z28" s="35"/>
      <c r="AA28" s="74"/>
      <c r="AB28" s="35"/>
      <c r="AC28" s="74"/>
      <c r="AD28" s="35"/>
      <c r="AE28" s="74"/>
      <c r="AF28" s="35"/>
      <c r="AG28" s="74"/>
      <c r="AH28" s="35"/>
      <c r="AI28" s="74"/>
      <c r="AJ28" s="35"/>
      <c r="AK28" s="74"/>
      <c r="AL28" s="35"/>
      <c r="AM28" s="75"/>
      <c r="AN28" s="75"/>
      <c r="AO28" s="28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2">
        <f t="shared" si="3"/>
        <v>0</v>
      </c>
      <c r="E29" s="34"/>
      <c r="F29" s="73"/>
      <c r="G29" s="34"/>
      <c r="H29" s="73"/>
      <c r="I29" s="34"/>
      <c r="J29" s="35"/>
      <c r="K29" s="34"/>
      <c r="L29" s="35"/>
      <c r="M29" s="34"/>
      <c r="N29" s="35"/>
      <c r="O29" s="74"/>
      <c r="P29" s="35"/>
      <c r="Q29" s="74"/>
      <c r="R29" s="35"/>
      <c r="S29" s="74"/>
      <c r="T29" s="35"/>
      <c r="U29" s="74"/>
      <c r="V29" s="35"/>
      <c r="W29" s="74"/>
      <c r="X29" s="35"/>
      <c r="Y29" s="74"/>
      <c r="Z29" s="35"/>
      <c r="AA29" s="74"/>
      <c r="AB29" s="35"/>
      <c r="AC29" s="74"/>
      <c r="AD29" s="35"/>
      <c r="AE29" s="74"/>
      <c r="AF29" s="35"/>
      <c r="AG29" s="74"/>
      <c r="AH29" s="35"/>
      <c r="AI29" s="74"/>
      <c r="AJ29" s="35"/>
      <c r="AK29" s="74"/>
      <c r="AL29" s="35"/>
      <c r="AM29" s="75"/>
      <c r="AN29" s="75"/>
      <c r="AO29" s="28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46</v>
      </c>
      <c r="B30" s="63">
        <f t="shared" si="2"/>
        <v>0</v>
      </c>
      <c r="C30" s="64">
        <f t="shared" si="3"/>
        <v>0</v>
      </c>
      <c r="D30" s="72">
        <f t="shared" si="3"/>
        <v>0</v>
      </c>
      <c r="E30" s="34"/>
      <c r="F30" s="73"/>
      <c r="G30" s="34"/>
      <c r="H30" s="73"/>
      <c r="I30" s="34"/>
      <c r="J30" s="35"/>
      <c r="K30" s="34"/>
      <c r="L30" s="35"/>
      <c r="M30" s="34"/>
      <c r="N30" s="35"/>
      <c r="O30" s="74"/>
      <c r="P30" s="35"/>
      <c r="Q30" s="74"/>
      <c r="R30" s="35"/>
      <c r="S30" s="74"/>
      <c r="T30" s="35"/>
      <c r="U30" s="74"/>
      <c r="V30" s="35"/>
      <c r="W30" s="74"/>
      <c r="X30" s="35"/>
      <c r="Y30" s="74"/>
      <c r="Z30" s="35"/>
      <c r="AA30" s="74"/>
      <c r="AB30" s="35"/>
      <c r="AC30" s="74"/>
      <c r="AD30" s="35"/>
      <c r="AE30" s="74"/>
      <c r="AF30" s="35"/>
      <c r="AG30" s="74"/>
      <c r="AH30" s="35"/>
      <c r="AI30" s="74"/>
      <c r="AJ30" s="35"/>
      <c r="AK30" s="74"/>
      <c r="AL30" s="35"/>
      <c r="AM30" s="75"/>
      <c r="AN30" s="75"/>
      <c r="AO30" s="28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2">
        <f t="shared" si="3"/>
        <v>0</v>
      </c>
      <c r="E31" s="34"/>
      <c r="F31" s="73"/>
      <c r="G31" s="34"/>
      <c r="H31" s="73"/>
      <c r="I31" s="34"/>
      <c r="J31" s="35"/>
      <c r="K31" s="34"/>
      <c r="L31" s="35"/>
      <c r="M31" s="34"/>
      <c r="N31" s="35"/>
      <c r="O31" s="74"/>
      <c r="P31" s="35"/>
      <c r="Q31" s="74"/>
      <c r="R31" s="35"/>
      <c r="S31" s="74"/>
      <c r="T31" s="35"/>
      <c r="U31" s="74"/>
      <c r="V31" s="35"/>
      <c r="W31" s="74"/>
      <c r="X31" s="35"/>
      <c r="Y31" s="74"/>
      <c r="Z31" s="35"/>
      <c r="AA31" s="74"/>
      <c r="AB31" s="35"/>
      <c r="AC31" s="74"/>
      <c r="AD31" s="35"/>
      <c r="AE31" s="74"/>
      <c r="AF31" s="35"/>
      <c r="AG31" s="74"/>
      <c r="AH31" s="35"/>
      <c r="AI31" s="74"/>
      <c r="AJ31" s="35"/>
      <c r="AK31" s="74"/>
      <c r="AL31" s="35"/>
      <c r="AM31" s="75"/>
      <c r="AN31" s="75"/>
      <c r="AO31" s="28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89" t="s">
        <v>48</v>
      </c>
      <c r="B32" s="77">
        <f t="shared" si="2"/>
        <v>0</v>
      </c>
      <c r="C32" s="78">
        <f t="shared" si="3"/>
        <v>0</v>
      </c>
      <c r="D32" s="45">
        <f t="shared" si="3"/>
        <v>0</v>
      </c>
      <c r="E32" s="46"/>
      <c r="F32" s="47"/>
      <c r="G32" s="46"/>
      <c r="H32" s="47"/>
      <c r="I32" s="46"/>
      <c r="J32" s="48"/>
      <c r="K32" s="46"/>
      <c r="L32" s="48"/>
      <c r="M32" s="46"/>
      <c r="N32" s="48"/>
      <c r="O32" s="79"/>
      <c r="P32" s="48"/>
      <c r="Q32" s="79"/>
      <c r="R32" s="48"/>
      <c r="S32" s="79"/>
      <c r="T32" s="48"/>
      <c r="U32" s="79"/>
      <c r="V32" s="48"/>
      <c r="W32" s="79"/>
      <c r="X32" s="48"/>
      <c r="Y32" s="79"/>
      <c r="Z32" s="48"/>
      <c r="AA32" s="79"/>
      <c r="AB32" s="48"/>
      <c r="AC32" s="79"/>
      <c r="AD32" s="48"/>
      <c r="AE32" s="79"/>
      <c r="AF32" s="48"/>
      <c r="AG32" s="79"/>
      <c r="AH32" s="48"/>
      <c r="AI32" s="79"/>
      <c r="AJ32" s="48"/>
      <c r="AK32" s="79"/>
      <c r="AL32" s="48"/>
      <c r="AM32" s="80"/>
      <c r="AN32" s="80"/>
      <c r="AO32" s="28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32.1" customHeight="1" x14ac:dyDescent="0.2">
      <c r="A33" s="776" t="s">
        <v>49</v>
      </c>
      <c r="B33" s="776"/>
      <c r="C33" s="776"/>
      <c r="D33" s="776"/>
      <c r="E33" s="776"/>
      <c r="F33" s="776"/>
      <c r="G33" s="776"/>
      <c r="H33" s="776"/>
      <c r="I33" s="776"/>
      <c r="J33" s="776"/>
      <c r="K33" s="776"/>
      <c r="L33" s="82"/>
      <c r="M33" s="11"/>
      <c r="N33" s="11"/>
      <c r="O33" s="8"/>
      <c r="P33" s="8"/>
      <c r="Q33" s="8"/>
      <c r="R33" s="8"/>
      <c r="S33" s="8"/>
      <c r="T33" s="8"/>
      <c r="U33" s="8"/>
      <c r="V33" s="8"/>
      <c r="W33" s="8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5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X33" s="2"/>
      <c r="BY33" s="2"/>
      <c r="BZ33" s="2"/>
      <c r="CG33" s="13"/>
      <c r="CH33" s="13"/>
      <c r="CI33" s="13"/>
      <c r="CJ33" s="13"/>
      <c r="CK33" s="13"/>
      <c r="CL33" s="13"/>
      <c r="CM33" s="13"/>
    </row>
    <row r="34" spans="1:91" ht="16.350000000000001" customHeight="1" x14ac:dyDescent="0.2">
      <c r="A34" s="1523" t="s">
        <v>39</v>
      </c>
      <c r="B34" s="1501" t="s">
        <v>5</v>
      </c>
      <c r="C34" s="1502"/>
      <c r="D34" s="1503"/>
      <c r="E34" s="1507" t="s">
        <v>6</v>
      </c>
      <c r="F34" s="1508"/>
      <c r="G34" s="1508"/>
      <c r="H34" s="1508"/>
      <c r="I34" s="1508"/>
      <c r="J34" s="1508"/>
      <c r="K34" s="1508"/>
      <c r="L34" s="1508"/>
      <c r="M34" s="1508"/>
      <c r="N34" s="1508"/>
      <c r="O34" s="1508"/>
      <c r="P34" s="1508"/>
      <c r="Q34" s="1508"/>
      <c r="R34" s="1508"/>
      <c r="S34" s="1508"/>
      <c r="T34" s="1508"/>
      <c r="U34" s="1508"/>
      <c r="V34" s="1508"/>
      <c r="W34" s="1508"/>
      <c r="X34" s="1508"/>
      <c r="Y34" s="1508"/>
      <c r="Z34" s="1508"/>
      <c r="AA34" s="1508"/>
      <c r="AB34" s="1508"/>
      <c r="AC34" s="1508"/>
      <c r="AD34" s="1508"/>
      <c r="AE34" s="1508"/>
      <c r="AF34" s="1508"/>
      <c r="AG34" s="1508"/>
      <c r="AH34" s="1508"/>
      <c r="AI34" s="1508"/>
      <c r="AJ34" s="1508"/>
      <c r="AK34" s="1508"/>
      <c r="AL34" s="1509"/>
      <c r="AM34" s="1510" t="s">
        <v>7</v>
      </c>
      <c r="AN34" s="1510" t="s">
        <v>10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24"/>
      <c r="B35" s="1504"/>
      <c r="C35" s="1505"/>
      <c r="D35" s="1506"/>
      <c r="E35" s="1507" t="s">
        <v>11</v>
      </c>
      <c r="F35" s="1509"/>
      <c r="G35" s="1507" t="s">
        <v>12</v>
      </c>
      <c r="H35" s="1509"/>
      <c r="I35" s="1507" t="s">
        <v>13</v>
      </c>
      <c r="J35" s="1509"/>
      <c r="K35" s="1507" t="s">
        <v>14</v>
      </c>
      <c r="L35" s="1509"/>
      <c r="M35" s="1507" t="s">
        <v>15</v>
      </c>
      <c r="N35" s="1509"/>
      <c r="O35" s="1513" t="s">
        <v>16</v>
      </c>
      <c r="P35" s="1514"/>
      <c r="Q35" s="1513" t="s">
        <v>17</v>
      </c>
      <c r="R35" s="1514"/>
      <c r="S35" s="1513" t="s">
        <v>18</v>
      </c>
      <c r="T35" s="1514"/>
      <c r="U35" s="1513" t="s">
        <v>19</v>
      </c>
      <c r="V35" s="1514"/>
      <c r="W35" s="1513" t="s">
        <v>20</v>
      </c>
      <c r="X35" s="1514"/>
      <c r="Y35" s="1513" t="s">
        <v>21</v>
      </c>
      <c r="Z35" s="1514"/>
      <c r="AA35" s="1513" t="s">
        <v>22</v>
      </c>
      <c r="AB35" s="1514"/>
      <c r="AC35" s="1513" t="s">
        <v>23</v>
      </c>
      <c r="AD35" s="1514"/>
      <c r="AE35" s="1513" t="s">
        <v>24</v>
      </c>
      <c r="AF35" s="1514"/>
      <c r="AG35" s="1513" t="s">
        <v>25</v>
      </c>
      <c r="AH35" s="1514"/>
      <c r="AI35" s="1513" t="s">
        <v>26</v>
      </c>
      <c r="AJ35" s="1514"/>
      <c r="AK35" s="1513" t="s">
        <v>27</v>
      </c>
      <c r="AL35" s="1514"/>
      <c r="AM35" s="1511"/>
      <c r="AN35" s="1511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25"/>
      <c r="B36" s="1171" t="s">
        <v>32</v>
      </c>
      <c r="C36" s="15" t="s">
        <v>40</v>
      </c>
      <c r="D36" s="764" t="s">
        <v>34</v>
      </c>
      <c r="E36" s="754" t="s">
        <v>40</v>
      </c>
      <c r="F36" s="765" t="s">
        <v>34</v>
      </c>
      <c r="G36" s="754" t="s">
        <v>40</v>
      </c>
      <c r="H36" s="765" t="s">
        <v>34</v>
      </c>
      <c r="I36" s="754" t="s">
        <v>40</v>
      </c>
      <c r="J36" s="765" t="s">
        <v>34</v>
      </c>
      <c r="K36" s="754" t="s">
        <v>40</v>
      </c>
      <c r="L36" s="765" t="s">
        <v>34</v>
      </c>
      <c r="M36" s="754" t="s">
        <v>40</v>
      </c>
      <c r="N36" s="765" t="s">
        <v>34</v>
      </c>
      <c r="O36" s="754" t="s">
        <v>40</v>
      </c>
      <c r="P36" s="765" t="s">
        <v>34</v>
      </c>
      <c r="Q36" s="754" t="s">
        <v>40</v>
      </c>
      <c r="R36" s="765" t="s">
        <v>34</v>
      </c>
      <c r="S36" s="754" t="s">
        <v>40</v>
      </c>
      <c r="T36" s="765" t="s">
        <v>34</v>
      </c>
      <c r="U36" s="754" t="s">
        <v>40</v>
      </c>
      <c r="V36" s="765" t="s">
        <v>34</v>
      </c>
      <c r="W36" s="754" t="s">
        <v>40</v>
      </c>
      <c r="X36" s="765" t="s">
        <v>34</v>
      </c>
      <c r="Y36" s="754" t="s">
        <v>40</v>
      </c>
      <c r="Z36" s="765" t="s">
        <v>34</v>
      </c>
      <c r="AA36" s="754" t="s">
        <v>40</v>
      </c>
      <c r="AB36" s="765" t="s">
        <v>34</v>
      </c>
      <c r="AC36" s="754" t="s">
        <v>40</v>
      </c>
      <c r="AD36" s="765" t="s">
        <v>34</v>
      </c>
      <c r="AE36" s="754" t="s">
        <v>40</v>
      </c>
      <c r="AF36" s="765" t="s">
        <v>34</v>
      </c>
      <c r="AG36" s="754" t="s">
        <v>40</v>
      </c>
      <c r="AH36" s="765" t="s">
        <v>34</v>
      </c>
      <c r="AI36" s="754" t="s">
        <v>40</v>
      </c>
      <c r="AJ36" s="765" t="s">
        <v>34</v>
      </c>
      <c r="AK36" s="754" t="s">
        <v>40</v>
      </c>
      <c r="AL36" s="765" t="s">
        <v>34</v>
      </c>
      <c r="AM36" s="1512"/>
      <c r="AN36" s="1512"/>
      <c r="AO36" s="91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175" t="s">
        <v>41</v>
      </c>
      <c r="B37" s="1176">
        <f t="shared" ref="B37:B42" si="4">SUM(C37+D37)</f>
        <v>0</v>
      </c>
      <c r="C37" s="1194">
        <f t="shared" ref="C37:D42" si="5">SUM(E37+G37+I37+K37+M37+O37+Q37+S37+U37+W37+Y37+AA37+AC37+AE37+AG37+AI37+AK37)</f>
        <v>0</v>
      </c>
      <c r="D37" s="1186">
        <f t="shared" si="5"/>
        <v>0</v>
      </c>
      <c r="E37" s="66"/>
      <c r="F37" s="67"/>
      <c r="G37" s="66"/>
      <c r="H37" s="67"/>
      <c r="I37" s="66"/>
      <c r="J37" s="68"/>
      <c r="K37" s="66"/>
      <c r="L37" s="68"/>
      <c r="M37" s="66"/>
      <c r="N37" s="68"/>
      <c r="O37" s="69"/>
      <c r="P37" s="68"/>
      <c r="Q37" s="69"/>
      <c r="R37" s="68"/>
      <c r="S37" s="69"/>
      <c r="T37" s="68"/>
      <c r="U37" s="69"/>
      <c r="V37" s="68"/>
      <c r="W37" s="69"/>
      <c r="X37" s="68"/>
      <c r="Y37" s="69"/>
      <c r="Z37" s="68"/>
      <c r="AA37" s="69"/>
      <c r="AB37" s="68"/>
      <c r="AC37" s="69"/>
      <c r="AD37" s="68"/>
      <c r="AE37" s="69"/>
      <c r="AF37" s="68"/>
      <c r="AG37" s="69"/>
      <c r="AH37" s="68"/>
      <c r="AI37" s="69"/>
      <c r="AJ37" s="68"/>
      <c r="AK37" s="69"/>
      <c r="AL37" s="68"/>
      <c r="AM37" s="75"/>
      <c r="AN37" s="1196"/>
      <c r="AO37" s="28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>
        <v>0</v>
      </c>
      <c r="CH37" s="13">
        <v>0</v>
      </c>
      <c r="CI37" s="13"/>
      <c r="CJ37" s="13"/>
      <c r="CK37" s="13"/>
      <c r="CL37" s="13"/>
      <c r="CM37" s="13"/>
    </row>
    <row r="38" spans="1:91" ht="16.350000000000001" customHeight="1" x14ac:dyDescent="0.2">
      <c r="A38" s="30" t="s">
        <v>42</v>
      </c>
      <c r="B38" s="63">
        <f t="shared" si="4"/>
        <v>0</v>
      </c>
      <c r="C38" s="64">
        <f t="shared" si="5"/>
        <v>0</v>
      </c>
      <c r="D38" s="72">
        <f t="shared" si="5"/>
        <v>0</v>
      </c>
      <c r="E38" s="34"/>
      <c r="F38" s="73"/>
      <c r="G38" s="34"/>
      <c r="H38" s="73"/>
      <c r="I38" s="34"/>
      <c r="J38" s="35"/>
      <c r="K38" s="34"/>
      <c r="L38" s="35"/>
      <c r="M38" s="34"/>
      <c r="N38" s="35"/>
      <c r="O38" s="74"/>
      <c r="P38" s="35"/>
      <c r="Q38" s="74"/>
      <c r="R38" s="35"/>
      <c r="S38" s="74"/>
      <c r="T38" s="35"/>
      <c r="U38" s="74"/>
      <c r="V38" s="35"/>
      <c r="W38" s="74"/>
      <c r="X38" s="35"/>
      <c r="Y38" s="74"/>
      <c r="Z38" s="35"/>
      <c r="AA38" s="74"/>
      <c r="AB38" s="35"/>
      <c r="AC38" s="74"/>
      <c r="AD38" s="35"/>
      <c r="AE38" s="74"/>
      <c r="AF38" s="35"/>
      <c r="AG38" s="74"/>
      <c r="AH38" s="35"/>
      <c r="AI38" s="74"/>
      <c r="AJ38" s="35"/>
      <c r="AK38" s="74"/>
      <c r="AL38" s="35"/>
      <c r="AM38" s="75"/>
      <c r="AN38" s="75"/>
      <c r="AO38" s="28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2">
        <f t="shared" si="5"/>
        <v>0</v>
      </c>
      <c r="E39" s="34"/>
      <c r="F39" s="73"/>
      <c r="G39" s="34"/>
      <c r="H39" s="73"/>
      <c r="I39" s="34"/>
      <c r="J39" s="35"/>
      <c r="K39" s="34"/>
      <c r="L39" s="35"/>
      <c r="M39" s="34"/>
      <c r="N39" s="35"/>
      <c r="O39" s="74"/>
      <c r="P39" s="35"/>
      <c r="Q39" s="74"/>
      <c r="R39" s="35"/>
      <c r="S39" s="74"/>
      <c r="T39" s="35"/>
      <c r="U39" s="74"/>
      <c r="V39" s="35"/>
      <c r="W39" s="74"/>
      <c r="X39" s="35"/>
      <c r="Y39" s="74"/>
      <c r="Z39" s="35"/>
      <c r="AA39" s="74"/>
      <c r="AB39" s="35"/>
      <c r="AC39" s="74"/>
      <c r="AD39" s="35"/>
      <c r="AE39" s="74"/>
      <c r="AF39" s="35"/>
      <c r="AG39" s="74"/>
      <c r="AH39" s="35"/>
      <c r="AI39" s="74"/>
      <c r="AJ39" s="35"/>
      <c r="AK39" s="74"/>
      <c r="AL39" s="35"/>
      <c r="AM39" s="75"/>
      <c r="AN39" s="75"/>
      <c r="AO39" s="28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46</v>
      </c>
      <c r="B40" s="63">
        <f t="shared" si="4"/>
        <v>0</v>
      </c>
      <c r="C40" s="64">
        <f t="shared" si="5"/>
        <v>0</v>
      </c>
      <c r="D40" s="72">
        <f t="shared" si="5"/>
        <v>0</v>
      </c>
      <c r="E40" s="34"/>
      <c r="F40" s="73"/>
      <c r="G40" s="34"/>
      <c r="H40" s="73"/>
      <c r="I40" s="34"/>
      <c r="J40" s="35"/>
      <c r="K40" s="34"/>
      <c r="L40" s="35"/>
      <c r="M40" s="34"/>
      <c r="N40" s="35"/>
      <c r="O40" s="74"/>
      <c r="P40" s="35"/>
      <c r="Q40" s="74"/>
      <c r="R40" s="35"/>
      <c r="S40" s="74"/>
      <c r="T40" s="35"/>
      <c r="U40" s="74"/>
      <c r="V40" s="35"/>
      <c r="W40" s="74"/>
      <c r="X40" s="35"/>
      <c r="Y40" s="74"/>
      <c r="Z40" s="35"/>
      <c r="AA40" s="74"/>
      <c r="AB40" s="35"/>
      <c r="AC40" s="74"/>
      <c r="AD40" s="35"/>
      <c r="AE40" s="74"/>
      <c r="AF40" s="35"/>
      <c r="AG40" s="74"/>
      <c r="AH40" s="35"/>
      <c r="AI40" s="74"/>
      <c r="AJ40" s="35"/>
      <c r="AK40" s="74"/>
      <c r="AL40" s="35"/>
      <c r="AM40" s="75"/>
      <c r="AN40" s="75"/>
      <c r="AO40" s="28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2">
        <f t="shared" si="5"/>
        <v>0</v>
      </c>
      <c r="E41" s="34"/>
      <c r="F41" s="73"/>
      <c r="G41" s="34"/>
      <c r="H41" s="73"/>
      <c r="I41" s="34"/>
      <c r="J41" s="35"/>
      <c r="K41" s="34"/>
      <c r="L41" s="35"/>
      <c r="M41" s="34"/>
      <c r="N41" s="35"/>
      <c r="O41" s="74"/>
      <c r="P41" s="35"/>
      <c r="Q41" s="74"/>
      <c r="R41" s="35"/>
      <c r="S41" s="74"/>
      <c r="T41" s="35"/>
      <c r="U41" s="74"/>
      <c r="V41" s="35"/>
      <c r="W41" s="74"/>
      <c r="X41" s="35"/>
      <c r="Y41" s="74"/>
      <c r="Z41" s="35"/>
      <c r="AA41" s="74"/>
      <c r="AB41" s="35"/>
      <c r="AC41" s="74"/>
      <c r="AD41" s="35"/>
      <c r="AE41" s="74"/>
      <c r="AF41" s="35"/>
      <c r="AG41" s="74"/>
      <c r="AH41" s="35"/>
      <c r="AI41" s="74"/>
      <c r="AJ41" s="35"/>
      <c r="AK41" s="74"/>
      <c r="AL41" s="35"/>
      <c r="AM41" s="75"/>
      <c r="AN41" s="75"/>
      <c r="AO41" s="28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89" t="s">
        <v>48</v>
      </c>
      <c r="B42" s="77">
        <f t="shared" si="4"/>
        <v>0</v>
      </c>
      <c r="C42" s="78">
        <f t="shared" si="5"/>
        <v>0</v>
      </c>
      <c r="D42" s="45">
        <f t="shared" si="5"/>
        <v>0</v>
      </c>
      <c r="E42" s="46"/>
      <c r="F42" s="47"/>
      <c r="G42" s="46"/>
      <c r="H42" s="47"/>
      <c r="I42" s="46"/>
      <c r="J42" s="48"/>
      <c r="K42" s="46"/>
      <c r="L42" s="48"/>
      <c r="M42" s="46"/>
      <c r="N42" s="48"/>
      <c r="O42" s="79"/>
      <c r="P42" s="48"/>
      <c r="Q42" s="79"/>
      <c r="R42" s="48"/>
      <c r="S42" s="79"/>
      <c r="T42" s="48"/>
      <c r="U42" s="79"/>
      <c r="V42" s="48"/>
      <c r="W42" s="79"/>
      <c r="X42" s="48"/>
      <c r="Y42" s="79"/>
      <c r="Z42" s="48"/>
      <c r="AA42" s="79"/>
      <c r="AB42" s="48"/>
      <c r="AC42" s="79"/>
      <c r="AD42" s="48"/>
      <c r="AE42" s="79"/>
      <c r="AF42" s="48"/>
      <c r="AG42" s="79"/>
      <c r="AH42" s="48"/>
      <c r="AI42" s="79"/>
      <c r="AJ42" s="48"/>
      <c r="AK42" s="79"/>
      <c r="AL42" s="48"/>
      <c r="AM42" s="80"/>
      <c r="AN42" s="80"/>
      <c r="AO42" s="28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32.1" customHeight="1" x14ac:dyDescent="0.2">
      <c r="A43" s="776" t="s">
        <v>50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82"/>
      <c r="M43" s="11"/>
      <c r="N43" s="11"/>
      <c r="O43" s="8"/>
      <c r="P43" s="8"/>
      <c r="Q43" s="8"/>
      <c r="R43" s="8"/>
      <c r="S43" s="8"/>
      <c r="T43" s="8"/>
      <c r="U43" s="8"/>
      <c r="V43" s="8"/>
      <c r="W43" s="8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5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X43" s="2"/>
      <c r="BY43" s="2"/>
      <c r="BZ43" s="2"/>
      <c r="CG43" s="13"/>
      <c r="CH43" s="13"/>
      <c r="CI43" s="13"/>
      <c r="CJ43" s="13"/>
      <c r="CK43" s="13"/>
      <c r="CL43" s="13"/>
      <c r="CM43" s="13"/>
    </row>
    <row r="44" spans="1:91" ht="16.350000000000001" customHeight="1" x14ac:dyDescent="0.2">
      <c r="A44" s="1523" t="s">
        <v>39</v>
      </c>
      <c r="B44" s="1501" t="s">
        <v>5</v>
      </c>
      <c r="C44" s="1502"/>
      <c r="D44" s="1503"/>
      <c r="E44" s="1507" t="s">
        <v>6</v>
      </c>
      <c r="F44" s="1508"/>
      <c r="G44" s="1508"/>
      <c r="H44" s="1508"/>
      <c r="I44" s="1508"/>
      <c r="J44" s="1508"/>
      <c r="K44" s="1508"/>
      <c r="L44" s="1508"/>
      <c r="M44" s="1508"/>
      <c r="N44" s="1508"/>
      <c r="O44" s="1508"/>
      <c r="P44" s="1508"/>
      <c r="Q44" s="1508"/>
      <c r="R44" s="1508"/>
      <c r="S44" s="1508"/>
      <c r="T44" s="1508"/>
      <c r="U44" s="1508"/>
      <c r="V44" s="1508"/>
      <c r="W44" s="1508"/>
      <c r="X44" s="1508"/>
      <c r="Y44" s="1508"/>
      <c r="Z44" s="1508"/>
      <c r="AA44" s="1508"/>
      <c r="AB44" s="1508"/>
      <c r="AC44" s="1508"/>
      <c r="AD44" s="1508"/>
      <c r="AE44" s="1508"/>
      <c r="AF44" s="1508"/>
      <c r="AG44" s="1508"/>
      <c r="AH44" s="1508"/>
      <c r="AI44" s="1508"/>
      <c r="AJ44" s="1508"/>
      <c r="AK44" s="1508"/>
      <c r="AL44" s="1509"/>
      <c r="AM44" s="1510" t="s">
        <v>7</v>
      </c>
      <c r="AN44" s="1510" t="s">
        <v>10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24"/>
      <c r="B45" s="1504"/>
      <c r="C45" s="1505"/>
      <c r="D45" s="1506"/>
      <c r="E45" s="1507" t="s">
        <v>11</v>
      </c>
      <c r="F45" s="1509"/>
      <c r="G45" s="1507" t="s">
        <v>12</v>
      </c>
      <c r="H45" s="1509"/>
      <c r="I45" s="1507" t="s">
        <v>13</v>
      </c>
      <c r="J45" s="1509"/>
      <c r="K45" s="1507" t="s">
        <v>14</v>
      </c>
      <c r="L45" s="1509"/>
      <c r="M45" s="1507" t="s">
        <v>15</v>
      </c>
      <c r="N45" s="1509"/>
      <c r="O45" s="1513" t="s">
        <v>16</v>
      </c>
      <c r="P45" s="1514"/>
      <c r="Q45" s="1513" t="s">
        <v>17</v>
      </c>
      <c r="R45" s="1514"/>
      <c r="S45" s="1513" t="s">
        <v>18</v>
      </c>
      <c r="T45" s="1514"/>
      <c r="U45" s="1513" t="s">
        <v>19</v>
      </c>
      <c r="V45" s="1514"/>
      <c r="W45" s="1513" t="s">
        <v>20</v>
      </c>
      <c r="X45" s="1514"/>
      <c r="Y45" s="1513" t="s">
        <v>21</v>
      </c>
      <c r="Z45" s="1514"/>
      <c r="AA45" s="1513" t="s">
        <v>22</v>
      </c>
      <c r="AB45" s="1514"/>
      <c r="AC45" s="1513" t="s">
        <v>23</v>
      </c>
      <c r="AD45" s="1514"/>
      <c r="AE45" s="1513" t="s">
        <v>24</v>
      </c>
      <c r="AF45" s="1514"/>
      <c r="AG45" s="1513" t="s">
        <v>25</v>
      </c>
      <c r="AH45" s="1514"/>
      <c r="AI45" s="1513" t="s">
        <v>26</v>
      </c>
      <c r="AJ45" s="1514"/>
      <c r="AK45" s="1513" t="s">
        <v>27</v>
      </c>
      <c r="AL45" s="1514"/>
      <c r="AM45" s="1511"/>
      <c r="AN45" s="1511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25"/>
      <c r="B46" s="1171" t="s">
        <v>32</v>
      </c>
      <c r="C46" s="15" t="s">
        <v>40</v>
      </c>
      <c r="D46" s="764" t="s">
        <v>34</v>
      </c>
      <c r="E46" s="758" t="s">
        <v>40</v>
      </c>
      <c r="F46" s="760" t="s">
        <v>34</v>
      </c>
      <c r="G46" s="758" t="s">
        <v>40</v>
      </c>
      <c r="H46" s="760" t="s">
        <v>34</v>
      </c>
      <c r="I46" s="758" t="s">
        <v>40</v>
      </c>
      <c r="J46" s="760" t="s">
        <v>34</v>
      </c>
      <c r="K46" s="758" t="s">
        <v>40</v>
      </c>
      <c r="L46" s="760" t="s">
        <v>34</v>
      </c>
      <c r="M46" s="758" t="s">
        <v>40</v>
      </c>
      <c r="N46" s="760" t="s">
        <v>34</v>
      </c>
      <c r="O46" s="758" t="s">
        <v>40</v>
      </c>
      <c r="P46" s="760" t="s">
        <v>34</v>
      </c>
      <c r="Q46" s="758" t="s">
        <v>40</v>
      </c>
      <c r="R46" s="760" t="s">
        <v>34</v>
      </c>
      <c r="S46" s="758" t="s">
        <v>40</v>
      </c>
      <c r="T46" s="760" t="s">
        <v>34</v>
      </c>
      <c r="U46" s="758" t="s">
        <v>40</v>
      </c>
      <c r="V46" s="760" t="s">
        <v>34</v>
      </c>
      <c r="W46" s="758" t="s">
        <v>40</v>
      </c>
      <c r="X46" s="760" t="s">
        <v>34</v>
      </c>
      <c r="Y46" s="758" t="s">
        <v>40</v>
      </c>
      <c r="Z46" s="760" t="s">
        <v>34</v>
      </c>
      <c r="AA46" s="758" t="s">
        <v>40</v>
      </c>
      <c r="AB46" s="760" t="s">
        <v>34</v>
      </c>
      <c r="AC46" s="758" t="s">
        <v>40</v>
      </c>
      <c r="AD46" s="760" t="s">
        <v>34</v>
      </c>
      <c r="AE46" s="758" t="s">
        <v>40</v>
      </c>
      <c r="AF46" s="760" t="s">
        <v>34</v>
      </c>
      <c r="AG46" s="758" t="s">
        <v>40</v>
      </c>
      <c r="AH46" s="760" t="s">
        <v>34</v>
      </c>
      <c r="AI46" s="758" t="s">
        <v>40</v>
      </c>
      <c r="AJ46" s="760" t="s">
        <v>34</v>
      </c>
      <c r="AK46" s="758" t="s">
        <v>40</v>
      </c>
      <c r="AL46" s="760" t="s">
        <v>34</v>
      </c>
      <c r="AM46" s="1512"/>
      <c r="AN46" s="15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175" t="s">
        <v>41</v>
      </c>
      <c r="B47" s="1176">
        <f t="shared" ref="B47:B52" si="6">SUM(C47+D47)</f>
        <v>0</v>
      </c>
      <c r="C47" s="1194">
        <f t="shared" ref="C47:D52" si="7">SUM(E47+G47+I47+K47+M47+O47+Q47+S47+U47+W47+Y47+AA47+AC47+AE47+AG47+AI47+AK47)</f>
        <v>0</v>
      </c>
      <c r="D47" s="1186">
        <f t="shared" si="7"/>
        <v>0</v>
      </c>
      <c r="E47" s="1187"/>
      <c r="F47" s="1188"/>
      <c r="G47" s="1187"/>
      <c r="H47" s="1188"/>
      <c r="I47" s="1187"/>
      <c r="J47" s="1189"/>
      <c r="K47" s="1187"/>
      <c r="L47" s="1189"/>
      <c r="M47" s="1187"/>
      <c r="N47" s="1189"/>
      <c r="O47" s="1195"/>
      <c r="P47" s="1189"/>
      <c r="Q47" s="1195"/>
      <c r="R47" s="1189"/>
      <c r="S47" s="1195"/>
      <c r="T47" s="1189"/>
      <c r="U47" s="1195"/>
      <c r="V47" s="1189"/>
      <c r="W47" s="1195"/>
      <c r="X47" s="1189"/>
      <c r="Y47" s="1195"/>
      <c r="Z47" s="1189"/>
      <c r="AA47" s="1195"/>
      <c r="AB47" s="1189"/>
      <c r="AC47" s="1195"/>
      <c r="AD47" s="1189"/>
      <c r="AE47" s="1195"/>
      <c r="AF47" s="1189"/>
      <c r="AG47" s="1195"/>
      <c r="AH47" s="1189"/>
      <c r="AI47" s="1195"/>
      <c r="AJ47" s="1189"/>
      <c r="AK47" s="1195"/>
      <c r="AL47" s="1189"/>
      <c r="AM47" s="1196"/>
      <c r="AN47" s="1196"/>
      <c r="AO47" s="28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>
        <v>0</v>
      </c>
      <c r="CH47" s="13">
        <v>0</v>
      </c>
      <c r="CI47" s="13"/>
      <c r="CJ47" s="13"/>
      <c r="CK47" s="13"/>
      <c r="CL47" s="13"/>
      <c r="CM47" s="13"/>
    </row>
    <row r="48" spans="1:91" ht="16.350000000000001" customHeight="1" x14ac:dyDescent="0.2">
      <c r="A48" s="30" t="s">
        <v>42</v>
      </c>
      <c r="B48" s="63">
        <f t="shared" si="6"/>
        <v>0</v>
      </c>
      <c r="C48" s="64">
        <f t="shared" si="7"/>
        <v>0</v>
      </c>
      <c r="D48" s="72">
        <f t="shared" si="7"/>
        <v>0</v>
      </c>
      <c r="E48" s="34"/>
      <c r="F48" s="73"/>
      <c r="G48" s="34"/>
      <c r="H48" s="73"/>
      <c r="I48" s="34"/>
      <c r="J48" s="35"/>
      <c r="K48" s="34"/>
      <c r="L48" s="35"/>
      <c r="M48" s="34"/>
      <c r="N48" s="35"/>
      <c r="O48" s="74"/>
      <c r="P48" s="35"/>
      <c r="Q48" s="74"/>
      <c r="R48" s="35"/>
      <c r="S48" s="74"/>
      <c r="T48" s="35"/>
      <c r="U48" s="74"/>
      <c r="V48" s="35"/>
      <c r="W48" s="74"/>
      <c r="X48" s="35"/>
      <c r="Y48" s="74"/>
      <c r="Z48" s="35"/>
      <c r="AA48" s="74"/>
      <c r="AB48" s="35"/>
      <c r="AC48" s="74"/>
      <c r="AD48" s="35"/>
      <c r="AE48" s="74"/>
      <c r="AF48" s="35"/>
      <c r="AG48" s="74"/>
      <c r="AH48" s="35"/>
      <c r="AI48" s="74"/>
      <c r="AJ48" s="35"/>
      <c r="AK48" s="74"/>
      <c r="AL48" s="35"/>
      <c r="AM48" s="75"/>
      <c r="AN48" s="75"/>
      <c r="AO48" s="28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2">
        <f t="shared" si="7"/>
        <v>0</v>
      </c>
      <c r="E49" s="34"/>
      <c r="F49" s="73"/>
      <c r="G49" s="34"/>
      <c r="H49" s="73"/>
      <c r="I49" s="34"/>
      <c r="J49" s="35"/>
      <c r="K49" s="34"/>
      <c r="L49" s="35"/>
      <c r="M49" s="34"/>
      <c r="N49" s="35"/>
      <c r="O49" s="74"/>
      <c r="P49" s="35"/>
      <c r="Q49" s="74"/>
      <c r="R49" s="35"/>
      <c r="S49" s="74"/>
      <c r="T49" s="35"/>
      <c r="U49" s="74"/>
      <c r="V49" s="35"/>
      <c r="W49" s="74"/>
      <c r="X49" s="35"/>
      <c r="Y49" s="74"/>
      <c r="Z49" s="35"/>
      <c r="AA49" s="74"/>
      <c r="AB49" s="35"/>
      <c r="AC49" s="74"/>
      <c r="AD49" s="35"/>
      <c r="AE49" s="74"/>
      <c r="AF49" s="35"/>
      <c r="AG49" s="74"/>
      <c r="AH49" s="35"/>
      <c r="AI49" s="74"/>
      <c r="AJ49" s="35"/>
      <c r="AK49" s="74"/>
      <c r="AL49" s="35"/>
      <c r="AM49" s="75"/>
      <c r="AN49" s="75"/>
      <c r="AO49" s="28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46</v>
      </c>
      <c r="B50" s="63">
        <f t="shared" si="6"/>
        <v>0</v>
      </c>
      <c r="C50" s="64">
        <f t="shared" si="7"/>
        <v>0</v>
      </c>
      <c r="D50" s="72">
        <f t="shared" si="7"/>
        <v>0</v>
      </c>
      <c r="E50" s="34"/>
      <c r="F50" s="73"/>
      <c r="G50" s="34"/>
      <c r="H50" s="73"/>
      <c r="I50" s="34"/>
      <c r="J50" s="35"/>
      <c r="K50" s="34"/>
      <c r="L50" s="35"/>
      <c r="M50" s="34"/>
      <c r="N50" s="35"/>
      <c r="O50" s="74"/>
      <c r="P50" s="35"/>
      <c r="Q50" s="74"/>
      <c r="R50" s="35"/>
      <c r="S50" s="74"/>
      <c r="T50" s="35"/>
      <c r="U50" s="74"/>
      <c r="V50" s="35"/>
      <c r="W50" s="74"/>
      <c r="X50" s="35"/>
      <c r="Y50" s="74"/>
      <c r="Z50" s="35"/>
      <c r="AA50" s="74"/>
      <c r="AB50" s="35"/>
      <c r="AC50" s="74"/>
      <c r="AD50" s="35"/>
      <c r="AE50" s="74"/>
      <c r="AF50" s="35"/>
      <c r="AG50" s="74"/>
      <c r="AH50" s="35"/>
      <c r="AI50" s="74"/>
      <c r="AJ50" s="35"/>
      <c r="AK50" s="74"/>
      <c r="AL50" s="35"/>
      <c r="AM50" s="75"/>
      <c r="AN50" s="75"/>
      <c r="AO50" s="28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2">
        <f t="shared" si="7"/>
        <v>0</v>
      </c>
      <c r="E51" s="34"/>
      <c r="F51" s="73"/>
      <c r="G51" s="34"/>
      <c r="H51" s="73"/>
      <c r="I51" s="34"/>
      <c r="J51" s="35"/>
      <c r="K51" s="34"/>
      <c r="L51" s="35"/>
      <c r="M51" s="34"/>
      <c r="N51" s="35"/>
      <c r="O51" s="74"/>
      <c r="P51" s="35"/>
      <c r="Q51" s="74"/>
      <c r="R51" s="35"/>
      <c r="S51" s="74"/>
      <c r="T51" s="35"/>
      <c r="U51" s="74"/>
      <c r="V51" s="35"/>
      <c r="W51" s="74"/>
      <c r="X51" s="35"/>
      <c r="Y51" s="74"/>
      <c r="Z51" s="35"/>
      <c r="AA51" s="74"/>
      <c r="AB51" s="35"/>
      <c r="AC51" s="74"/>
      <c r="AD51" s="35"/>
      <c r="AE51" s="74"/>
      <c r="AF51" s="35"/>
      <c r="AG51" s="74"/>
      <c r="AH51" s="35"/>
      <c r="AI51" s="74"/>
      <c r="AJ51" s="35"/>
      <c r="AK51" s="74"/>
      <c r="AL51" s="35"/>
      <c r="AM51" s="75"/>
      <c r="AN51" s="75"/>
      <c r="AO51" s="28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89" t="s">
        <v>48</v>
      </c>
      <c r="B52" s="77">
        <f t="shared" si="6"/>
        <v>0</v>
      </c>
      <c r="C52" s="78">
        <f t="shared" si="7"/>
        <v>0</v>
      </c>
      <c r="D52" s="45">
        <f t="shared" si="7"/>
        <v>0</v>
      </c>
      <c r="E52" s="46"/>
      <c r="F52" s="47"/>
      <c r="G52" s="46"/>
      <c r="H52" s="47"/>
      <c r="I52" s="46"/>
      <c r="J52" s="48"/>
      <c r="K52" s="46"/>
      <c r="L52" s="48"/>
      <c r="M52" s="46"/>
      <c r="N52" s="48"/>
      <c r="O52" s="79"/>
      <c r="P52" s="48"/>
      <c r="Q52" s="79"/>
      <c r="R52" s="48"/>
      <c r="S52" s="79"/>
      <c r="T52" s="48"/>
      <c r="U52" s="79"/>
      <c r="V52" s="48"/>
      <c r="W52" s="79"/>
      <c r="X52" s="48"/>
      <c r="Y52" s="79"/>
      <c r="Z52" s="48"/>
      <c r="AA52" s="79"/>
      <c r="AB52" s="48"/>
      <c r="AC52" s="79"/>
      <c r="AD52" s="48"/>
      <c r="AE52" s="79"/>
      <c r="AF52" s="48"/>
      <c r="AG52" s="79"/>
      <c r="AH52" s="48"/>
      <c r="AI52" s="79"/>
      <c r="AJ52" s="48"/>
      <c r="AK52" s="79"/>
      <c r="AL52" s="48"/>
      <c r="AM52" s="80"/>
      <c r="AN52" s="80"/>
      <c r="AO52" s="28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s="94" customFormat="1" ht="32.1" customHeight="1" x14ac:dyDescent="0.2">
      <c r="A53" s="92" t="s">
        <v>51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  <c r="O53" s="93"/>
      <c r="P53" s="56"/>
      <c r="Q53" s="56"/>
      <c r="R53" s="56"/>
      <c r="S53" s="56"/>
      <c r="T53" s="56"/>
      <c r="U53" s="56"/>
      <c r="V53" s="56"/>
      <c r="W53" s="56"/>
      <c r="X53" s="56"/>
      <c r="Y53" s="56"/>
      <c r="AN53" s="8"/>
      <c r="AO53" s="8"/>
      <c r="AP53" s="8"/>
      <c r="AQ53" s="8"/>
      <c r="AR53" s="57"/>
      <c r="AS53" s="57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95"/>
      <c r="CB53" s="95"/>
      <c r="CC53" s="95"/>
      <c r="CD53" s="95"/>
      <c r="CE53" s="95"/>
      <c r="CF53" s="95"/>
      <c r="CG53" s="96"/>
      <c r="CH53" s="96"/>
      <c r="CI53" s="96"/>
      <c r="CJ53" s="96"/>
      <c r="CK53" s="96"/>
      <c r="CL53" s="96"/>
      <c r="CM53" s="96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</row>
    <row r="54" spans="1:104" ht="16.350000000000001" customHeight="1" x14ac:dyDescent="0.2">
      <c r="A54" s="1502" t="s">
        <v>52</v>
      </c>
      <c r="B54" s="1531" t="s">
        <v>53</v>
      </c>
      <c r="C54" s="1532"/>
      <c r="D54" s="1533"/>
      <c r="E54" s="1537" t="s">
        <v>6</v>
      </c>
      <c r="F54" s="1538"/>
      <c r="G54" s="1538"/>
      <c r="H54" s="1538"/>
      <c r="I54" s="1538"/>
      <c r="J54" s="1538"/>
      <c r="K54" s="1538"/>
      <c r="L54" s="1538"/>
      <c r="M54" s="1538"/>
      <c r="N54" s="1538"/>
      <c r="O54" s="1538"/>
      <c r="P54" s="1538"/>
      <c r="Q54" s="1538"/>
      <c r="R54" s="1538"/>
      <c r="S54" s="1538"/>
      <c r="T54" s="1538"/>
      <c r="U54" s="1538"/>
      <c r="V54" s="1538"/>
      <c r="W54" s="1538"/>
      <c r="X54" s="1538"/>
      <c r="Y54" s="1538"/>
      <c r="Z54" s="1538"/>
      <c r="AA54" s="1538"/>
      <c r="AB54" s="1538"/>
      <c r="AC54" s="1538"/>
      <c r="AD54" s="1538"/>
      <c r="AE54" s="1538"/>
      <c r="AF54" s="1538"/>
      <c r="AG54" s="1538"/>
      <c r="AH54" s="1538"/>
      <c r="AI54" s="1538"/>
      <c r="AJ54" s="1538"/>
      <c r="AK54" s="1538"/>
      <c r="AL54" s="1539"/>
      <c r="AM54" s="1526" t="s">
        <v>54</v>
      </c>
      <c r="AN54" s="1527"/>
      <c r="AO54" s="7"/>
      <c r="AP54" s="7"/>
      <c r="AQ54" s="7"/>
      <c r="AR54" s="97"/>
      <c r="AS54" s="97"/>
      <c r="AT54" s="7"/>
      <c r="BX54" s="2"/>
      <c r="BY54" s="2"/>
      <c r="CG54" s="13"/>
      <c r="CH54" s="13"/>
      <c r="CI54" s="13"/>
      <c r="CJ54" s="13"/>
      <c r="CK54" s="13"/>
      <c r="CL54" s="13"/>
      <c r="CM54" s="13"/>
    </row>
    <row r="55" spans="1:104" ht="16.350000000000001" customHeight="1" x14ac:dyDescent="0.2">
      <c r="A55" s="1530"/>
      <c r="B55" s="1534"/>
      <c r="C55" s="1535"/>
      <c r="D55" s="1536"/>
      <c r="E55" s="1507" t="s">
        <v>11</v>
      </c>
      <c r="F55" s="1509"/>
      <c r="G55" s="1507" t="s">
        <v>12</v>
      </c>
      <c r="H55" s="1509"/>
      <c r="I55" s="1507" t="s">
        <v>13</v>
      </c>
      <c r="J55" s="1509"/>
      <c r="K55" s="1507" t="s">
        <v>14</v>
      </c>
      <c r="L55" s="1509"/>
      <c r="M55" s="1507" t="s">
        <v>15</v>
      </c>
      <c r="N55" s="1509"/>
      <c r="O55" s="1513" t="s">
        <v>16</v>
      </c>
      <c r="P55" s="1514"/>
      <c r="Q55" s="1513" t="s">
        <v>17</v>
      </c>
      <c r="R55" s="1514"/>
      <c r="S55" s="1513" t="s">
        <v>18</v>
      </c>
      <c r="T55" s="1514"/>
      <c r="U55" s="1513" t="s">
        <v>19</v>
      </c>
      <c r="V55" s="1520"/>
      <c r="W55" s="1513" t="s">
        <v>20</v>
      </c>
      <c r="X55" s="1514"/>
      <c r="Y55" s="1513" t="s">
        <v>21</v>
      </c>
      <c r="Z55" s="1514"/>
      <c r="AA55" s="1513" t="s">
        <v>22</v>
      </c>
      <c r="AB55" s="1514"/>
      <c r="AC55" s="1513" t="s">
        <v>23</v>
      </c>
      <c r="AD55" s="1514"/>
      <c r="AE55" s="1513" t="s">
        <v>24</v>
      </c>
      <c r="AF55" s="1514"/>
      <c r="AG55" s="1513" t="s">
        <v>25</v>
      </c>
      <c r="AH55" s="1514"/>
      <c r="AI55" s="1513" t="s">
        <v>26</v>
      </c>
      <c r="AJ55" s="1514"/>
      <c r="AK55" s="1513" t="s">
        <v>27</v>
      </c>
      <c r="AL55" s="1514"/>
      <c r="AM55" s="1528"/>
      <c r="AN55" s="1529"/>
      <c r="AO55" s="97"/>
      <c r="AP55" s="97"/>
      <c r="AQ55" s="97"/>
      <c r="AR55" s="97"/>
      <c r="AS55" s="97"/>
      <c r="AT55" s="97"/>
      <c r="AU55" s="12"/>
      <c r="AV55" s="12"/>
      <c r="AW55" s="12"/>
      <c r="AX55" s="12"/>
      <c r="AY55" s="12"/>
      <c r="AZ55" s="12"/>
      <c r="BA55" s="12"/>
      <c r="BB55" s="12"/>
      <c r="BC55" s="12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32.1" customHeight="1" x14ac:dyDescent="0.2">
      <c r="A56" s="1505"/>
      <c r="B56" s="777" t="s">
        <v>32</v>
      </c>
      <c r="C56" s="774" t="s">
        <v>33</v>
      </c>
      <c r="D56" s="765" t="s">
        <v>34</v>
      </c>
      <c r="E56" s="1173" t="s">
        <v>33</v>
      </c>
      <c r="F56" s="765" t="s">
        <v>34</v>
      </c>
      <c r="G56" s="1173" t="s">
        <v>33</v>
      </c>
      <c r="H56" s="765" t="s">
        <v>34</v>
      </c>
      <c r="I56" s="1173" t="s">
        <v>33</v>
      </c>
      <c r="J56" s="765" t="s">
        <v>34</v>
      </c>
      <c r="K56" s="1173" t="s">
        <v>33</v>
      </c>
      <c r="L56" s="765" t="s">
        <v>34</v>
      </c>
      <c r="M56" s="1173" t="s">
        <v>33</v>
      </c>
      <c r="N56" s="765" t="s">
        <v>34</v>
      </c>
      <c r="O56" s="1173" t="s">
        <v>33</v>
      </c>
      <c r="P56" s="765" t="s">
        <v>34</v>
      </c>
      <c r="Q56" s="1173" t="s">
        <v>33</v>
      </c>
      <c r="R56" s="765" t="s">
        <v>34</v>
      </c>
      <c r="S56" s="1173" t="s">
        <v>33</v>
      </c>
      <c r="T56" s="765" t="s">
        <v>34</v>
      </c>
      <c r="U56" s="1173" t="s">
        <v>33</v>
      </c>
      <c r="V56" s="775" t="s">
        <v>34</v>
      </c>
      <c r="W56" s="1173" t="s">
        <v>33</v>
      </c>
      <c r="X56" s="765" t="s">
        <v>34</v>
      </c>
      <c r="Y56" s="1173" t="s">
        <v>33</v>
      </c>
      <c r="Z56" s="765" t="s">
        <v>34</v>
      </c>
      <c r="AA56" s="1173" t="s">
        <v>33</v>
      </c>
      <c r="AB56" s="765" t="s">
        <v>34</v>
      </c>
      <c r="AC56" s="1173" t="s">
        <v>33</v>
      </c>
      <c r="AD56" s="765" t="s">
        <v>34</v>
      </c>
      <c r="AE56" s="1173" t="s">
        <v>33</v>
      </c>
      <c r="AF56" s="765" t="s">
        <v>34</v>
      </c>
      <c r="AG56" s="1173" t="s">
        <v>33</v>
      </c>
      <c r="AH56" s="765" t="s">
        <v>34</v>
      </c>
      <c r="AI56" s="1173" t="s">
        <v>33</v>
      </c>
      <c r="AJ56" s="765" t="s">
        <v>34</v>
      </c>
      <c r="AK56" s="1173" t="s">
        <v>33</v>
      </c>
      <c r="AL56" s="765" t="s">
        <v>34</v>
      </c>
      <c r="AM56" s="100" t="s">
        <v>55</v>
      </c>
      <c r="AN56" s="765" t="s">
        <v>56</v>
      </c>
      <c r="AO56" s="97"/>
      <c r="AP56" s="97"/>
      <c r="AQ56" s="97"/>
      <c r="AR56" s="97"/>
      <c r="AS56" s="97"/>
      <c r="AT56" s="97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16.350000000000001" customHeight="1" x14ac:dyDescent="0.2">
      <c r="A57" s="1197" t="s">
        <v>57</v>
      </c>
      <c r="B57" s="1176">
        <f t="shared" ref="B57:B62" si="8">SUM(C57+D57)</f>
        <v>25</v>
      </c>
      <c r="C57" s="1194">
        <f t="shared" ref="C57:D62" si="9">SUM(E57+G57+I57+K57+M57+O57+Q57+S57+U57+W57+Y57+AA57+AC57+AE57+AG57+AI57+AK57)</f>
        <v>13</v>
      </c>
      <c r="D57" s="1186">
        <f t="shared" si="9"/>
        <v>12</v>
      </c>
      <c r="E57" s="1187"/>
      <c r="F57" s="1188"/>
      <c r="G57" s="1187"/>
      <c r="H57" s="1189"/>
      <c r="I57" s="1187"/>
      <c r="J57" s="1189"/>
      <c r="K57" s="1187"/>
      <c r="L57" s="1189"/>
      <c r="M57" s="1187">
        <v>1</v>
      </c>
      <c r="N57" s="1189">
        <v>1</v>
      </c>
      <c r="O57" s="1187">
        <v>1</v>
      </c>
      <c r="P57" s="1189"/>
      <c r="Q57" s="1187"/>
      <c r="R57" s="1189"/>
      <c r="S57" s="1187"/>
      <c r="T57" s="1189">
        <v>1</v>
      </c>
      <c r="U57" s="1187">
        <v>1</v>
      </c>
      <c r="V57" s="1191"/>
      <c r="W57" s="1187"/>
      <c r="X57" s="1189">
        <v>3</v>
      </c>
      <c r="Y57" s="1187"/>
      <c r="Z57" s="1189"/>
      <c r="AA57" s="1187">
        <v>2</v>
      </c>
      <c r="AB57" s="1189"/>
      <c r="AC57" s="1187">
        <v>3</v>
      </c>
      <c r="AD57" s="1189"/>
      <c r="AE57" s="1187">
        <v>1</v>
      </c>
      <c r="AF57" s="1189">
        <v>1</v>
      </c>
      <c r="AG57" s="1187">
        <v>1</v>
      </c>
      <c r="AH57" s="1189">
        <v>2</v>
      </c>
      <c r="AI57" s="1187">
        <v>1</v>
      </c>
      <c r="AJ57" s="1189"/>
      <c r="AK57" s="1195">
        <v>2</v>
      </c>
      <c r="AL57" s="1189">
        <v>4</v>
      </c>
      <c r="AM57" s="1195"/>
      <c r="AN57" s="1189">
        <v>25</v>
      </c>
      <c r="AO57" s="102" t="str">
        <f>CA57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2"/>
      <c r="BB57" s="12"/>
      <c r="BC57" s="12"/>
      <c r="BX57" s="2"/>
      <c r="BY57" s="2"/>
      <c r="CA57" s="103" t="str">
        <f>IF(CG57=1,"* La suma de las Herramientas de Categorización debe ser igual al total. ","")</f>
        <v/>
      </c>
      <c r="CG57" s="104">
        <f>IF(B57&lt;&gt;(AM57+AN57),1,0)</f>
        <v>0</v>
      </c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05" t="s">
        <v>58</v>
      </c>
      <c r="B58" s="63">
        <f t="shared" si="8"/>
        <v>431</v>
      </c>
      <c r="C58" s="64">
        <f t="shared" si="9"/>
        <v>221</v>
      </c>
      <c r="D58" s="72">
        <f t="shared" si="9"/>
        <v>210</v>
      </c>
      <c r="E58" s="34">
        <v>17</v>
      </c>
      <c r="F58" s="73">
        <v>13</v>
      </c>
      <c r="G58" s="34">
        <v>2</v>
      </c>
      <c r="H58" s="35">
        <v>6</v>
      </c>
      <c r="I58" s="34">
        <v>3</v>
      </c>
      <c r="J58" s="35">
        <v>3</v>
      </c>
      <c r="K58" s="34">
        <v>4</v>
      </c>
      <c r="L58" s="35">
        <v>10</v>
      </c>
      <c r="M58" s="34">
        <v>14</v>
      </c>
      <c r="N58" s="35">
        <v>11</v>
      </c>
      <c r="O58" s="34">
        <v>16</v>
      </c>
      <c r="P58" s="35">
        <v>13</v>
      </c>
      <c r="Q58" s="34">
        <v>16</v>
      </c>
      <c r="R58" s="35">
        <v>10</v>
      </c>
      <c r="S58" s="34">
        <v>10</v>
      </c>
      <c r="T58" s="35">
        <v>2</v>
      </c>
      <c r="U58" s="34">
        <v>13</v>
      </c>
      <c r="V58" s="39">
        <v>6</v>
      </c>
      <c r="W58" s="34">
        <v>7</v>
      </c>
      <c r="X58" s="35">
        <v>14</v>
      </c>
      <c r="Y58" s="34">
        <v>14</v>
      </c>
      <c r="Z58" s="35">
        <v>11</v>
      </c>
      <c r="AA58" s="34">
        <v>11</v>
      </c>
      <c r="AB58" s="35">
        <v>11</v>
      </c>
      <c r="AC58" s="34">
        <v>18</v>
      </c>
      <c r="AD58" s="35">
        <v>11</v>
      </c>
      <c r="AE58" s="34">
        <v>15</v>
      </c>
      <c r="AF58" s="35">
        <v>7</v>
      </c>
      <c r="AG58" s="34">
        <v>16</v>
      </c>
      <c r="AH58" s="35">
        <v>22</v>
      </c>
      <c r="AI58" s="34">
        <v>18</v>
      </c>
      <c r="AJ58" s="35">
        <v>21</v>
      </c>
      <c r="AK58" s="74">
        <v>27</v>
      </c>
      <c r="AL58" s="35">
        <v>39</v>
      </c>
      <c r="AM58" s="74"/>
      <c r="AN58" s="35">
        <v>431</v>
      </c>
      <c r="AO58" s="102" t="str">
        <f t="shared" ref="AO58:AO61" si="10"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3" t="str">
        <f t="shared" ref="CA58:CA61" si="11">IF(CG58=1,"* La suma de las Herramientas de Categorización debe ser igual al total. ","")</f>
        <v/>
      </c>
      <c r="CG58" s="104">
        <f t="shared" ref="CG58:CG61" si="12"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5" t="s">
        <v>59</v>
      </c>
      <c r="B59" s="63">
        <f t="shared" si="8"/>
        <v>1646</v>
      </c>
      <c r="C59" s="64">
        <f t="shared" si="9"/>
        <v>834</v>
      </c>
      <c r="D59" s="72">
        <f t="shared" si="9"/>
        <v>812</v>
      </c>
      <c r="E59" s="34">
        <v>59</v>
      </c>
      <c r="F59" s="73">
        <v>65</v>
      </c>
      <c r="G59" s="34">
        <v>29</v>
      </c>
      <c r="H59" s="35">
        <v>43</v>
      </c>
      <c r="I59" s="34">
        <v>26</v>
      </c>
      <c r="J59" s="35">
        <v>35</v>
      </c>
      <c r="K59" s="34">
        <v>32</v>
      </c>
      <c r="L59" s="35">
        <v>27</v>
      </c>
      <c r="M59" s="34">
        <v>44</v>
      </c>
      <c r="N59" s="35">
        <v>54</v>
      </c>
      <c r="O59" s="34">
        <v>50</v>
      </c>
      <c r="P59" s="35">
        <v>43</v>
      </c>
      <c r="Q59" s="34">
        <v>47</v>
      </c>
      <c r="R59" s="35">
        <v>47</v>
      </c>
      <c r="S59" s="34">
        <v>45</v>
      </c>
      <c r="T59" s="35">
        <v>51</v>
      </c>
      <c r="U59" s="34">
        <v>53</v>
      </c>
      <c r="V59" s="39">
        <v>44</v>
      </c>
      <c r="W59" s="34">
        <v>49</v>
      </c>
      <c r="X59" s="35">
        <v>56</v>
      </c>
      <c r="Y59" s="34">
        <v>50</v>
      </c>
      <c r="Z59" s="35">
        <v>49</v>
      </c>
      <c r="AA59" s="34">
        <v>57</v>
      </c>
      <c r="AB59" s="35">
        <v>50</v>
      </c>
      <c r="AC59" s="34">
        <v>58</v>
      </c>
      <c r="AD59" s="35">
        <v>37</v>
      </c>
      <c r="AE59" s="34">
        <v>63</v>
      </c>
      <c r="AF59" s="35">
        <v>53</v>
      </c>
      <c r="AG59" s="34">
        <v>51</v>
      </c>
      <c r="AH59" s="35">
        <v>36</v>
      </c>
      <c r="AI59" s="34">
        <v>41</v>
      </c>
      <c r="AJ59" s="35">
        <v>42</v>
      </c>
      <c r="AK59" s="74">
        <v>80</v>
      </c>
      <c r="AL59" s="35">
        <v>80</v>
      </c>
      <c r="AM59" s="74"/>
      <c r="AN59" s="35">
        <v>1646</v>
      </c>
      <c r="AO59" s="102" t="str">
        <f t="shared" si="10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3" t="str">
        <f t="shared" si="11"/>
        <v/>
      </c>
      <c r="CG59" s="104">
        <f t="shared" si="12"/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5" t="s">
        <v>60</v>
      </c>
      <c r="B60" s="63">
        <f t="shared" si="8"/>
        <v>728</v>
      </c>
      <c r="C60" s="64">
        <f t="shared" si="9"/>
        <v>374</v>
      </c>
      <c r="D60" s="72">
        <f t="shared" si="9"/>
        <v>354</v>
      </c>
      <c r="E60" s="34">
        <v>7</v>
      </c>
      <c r="F60" s="73">
        <v>12</v>
      </c>
      <c r="G60" s="34">
        <v>7</v>
      </c>
      <c r="H60" s="35">
        <v>16</v>
      </c>
      <c r="I60" s="34">
        <v>9</v>
      </c>
      <c r="J60" s="35">
        <v>16</v>
      </c>
      <c r="K60" s="34">
        <v>10</v>
      </c>
      <c r="L60" s="35">
        <v>17</v>
      </c>
      <c r="M60" s="34">
        <v>47</v>
      </c>
      <c r="N60" s="35">
        <v>45</v>
      </c>
      <c r="O60" s="34">
        <v>50</v>
      </c>
      <c r="P60" s="35">
        <v>55</v>
      </c>
      <c r="Q60" s="34">
        <v>56</v>
      </c>
      <c r="R60" s="35">
        <v>34</v>
      </c>
      <c r="S60" s="34">
        <v>35</v>
      </c>
      <c r="T60" s="35">
        <v>34</v>
      </c>
      <c r="U60" s="34">
        <v>27</v>
      </c>
      <c r="V60" s="39">
        <v>32</v>
      </c>
      <c r="W60" s="34">
        <v>28</v>
      </c>
      <c r="X60" s="35">
        <v>24</v>
      </c>
      <c r="Y60" s="34">
        <v>24</v>
      </c>
      <c r="Z60" s="35">
        <v>13</v>
      </c>
      <c r="AA60" s="34">
        <v>17</v>
      </c>
      <c r="AB60" s="35">
        <v>22</v>
      </c>
      <c r="AC60" s="34">
        <v>25</v>
      </c>
      <c r="AD60" s="35">
        <v>12</v>
      </c>
      <c r="AE60" s="34">
        <v>17</v>
      </c>
      <c r="AF60" s="35">
        <v>12</v>
      </c>
      <c r="AG60" s="34">
        <v>7</v>
      </c>
      <c r="AH60" s="35">
        <v>6</v>
      </c>
      <c r="AI60" s="34">
        <v>1</v>
      </c>
      <c r="AJ60" s="35">
        <v>2</v>
      </c>
      <c r="AK60" s="74">
        <v>7</v>
      </c>
      <c r="AL60" s="35">
        <v>2</v>
      </c>
      <c r="AM60" s="74"/>
      <c r="AN60" s="35">
        <v>728</v>
      </c>
      <c r="AO60" s="102" t="str">
        <f t="shared" si="10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3" t="str">
        <f t="shared" si="11"/>
        <v/>
      </c>
      <c r="CG60" s="104">
        <f t="shared" si="12"/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6" t="s">
        <v>61</v>
      </c>
      <c r="B61" s="107">
        <f t="shared" si="8"/>
        <v>42</v>
      </c>
      <c r="C61" s="108">
        <f t="shared" si="9"/>
        <v>17</v>
      </c>
      <c r="D61" s="109">
        <f t="shared" si="9"/>
        <v>25</v>
      </c>
      <c r="E61" s="110"/>
      <c r="F61" s="111">
        <v>1</v>
      </c>
      <c r="G61" s="110"/>
      <c r="H61" s="112">
        <v>1</v>
      </c>
      <c r="I61" s="110"/>
      <c r="J61" s="112">
        <v>2</v>
      </c>
      <c r="K61" s="110">
        <v>1</v>
      </c>
      <c r="L61" s="112">
        <v>2</v>
      </c>
      <c r="M61" s="110">
        <v>2</v>
      </c>
      <c r="N61" s="112"/>
      <c r="O61" s="110">
        <v>3</v>
      </c>
      <c r="P61" s="112">
        <v>4</v>
      </c>
      <c r="Q61" s="110">
        <v>1</v>
      </c>
      <c r="R61" s="112">
        <v>2</v>
      </c>
      <c r="S61" s="110">
        <v>2</v>
      </c>
      <c r="T61" s="112">
        <v>3</v>
      </c>
      <c r="U61" s="110"/>
      <c r="V61" s="113">
        <v>1</v>
      </c>
      <c r="W61" s="110">
        <v>3</v>
      </c>
      <c r="X61" s="112">
        <v>2</v>
      </c>
      <c r="Y61" s="110"/>
      <c r="Z61" s="112">
        <v>2</v>
      </c>
      <c r="AA61" s="110">
        <v>2</v>
      </c>
      <c r="AB61" s="112">
        <v>1</v>
      </c>
      <c r="AC61" s="110">
        <v>2</v>
      </c>
      <c r="AD61" s="112">
        <v>2</v>
      </c>
      <c r="AE61" s="110"/>
      <c r="AF61" s="112">
        <v>1</v>
      </c>
      <c r="AG61" s="110"/>
      <c r="AH61" s="112"/>
      <c r="AI61" s="110">
        <v>1</v>
      </c>
      <c r="AJ61" s="112"/>
      <c r="AK61" s="114"/>
      <c r="AL61" s="112">
        <v>1</v>
      </c>
      <c r="AM61" s="114"/>
      <c r="AN61" s="112">
        <v>42</v>
      </c>
      <c r="AO61" s="102" t="str">
        <f t="shared" si="10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3" t="str">
        <f t="shared" si="11"/>
        <v/>
      </c>
      <c r="CG61" s="104">
        <f t="shared" si="12"/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5" t="s">
        <v>62</v>
      </c>
      <c r="B62" s="77">
        <f t="shared" si="8"/>
        <v>0</v>
      </c>
      <c r="C62" s="78">
        <f t="shared" si="9"/>
        <v>0</v>
      </c>
      <c r="D62" s="45">
        <f t="shared" si="9"/>
        <v>0</v>
      </c>
      <c r="E62" s="46"/>
      <c r="F62" s="47"/>
      <c r="G62" s="46"/>
      <c r="H62" s="48"/>
      <c r="I62" s="46"/>
      <c r="J62" s="48"/>
      <c r="K62" s="46"/>
      <c r="L62" s="48"/>
      <c r="M62" s="46"/>
      <c r="N62" s="48"/>
      <c r="O62" s="46"/>
      <c r="P62" s="48"/>
      <c r="Q62" s="46"/>
      <c r="R62" s="48"/>
      <c r="S62" s="46"/>
      <c r="T62" s="48"/>
      <c r="U62" s="46"/>
      <c r="V62" s="50"/>
      <c r="W62" s="46"/>
      <c r="X62" s="48"/>
      <c r="Y62" s="46"/>
      <c r="Z62" s="48"/>
      <c r="AA62" s="46"/>
      <c r="AB62" s="48"/>
      <c r="AC62" s="46"/>
      <c r="AD62" s="48"/>
      <c r="AE62" s="46"/>
      <c r="AF62" s="48"/>
      <c r="AG62" s="46"/>
      <c r="AH62" s="48"/>
      <c r="AI62" s="46"/>
      <c r="AJ62" s="48"/>
      <c r="AK62" s="79"/>
      <c r="AL62" s="48"/>
      <c r="AM62" s="53"/>
      <c r="AN62" s="53"/>
      <c r="AO62" s="28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G62" s="13"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754" t="s">
        <v>53</v>
      </c>
      <c r="B63" s="1198">
        <f t="shared" ref="B63:AL63" si="13">SUM(B57:B62)</f>
        <v>2872</v>
      </c>
      <c r="C63" s="1199">
        <f t="shared" si="13"/>
        <v>1459</v>
      </c>
      <c r="D63" s="118">
        <f t="shared" si="13"/>
        <v>1413</v>
      </c>
      <c r="E63" s="1200">
        <f t="shared" si="13"/>
        <v>83</v>
      </c>
      <c r="F63" s="120">
        <f t="shared" si="13"/>
        <v>91</v>
      </c>
      <c r="G63" s="1200">
        <f t="shared" si="13"/>
        <v>38</v>
      </c>
      <c r="H63" s="1201">
        <f t="shared" si="13"/>
        <v>66</v>
      </c>
      <c r="I63" s="1200">
        <f t="shared" si="13"/>
        <v>38</v>
      </c>
      <c r="J63" s="1201">
        <f t="shared" si="13"/>
        <v>56</v>
      </c>
      <c r="K63" s="1200">
        <f t="shared" si="13"/>
        <v>47</v>
      </c>
      <c r="L63" s="1201">
        <f t="shared" si="13"/>
        <v>56</v>
      </c>
      <c r="M63" s="1200">
        <f t="shared" si="13"/>
        <v>108</v>
      </c>
      <c r="N63" s="1201">
        <f t="shared" si="13"/>
        <v>111</v>
      </c>
      <c r="O63" s="1200">
        <f t="shared" si="13"/>
        <v>120</v>
      </c>
      <c r="P63" s="1201">
        <f t="shared" si="13"/>
        <v>115</v>
      </c>
      <c r="Q63" s="1200">
        <f t="shared" si="13"/>
        <v>120</v>
      </c>
      <c r="R63" s="1201">
        <f t="shared" si="13"/>
        <v>93</v>
      </c>
      <c r="S63" s="1200">
        <f t="shared" si="13"/>
        <v>92</v>
      </c>
      <c r="T63" s="1201">
        <f t="shared" si="13"/>
        <v>91</v>
      </c>
      <c r="U63" s="122">
        <f t="shared" si="13"/>
        <v>94</v>
      </c>
      <c r="V63" s="1202">
        <f t="shared" si="13"/>
        <v>83</v>
      </c>
      <c r="W63" s="1200">
        <f t="shared" si="13"/>
        <v>87</v>
      </c>
      <c r="X63" s="1201">
        <f t="shared" si="13"/>
        <v>99</v>
      </c>
      <c r="Y63" s="1200">
        <f t="shared" si="13"/>
        <v>88</v>
      </c>
      <c r="Z63" s="1201">
        <f t="shared" si="13"/>
        <v>75</v>
      </c>
      <c r="AA63" s="1200">
        <f t="shared" si="13"/>
        <v>89</v>
      </c>
      <c r="AB63" s="1201">
        <f t="shared" si="13"/>
        <v>84</v>
      </c>
      <c r="AC63" s="1200">
        <f t="shared" si="13"/>
        <v>106</v>
      </c>
      <c r="AD63" s="1201">
        <f t="shared" si="13"/>
        <v>62</v>
      </c>
      <c r="AE63" s="1200">
        <f t="shared" si="13"/>
        <v>96</v>
      </c>
      <c r="AF63" s="1201">
        <f t="shared" si="13"/>
        <v>74</v>
      </c>
      <c r="AG63" s="1200">
        <f t="shared" si="13"/>
        <v>75</v>
      </c>
      <c r="AH63" s="1201">
        <f t="shared" si="13"/>
        <v>66</v>
      </c>
      <c r="AI63" s="1200">
        <f t="shared" si="13"/>
        <v>62</v>
      </c>
      <c r="AJ63" s="1201">
        <f t="shared" si="13"/>
        <v>65</v>
      </c>
      <c r="AK63" s="124">
        <f t="shared" si="13"/>
        <v>116</v>
      </c>
      <c r="AL63" s="1201">
        <f t="shared" si="13"/>
        <v>126</v>
      </c>
      <c r="AM63" s="124">
        <f>SUM(AM57:AM61)</f>
        <v>0</v>
      </c>
      <c r="AN63" s="1201">
        <f>SUM(AN57:AN61)</f>
        <v>2872</v>
      </c>
      <c r="AO63" s="125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7"/>
      <c r="BE63" s="7"/>
      <c r="BX63" s="2"/>
      <c r="BY63" s="2"/>
      <c r="CG63" s="13"/>
      <c r="CH63" s="13"/>
      <c r="CI63" s="13"/>
      <c r="CJ63" s="13"/>
      <c r="CK63" s="13"/>
      <c r="CL63" s="13"/>
      <c r="CM63" s="13"/>
    </row>
    <row r="64" spans="1:104" ht="32.1" customHeight="1" x14ac:dyDescent="0.2">
      <c r="A64" s="92" t="s">
        <v>63</v>
      </c>
      <c r="B64" s="126"/>
      <c r="C64" s="126"/>
      <c r="D64" s="126"/>
      <c r="E64" s="126"/>
      <c r="F64" s="126"/>
      <c r="G64" s="126"/>
      <c r="H64" s="126"/>
      <c r="I64" s="82"/>
      <c r="J64" s="82"/>
      <c r="K64" s="82"/>
      <c r="L64" s="82"/>
      <c r="M64" s="82"/>
      <c r="N64" s="82"/>
      <c r="O64" s="82"/>
      <c r="P64" s="8"/>
      <c r="Q64" s="8"/>
      <c r="R64" s="8"/>
      <c r="S64" s="8"/>
      <c r="T64" s="8"/>
      <c r="U64" s="8"/>
      <c r="V64" s="8"/>
      <c r="W64" s="8"/>
      <c r="X64" s="8"/>
      <c r="Y64" s="8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X64" s="2"/>
      <c r="BY64" s="2"/>
      <c r="BZ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758" t="s">
        <v>64</v>
      </c>
      <c r="B65" s="1183" t="s">
        <v>5</v>
      </c>
      <c r="C65" s="1183" t="s">
        <v>65</v>
      </c>
      <c r="D65" s="1183" t="s">
        <v>66</v>
      </c>
      <c r="E65" s="1183" t="s">
        <v>67</v>
      </c>
      <c r="F65" s="1"/>
      <c r="G65" s="8"/>
      <c r="H65" s="8"/>
      <c r="I65" s="8"/>
      <c r="J65" s="8"/>
      <c r="K65" s="8"/>
      <c r="L65" s="8"/>
      <c r="M65" s="8"/>
      <c r="N65" s="128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CG65" s="13"/>
      <c r="CH65" s="13"/>
      <c r="CI65" s="13"/>
      <c r="CJ65" s="13"/>
      <c r="CK65" s="13"/>
      <c r="CL65" s="13"/>
      <c r="CM65" s="13"/>
    </row>
    <row r="66" spans="1:91" ht="16.350000000000001" customHeight="1" x14ac:dyDescent="0.2">
      <c r="A66" s="1203" t="s">
        <v>69</v>
      </c>
      <c r="B66" s="1204">
        <f t="shared" ref="B66:B84" si="14">SUM(C66:E66)</f>
        <v>0</v>
      </c>
      <c r="C66" s="1196"/>
      <c r="D66" s="1196"/>
      <c r="E66" s="1196"/>
      <c r="F66" s="13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32" t="s">
        <v>70</v>
      </c>
      <c r="B67" s="133">
        <f t="shared" si="14"/>
        <v>0</v>
      </c>
      <c r="C67" s="75"/>
      <c r="D67" s="75"/>
      <c r="E67" s="75"/>
      <c r="F67" s="131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2" t="s">
        <v>71</v>
      </c>
      <c r="B68" s="133">
        <f t="shared" si="14"/>
        <v>0</v>
      </c>
      <c r="C68" s="75"/>
      <c r="D68" s="75"/>
      <c r="E68" s="75"/>
      <c r="F68" s="131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2" t="s">
        <v>72</v>
      </c>
      <c r="B69" s="133">
        <f t="shared" si="14"/>
        <v>114</v>
      </c>
      <c r="C69" s="75">
        <v>114</v>
      </c>
      <c r="D69" s="75"/>
      <c r="E69" s="75"/>
      <c r="F69" s="131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2" t="s">
        <v>73</v>
      </c>
      <c r="B70" s="133">
        <f t="shared" si="14"/>
        <v>0</v>
      </c>
      <c r="C70" s="75"/>
      <c r="D70" s="75"/>
      <c r="E70" s="75"/>
      <c r="F70" s="13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2" t="s">
        <v>74</v>
      </c>
      <c r="B71" s="133">
        <f t="shared" si="14"/>
        <v>0</v>
      </c>
      <c r="C71" s="75"/>
      <c r="D71" s="75"/>
      <c r="E71" s="75"/>
      <c r="F71" s="1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2" t="s">
        <v>75</v>
      </c>
      <c r="B72" s="133">
        <f t="shared" si="14"/>
        <v>118</v>
      </c>
      <c r="C72" s="75">
        <v>118</v>
      </c>
      <c r="D72" s="75"/>
      <c r="E72" s="75"/>
      <c r="F72" s="131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2" t="s">
        <v>76</v>
      </c>
      <c r="B73" s="133">
        <f t="shared" si="14"/>
        <v>0</v>
      </c>
      <c r="C73" s="75"/>
      <c r="D73" s="75"/>
      <c r="E73" s="75"/>
      <c r="F73" s="131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2" t="s">
        <v>77</v>
      </c>
      <c r="B74" s="133">
        <f t="shared" si="14"/>
        <v>0</v>
      </c>
      <c r="C74" s="75"/>
      <c r="D74" s="75"/>
      <c r="E74" s="75"/>
      <c r="F74" s="131"/>
      <c r="G74" s="134"/>
      <c r="H74" s="134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2" t="s">
        <v>78</v>
      </c>
      <c r="B75" s="133">
        <f t="shared" si="14"/>
        <v>0</v>
      </c>
      <c r="C75" s="75"/>
      <c r="D75" s="75"/>
      <c r="E75" s="75"/>
      <c r="F75" s="131"/>
      <c r="G75" s="134"/>
      <c r="H75" s="134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2" t="s">
        <v>79</v>
      </c>
      <c r="B76" s="133">
        <f t="shared" si="14"/>
        <v>0</v>
      </c>
      <c r="C76" s="75"/>
      <c r="D76" s="75"/>
      <c r="E76" s="75"/>
      <c r="F76" s="131"/>
      <c r="G76" s="134"/>
      <c r="H76" s="134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5" t="s">
        <v>80</v>
      </c>
      <c r="B77" s="133">
        <f t="shared" si="14"/>
        <v>0</v>
      </c>
      <c r="C77" s="75"/>
      <c r="D77" s="75"/>
      <c r="E77" s="75"/>
      <c r="F77" s="131"/>
      <c r="G77" s="134"/>
      <c r="H77" s="134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32" t="s">
        <v>81</v>
      </c>
      <c r="B78" s="133">
        <f t="shared" si="14"/>
        <v>202</v>
      </c>
      <c r="C78" s="75">
        <v>202</v>
      </c>
      <c r="D78" s="75"/>
      <c r="E78" s="75"/>
      <c r="F78" s="131"/>
      <c r="G78" s="134"/>
      <c r="H78" s="134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2" t="s">
        <v>82</v>
      </c>
      <c r="B79" s="133">
        <f t="shared" si="14"/>
        <v>0</v>
      </c>
      <c r="C79" s="75"/>
      <c r="D79" s="75"/>
      <c r="E79" s="75"/>
      <c r="F79" s="131"/>
      <c r="G79" s="134"/>
      <c r="H79" s="134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2" t="s">
        <v>83</v>
      </c>
      <c r="B80" s="133">
        <f t="shared" si="14"/>
        <v>238</v>
      </c>
      <c r="C80" s="75">
        <v>238</v>
      </c>
      <c r="D80" s="75"/>
      <c r="E80" s="75"/>
      <c r="F80" s="131"/>
      <c r="G80" s="134"/>
      <c r="H80" s="134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2" t="s">
        <v>84</v>
      </c>
      <c r="B81" s="133">
        <f t="shared" si="14"/>
        <v>0</v>
      </c>
      <c r="C81" s="75"/>
      <c r="D81" s="75"/>
      <c r="E81" s="75"/>
      <c r="F81" s="131"/>
      <c r="G81" s="134"/>
      <c r="H81" s="134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2" t="s">
        <v>85</v>
      </c>
      <c r="B82" s="133">
        <f t="shared" si="14"/>
        <v>0</v>
      </c>
      <c r="C82" s="75"/>
      <c r="D82" s="75"/>
      <c r="E82" s="75"/>
      <c r="F82" s="131"/>
      <c r="G82" s="134"/>
      <c r="H82" s="134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2" t="s">
        <v>86</v>
      </c>
      <c r="B83" s="133">
        <f t="shared" si="14"/>
        <v>0</v>
      </c>
      <c r="C83" s="75"/>
      <c r="D83" s="75"/>
      <c r="E83" s="75"/>
      <c r="F83" s="131"/>
      <c r="G83" s="134"/>
      <c r="H83" s="134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2" t="s">
        <v>87</v>
      </c>
      <c r="B84" s="136">
        <f t="shared" si="14"/>
        <v>0</v>
      </c>
      <c r="C84" s="137"/>
      <c r="D84" s="137"/>
      <c r="E84" s="137"/>
      <c r="F84" s="131"/>
      <c r="G84" s="134"/>
      <c r="H84" s="134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754" t="s">
        <v>53</v>
      </c>
      <c r="B85" s="1205">
        <f>SUM(B66:B84)</f>
        <v>672</v>
      </c>
      <c r="C85" s="1205">
        <f>SUM(C66:C84)</f>
        <v>672</v>
      </c>
      <c r="D85" s="1205">
        <f>SUM(D66:D84)</f>
        <v>0</v>
      </c>
      <c r="E85" s="1205">
        <f>SUM(E66:E84)</f>
        <v>0</v>
      </c>
      <c r="F85" s="131"/>
      <c r="G85" s="134"/>
      <c r="H85" s="134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56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32.1" customHeight="1" x14ac:dyDescent="0.2">
      <c r="A86" s="82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3"/>
      <c r="CH86" s="13"/>
      <c r="CI86" s="13"/>
      <c r="CJ86" s="13"/>
      <c r="CK86" s="13"/>
      <c r="CL86" s="13"/>
      <c r="CM86" s="13"/>
    </row>
    <row r="87" spans="1:91" ht="16.350000000000001" customHeight="1" x14ac:dyDescent="0.2">
      <c r="A87" s="1501" t="s">
        <v>89</v>
      </c>
      <c r="B87" s="1503"/>
      <c r="C87" s="1501" t="s">
        <v>5</v>
      </c>
      <c r="D87" s="1502"/>
      <c r="E87" s="1503"/>
      <c r="F87" s="1507" t="s">
        <v>6</v>
      </c>
      <c r="G87" s="1508"/>
      <c r="H87" s="1508"/>
      <c r="I87" s="1508"/>
      <c r="J87" s="1508"/>
      <c r="K87" s="1508"/>
      <c r="L87" s="1508"/>
      <c r="M87" s="1508"/>
      <c r="N87" s="1508"/>
      <c r="O87" s="1508"/>
      <c r="P87" s="1508"/>
      <c r="Q87" s="1508"/>
      <c r="R87" s="1508"/>
      <c r="S87" s="1508"/>
      <c r="T87" s="1508"/>
      <c r="U87" s="1508"/>
      <c r="V87" s="1508"/>
      <c r="W87" s="1508"/>
      <c r="X87" s="1508"/>
      <c r="Y87" s="1508"/>
      <c r="Z87" s="1508"/>
      <c r="AA87" s="1508"/>
      <c r="AB87" s="1508"/>
      <c r="AC87" s="1508"/>
      <c r="AD87" s="1508"/>
      <c r="AE87" s="1508"/>
      <c r="AF87" s="1508"/>
      <c r="AG87" s="1508"/>
      <c r="AH87" s="1508"/>
      <c r="AI87" s="1508"/>
      <c r="AJ87" s="1508"/>
      <c r="AK87" s="1508"/>
      <c r="AL87" s="1508"/>
      <c r="AM87" s="1509"/>
      <c r="AN87" s="1510" t="s">
        <v>7</v>
      </c>
      <c r="AO87" s="1510" t="s">
        <v>90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45"/>
      <c r="B88" s="1546"/>
      <c r="C88" s="1504"/>
      <c r="D88" s="1505"/>
      <c r="E88" s="1506"/>
      <c r="F88" s="1507" t="s">
        <v>11</v>
      </c>
      <c r="G88" s="1509"/>
      <c r="H88" s="1508" t="s">
        <v>12</v>
      </c>
      <c r="I88" s="1508"/>
      <c r="J88" s="1507" t="s">
        <v>13</v>
      </c>
      <c r="K88" s="1509"/>
      <c r="L88" s="1508" t="s">
        <v>14</v>
      </c>
      <c r="M88" s="1508"/>
      <c r="N88" s="1507" t="s">
        <v>15</v>
      </c>
      <c r="O88" s="1509"/>
      <c r="P88" s="1508" t="s">
        <v>16</v>
      </c>
      <c r="Q88" s="1508"/>
      <c r="R88" s="1507" t="s">
        <v>17</v>
      </c>
      <c r="S88" s="1509"/>
      <c r="T88" s="1508" t="s">
        <v>18</v>
      </c>
      <c r="U88" s="1508"/>
      <c r="V88" s="1507" t="s">
        <v>19</v>
      </c>
      <c r="W88" s="1509"/>
      <c r="X88" s="1508" t="s">
        <v>20</v>
      </c>
      <c r="Y88" s="1509"/>
      <c r="Z88" s="1507" t="s">
        <v>21</v>
      </c>
      <c r="AA88" s="1508"/>
      <c r="AB88" s="1507" t="s">
        <v>22</v>
      </c>
      <c r="AC88" s="1509"/>
      <c r="AD88" s="1508" t="s">
        <v>23</v>
      </c>
      <c r="AE88" s="1508"/>
      <c r="AF88" s="1507" t="s">
        <v>24</v>
      </c>
      <c r="AG88" s="1509"/>
      <c r="AH88" s="1508" t="s">
        <v>25</v>
      </c>
      <c r="AI88" s="1508"/>
      <c r="AJ88" s="1507" t="s">
        <v>26</v>
      </c>
      <c r="AK88" s="1509"/>
      <c r="AL88" s="1508" t="s">
        <v>27</v>
      </c>
      <c r="AM88" s="1509"/>
      <c r="AN88" s="1511"/>
      <c r="AO88" s="1511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504"/>
      <c r="B89" s="1505"/>
      <c r="C89" s="1173" t="s">
        <v>32</v>
      </c>
      <c r="D89" s="1206" t="s">
        <v>40</v>
      </c>
      <c r="E89" s="765" t="s">
        <v>34</v>
      </c>
      <c r="F89" s="754" t="s">
        <v>40</v>
      </c>
      <c r="G89" s="765" t="s">
        <v>34</v>
      </c>
      <c r="H89" s="775" t="s">
        <v>40</v>
      </c>
      <c r="I89" s="775" t="s">
        <v>34</v>
      </c>
      <c r="J89" s="754" t="s">
        <v>40</v>
      </c>
      <c r="K89" s="765" t="s">
        <v>34</v>
      </c>
      <c r="L89" s="775" t="s">
        <v>40</v>
      </c>
      <c r="M89" s="775" t="s">
        <v>34</v>
      </c>
      <c r="N89" s="754" t="s">
        <v>40</v>
      </c>
      <c r="O89" s="765" t="s">
        <v>34</v>
      </c>
      <c r="P89" s="775" t="s">
        <v>40</v>
      </c>
      <c r="Q89" s="775" t="s">
        <v>34</v>
      </c>
      <c r="R89" s="754" t="s">
        <v>40</v>
      </c>
      <c r="S89" s="765" t="s">
        <v>34</v>
      </c>
      <c r="T89" s="775" t="s">
        <v>40</v>
      </c>
      <c r="U89" s="775" t="s">
        <v>34</v>
      </c>
      <c r="V89" s="754" t="s">
        <v>40</v>
      </c>
      <c r="W89" s="765" t="s">
        <v>34</v>
      </c>
      <c r="X89" s="775" t="s">
        <v>40</v>
      </c>
      <c r="Y89" s="765" t="s">
        <v>34</v>
      </c>
      <c r="Z89" s="754" t="s">
        <v>40</v>
      </c>
      <c r="AA89" s="775" t="s">
        <v>34</v>
      </c>
      <c r="AB89" s="754" t="s">
        <v>40</v>
      </c>
      <c r="AC89" s="765" t="s">
        <v>34</v>
      </c>
      <c r="AD89" s="775" t="s">
        <v>40</v>
      </c>
      <c r="AE89" s="775" t="s">
        <v>34</v>
      </c>
      <c r="AF89" s="754" t="s">
        <v>40</v>
      </c>
      <c r="AG89" s="765" t="s">
        <v>34</v>
      </c>
      <c r="AH89" s="775" t="s">
        <v>40</v>
      </c>
      <c r="AI89" s="775" t="s">
        <v>34</v>
      </c>
      <c r="AJ89" s="754" t="s">
        <v>40</v>
      </c>
      <c r="AK89" s="765" t="s">
        <v>34</v>
      </c>
      <c r="AL89" s="775" t="s">
        <v>40</v>
      </c>
      <c r="AM89" s="765" t="s">
        <v>34</v>
      </c>
      <c r="AN89" s="1512"/>
      <c r="AO89" s="15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07" t="s">
        <v>91</v>
      </c>
      <c r="B90" s="1509"/>
      <c r="C90" s="1176">
        <f t="shared" ref="C90:AN90" si="15">SUM(C91:C97)</f>
        <v>663</v>
      </c>
      <c r="D90" s="1186">
        <f>SUM(D91:D97)</f>
        <v>267</v>
      </c>
      <c r="E90" s="1186">
        <f>SUM(E91:E97)</f>
        <v>396</v>
      </c>
      <c r="F90" s="1198">
        <f t="shared" si="15"/>
        <v>12</v>
      </c>
      <c r="G90" s="1207">
        <f t="shared" si="15"/>
        <v>10</v>
      </c>
      <c r="H90" s="1198">
        <f t="shared" si="15"/>
        <v>3</v>
      </c>
      <c r="I90" s="1207">
        <f t="shared" si="15"/>
        <v>12</v>
      </c>
      <c r="J90" s="1198">
        <f t="shared" si="15"/>
        <v>8</v>
      </c>
      <c r="K90" s="1207">
        <f t="shared" si="15"/>
        <v>6</v>
      </c>
      <c r="L90" s="1198">
        <f t="shared" si="15"/>
        <v>10</v>
      </c>
      <c r="M90" s="1207">
        <f t="shared" si="15"/>
        <v>16</v>
      </c>
      <c r="N90" s="1198">
        <f t="shared" si="15"/>
        <v>8</v>
      </c>
      <c r="O90" s="1207">
        <f t="shared" si="15"/>
        <v>42</v>
      </c>
      <c r="P90" s="1198">
        <f t="shared" si="15"/>
        <v>10</v>
      </c>
      <c r="Q90" s="1207">
        <f t="shared" si="15"/>
        <v>45</v>
      </c>
      <c r="R90" s="1198">
        <f t="shared" si="15"/>
        <v>10</v>
      </c>
      <c r="S90" s="1207">
        <f t="shared" si="15"/>
        <v>37</v>
      </c>
      <c r="T90" s="1198">
        <f t="shared" si="15"/>
        <v>10</v>
      </c>
      <c r="U90" s="1207">
        <f t="shared" si="15"/>
        <v>29</v>
      </c>
      <c r="V90" s="1198">
        <f t="shared" si="15"/>
        <v>13</v>
      </c>
      <c r="W90" s="1207">
        <f t="shared" si="15"/>
        <v>17</v>
      </c>
      <c r="X90" s="1198">
        <f t="shared" si="15"/>
        <v>11</v>
      </c>
      <c r="Y90" s="1207">
        <f t="shared" si="15"/>
        <v>16</v>
      </c>
      <c r="Z90" s="1198">
        <f t="shared" si="15"/>
        <v>15</v>
      </c>
      <c r="AA90" s="1207">
        <f t="shared" si="15"/>
        <v>23</v>
      </c>
      <c r="AB90" s="1198">
        <f t="shared" si="15"/>
        <v>17</v>
      </c>
      <c r="AC90" s="1207">
        <f t="shared" si="15"/>
        <v>15</v>
      </c>
      <c r="AD90" s="1198">
        <f t="shared" si="15"/>
        <v>21</v>
      </c>
      <c r="AE90" s="1207">
        <f t="shared" si="15"/>
        <v>16</v>
      </c>
      <c r="AF90" s="1198">
        <f t="shared" si="15"/>
        <v>27</v>
      </c>
      <c r="AG90" s="1207">
        <f t="shared" si="15"/>
        <v>24</v>
      </c>
      <c r="AH90" s="1198">
        <f t="shared" si="15"/>
        <v>22</v>
      </c>
      <c r="AI90" s="1207">
        <f t="shared" si="15"/>
        <v>26</v>
      </c>
      <c r="AJ90" s="1198">
        <f t="shared" si="15"/>
        <v>32</v>
      </c>
      <c r="AK90" s="1207">
        <f t="shared" si="15"/>
        <v>25</v>
      </c>
      <c r="AL90" s="1198">
        <f t="shared" si="15"/>
        <v>38</v>
      </c>
      <c r="AM90" s="1207">
        <f t="shared" si="15"/>
        <v>37</v>
      </c>
      <c r="AN90" s="1208">
        <f t="shared" si="15"/>
        <v>632</v>
      </c>
      <c r="AO90" s="1208">
        <f>SUM(AO91:AO93)</f>
        <v>0</v>
      </c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>
        <v>0</v>
      </c>
      <c r="CH90" s="13">
        <v>0</v>
      </c>
      <c r="CI90" s="13"/>
      <c r="CJ90" s="13"/>
      <c r="CK90" s="13"/>
      <c r="CL90" s="13"/>
      <c r="CM90" s="13"/>
    </row>
    <row r="91" spans="1:91" ht="16.350000000000001" customHeight="1" x14ac:dyDescent="0.2">
      <c r="A91" s="1510" t="s">
        <v>92</v>
      </c>
      <c r="B91" s="768" t="s">
        <v>93</v>
      </c>
      <c r="C91" s="1176">
        <f t="shared" ref="C91:C97" si="16">SUM(D91+E91)</f>
        <v>535</v>
      </c>
      <c r="D91" s="1186">
        <f>SUM(F91+H91+J91+L91+N91+P91+R91+T91+V91+X91+Z91+AB91+AD91+AF91+AH91+AJ91+AL91)</f>
        <v>207</v>
      </c>
      <c r="E91" s="1186">
        <f>SUM(G91+I91+K91+M91+O91+Q91+S91+U91+W91+Y91+AA91+AC91+AE91+AG91+AI91+AK91+AM91)</f>
        <v>328</v>
      </c>
      <c r="F91" s="1178">
        <v>12</v>
      </c>
      <c r="G91" s="1209">
        <v>8</v>
      </c>
      <c r="H91" s="1179">
        <v>3</v>
      </c>
      <c r="I91" s="1180">
        <v>11</v>
      </c>
      <c r="J91" s="1179">
        <v>8</v>
      </c>
      <c r="K91" s="1180">
        <v>6</v>
      </c>
      <c r="L91" s="1178">
        <v>9</v>
      </c>
      <c r="M91" s="1209">
        <v>15</v>
      </c>
      <c r="N91" s="1179">
        <v>4</v>
      </c>
      <c r="O91" s="1180">
        <v>39</v>
      </c>
      <c r="P91" s="1179">
        <v>7</v>
      </c>
      <c r="Q91" s="1180">
        <v>40</v>
      </c>
      <c r="R91" s="1179">
        <v>10</v>
      </c>
      <c r="S91" s="1180">
        <v>37</v>
      </c>
      <c r="T91" s="1179">
        <v>8</v>
      </c>
      <c r="U91" s="1180">
        <v>26</v>
      </c>
      <c r="V91" s="1179">
        <v>12</v>
      </c>
      <c r="W91" s="1180">
        <v>16</v>
      </c>
      <c r="X91" s="1179">
        <v>10</v>
      </c>
      <c r="Y91" s="1180">
        <v>9</v>
      </c>
      <c r="Z91" s="1179">
        <v>11</v>
      </c>
      <c r="AA91" s="1180">
        <v>20</v>
      </c>
      <c r="AB91" s="1179">
        <v>13</v>
      </c>
      <c r="AC91" s="1180">
        <v>13</v>
      </c>
      <c r="AD91" s="1179">
        <v>14</v>
      </c>
      <c r="AE91" s="1180">
        <v>13</v>
      </c>
      <c r="AF91" s="1179">
        <v>22</v>
      </c>
      <c r="AG91" s="1180">
        <v>16</v>
      </c>
      <c r="AH91" s="1179">
        <v>16</v>
      </c>
      <c r="AI91" s="1180">
        <v>13</v>
      </c>
      <c r="AJ91" s="1179">
        <v>20</v>
      </c>
      <c r="AK91" s="1180">
        <v>18</v>
      </c>
      <c r="AL91" s="1179">
        <v>28</v>
      </c>
      <c r="AM91" s="1180">
        <v>28</v>
      </c>
      <c r="AN91" s="1181">
        <v>512</v>
      </c>
      <c r="AO91" s="1181">
        <v>0</v>
      </c>
      <c r="AP91" s="28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12"/>
      <c r="BB91" s="12"/>
      <c r="CG91" s="13">
        <v>0</v>
      </c>
      <c r="CH91" s="13">
        <v>0</v>
      </c>
      <c r="CI91" s="13">
        <v>0</v>
      </c>
      <c r="CJ91" s="13">
        <v>0</v>
      </c>
      <c r="CK91" s="13"/>
      <c r="CL91" s="13"/>
      <c r="CM91" s="13"/>
    </row>
    <row r="92" spans="1:91" ht="16.350000000000001" customHeight="1" x14ac:dyDescent="0.2">
      <c r="A92" s="1511"/>
      <c r="B92" s="144" t="s">
        <v>94</v>
      </c>
      <c r="C92" s="107">
        <f t="shared" si="16"/>
        <v>29</v>
      </c>
      <c r="D92" s="32">
        <f t="shared" ref="D92:E97" si="17">SUM(F92+H92+J92+L92+N92+P92+R92+T92+V92+X92+Z92+AB92+AD92+AF92+AH92+AJ92+AL92)</f>
        <v>15</v>
      </c>
      <c r="E92" s="32">
        <f t="shared" si="17"/>
        <v>14</v>
      </c>
      <c r="F92" s="145"/>
      <c r="G92" s="146"/>
      <c r="H92" s="147"/>
      <c r="I92" s="148"/>
      <c r="J92" s="145"/>
      <c r="K92" s="149"/>
      <c r="L92" s="147"/>
      <c r="M92" s="150"/>
      <c r="N92" s="145"/>
      <c r="O92" s="149"/>
      <c r="P92" s="148">
        <v>1</v>
      </c>
      <c r="Q92" s="150">
        <v>1</v>
      </c>
      <c r="R92" s="151"/>
      <c r="S92" s="149"/>
      <c r="T92" s="148"/>
      <c r="U92" s="150">
        <v>1</v>
      </c>
      <c r="V92" s="151"/>
      <c r="W92" s="149"/>
      <c r="X92" s="148"/>
      <c r="Y92" s="149">
        <v>1</v>
      </c>
      <c r="Z92" s="151"/>
      <c r="AA92" s="150">
        <v>1</v>
      </c>
      <c r="AB92" s="151">
        <v>1</v>
      </c>
      <c r="AC92" s="149"/>
      <c r="AD92" s="148">
        <v>1</v>
      </c>
      <c r="AE92" s="150">
        <v>1</v>
      </c>
      <c r="AF92" s="151"/>
      <c r="AG92" s="149">
        <v>3</v>
      </c>
      <c r="AH92" s="148">
        <v>3</v>
      </c>
      <c r="AI92" s="150">
        <v>1</v>
      </c>
      <c r="AJ92" s="151">
        <v>4</v>
      </c>
      <c r="AK92" s="149">
        <v>4</v>
      </c>
      <c r="AL92" s="148">
        <v>5</v>
      </c>
      <c r="AM92" s="149">
        <v>1</v>
      </c>
      <c r="AN92" s="152">
        <v>27</v>
      </c>
      <c r="AO92" s="152">
        <v>0</v>
      </c>
      <c r="AP92" s="28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thickBot="1" x14ac:dyDescent="0.25">
      <c r="A93" s="1540"/>
      <c r="B93" s="153" t="s">
        <v>95</v>
      </c>
      <c r="C93" s="154">
        <f t="shared" si="16"/>
        <v>4</v>
      </c>
      <c r="D93" s="155">
        <f t="shared" si="17"/>
        <v>2</v>
      </c>
      <c r="E93" s="155">
        <f t="shared" si="17"/>
        <v>2</v>
      </c>
      <c r="F93" s="156"/>
      <c r="G93" s="157"/>
      <c r="H93" s="158"/>
      <c r="I93" s="159"/>
      <c r="J93" s="156"/>
      <c r="K93" s="160"/>
      <c r="L93" s="158"/>
      <c r="M93" s="161"/>
      <c r="N93" s="156"/>
      <c r="O93" s="160"/>
      <c r="P93" s="159"/>
      <c r="Q93" s="161">
        <v>1</v>
      </c>
      <c r="R93" s="162"/>
      <c r="S93" s="160"/>
      <c r="T93" s="159"/>
      <c r="U93" s="161"/>
      <c r="V93" s="162"/>
      <c r="W93" s="160"/>
      <c r="X93" s="159"/>
      <c r="Y93" s="160">
        <v>1</v>
      </c>
      <c r="Z93" s="162">
        <v>1</v>
      </c>
      <c r="AA93" s="161"/>
      <c r="AB93" s="162"/>
      <c r="AC93" s="160"/>
      <c r="AD93" s="159"/>
      <c r="AE93" s="161"/>
      <c r="AF93" s="162">
        <v>1</v>
      </c>
      <c r="AG93" s="160"/>
      <c r="AH93" s="159"/>
      <c r="AI93" s="161"/>
      <c r="AJ93" s="162"/>
      <c r="AK93" s="160"/>
      <c r="AL93" s="159"/>
      <c r="AM93" s="160"/>
      <c r="AN93" s="163">
        <v>4</v>
      </c>
      <c r="AO93" s="163">
        <v>0</v>
      </c>
      <c r="AP93" s="28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Top="1" x14ac:dyDescent="0.2">
      <c r="A94" s="1541" t="s">
        <v>96</v>
      </c>
      <c r="B94" s="1542"/>
      <c r="C94" s="164">
        <f t="shared" si="16"/>
        <v>7</v>
      </c>
      <c r="D94" s="64">
        <f t="shared" si="17"/>
        <v>1</v>
      </c>
      <c r="E94" s="165">
        <f>SUM(G94+I94+K94+M94+O94+Q94+S94+U94+W94+Y94+AA94+AC94+AE94+AG94+AI94+AK94+AM94)</f>
        <v>6</v>
      </c>
      <c r="F94" s="166"/>
      <c r="G94" s="167">
        <v>2</v>
      </c>
      <c r="H94" s="168"/>
      <c r="I94" s="169">
        <v>1</v>
      </c>
      <c r="J94" s="170"/>
      <c r="K94" s="167"/>
      <c r="L94" s="168"/>
      <c r="M94" s="171"/>
      <c r="N94" s="170"/>
      <c r="O94" s="167">
        <v>1</v>
      </c>
      <c r="P94" s="169"/>
      <c r="Q94" s="171">
        <v>1</v>
      </c>
      <c r="R94" s="172"/>
      <c r="S94" s="167"/>
      <c r="T94" s="169"/>
      <c r="U94" s="171"/>
      <c r="V94" s="172"/>
      <c r="W94" s="167"/>
      <c r="X94" s="169"/>
      <c r="Y94" s="167"/>
      <c r="Z94" s="172"/>
      <c r="AA94" s="171"/>
      <c r="AB94" s="172"/>
      <c r="AC94" s="167"/>
      <c r="AD94" s="169"/>
      <c r="AE94" s="171">
        <v>1</v>
      </c>
      <c r="AF94" s="172"/>
      <c r="AG94" s="167"/>
      <c r="AH94" s="169"/>
      <c r="AI94" s="171"/>
      <c r="AJ94" s="172"/>
      <c r="AK94" s="167"/>
      <c r="AL94" s="169">
        <v>1</v>
      </c>
      <c r="AM94" s="167"/>
      <c r="AN94" s="173">
        <v>7</v>
      </c>
      <c r="AO94" s="174"/>
      <c r="AP94" s="28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/>
      <c r="CJ94" s="13"/>
      <c r="CK94" s="13"/>
      <c r="CL94" s="13"/>
      <c r="CM94" s="13"/>
    </row>
    <row r="95" spans="1:91" ht="16.350000000000001" customHeight="1" x14ac:dyDescent="0.2">
      <c r="A95" s="1543" t="s">
        <v>97</v>
      </c>
      <c r="B95" s="1544"/>
      <c r="C95" s="31">
        <f t="shared" si="16"/>
        <v>24</v>
      </c>
      <c r="D95" s="64">
        <f t="shared" si="17"/>
        <v>11</v>
      </c>
      <c r="E95" s="175">
        <f>SUM(G95+I95+K95+M95+O95+Q95+S95+U95+W95+Y95+AA95+AC95+AE95+AG95+AI95+AK95+AM95)</f>
        <v>13</v>
      </c>
      <c r="F95" s="176"/>
      <c r="G95" s="177"/>
      <c r="H95" s="178"/>
      <c r="I95" s="179"/>
      <c r="J95" s="166"/>
      <c r="K95" s="180"/>
      <c r="L95" s="178">
        <v>1</v>
      </c>
      <c r="M95" s="181">
        <v>1</v>
      </c>
      <c r="N95" s="166">
        <v>1</v>
      </c>
      <c r="O95" s="180">
        <v>1</v>
      </c>
      <c r="P95" s="179">
        <v>1</v>
      </c>
      <c r="Q95" s="181">
        <v>1</v>
      </c>
      <c r="R95" s="182"/>
      <c r="S95" s="180"/>
      <c r="T95" s="179">
        <v>2</v>
      </c>
      <c r="U95" s="181"/>
      <c r="V95" s="182"/>
      <c r="W95" s="180"/>
      <c r="X95" s="179"/>
      <c r="Y95" s="180">
        <v>2</v>
      </c>
      <c r="Z95" s="182">
        <v>2</v>
      </c>
      <c r="AA95" s="181"/>
      <c r="AB95" s="182"/>
      <c r="AC95" s="180"/>
      <c r="AD95" s="179">
        <v>1</v>
      </c>
      <c r="AE95" s="181"/>
      <c r="AF95" s="182"/>
      <c r="AG95" s="180">
        <v>2</v>
      </c>
      <c r="AH95" s="179">
        <v>2</v>
      </c>
      <c r="AI95" s="181">
        <v>3</v>
      </c>
      <c r="AJ95" s="182">
        <v>1</v>
      </c>
      <c r="AK95" s="180">
        <v>2</v>
      </c>
      <c r="AL95" s="179"/>
      <c r="AM95" s="180">
        <v>1</v>
      </c>
      <c r="AN95" s="183">
        <v>22</v>
      </c>
      <c r="AO95" s="184"/>
      <c r="AP95" s="28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543" t="s">
        <v>98</v>
      </c>
      <c r="B96" s="1544"/>
      <c r="C96" s="107">
        <f t="shared" si="16"/>
        <v>56</v>
      </c>
      <c r="D96" s="32">
        <f t="shared" si="17"/>
        <v>27</v>
      </c>
      <c r="E96" s="185">
        <f>SUM(G96+I96+K96+M96+O96+Q96+S96+U96+W96+Y96+AA96+AC96+AE96+AG96+AI96+AK96+AM96)</f>
        <v>29</v>
      </c>
      <c r="F96" s="145"/>
      <c r="G96" s="146"/>
      <c r="H96" s="147"/>
      <c r="I96" s="148"/>
      <c r="J96" s="145"/>
      <c r="K96" s="149"/>
      <c r="L96" s="147"/>
      <c r="M96" s="150"/>
      <c r="N96" s="145">
        <v>1</v>
      </c>
      <c r="O96" s="149">
        <v>1</v>
      </c>
      <c r="P96" s="148">
        <v>1</v>
      </c>
      <c r="Q96" s="150">
        <v>1</v>
      </c>
      <c r="R96" s="151"/>
      <c r="S96" s="149"/>
      <c r="T96" s="148"/>
      <c r="U96" s="150">
        <v>1</v>
      </c>
      <c r="V96" s="151"/>
      <c r="W96" s="149">
        <v>1</v>
      </c>
      <c r="X96" s="148">
        <v>1</v>
      </c>
      <c r="Y96" s="149">
        <v>3</v>
      </c>
      <c r="Z96" s="151">
        <v>1</v>
      </c>
      <c r="AA96" s="150">
        <v>2</v>
      </c>
      <c r="AB96" s="151">
        <v>3</v>
      </c>
      <c r="AC96" s="149">
        <v>2</v>
      </c>
      <c r="AD96" s="148">
        <v>4</v>
      </c>
      <c r="AE96" s="150">
        <v>1</v>
      </c>
      <c r="AF96" s="151">
        <v>4</v>
      </c>
      <c r="AG96" s="149">
        <v>3</v>
      </c>
      <c r="AH96" s="148">
        <v>1</v>
      </c>
      <c r="AI96" s="150">
        <v>8</v>
      </c>
      <c r="AJ96" s="151">
        <v>7</v>
      </c>
      <c r="AK96" s="149">
        <v>1</v>
      </c>
      <c r="AL96" s="148">
        <v>4</v>
      </c>
      <c r="AM96" s="149">
        <v>5</v>
      </c>
      <c r="AN96" s="152">
        <v>52</v>
      </c>
      <c r="AO96" s="186"/>
      <c r="AP96" s="28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547" t="s">
        <v>99</v>
      </c>
      <c r="B97" s="1548"/>
      <c r="C97" s="77">
        <f t="shared" si="16"/>
        <v>8</v>
      </c>
      <c r="D97" s="78">
        <f t="shared" si="17"/>
        <v>4</v>
      </c>
      <c r="E97" s="187">
        <f>SUM(G97+I97+K97+M97+O97+Q97+S97+U97+W97+Y97+AA97+AC97+AE97+AG97+AI97+AK97+AM97)</f>
        <v>4</v>
      </c>
      <c r="F97" s="188"/>
      <c r="G97" s="189"/>
      <c r="H97" s="190"/>
      <c r="I97" s="191"/>
      <c r="J97" s="188"/>
      <c r="K97" s="192"/>
      <c r="L97" s="190"/>
      <c r="M97" s="193"/>
      <c r="N97" s="188">
        <v>2</v>
      </c>
      <c r="O97" s="192"/>
      <c r="P97" s="191"/>
      <c r="Q97" s="193"/>
      <c r="R97" s="194"/>
      <c r="S97" s="192"/>
      <c r="T97" s="191"/>
      <c r="U97" s="193">
        <v>1</v>
      </c>
      <c r="V97" s="194">
        <v>1</v>
      </c>
      <c r="W97" s="192"/>
      <c r="X97" s="191"/>
      <c r="Y97" s="192"/>
      <c r="Z97" s="194"/>
      <c r="AA97" s="193"/>
      <c r="AB97" s="194"/>
      <c r="AC97" s="192"/>
      <c r="AD97" s="191">
        <v>1</v>
      </c>
      <c r="AE97" s="193"/>
      <c r="AF97" s="194"/>
      <c r="AG97" s="192"/>
      <c r="AH97" s="191"/>
      <c r="AI97" s="193">
        <v>1</v>
      </c>
      <c r="AJ97" s="194"/>
      <c r="AK97" s="192"/>
      <c r="AL97" s="191"/>
      <c r="AM97" s="192">
        <v>2</v>
      </c>
      <c r="AN97" s="195">
        <v>8</v>
      </c>
      <c r="AO97" s="196"/>
      <c r="AP97" s="28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32.1" customHeight="1" x14ac:dyDescent="0.2">
      <c r="A98" s="82" t="s">
        <v>100</v>
      </c>
      <c r="B98" s="8"/>
      <c r="C98" s="8"/>
      <c r="D98" s="8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X98" s="2"/>
      <c r="BY98" s="2"/>
      <c r="BZ98" s="2"/>
      <c r="CG98" s="13"/>
      <c r="CH98" s="13"/>
      <c r="CI98" s="13"/>
      <c r="CJ98" s="13"/>
      <c r="CK98" s="13"/>
      <c r="CL98" s="13"/>
      <c r="CM98" s="13"/>
    </row>
    <row r="99" spans="1:91" ht="16.350000000000001" customHeight="1" x14ac:dyDescent="0.2">
      <c r="A99" s="1507" t="s">
        <v>101</v>
      </c>
      <c r="B99" s="1508"/>
      <c r="C99" s="1509"/>
      <c r="D99" s="1183" t="s">
        <v>53</v>
      </c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CG99" s="13"/>
      <c r="CH99" s="13"/>
      <c r="CI99" s="13"/>
      <c r="CJ99" s="13"/>
      <c r="CK99" s="13"/>
      <c r="CL99" s="13"/>
      <c r="CM99" s="13"/>
    </row>
    <row r="100" spans="1:91" ht="25.35" customHeight="1" x14ac:dyDescent="0.2">
      <c r="A100" s="1501" t="s">
        <v>102</v>
      </c>
      <c r="B100" s="1503"/>
      <c r="C100" s="1210" t="s">
        <v>103</v>
      </c>
      <c r="D100" s="1211"/>
      <c r="E100" s="131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45"/>
      <c r="B101" s="1546"/>
      <c r="C101" s="769" t="s">
        <v>104</v>
      </c>
      <c r="D101" s="152"/>
      <c r="E101" s="131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504"/>
      <c r="B102" s="1506"/>
      <c r="C102" s="770" t="s">
        <v>105</v>
      </c>
      <c r="D102" s="200"/>
      <c r="E102" s="131"/>
      <c r="CG102" s="13"/>
      <c r="CH102" s="13"/>
      <c r="CI102" s="13"/>
      <c r="CJ102" s="13"/>
      <c r="CK102" s="13"/>
      <c r="CL102" s="13"/>
      <c r="CM102" s="13"/>
    </row>
    <row r="103" spans="1:91" ht="32.1" customHeight="1" x14ac:dyDescent="0.2">
      <c r="A103" s="776" t="s">
        <v>106</v>
      </c>
      <c r="B103" s="56"/>
      <c r="C103" s="201"/>
      <c r="D103" s="201"/>
      <c r="E103" s="202"/>
      <c r="F103" s="203"/>
      <c r="G103" s="203"/>
      <c r="H103" s="94"/>
      <c r="I103" s="203"/>
      <c r="J103" s="56"/>
      <c r="K103" s="204"/>
      <c r="L103" s="205"/>
      <c r="M103" s="204"/>
      <c r="N103" s="204"/>
      <c r="O103" s="206"/>
      <c r="P103" s="56"/>
      <c r="Q103" s="204"/>
      <c r="R103" s="206"/>
      <c r="S103" s="56"/>
      <c r="T103" s="204"/>
      <c r="U103" s="56"/>
      <c r="V103" s="56"/>
      <c r="W103" s="206"/>
      <c r="X103" s="206"/>
      <c r="Y103" s="206"/>
      <c r="Z103" s="207"/>
      <c r="AA103" s="56"/>
      <c r="AB103" s="206"/>
      <c r="AC103" s="206"/>
      <c r="AD103" s="206"/>
      <c r="AE103" s="206"/>
      <c r="AF103" s="207"/>
      <c r="AG103" s="56"/>
      <c r="AH103" s="206"/>
      <c r="AI103" s="206"/>
      <c r="AJ103" s="206"/>
      <c r="AK103" s="56"/>
      <c r="AL103" s="204"/>
      <c r="AM103" s="206"/>
      <c r="AN103" s="204"/>
      <c r="AO103" s="208"/>
      <c r="AP103" s="56"/>
      <c r="BX103" s="2"/>
      <c r="BY103" s="2"/>
      <c r="BZ103" s="2"/>
      <c r="CG103" s="13"/>
      <c r="CH103" s="13"/>
      <c r="CI103" s="13"/>
      <c r="CJ103" s="13"/>
      <c r="CK103" s="13"/>
      <c r="CL103" s="13"/>
      <c r="CM103" s="13"/>
    </row>
    <row r="104" spans="1:91" ht="16.350000000000001" customHeight="1" x14ac:dyDescent="0.2">
      <c r="A104" s="1523" t="s">
        <v>89</v>
      </c>
      <c r="B104" s="1549"/>
      <c r="C104" s="1501" t="s">
        <v>5</v>
      </c>
      <c r="D104" s="1502"/>
      <c r="E104" s="1503"/>
      <c r="F104" s="1507" t="s">
        <v>6</v>
      </c>
      <c r="G104" s="1508"/>
      <c r="H104" s="1508"/>
      <c r="I104" s="1508"/>
      <c r="J104" s="1508"/>
      <c r="K104" s="1508"/>
      <c r="L104" s="1508"/>
      <c r="M104" s="1508"/>
      <c r="N104" s="1508"/>
      <c r="O104" s="1508"/>
      <c r="P104" s="1508"/>
      <c r="Q104" s="1508"/>
      <c r="R104" s="1508"/>
      <c r="S104" s="1508"/>
      <c r="T104" s="1508"/>
      <c r="U104" s="1508"/>
      <c r="V104" s="1508"/>
      <c r="W104" s="1508"/>
      <c r="X104" s="1508"/>
      <c r="Y104" s="1508"/>
      <c r="Z104" s="1508"/>
      <c r="AA104" s="1508"/>
      <c r="AB104" s="1508"/>
      <c r="AC104" s="1508"/>
      <c r="AD104" s="1508"/>
      <c r="AE104" s="1508"/>
      <c r="AF104" s="1508"/>
      <c r="AG104" s="1508"/>
      <c r="AH104" s="1508"/>
      <c r="AI104" s="1508"/>
      <c r="AJ104" s="1508"/>
      <c r="AK104" s="1508"/>
      <c r="AL104" s="1508"/>
      <c r="AM104" s="1509"/>
      <c r="AN104" s="1510" t="s">
        <v>7</v>
      </c>
      <c r="AO104" s="209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24"/>
      <c r="B105" s="1550"/>
      <c r="C105" s="1504"/>
      <c r="D105" s="1505"/>
      <c r="E105" s="1506"/>
      <c r="F105" s="1507" t="s">
        <v>11</v>
      </c>
      <c r="G105" s="1509"/>
      <c r="H105" s="1507" t="s">
        <v>12</v>
      </c>
      <c r="I105" s="1509"/>
      <c r="J105" s="1507" t="s">
        <v>13</v>
      </c>
      <c r="K105" s="1509"/>
      <c r="L105" s="1507" t="s">
        <v>14</v>
      </c>
      <c r="M105" s="1509"/>
      <c r="N105" s="1507" t="s">
        <v>15</v>
      </c>
      <c r="O105" s="1509"/>
      <c r="P105" s="1513" t="s">
        <v>16</v>
      </c>
      <c r="Q105" s="1514"/>
      <c r="R105" s="1513" t="s">
        <v>17</v>
      </c>
      <c r="S105" s="1514"/>
      <c r="T105" s="1513" t="s">
        <v>18</v>
      </c>
      <c r="U105" s="1514"/>
      <c r="V105" s="1513" t="s">
        <v>19</v>
      </c>
      <c r="W105" s="1514"/>
      <c r="X105" s="1513" t="s">
        <v>20</v>
      </c>
      <c r="Y105" s="1514"/>
      <c r="Z105" s="1513" t="s">
        <v>21</v>
      </c>
      <c r="AA105" s="1514"/>
      <c r="AB105" s="1513" t="s">
        <v>22</v>
      </c>
      <c r="AC105" s="1514"/>
      <c r="AD105" s="1520" t="s">
        <v>23</v>
      </c>
      <c r="AE105" s="1520"/>
      <c r="AF105" s="1513" t="s">
        <v>24</v>
      </c>
      <c r="AG105" s="1514"/>
      <c r="AH105" s="1520" t="s">
        <v>25</v>
      </c>
      <c r="AI105" s="1520"/>
      <c r="AJ105" s="1513" t="s">
        <v>26</v>
      </c>
      <c r="AK105" s="1514"/>
      <c r="AL105" s="1520" t="s">
        <v>27</v>
      </c>
      <c r="AM105" s="1514"/>
      <c r="AN105" s="1511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25"/>
      <c r="B106" s="1551"/>
      <c r="C106" s="1171" t="s">
        <v>32</v>
      </c>
      <c r="D106" s="1172" t="s">
        <v>40</v>
      </c>
      <c r="E106" s="765" t="s">
        <v>34</v>
      </c>
      <c r="F106" s="754" t="s">
        <v>40</v>
      </c>
      <c r="G106" s="765" t="s">
        <v>34</v>
      </c>
      <c r="H106" s="754" t="s">
        <v>40</v>
      </c>
      <c r="I106" s="765" t="s">
        <v>34</v>
      </c>
      <c r="J106" s="754" t="s">
        <v>40</v>
      </c>
      <c r="K106" s="765" t="s">
        <v>34</v>
      </c>
      <c r="L106" s="754" t="s">
        <v>40</v>
      </c>
      <c r="M106" s="765" t="s">
        <v>34</v>
      </c>
      <c r="N106" s="754" t="s">
        <v>40</v>
      </c>
      <c r="O106" s="765" t="s">
        <v>34</v>
      </c>
      <c r="P106" s="754" t="s">
        <v>40</v>
      </c>
      <c r="Q106" s="765" t="s">
        <v>34</v>
      </c>
      <c r="R106" s="754" t="s">
        <v>40</v>
      </c>
      <c r="S106" s="765" t="s">
        <v>34</v>
      </c>
      <c r="T106" s="754" t="s">
        <v>40</v>
      </c>
      <c r="U106" s="765" t="s">
        <v>34</v>
      </c>
      <c r="V106" s="754" t="s">
        <v>40</v>
      </c>
      <c r="W106" s="765" t="s">
        <v>34</v>
      </c>
      <c r="X106" s="754" t="s">
        <v>40</v>
      </c>
      <c r="Y106" s="765" t="s">
        <v>34</v>
      </c>
      <c r="Z106" s="754" t="s">
        <v>40</v>
      </c>
      <c r="AA106" s="765" t="s">
        <v>34</v>
      </c>
      <c r="AB106" s="754" t="s">
        <v>40</v>
      </c>
      <c r="AC106" s="765" t="s">
        <v>34</v>
      </c>
      <c r="AD106" s="775" t="s">
        <v>40</v>
      </c>
      <c r="AE106" s="775" t="s">
        <v>34</v>
      </c>
      <c r="AF106" s="754" t="s">
        <v>40</v>
      </c>
      <c r="AG106" s="765" t="s">
        <v>34</v>
      </c>
      <c r="AH106" s="775" t="s">
        <v>40</v>
      </c>
      <c r="AI106" s="775" t="s">
        <v>34</v>
      </c>
      <c r="AJ106" s="754" t="s">
        <v>40</v>
      </c>
      <c r="AK106" s="765" t="s">
        <v>34</v>
      </c>
      <c r="AL106" s="775" t="s">
        <v>40</v>
      </c>
      <c r="AM106" s="765" t="s">
        <v>34</v>
      </c>
      <c r="AN106" s="1512"/>
      <c r="AO106" s="210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726" t="s">
        <v>107</v>
      </c>
      <c r="B107" s="1727"/>
      <c r="C107" s="164">
        <f>SUM(D107+E107)</f>
        <v>0</v>
      </c>
      <c r="D107" s="211">
        <f t="shared" ref="D107:E109" si="18">SUM(F107+H107+J107+L107+N107+P107+R107+T107+V107+X107+Z107+AB107+AD107+AF107+AH107+AJ107+AL107)</f>
        <v>0</v>
      </c>
      <c r="E107" s="65">
        <f t="shared" si="18"/>
        <v>0</v>
      </c>
      <c r="F107" s="212"/>
      <c r="G107" s="213"/>
      <c r="H107" s="212"/>
      <c r="I107" s="213"/>
      <c r="J107" s="212"/>
      <c r="K107" s="213"/>
      <c r="L107" s="212"/>
      <c r="M107" s="213"/>
      <c r="N107" s="212"/>
      <c r="O107" s="213"/>
      <c r="P107" s="212"/>
      <c r="Q107" s="213"/>
      <c r="R107" s="212"/>
      <c r="S107" s="213"/>
      <c r="T107" s="212"/>
      <c r="U107" s="213"/>
      <c r="V107" s="212"/>
      <c r="W107" s="213"/>
      <c r="X107" s="212"/>
      <c r="Y107" s="213"/>
      <c r="Z107" s="212"/>
      <c r="AA107" s="213"/>
      <c r="AB107" s="212"/>
      <c r="AC107" s="213"/>
      <c r="AD107" s="214"/>
      <c r="AE107" s="215"/>
      <c r="AF107" s="212"/>
      <c r="AG107" s="213"/>
      <c r="AH107" s="214"/>
      <c r="AI107" s="215"/>
      <c r="AJ107" s="212"/>
      <c r="AK107" s="213"/>
      <c r="AL107" s="214"/>
      <c r="AM107" s="213"/>
      <c r="AN107" s="216"/>
      <c r="AO107" s="28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12"/>
      <c r="CG107" s="13">
        <v>0</v>
      </c>
      <c r="CH107" s="13">
        <v>0</v>
      </c>
      <c r="CI107" s="13"/>
      <c r="CJ107" s="13"/>
      <c r="CK107" s="13"/>
      <c r="CL107" s="13"/>
      <c r="CM107" s="13"/>
    </row>
    <row r="108" spans="1:91" ht="16.350000000000001" customHeight="1" x14ac:dyDescent="0.2">
      <c r="A108" s="1558" t="s">
        <v>108</v>
      </c>
      <c r="B108" s="1559"/>
      <c r="C108" s="63">
        <f>SUM(D108+E108)</f>
        <v>12</v>
      </c>
      <c r="D108" s="64">
        <f t="shared" si="18"/>
        <v>7</v>
      </c>
      <c r="E108" s="72">
        <f t="shared" si="18"/>
        <v>5</v>
      </c>
      <c r="F108" s="217"/>
      <c r="G108" s="218"/>
      <c r="H108" s="217"/>
      <c r="I108" s="218"/>
      <c r="J108" s="217"/>
      <c r="K108" s="218"/>
      <c r="L108" s="217"/>
      <c r="M108" s="218"/>
      <c r="N108" s="217">
        <v>1</v>
      </c>
      <c r="O108" s="218"/>
      <c r="P108" s="217"/>
      <c r="Q108" s="218"/>
      <c r="R108" s="217"/>
      <c r="S108" s="218"/>
      <c r="T108" s="217"/>
      <c r="U108" s="218">
        <v>1</v>
      </c>
      <c r="V108" s="217">
        <v>1</v>
      </c>
      <c r="W108" s="218"/>
      <c r="X108" s="217"/>
      <c r="Y108" s="218">
        <v>1</v>
      </c>
      <c r="Z108" s="217"/>
      <c r="AA108" s="218">
        <v>1</v>
      </c>
      <c r="AB108" s="217">
        <v>2</v>
      </c>
      <c r="AC108" s="218"/>
      <c r="AD108" s="219">
        <v>1</v>
      </c>
      <c r="AE108" s="220"/>
      <c r="AF108" s="217"/>
      <c r="AG108" s="218"/>
      <c r="AH108" s="219">
        <v>1</v>
      </c>
      <c r="AI108" s="220"/>
      <c r="AJ108" s="217">
        <v>1</v>
      </c>
      <c r="AK108" s="218"/>
      <c r="AL108" s="219"/>
      <c r="AM108" s="218">
        <v>2</v>
      </c>
      <c r="AN108" s="221">
        <v>12</v>
      </c>
      <c r="AO108" s="28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52" t="s">
        <v>109</v>
      </c>
      <c r="B109" s="1553"/>
      <c r="C109" s="77">
        <f>SUM(D109+E109)</f>
        <v>6</v>
      </c>
      <c r="D109" s="78">
        <f t="shared" si="18"/>
        <v>2</v>
      </c>
      <c r="E109" s="45">
        <f t="shared" si="18"/>
        <v>4</v>
      </c>
      <c r="F109" s="222"/>
      <c r="G109" s="223"/>
      <c r="H109" s="222"/>
      <c r="I109" s="223"/>
      <c r="J109" s="222"/>
      <c r="K109" s="223"/>
      <c r="L109" s="222"/>
      <c r="M109" s="223"/>
      <c r="N109" s="222"/>
      <c r="O109" s="223"/>
      <c r="P109" s="222"/>
      <c r="Q109" s="223"/>
      <c r="R109" s="222"/>
      <c r="S109" s="223"/>
      <c r="T109" s="222"/>
      <c r="U109" s="223"/>
      <c r="V109" s="222"/>
      <c r="W109" s="223"/>
      <c r="X109" s="222"/>
      <c r="Y109" s="223"/>
      <c r="Z109" s="222"/>
      <c r="AA109" s="223">
        <v>1</v>
      </c>
      <c r="AB109" s="222"/>
      <c r="AC109" s="223"/>
      <c r="AD109" s="224"/>
      <c r="AE109" s="225"/>
      <c r="AF109" s="222"/>
      <c r="AG109" s="223"/>
      <c r="AH109" s="224"/>
      <c r="AI109" s="225">
        <v>1</v>
      </c>
      <c r="AJ109" s="222">
        <v>1</v>
      </c>
      <c r="AK109" s="223">
        <v>1</v>
      </c>
      <c r="AL109" s="224">
        <v>1</v>
      </c>
      <c r="AM109" s="223">
        <v>1</v>
      </c>
      <c r="AN109" s="226">
        <v>6</v>
      </c>
      <c r="AO109" s="28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32.1" customHeight="1" x14ac:dyDescent="0.2">
      <c r="A110" s="82" t="s">
        <v>110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X110" s="2"/>
      <c r="BY110" s="2"/>
      <c r="BZ110" s="2"/>
      <c r="CG110" s="13"/>
      <c r="CH110" s="13"/>
      <c r="CI110" s="13"/>
      <c r="CJ110" s="13"/>
      <c r="CK110" s="13"/>
      <c r="CL110" s="13"/>
      <c r="CM110" s="13"/>
    </row>
    <row r="111" spans="1:91" ht="16.350000000000001" customHeight="1" x14ac:dyDescent="0.2">
      <c r="A111" s="1523" t="s">
        <v>111</v>
      </c>
      <c r="B111" s="1549"/>
      <c r="C111" s="1523" t="s">
        <v>53</v>
      </c>
      <c r="D111" s="1554"/>
      <c r="E111" s="1549"/>
      <c r="F111" s="1507" t="s">
        <v>112</v>
      </c>
      <c r="G111" s="1509"/>
      <c r="H111" s="1555" t="s">
        <v>113</v>
      </c>
      <c r="I111" s="1509"/>
      <c r="J111" s="1507" t="s">
        <v>114</v>
      </c>
      <c r="K111" s="1509"/>
      <c r="L111" s="1507" t="s">
        <v>115</v>
      </c>
      <c r="M111" s="1509"/>
      <c r="N111" s="1507" t="s">
        <v>116</v>
      </c>
      <c r="O111" s="1509"/>
      <c r="P111" s="1513" t="s">
        <v>117</v>
      </c>
      <c r="Q111" s="1514"/>
      <c r="R111" s="1513" t="s">
        <v>118</v>
      </c>
      <c r="S111" s="1514"/>
      <c r="T111" s="1513" t="s">
        <v>119</v>
      </c>
      <c r="U111" s="1520"/>
      <c r="V111" s="1513" t="s">
        <v>120</v>
      </c>
      <c r="W111" s="1520"/>
      <c r="X111" s="1562" t="s">
        <v>121</v>
      </c>
      <c r="Y111" s="1729" t="s">
        <v>122</v>
      </c>
      <c r="Z111" s="1520"/>
      <c r="AA111" s="1520"/>
      <c r="AB111" s="1514"/>
      <c r="AC111" s="1565" t="s">
        <v>123</v>
      </c>
      <c r="AD111" s="1566"/>
      <c r="AE111" s="1520" t="s">
        <v>124</v>
      </c>
      <c r="AF111" s="1520"/>
      <c r="AG111" s="1520"/>
      <c r="AH111" s="1514"/>
      <c r="AI111" s="1510" t="s">
        <v>125</v>
      </c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CG111" s="13"/>
      <c r="CH111" s="13"/>
      <c r="CI111" s="13"/>
      <c r="CJ111" s="13"/>
      <c r="CK111" s="13"/>
      <c r="CL111" s="13"/>
      <c r="CM111" s="13"/>
    </row>
    <row r="112" spans="1:91" ht="25.35" customHeight="1" x14ac:dyDescent="0.2">
      <c r="A112" s="1525"/>
      <c r="B112" s="1551"/>
      <c r="C112" s="1171" t="s">
        <v>32</v>
      </c>
      <c r="D112" s="1172" t="s">
        <v>33</v>
      </c>
      <c r="E112" s="756" t="s">
        <v>34</v>
      </c>
      <c r="F112" s="1173" t="s">
        <v>40</v>
      </c>
      <c r="G112" s="1174" t="s">
        <v>34</v>
      </c>
      <c r="H112" s="1173" t="s">
        <v>40</v>
      </c>
      <c r="I112" s="1174" t="s">
        <v>34</v>
      </c>
      <c r="J112" s="1173" t="s">
        <v>40</v>
      </c>
      <c r="K112" s="1174" t="s">
        <v>34</v>
      </c>
      <c r="L112" s="1173" t="s">
        <v>40</v>
      </c>
      <c r="M112" s="1174" t="s">
        <v>34</v>
      </c>
      <c r="N112" s="1173" t="s">
        <v>40</v>
      </c>
      <c r="O112" s="1174" t="s">
        <v>34</v>
      </c>
      <c r="P112" s="1173" t="s">
        <v>40</v>
      </c>
      <c r="Q112" s="1174" t="s">
        <v>34</v>
      </c>
      <c r="R112" s="1173" t="s">
        <v>40</v>
      </c>
      <c r="S112" s="1174" t="s">
        <v>34</v>
      </c>
      <c r="T112" s="1173" t="s">
        <v>40</v>
      </c>
      <c r="U112" s="1212" t="s">
        <v>34</v>
      </c>
      <c r="V112" s="1173" t="s">
        <v>40</v>
      </c>
      <c r="W112" s="1212" t="s">
        <v>34</v>
      </c>
      <c r="X112" s="1563"/>
      <c r="Y112" s="230" t="s">
        <v>126</v>
      </c>
      <c r="Z112" s="231" t="s">
        <v>127</v>
      </c>
      <c r="AA112" s="767" t="s">
        <v>128</v>
      </c>
      <c r="AB112" s="1183" t="s">
        <v>129</v>
      </c>
      <c r="AC112" s="761" t="s">
        <v>130</v>
      </c>
      <c r="AD112" s="1213" t="s">
        <v>131</v>
      </c>
      <c r="AE112" s="1214" t="s">
        <v>132</v>
      </c>
      <c r="AF112" s="1183" t="s">
        <v>133</v>
      </c>
      <c r="AG112" s="236" t="s">
        <v>134</v>
      </c>
      <c r="AH112" s="1183" t="s">
        <v>135</v>
      </c>
      <c r="AI112" s="15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16.350000000000001" customHeight="1" x14ac:dyDescent="0.2">
      <c r="A113" s="1726" t="s">
        <v>136</v>
      </c>
      <c r="B113" s="1727"/>
      <c r="C113" s="1176">
        <f>SUM(D113+E113)</f>
        <v>5</v>
      </c>
      <c r="D113" s="1194">
        <f>SUM(F113+H113+J113+L113+N113+P113+R113+T113+V113)</f>
        <v>0</v>
      </c>
      <c r="E113" s="1186">
        <f>SUM(G113+I113+K113+M113+O113+Q113+S113+U113+W113)</f>
        <v>5</v>
      </c>
      <c r="F113" s="1209"/>
      <c r="G113" s="1215"/>
      <c r="H113" s="1178"/>
      <c r="I113" s="1180"/>
      <c r="J113" s="1209"/>
      <c r="K113" s="1215"/>
      <c r="L113" s="1178"/>
      <c r="M113" s="1180">
        <v>3</v>
      </c>
      <c r="N113" s="1209"/>
      <c r="O113" s="1215">
        <v>1</v>
      </c>
      <c r="P113" s="1178"/>
      <c r="Q113" s="1180"/>
      <c r="R113" s="1209"/>
      <c r="S113" s="1215">
        <v>1</v>
      </c>
      <c r="T113" s="1178"/>
      <c r="U113" s="1180"/>
      <c r="V113" s="1209"/>
      <c r="W113" s="1216"/>
      <c r="X113" s="1179"/>
      <c r="Y113" s="1217">
        <v>5</v>
      </c>
      <c r="Z113" s="1178"/>
      <c r="AA113" s="1218"/>
      <c r="AB113" s="1219"/>
      <c r="AC113" s="1216">
        <v>5</v>
      </c>
      <c r="AD113" s="1220"/>
      <c r="AE113" s="1217">
        <v>1</v>
      </c>
      <c r="AF113" s="1181"/>
      <c r="AG113" s="1181">
        <v>3</v>
      </c>
      <c r="AH113" s="1181"/>
      <c r="AI113" s="1181">
        <v>1</v>
      </c>
      <c r="AJ113" s="28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12"/>
      <c r="AW113" s="12"/>
      <c r="AX113" s="12"/>
      <c r="AY113" s="12"/>
      <c r="AZ113" s="12"/>
      <c r="BA113" s="12"/>
      <c r="CG113" s="13">
        <v>0</v>
      </c>
      <c r="CH113" s="13">
        <v>0</v>
      </c>
      <c r="CI113" s="13">
        <v>0</v>
      </c>
      <c r="CJ113" s="13"/>
      <c r="CK113" s="13"/>
      <c r="CL113" s="13"/>
      <c r="CM113" s="13"/>
    </row>
    <row r="114" spans="1:91" ht="16.350000000000001" customHeight="1" x14ac:dyDescent="0.2">
      <c r="A114" s="1571" t="s">
        <v>137</v>
      </c>
      <c r="B114" s="1572"/>
      <c r="C114" s="239">
        <f>SUM(D114+E114)</f>
        <v>25</v>
      </c>
      <c r="D114" s="240">
        <f>SUM(F114+H114+J114+L114+N114+P114+R114+T114+V114)</f>
        <v>19</v>
      </c>
      <c r="E114" s="241">
        <f>SUM(G114+I114+K114+M114+O114+Q114+S114+U114+W114)</f>
        <v>6</v>
      </c>
      <c r="F114" s="242"/>
      <c r="G114" s="243"/>
      <c r="H114" s="244">
        <v>3</v>
      </c>
      <c r="I114" s="245">
        <v>1</v>
      </c>
      <c r="J114" s="242">
        <v>1</v>
      </c>
      <c r="K114" s="243">
        <v>1</v>
      </c>
      <c r="L114" s="244">
        <v>7</v>
      </c>
      <c r="M114" s="245">
        <v>1</v>
      </c>
      <c r="N114" s="242">
        <v>4</v>
      </c>
      <c r="O114" s="243"/>
      <c r="P114" s="244">
        <v>3</v>
      </c>
      <c r="Q114" s="245">
        <v>1</v>
      </c>
      <c r="R114" s="242">
        <v>1</v>
      </c>
      <c r="S114" s="243">
        <v>1</v>
      </c>
      <c r="T114" s="244"/>
      <c r="U114" s="245"/>
      <c r="V114" s="242"/>
      <c r="W114" s="246">
        <v>1</v>
      </c>
      <c r="X114" s="247"/>
      <c r="Y114" s="248"/>
      <c r="Z114" s="249"/>
      <c r="AA114" s="250">
        <v>11</v>
      </c>
      <c r="AB114" s="250">
        <v>14</v>
      </c>
      <c r="AC114" s="247">
        <v>6</v>
      </c>
      <c r="AD114" s="251">
        <v>19</v>
      </c>
      <c r="AE114" s="252">
        <v>5</v>
      </c>
      <c r="AF114" s="253"/>
      <c r="AG114" s="253">
        <v>17</v>
      </c>
      <c r="AH114" s="253">
        <v>2</v>
      </c>
      <c r="AI114" s="253">
        <v>1</v>
      </c>
      <c r="AJ114" s="28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32.1" customHeight="1" x14ac:dyDescent="0.2">
      <c r="A115" s="82" t="s">
        <v>138</v>
      </c>
      <c r="B115" s="11"/>
      <c r="C115" s="1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"/>
      <c r="V115" s="8"/>
      <c r="W115" s="8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BX115" s="2"/>
      <c r="BY115" s="2"/>
      <c r="BZ115" s="2"/>
      <c r="CG115" s="13"/>
      <c r="CH115" s="13"/>
      <c r="CI115" s="13"/>
      <c r="CJ115" s="13"/>
      <c r="CK115" s="13"/>
      <c r="CL115" s="13"/>
      <c r="CM115" s="13"/>
    </row>
    <row r="116" spans="1:91" ht="16.350000000000001" customHeight="1" x14ac:dyDescent="0.2">
      <c r="A116" s="1523" t="s">
        <v>111</v>
      </c>
      <c r="B116" s="1549"/>
      <c r="C116" s="1498" t="s">
        <v>53</v>
      </c>
      <c r="D116" s="1507" t="s">
        <v>6</v>
      </c>
      <c r="E116" s="1508"/>
      <c r="F116" s="1508"/>
      <c r="G116" s="1508"/>
      <c r="H116" s="1508"/>
      <c r="I116" s="1508"/>
      <c r="J116" s="1508"/>
      <c r="K116" s="1508"/>
      <c r="L116" s="1508"/>
      <c r="M116" s="1561"/>
      <c r="N116" s="1728" t="s">
        <v>139</v>
      </c>
      <c r="O116" s="1561"/>
      <c r="P116" s="1503" t="s">
        <v>7</v>
      </c>
      <c r="Q116" s="8"/>
      <c r="R116" s="7"/>
      <c r="S116" s="7"/>
      <c r="T116" s="7"/>
      <c r="U116" s="7"/>
      <c r="V116" s="7"/>
      <c r="W116" s="7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CG116" s="13"/>
      <c r="CH116" s="13"/>
      <c r="CI116" s="13"/>
      <c r="CJ116" s="13"/>
      <c r="CK116" s="13"/>
      <c r="CL116" s="13"/>
      <c r="CM116" s="13"/>
    </row>
    <row r="117" spans="1:91" ht="21.6" customHeight="1" x14ac:dyDescent="0.2">
      <c r="A117" s="1525"/>
      <c r="B117" s="1551"/>
      <c r="C117" s="1500"/>
      <c r="D117" s="1173" t="s">
        <v>11</v>
      </c>
      <c r="E117" s="100" t="s">
        <v>12</v>
      </c>
      <c r="F117" s="1206" t="s">
        <v>13</v>
      </c>
      <c r="G117" s="1206" t="s">
        <v>14</v>
      </c>
      <c r="H117" s="1206" t="s">
        <v>15</v>
      </c>
      <c r="I117" s="1206" t="s">
        <v>140</v>
      </c>
      <c r="J117" s="1206" t="s">
        <v>141</v>
      </c>
      <c r="K117" s="1206" t="s">
        <v>142</v>
      </c>
      <c r="L117" s="1206" t="s">
        <v>143</v>
      </c>
      <c r="M117" s="1221" t="s">
        <v>144</v>
      </c>
      <c r="N117" s="1182" t="s">
        <v>33</v>
      </c>
      <c r="O117" s="755" t="s">
        <v>34</v>
      </c>
      <c r="P117" s="1506"/>
      <c r="Q117" s="8"/>
      <c r="R117" s="7"/>
      <c r="S117" s="7"/>
      <c r="T117" s="7"/>
      <c r="U117" s="7"/>
      <c r="V117" s="7"/>
      <c r="W117" s="7"/>
      <c r="CG117" s="13"/>
      <c r="CH117" s="13"/>
      <c r="CI117" s="13"/>
      <c r="CJ117" s="13"/>
      <c r="CK117" s="13"/>
      <c r="CL117" s="13"/>
      <c r="CM117" s="13"/>
    </row>
    <row r="118" spans="1:91" ht="26.25" customHeight="1" x14ac:dyDescent="0.2">
      <c r="A118" s="1510" t="s">
        <v>145</v>
      </c>
      <c r="B118" s="1222" t="s">
        <v>146</v>
      </c>
      <c r="C118" s="1223">
        <f>SUM(F118:K118)</f>
        <v>0</v>
      </c>
      <c r="D118" s="259"/>
      <c r="E118" s="260"/>
      <c r="F118" s="1193"/>
      <c r="G118" s="1193"/>
      <c r="H118" s="1193"/>
      <c r="I118" s="1193"/>
      <c r="J118" s="1193"/>
      <c r="K118" s="1193"/>
      <c r="L118" s="260"/>
      <c r="M118" s="261"/>
      <c r="N118" s="1224"/>
      <c r="O118" s="1225"/>
      <c r="P118" s="1188"/>
      <c r="Q118" s="28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12"/>
      <c r="AD118" s="12"/>
      <c r="AE118" s="12"/>
      <c r="CG118" s="13">
        <v>0</v>
      </c>
      <c r="CH118" s="13">
        <v>0</v>
      </c>
      <c r="CI118" s="13">
        <v>0</v>
      </c>
      <c r="CJ118" s="13"/>
      <c r="CK118" s="13"/>
      <c r="CL118" s="13"/>
      <c r="CM118" s="13"/>
    </row>
    <row r="119" spans="1:91" ht="23.25" customHeight="1" x14ac:dyDescent="0.2">
      <c r="A119" s="1512"/>
      <c r="B119" s="263" t="s">
        <v>147</v>
      </c>
      <c r="C119" s="264">
        <f>SUM(F119:K119)</f>
        <v>0</v>
      </c>
      <c r="D119" s="52"/>
      <c r="E119" s="53"/>
      <c r="F119" s="49"/>
      <c r="G119" s="265"/>
      <c r="H119" s="265"/>
      <c r="I119" s="265"/>
      <c r="J119" s="265"/>
      <c r="K119" s="265"/>
      <c r="L119" s="53"/>
      <c r="M119" s="266"/>
      <c r="N119" s="267"/>
      <c r="O119" s="268"/>
      <c r="P119" s="47"/>
      <c r="Q119" s="28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12"/>
      <c r="AD119" s="12"/>
      <c r="AE119" s="12"/>
      <c r="CG119" s="13">
        <v>0</v>
      </c>
      <c r="CH119" s="13">
        <v>0</v>
      </c>
      <c r="CI119" s="13">
        <v>0</v>
      </c>
      <c r="CJ119" s="13"/>
      <c r="CK119" s="13"/>
      <c r="CL119" s="13"/>
      <c r="CM119" s="13"/>
    </row>
    <row r="120" spans="1:91" ht="32.1" customHeight="1" x14ac:dyDescent="0.2">
      <c r="A120" s="82" t="s">
        <v>148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"/>
      <c r="P120" s="8"/>
      <c r="Q120" s="57"/>
      <c r="R120" s="57"/>
      <c r="S120" s="57"/>
      <c r="T120" s="57"/>
      <c r="U120" s="57"/>
      <c r="V120" s="57"/>
      <c r="W120" s="57"/>
      <c r="X120" s="12"/>
      <c r="Y120" s="12"/>
      <c r="Z120" s="12"/>
      <c r="AA120" s="12"/>
      <c r="AB120" s="12"/>
      <c r="AC120" s="12"/>
      <c r="AD120" s="12"/>
      <c r="AE120" s="12"/>
      <c r="BX120" s="2"/>
      <c r="BY120" s="2"/>
      <c r="BZ120" s="2"/>
      <c r="CG120" s="13"/>
      <c r="CH120" s="13"/>
      <c r="CI120" s="13"/>
      <c r="CJ120" s="13"/>
      <c r="CK120" s="13"/>
      <c r="CL120" s="13"/>
      <c r="CM120" s="13"/>
    </row>
    <row r="121" spans="1:91" ht="16.350000000000001" customHeight="1" x14ac:dyDescent="0.2">
      <c r="A121" s="1510" t="s">
        <v>149</v>
      </c>
      <c r="B121" s="1510" t="s">
        <v>150</v>
      </c>
      <c r="C121" s="8"/>
      <c r="D121" s="26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12"/>
      <c r="B122" s="1512"/>
      <c r="C122" s="8"/>
      <c r="D122" s="26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226" t="s">
        <v>151</v>
      </c>
      <c r="B123" s="1196">
        <v>1</v>
      </c>
      <c r="C123" s="13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271" t="s">
        <v>152</v>
      </c>
      <c r="B124" s="70">
        <v>1</v>
      </c>
      <c r="C124" s="13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1" t="s">
        <v>153</v>
      </c>
      <c r="B125" s="70">
        <v>8</v>
      </c>
      <c r="C125" s="13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1" t="s">
        <v>154</v>
      </c>
      <c r="B126" s="70">
        <v>3</v>
      </c>
      <c r="C126" s="13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1" t="s">
        <v>155</v>
      </c>
      <c r="B127" s="70">
        <v>0</v>
      </c>
      <c r="C127" s="13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2" t="s">
        <v>156</v>
      </c>
      <c r="B128" s="75">
        <v>0</v>
      </c>
      <c r="C128" s="13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2" t="s">
        <v>157</v>
      </c>
      <c r="B129" s="75">
        <v>0</v>
      </c>
      <c r="C129" s="13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2" t="s">
        <v>158</v>
      </c>
      <c r="B130" s="70">
        <v>0</v>
      </c>
      <c r="C130" s="13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2" t="s">
        <v>159</v>
      </c>
      <c r="B131" s="75">
        <v>0</v>
      </c>
      <c r="C131" s="13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3" t="s">
        <v>160</v>
      </c>
      <c r="B132" s="274">
        <v>2</v>
      </c>
      <c r="C132" s="13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5" t="s">
        <v>161</v>
      </c>
      <c r="B133" s="274">
        <v>42</v>
      </c>
      <c r="C133" s="131"/>
      <c r="D133" s="8"/>
      <c r="E133" s="8"/>
      <c r="F133" s="8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5" t="s">
        <v>162</v>
      </c>
      <c r="B134" s="274">
        <v>86</v>
      </c>
      <c r="C134" s="131"/>
      <c r="D134" s="8"/>
      <c r="E134" s="8"/>
      <c r="F134" s="8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1227" t="s">
        <v>53</v>
      </c>
      <c r="B135" s="1205">
        <f>SUM(B123:B134)</f>
        <v>143</v>
      </c>
      <c r="C135" s="8"/>
      <c r="D135" s="8"/>
      <c r="E135" s="8"/>
      <c r="F135" s="8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8"/>
      <c r="CG135" s="13"/>
      <c r="CH135" s="13"/>
      <c r="CI135" s="13"/>
      <c r="CJ135" s="13"/>
      <c r="CK135" s="13"/>
      <c r="CL135" s="13"/>
      <c r="CM135" s="13"/>
    </row>
    <row r="136" spans="1:91" ht="32.1" customHeight="1" x14ac:dyDescent="0.2">
      <c r="A136" s="776" t="s">
        <v>163</v>
      </c>
      <c r="B136" s="1"/>
      <c r="C136" s="1"/>
      <c r="D136" s="8"/>
      <c r="E136" s="277"/>
      <c r="F136" s="8"/>
      <c r="G136" s="278"/>
      <c r="H136" s="57"/>
      <c r="I136" s="57"/>
      <c r="J136" s="57"/>
      <c r="K136" s="57"/>
      <c r="L136" s="57"/>
      <c r="M136" s="279"/>
      <c r="N136" s="279"/>
      <c r="O136" s="279"/>
      <c r="P136" s="57"/>
      <c r="Q136" s="57"/>
      <c r="R136" s="57"/>
      <c r="S136" s="57"/>
      <c r="T136" s="57"/>
      <c r="U136" s="57"/>
      <c r="V136" s="57"/>
      <c r="W136" s="8"/>
      <c r="BX136" s="2"/>
      <c r="BY136" s="2"/>
      <c r="BZ136" s="2"/>
      <c r="CG136" s="13"/>
      <c r="CH136" s="13"/>
      <c r="CI136" s="13"/>
      <c r="CJ136" s="13"/>
      <c r="CK136" s="13"/>
      <c r="CL136" s="13"/>
      <c r="CM136" s="13"/>
    </row>
    <row r="137" spans="1:91" ht="25.35" customHeight="1" x14ac:dyDescent="0.2">
      <c r="A137" s="1507" t="s">
        <v>164</v>
      </c>
      <c r="B137" s="1508"/>
      <c r="C137" s="1508"/>
      <c r="D137" s="1509"/>
      <c r="E137" s="1183" t="s">
        <v>165</v>
      </c>
      <c r="F137" s="1183" t="s">
        <v>166</v>
      </c>
      <c r="G137" s="280"/>
      <c r="H137" s="281"/>
      <c r="I137" s="281"/>
      <c r="J137" s="281"/>
      <c r="K137" s="281"/>
      <c r="L137" s="57"/>
      <c r="M137" s="57"/>
      <c r="N137" s="57"/>
      <c r="O137" s="57"/>
      <c r="P137" s="57"/>
      <c r="Q137" s="57"/>
      <c r="R137" s="57"/>
      <c r="S137" s="57"/>
      <c r="T137" s="97"/>
      <c r="U137" s="97"/>
      <c r="V137" s="97"/>
      <c r="W137" s="7"/>
      <c r="CG137" s="13"/>
      <c r="CH137" s="13"/>
      <c r="CI137" s="13"/>
      <c r="CJ137" s="13"/>
      <c r="CK137" s="13"/>
      <c r="CL137" s="13"/>
      <c r="CM137" s="13"/>
    </row>
    <row r="138" spans="1:91" ht="16.350000000000001" customHeight="1" x14ac:dyDescent="0.2">
      <c r="A138" s="1183" t="s">
        <v>167</v>
      </c>
      <c r="B138" s="1567" t="s">
        <v>168</v>
      </c>
      <c r="C138" s="1568"/>
      <c r="D138" s="1569"/>
      <c r="E138" s="1228"/>
      <c r="F138" s="1228"/>
      <c r="G138" s="102" t="str">
        <f>CA138</f>
        <v/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57"/>
      <c r="T138" s="97"/>
      <c r="U138" s="97"/>
      <c r="V138" s="97"/>
      <c r="W138" s="7"/>
      <c r="CA138" s="103" t="str">
        <f>IF(E138&lt;F138,"* El número de llamadas válidas NO DEBE ser mayor al total de llamadas.","")</f>
        <v/>
      </c>
      <c r="CG138" s="104">
        <f>IF(E138&lt;F138,1,0)</f>
        <v>0</v>
      </c>
      <c r="CH138" s="13"/>
      <c r="CI138" s="13"/>
      <c r="CJ138" s="13"/>
      <c r="CK138" s="13"/>
      <c r="CL138" s="13"/>
      <c r="CM138" s="13"/>
    </row>
    <row r="139" spans="1:91" ht="32.1" customHeight="1" x14ac:dyDescent="0.2">
      <c r="A139" s="82" t="s">
        <v>169</v>
      </c>
      <c r="B139" s="82"/>
      <c r="C139" s="82"/>
      <c r="D139" s="82"/>
      <c r="E139" s="82"/>
      <c r="F139" s="82"/>
      <c r="G139" s="283"/>
      <c r="H139" s="283"/>
      <c r="I139" s="283"/>
      <c r="J139" s="283"/>
      <c r="K139" s="283"/>
      <c r="L139" s="284"/>
      <c r="M139" s="57"/>
      <c r="N139" s="57"/>
      <c r="O139" s="57"/>
      <c r="P139" s="57"/>
      <c r="Q139" s="57"/>
      <c r="R139" s="12"/>
      <c r="S139" s="12"/>
      <c r="T139" s="12"/>
      <c r="U139" s="12"/>
      <c r="V139" s="12"/>
      <c r="BX139" s="2"/>
      <c r="BY139" s="2"/>
      <c r="BZ139" s="2"/>
      <c r="CG139" s="13"/>
      <c r="CH139" s="13"/>
      <c r="CI139" s="13"/>
      <c r="CJ139" s="13"/>
      <c r="CK139" s="13"/>
      <c r="CL139" s="13"/>
      <c r="CM139" s="13"/>
    </row>
    <row r="140" spans="1:91" ht="27" customHeight="1" x14ac:dyDescent="0.2">
      <c r="A140" s="1523" t="s">
        <v>164</v>
      </c>
      <c r="B140" s="1554"/>
      <c r="C140" s="1549"/>
      <c r="D140" s="1513" t="s">
        <v>170</v>
      </c>
      <c r="E140" s="1520"/>
      <c r="F140" s="1514"/>
      <c r="G140" s="1510" t="s">
        <v>7</v>
      </c>
      <c r="H140" s="1508" t="s">
        <v>171</v>
      </c>
      <c r="I140" s="1508"/>
      <c r="J140" s="1509"/>
      <c r="K140" s="1507" t="s">
        <v>172</v>
      </c>
      <c r="L140" s="1508"/>
      <c r="M140" s="150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25"/>
      <c r="B141" s="1570"/>
      <c r="C141" s="1551"/>
      <c r="D141" s="766" t="s">
        <v>53</v>
      </c>
      <c r="E141" s="777" t="s">
        <v>173</v>
      </c>
      <c r="F141" s="760" t="s">
        <v>174</v>
      </c>
      <c r="G141" s="1512"/>
      <c r="H141" s="777" t="s">
        <v>175</v>
      </c>
      <c r="I141" s="772" t="s">
        <v>176</v>
      </c>
      <c r="J141" s="760" t="s">
        <v>177</v>
      </c>
      <c r="K141" s="777" t="s">
        <v>175</v>
      </c>
      <c r="L141" s="772" t="s">
        <v>176</v>
      </c>
      <c r="M141" s="760" t="s">
        <v>177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16.350000000000001" customHeight="1" x14ac:dyDescent="0.2">
      <c r="A142" s="1510" t="s">
        <v>178</v>
      </c>
      <c r="B142" s="1730" t="s">
        <v>179</v>
      </c>
      <c r="C142" s="1731"/>
      <c r="D142" s="1223">
        <f>SUM(E142+F142)</f>
        <v>0</v>
      </c>
      <c r="E142" s="1187"/>
      <c r="F142" s="1188"/>
      <c r="G142" s="1196"/>
      <c r="H142" s="1187"/>
      <c r="I142" s="1190"/>
      <c r="J142" s="1188"/>
      <c r="K142" s="1187"/>
      <c r="L142" s="1190"/>
      <c r="M142" s="1188"/>
      <c r="N142" s="28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12"/>
      <c r="AA142" s="12"/>
      <c r="CG142" s="13"/>
      <c r="CH142" s="13"/>
      <c r="CI142" s="13">
        <v>0</v>
      </c>
      <c r="CJ142" s="13"/>
      <c r="CK142" s="13"/>
      <c r="CL142" s="13"/>
      <c r="CM142" s="13"/>
    </row>
    <row r="143" spans="1:91" ht="16.350000000000001" customHeight="1" x14ac:dyDescent="0.2">
      <c r="A143" s="1512"/>
      <c r="B143" s="286" t="s">
        <v>180</v>
      </c>
      <c r="C143" s="287"/>
      <c r="D143" s="288">
        <f>SUM(E143+F143)</f>
        <v>0</v>
      </c>
      <c r="E143" s="289"/>
      <c r="F143" s="290"/>
      <c r="G143" s="291"/>
      <c r="H143" s="289"/>
      <c r="I143" s="292"/>
      <c r="J143" s="290"/>
      <c r="K143" s="289"/>
      <c r="L143" s="292"/>
      <c r="M143" s="290"/>
      <c r="N143" s="28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32.1" customHeight="1" x14ac:dyDescent="0.2">
      <c r="A144" s="776" t="s">
        <v>181</v>
      </c>
      <c r="B144" s="8"/>
      <c r="C144" s="293"/>
      <c r="D144" s="293"/>
      <c r="E144" s="294"/>
      <c r="F144" s="8"/>
      <c r="G144" s="8"/>
      <c r="H144" s="8"/>
      <c r="I144" s="8"/>
      <c r="J144" s="8"/>
      <c r="K144" s="8"/>
      <c r="L144" s="8"/>
      <c r="M144" s="8"/>
      <c r="N144" s="57"/>
      <c r="O144" s="57"/>
      <c r="P144" s="57"/>
      <c r="Q144" s="57"/>
      <c r="R144" s="57"/>
      <c r="S144" s="57"/>
      <c r="T144" s="57"/>
      <c r="U144" s="57"/>
      <c r="V144" s="57"/>
      <c r="W144" s="12"/>
      <c r="X144" s="12"/>
      <c r="Y144" s="12"/>
      <c r="Z144" s="12"/>
      <c r="AA144" s="12"/>
      <c r="BX144" s="2"/>
      <c r="BY144" s="2"/>
      <c r="BZ144" s="2"/>
      <c r="CG144" s="13"/>
      <c r="CH144" s="13"/>
      <c r="CI144" s="13"/>
      <c r="CJ144" s="13"/>
      <c r="CK144" s="13"/>
      <c r="CL144" s="13"/>
      <c r="CM144" s="13"/>
    </row>
    <row r="145" spans="1:104" ht="58.35" customHeight="1" x14ac:dyDescent="0.2">
      <c r="A145" s="1513" t="s">
        <v>182</v>
      </c>
      <c r="B145" s="1514"/>
      <c r="C145" s="1183" t="s">
        <v>5</v>
      </c>
      <c r="D145" s="1183" t="s">
        <v>183</v>
      </c>
      <c r="E145" s="1173" t="s">
        <v>184</v>
      </c>
      <c r="F145" s="765" t="s">
        <v>67</v>
      </c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97"/>
      <c r="T145" s="97"/>
      <c r="U145" s="97"/>
      <c r="V145" s="97"/>
      <c r="W145" s="12"/>
      <c r="X145" s="12"/>
      <c r="Y145" s="12"/>
      <c r="Z145" s="12"/>
      <c r="AA145" s="12"/>
      <c r="CG145" s="13"/>
      <c r="CH145" s="13"/>
      <c r="CI145" s="13"/>
      <c r="CJ145" s="13"/>
      <c r="CK145" s="13"/>
      <c r="CL145" s="13"/>
      <c r="CM145" s="13"/>
    </row>
    <row r="146" spans="1:104" ht="16.350000000000001" customHeight="1" x14ac:dyDescent="0.2">
      <c r="A146" s="1510" t="s">
        <v>185</v>
      </c>
      <c r="B146" s="62" t="s">
        <v>186</v>
      </c>
      <c r="C146" s="137"/>
      <c r="D146" s="295"/>
      <c r="E146" s="1229"/>
      <c r="F146" s="1230"/>
      <c r="G146" s="28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97"/>
      <c r="T146" s="97"/>
      <c r="U146" s="97"/>
      <c r="V146" s="97"/>
      <c r="W146" s="12"/>
      <c r="X146" s="12"/>
      <c r="CG146" s="13">
        <v>0</v>
      </c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12"/>
      <c r="B147" s="89" t="s">
        <v>187</v>
      </c>
      <c r="C147" s="80"/>
      <c r="D147" s="46"/>
      <c r="E147" s="298"/>
      <c r="F147" s="299"/>
      <c r="G147" s="28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97"/>
      <c r="T147" s="97"/>
      <c r="U147" s="97"/>
      <c r="V147" s="97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771" t="s">
        <v>188</v>
      </c>
      <c r="B148" s="71" t="s">
        <v>186</v>
      </c>
      <c r="C148" s="1228"/>
      <c r="D148" s="1231"/>
      <c r="E148" s="302"/>
      <c r="F148" s="303"/>
      <c r="G148" s="28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97"/>
      <c r="T148" s="97"/>
      <c r="U148" s="97"/>
      <c r="V148" s="97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510" t="s">
        <v>189</v>
      </c>
      <c r="B149" s="62" t="s">
        <v>190</v>
      </c>
      <c r="C149" s="137"/>
      <c r="D149" s="36"/>
      <c r="E149" s="304"/>
      <c r="F149" s="305"/>
      <c r="G149" s="28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97"/>
      <c r="T149" s="97"/>
      <c r="U149" s="97"/>
      <c r="V149" s="97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11"/>
      <c r="B150" s="30" t="s">
        <v>191</v>
      </c>
      <c r="C150" s="75"/>
      <c r="D150" s="34"/>
      <c r="E150" s="38"/>
      <c r="F150" s="73"/>
      <c r="G150" s="28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97"/>
      <c r="T150" s="97"/>
      <c r="U150" s="97"/>
      <c r="V150" s="97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12"/>
      <c r="B151" s="89" t="s">
        <v>192</v>
      </c>
      <c r="C151" s="80"/>
      <c r="D151" s="46"/>
      <c r="E151" s="49"/>
      <c r="F151" s="47"/>
      <c r="G151" s="28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97"/>
      <c r="T151" s="97"/>
      <c r="U151" s="97"/>
      <c r="V151" s="97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s="82" customFormat="1" ht="32.1" customHeight="1" x14ac:dyDescent="0.2">
      <c r="A152" s="306" t="s">
        <v>193</v>
      </c>
      <c r="CA152" s="307"/>
      <c r="CB152" s="307"/>
      <c r="CC152" s="307"/>
      <c r="CD152" s="307"/>
      <c r="CE152" s="307"/>
      <c r="CF152" s="307"/>
      <c r="CG152" s="308"/>
      <c r="CH152" s="308"/>
      <c r="CI152" s="308"/>
      <c r="CJ152" s="308"/>
      <c r="CK152" s="308"/>
      <c r="CL152" s="308"/>
      <c r="CM152" s="308"/>
      <c r="CN152" s="307"/>
      <c r="CO152" s="307"/>
      <c r="CP152" s="307"/>
      <c r="CQ152" s="307"/>
      <c r="CR152" s="307"/>
      <c r="CS152" s="307"/>
      <c r="CT152" s="307"/>
      <c r="CU152" s="307"/>
      <c r="CV152" s="307"/>
      <c r="CW152" s="307"/>
      <c r="CX152" s="307"/>
      <c r="CY152" s="307"/>
      <c r="CZ152" s="307"/>
    </row>
    <row r="153" spans="1:104" s="82" customFormat="1" ht="16.350000000000001" customHeight="1" x14ac:dyDescent="0.2">
      <c r="A153" s="1523" t="s">
        <v>164</v>
      </c>
      <c r="B153" s="1554"/>
      <c r="C153" s="1549"/>
      <c r="D153" s="1513" t="s">
        <v>194</v>
      </c>
      <c r="E153" s="1520"/>
      <c r="F153" s="1573"/>
      <c r="G153" s="1574" t="s">
        <v>183</v>
      </c>
      <c r="H153" s="1515" t="s">
        <v>195</v>
      </c>
      <c r="I153" s="1503" t="s">
        <v>67</v>
      </c>
      <c r="BX153" s="310"/>
      <c r="BY153" s="310"/>
      <c r="BZ153" s="310"/>
      <c r="CA153" s="307"/>
      <c r="CB153" s="307"/>
      <c r="CC153" s="307"/>
      <c r="CD153" s="307"/>
      <c r="CE153" s="307"/>
      <c r="CF153" s="307"/>
      <c r="CG153" s="308"/>
      <c r="CH153" s="308"/>
      <c r="CI153" s="308"/>
      <c r="CJ153" s="308"/>
      <c r="CK153" s="308"/>
      <c r="CL153" s="308"/>
      <c r="CM153" s="308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</row>
    <row r="154" spans="1:104" s="82" customFormat="1" ht="16.350000000000001" customHeight="1" x14ac:dyDescent="0.2">
      <c r="A154" s="1525"/>
      <c r="B154" s="1570"/>
      <c r="C154" s="1551"/>
      <c r="D154" s="766" t="s">
        <v>196</v>
      </c>
      <c r="E154" s="1173" t="s">
        <v>185</v>
      </c>
      <c r="F154" s="762" t="s">
        <v>189</v>
      </c>
      <c r="G154" s="1575"/>
      <c r="H154" s="1516"/>
      <c r="I154" s="1506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BX154" s="310"/>
      <c r="BY154" s="310"/>
      <c r="BZ154" s="310"/>
      <c r="CA154" s="307"/>
      <c r="CB154" s="307"/>
      <c r="CC154" s="307"/>
      <c r="CD154" s="307"/>
      <c r="CE154" s="307"/>
      <c r="CF154" s="307"/>
      <c r="CG154" s="308"/>
      <c r="CH154" s="308"/>
      <c r="CI154" s="308"/>
      <c r="CJ154" s="308"/>
      <c r="CK154" s="308"/>
      <c r="CL154" s="308"/>
      <c r="CM154" s="308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</row>
    <row r="155" spans="1:104" ht="16.350000000000001" customHeight="1" x14ac:dyDescent="0.2">
      <c r="A155" s="1732" t="s">
        <v>197</v>
      </c>
      <c r="B155" s="1733" t="s">
        <v>192</v>
      </c>
      <c r="C155" s="1734"/>
      <c r="D155" s="1223">
        <f t="shared" ref="D155:D160" si="19">SUM(E155:F155)</f>
        <v>0</v>
      </c>
      <c r="E155" s="1187"/>
      <c r="F155" s="1232"/>
      <c r="G155" s="1190"/>
      <c r="H155" s="1193"/>
      <c r="I155" s="1188"/>
      <c r="J155" s="28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12"/>
      <c r="W155" s="12"/>
      <c r="X155" s="12"/>
      <c r="Y155" s="12"/>
      <c r="Z155" s="12"/>
      <c r="AA155" s="12"/>
      <c r="CG155" s="13">
        <v>0</v>
      </c>
      <c r="CH155" s="13"/>
      <c r="CI155" s="13"/>
      <c r="CJ155" s="13"/>
      <c r="CK155" s="13"/>
      <c r="CL155" s="13"/>
      <c r="CM155" s="13"/>
    </row>
    <row r="156" spans="1:104" ht="16.350000000000001" customHeight="1" x14ac:dyDescent="0.2">
      <c r="A156" s="1579"/>
      <c r="B156" s="1558" t="s">
        <v>190</v>
      </c>
      <c r="C156" s="1559"/>
      <c r="D156" s="313">
        <f t="shared" si="19"/>
        <v>229</v>
      </c>
      <c r="E156" s="34">
        <v>229</v>
      </c>
      <c r="F156" s="314"/>
      <c r="G156" s="38">
        <v>229</v>
      </c>
      <c r="H156" s="41"/>
      <c r="I156" s="7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0"/>
      <c r="B157" s="1547" t="s">
        <v>191</v>
      </c>
      <c r="C157" s="1548"/>
      <c r="D157" s="264">
        <f t="shared" si="19"/>
        <v>0</v>
      </c>
      <c r="E157" s="46"/>
      <c r="F157" s="316"/>
      <c r="G157" s="49"/>
      <c r="H157" s="265"/>
      <c r="I157" s="47"/>
      <c r="J157" s="2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10" t="s">
        <v>198</v>
      </c>
      <c r="B158" s="1733" t="s">
        <v>192</v>
      </c>
      <c r="C158" s="1734"/>
      <c r="D158" s="1223">
        <f t="shared" si="19"/>
        <v>0</v>
      </c>
      <c r="E158" s="1187"/>
      <c r="F158" s="1232"/>
      <c r="G158" s="1190"/>
      <c r="H158" s="1193"/>
      <c r="I158" s="1188"/>
      <c r="J158" s="28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11"/>
      <c r="B159" s="1558" t="s">
        <v>190</v>
      </c>
      <c r="C159" s="1559"/>
      <c r="D159" s="313">
        <f t="shared" si="19"/>
        <v>166</v>
      </c>
      <c r="E159" s="34">
        <v>166</v>
      </c>
      <c r="F159" s="314"/>
      <c r="G159" s="38">
        <v>166</v>
      </c>
      <c r="H159" s="41"/>
      <c r="I159" s="73"/>
      <c r="J159" s="28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12"/>
      <c r="B160" s="1547" t="s">
        <v>191</v>
      </c>
      <c r="C160" s="1548"/>
      <c r="D160" s="264">
        <f t="shared" si="19"/>
        <v>0</v>
      </c>
      <c r="E160" s="46"/>
      <c r="F160" s="316"/>
      <c r="G160" s="49"/>
      <c r="H160" s="265"/>
      <c r="I160" s="47"/>
      <c r="J160" s="28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32.1" customHeight="1" x14ac:dyDescent="0.2">
      <c r="A161" s="10" t="s">
        <v>199</v>
      </c>
      <c r="B161" s="10"/>
      <c r="C161" s="10"/>
      <c r="D161" s="10"/>
      <c r="E161" s="8"/>
      <c r="G161" s="8"/>
      <c r="H161" s="8"/>
      <c r="I161" s="8"/>
      <c r="J161" s="57"/>
      <c r="K161" s="57"/>
      <c r="L161" s="57"/>
      <c r="M161" s="57"/>
      <c r="N161" s="57"/>
      <c r="O161" s="12"/>
      <c r="P161" s="57"/>
      <c r="Q161" s="57"/>
      <c r="R161" s="57"/>
      <c r="S161" s="57"/>
      <c r="T161" s="57"/>
      <c r="U161" s="57"/>
      <c r="V161" s="57"/>
      <c r="W161" s="57"/>
      <c r="X161" s="12"/>
      <c r="Y161" s="12"/>
      <c r="Z161" s="12"/>
      <c r="AA161" s="12"/>
      <c r="BX161" s="2"/>
      <c r="BY161" s="2"/>
      <c r="BZ161" s="2"/>
      <c r="CG161" s="13"/>
      <c r="CH161" s="13"/>
      <c r="CI161" s="13"/>
      <c r="CJ161" s="13"/>
      <c r="CK161" s="13"/>
      <c r="CL161" s="13"/>
      <c r="CM161" s="13"/>
    </row>
    <row r="162" spans="1:91" ht="16.350000000000001" customHeight="1" x14ac:dyDescent="0.2">
      <c r="A162" s="1738" t="s">
        <v>200</v>
      </c>
      <c r="B162" s="1738"/>
      <c r="C162" s="1589" t="s">
        <v>201</v>
      </c>
      <c r="D162" s="1590"/>
      <c r="E162" s="1591"/>
      <c r="F162" s="1565" t="s">
        <v>6</v>
      </c>
      <c r="G162" s="1595"/>
      <c r="H162" s="1595"/>
      <c r="I162" s="1595"/>
      <c r="J162" s="1595"/>
      <c r="K162" s="1595"/>
      <c r="L162" s="1595"/>
      <c r="M162" s="1595"/>
      <c r="N162" s="1595"/>
      <c r="O162" s="1595"/>
      <c r="P162" s="1595"/>
      <c r="Q162" s="1595"/>
      <c r="R162" s="1595"/>
      <c r="S162" s="1595"/>
      <c r="T162" s="1595"/>
      <c r="U162" s="1595"/>
      <c r="V162" s="1595"/>
      <c r="W162" s="1595"/>
      <c r="X162" s="1595"/>
      <c r="Y162" s="1595"/>
      <c r="Z162" s="1595"/>
      <c r="AA162" s="1595"/>
      <c r="AB162" s="1595"/>
      <c r="AC162" s="1595"/>
      <c r="AD162" s="1595"/>
      <c r="AE162" s="1595"/>
      <c r="AF162" s="1595"/>
      <c r="AG162" s="1595"/>
      <c r="AH162" s="1595"/>
      <c r="AI162" s="1595"/>
      <c r="AJ162" s="1595"/>
      <c r="AK162" s="1595"/>
      <c r="AL162" s="1595"/>
      <c r="AM162" s="1596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738"/>
      <c r="B163" s="1738"/>
      <c r="C163" s="1592"/>
      <c r="D163" s="1593"/>
      <c r="E163" s="1594"/>
      <c r="F163" s="1739" t="s">
        <v>11</v>
      </c>
      <c r="G163" s="1739"/>
      <c r="H163" s="1739" t="s">
        <v>12</v>
      </c>
      <c r="I163" s="1739"/>
      <c r="J163" s="1739" t="s">
        <v>13</v>
      </c>
      <c r="K163" s="1739"/>
      <c r="L163" s="1509" t="s">
        <v>14</v>
      </c>
      <c r="M163" s="1507"/>
      <c r="N163" s="1739" t="s">
        <v>15</v>
      </c>
      <c r="O163" s="1739"/>
      <c r="P163" s="1514" t="s">
        <v>16</v>
      </c>
      <c r="Q163" s="1513"/>
      <c r="R163" s="1735" t="s">
        <v>17</v>
      </c>
      <c r="S163" s="1735"/>
      <c r="T163" s="1514" t="s">
        <v>18</v>
      </c>
      <c r="U163" s="1513"/>
      <c r="V163" s="1735" t="s">
        <v>19</v>
      </c>
      <c r="W163" s="1735"/>
      <c r="X163" s="1514" t="s">
        <v>20</v>
      </c>
      <c r="Y163" s="1513"/>
      <c r="Z163" s="1513" t="s">
        <v>21</v>
      </c>
      <c r="AA163" s="1514"/>
      <c r="AB163" s="1735" t="s">
        <v>22</v>
      </c>
      <c r="AC163" s="1735"/>
      <c r="AD163" s="1735" t="s">
        <v>23</v>
      </c>
      <c r="AE163" s="1735"/>
      <c r="AF163" s="1735" t="s">
        <v>24</v>
      </c>
      <c r="AG163" s="1735"/>
      <c r="AH163" s="1735" t="s">
        <v>25</v>
      </c>
      <c r="AI163" s="1735"/>
      <c r="AJ163" s="1735" t="s">
        <v>26</v>
      </c>
      <c r="AK163" s="1735"/>
      <c r="AL163" s="1735" t="s">
        <v>27</v>
      </c>
      <c r="AM163" s="1735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738"/>
      <c r="B164" s="1738"/>
      <c r="C164" s="1233" t="s">
        <v>32</v>
      </c>
      <c r="D164" s="1234" t="s">
        <v>33</v>
      </c>
      <c r="E164" s="320" t="s">
        <v>34</v>
      </c>
      <c r="F164" s="1173" t="s">
        <v>40</v>
      </c>
      <c r="G164" s="765" t="s">
        <v>34</v>
      </c>
      <c r="H164" s="1173" t="s">
        <v>40</v>
      </c>
      <c r="I164" s="765" t="s">
        <v>34</v>
      </c>
      <c r="J164" s="1173" t="s">
        <v>40</v>
      </c>
      <c r="K164" s="765" t="s">
        <v>34</v>
      </c>
      <c r="L164" s="1173" t="s">
        <v>40</v>
      </c>
      <c r="M164" s="775" t="s">
        <v>34</v>
      </c>
      <c r="N164" s="1173" t="s">
        <v>40</v>
      </c>
      <c r="O164" s="765" t="s">
        <v>34</v>
      </c>
      <c r="P164" s="1173" t="s">
        <v>40</v>
      </c>
      <c r="Q164" s="775" t="s">
        <v>34</v>
      </c>
      <c r="R164" s="1173" t="s">
        <v>40</v>
      </c>
      <c r="S164" s="765" t="s">
        <v>34</v>
      </c>
      <c r="T164" s="1173" t="s">
        <v>40</v>
      </c>
      <c r="U164" s="775" t="s">
        <v>34</v>
      </c>
      <c r="V164" s="1173" t="s">
        <v>40</v>
      </c>
      <c r="W164" s="765" t="s">
        <v>34</v>
      </c>
      <c r="X164" s="1173" t="s">
        <v>40</v>
      </c>
      <c r="Y164" s="775" t="s">
        <v>34</v>
      </c>
      <c r="Z164" s="1173" t="s">
        <v>40</v>
      </c>
      <c r="AA164" s="765" t="s">
        <v>34</v>
      </c>
      <c r="AB164" s="1173" t="s">
        <v>40</v>
      </c>
      <c r="AC164" s="765" t="s">
        <v>34</v>
      </c>
      <c r="AD164" s="1173" t="s">
        <v>40</v>
      </c>
      <c r="AE164" s="765" t="s">
        <v>34</v>
      </c>
      <c r="AF164" s="1173" t="s">
        <v>40</v>
      </c>
      <c r="AG164" s="765" t="s">
        <v>34</v>
      </c>
      <c r="AH164" s="1173" t="s">
        <v>40</v>
      </c>
      <c r="AI164" s="765" t="s">
        <v>34</v>
      </c>
      <c r="AJ164" s="1173" t="s">
        <v>40</v>
      </c>
      <c r="AK164" s="765" t="s">
        <v>34</v>
      </c>
      <c r="AL164" s="1173" t="s">
        <v>40</v>
      </c>
      <c r="AM164" s="765" t="s">
        <v>34</v>
      </c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736" t="s">
        <v>202</v>
      </c>
      <c r="B165" s="1737"/>
      <c r="C165" s="321">
        <f>SUM(D165+E165)</f>
        <v>0</v>
      </c>
      <c r="D165" s="322">
        <f>SUM(P165+R165+T165+V165+X165+Z165+AB165+AD165+AF165+AH165+AJ165+AL165)</f>
        <v>0</v>
      </c>
      <c r="E165" s="1235">
        <f>SUM(Q165+S165+U165+W165+Y165+AA165+AC165+AE165+AG165+AI165+AK165+AM165)</f>
        <v>0</v>
      </c>
      <c r="F165" s="1236"/>
      <c r="G165" s="325"/>
      <c r="H165" s="326"/>
      <c r="I165" s="1237"/>
      <c r="J165" s="1236"/>
      <c r="K165" s="325"/>
      <c r="L165" s="326"/>
      <c r="M165" s="1237"/>
      <c r="N165" s="326"/>
      <c r="O165" s="1237"/>
      <c r="P165" s="1238"/>
      <c r="Q165" s="1239"/>
      <c r="R165" s="1240"/>
      <c r="S165" s="1241"/>
      <c r="T165" s="1238"/>
      <c r="U165" s="1239"/>
      <c r="V165" s="1240"/>
      <c r="W165" s="1241"/>
      <c r="X165" s="1238"/>
      <c r="Y165" s="1239"/>
      <c r="Z165" s="1240"/>
      <c r="AA165" s="1241"/>
      <c r="AB165" s="1240"/>
      <c r="AC165" s="1241"/>
      <c r="AD165" s="1240"/>
      <c r="AE165" s="1241"/>
      <c r="AF165" s="1240"/>
      <c r="AG165" s="1241"/>
      <c r="AH165" s="1240"/>
      <c r="AI165" s="1241"/>
      <c r="AJ165" s="1240"/>
      <c r="AK165" s="1241"/>
      <c r="AL165" s="1240"/>
      <c r="AM165" s="1241"/>
      <c r="AN165" s="131"/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586" t="s">
        <v>203</v>
      </c>
      <c r="B166" s="1587"/>
      <c r="C166" s="328">
        <f>SUM(D166+E166)</f>
        <v>0</v>
      </c>
      <c r="D166" s="329">
        <f t="shared" ref="D166:E168" si="20">SUM(F166+H166+J166+L166+N166+P166+R166+T166+V166+X166+Z166+AB166+AD166+AF166+AH166+AJ166+AL166)</f>
        <v>0</v>
      </c>
      <c r="E166" s="330">
        <f t="shared" si="20"/>
        <v>0</v>
      </c>
      <c r="F166" s="1242"/>
      <c r="G166" s="1243"/>
      <c r="H166" s="1242"/>
      <c r="I166" s="1243"/>
      <c r="J166" s="1242"/>
      <c r="K166" s="1243"/>
      <c r="L166" s="1244"/>
      <c r="M166" s="1245"/>
      <c r="N166" s="1242"/>
      <c r="O166" s="1243"/>
      <c r="P166" s="1244"/>
      <c r="Q166" s="1245"/>
      <c r="R166" s="1242"/>
      <c r="S166" s="1243"/>
      <c r="T166" s="1244"/>
      <c r="U166" s="1245"/>
      <c r="V166" s="1242"/>
      <c r="W166" s="1243"/>
      <c r="X166" s="1244"/>
      <c r="Y166" s="1245"/>
      <c r="Z166" s="1242"/>
      <c r="AA166" s="1243"/>
      <c r="AB166" s="1242"/>
      <c r="AC166" s="1243"/>
      <c r="AD166" s="1242"/>
      <c r="AE166" s="1243"/>
      <c r="AF166" s="1242"/>
      <c r="AG166" s="1243"/>
      <c r="AH166" s="1242"/>
      <c r="AI166" s="1243"/>
      <c r="AJ166" s="1242"/>
      <c r="AK166" s="1243"/>
      <c r="AL166" s="1242"/>
      <c r="AM166" s="1243"/>
      <c r="AN166" s="131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98" t="s">
        <v>204</v>
      </c>
      <c r="B167" s="1599"/>
      <c r="C167" s="328">
        <f>SUM(D167+E167)</f>
        <v>0</v>
      </c>
      <c r="D167" s="329">
        <f t="shared" si="20"/>
        <v>0</v>
      </c>
      <c r="E167" s="330">
        <f t="shared" si="20"/>
        <v>0</v>
      </c>
      <c r="F167" s="1242"/>
      <c r="G167" s="1243"/>
      <c r="H167" s="1242"/>
      <c r="I167" s="1243"/>
      <c r="J167" s="1242"/>
      <c r="K167" s="1243"/>
      <c r="L167" s="1244"/>
      <c r="M167" s="1245"/>
      <c r="N167" s="1242"/>
      <c r="O167" s="1243"/>
      <c r="P167" s="1244"/>
      <c r="Q167" s="1245"/>
      <c r="R167" s="1242"/>
      <c r="S167" s="1243"/>
      <c r="T167" s="1244"/>
      <c r="U167" s="1245"/>
      <c r="V167" s="1242"/>
      <c r="W167" s="1243"/>
      <c r="X167" s="1244"/>
      <c r="Y167" s="1245"/>
      <c r="Z167" s="1242"/>
      <c r="AA167" s="1243"/>
      <c r="AB167" s="1242"/>
      <c r="AC167" s="1243"/>
      <c r="AD167" s="1242"/>
      <c r="AE167" s="1243"/>
      <c r="AF167" s="1242"/>
      <c r="AG167" s="1243"/>
      <c r="AH167" s="1242"/>
      <c r="AI167" s="1243"/>
      <c r="AJ167" s="1242"/>
      <c r="AK167" s="1243"/>
      <c r="AL167" s="1242"/>
      <c r="AM167" s="1243"/>
      <c r="AN167" s="131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600" t="s">
        <v>67</v>
      </c>
      <c r="B168" s="1601"/>
      <c r="C168" s="331">
        <f>SUM(D168+E168)</f>
        <v>0</v>
      </c>
      <c r="D168" s="332">
        <f t="shared" si="20"/>
        <v>0</v>
      </c>
      <c r="E168" s="333">
        <f t="shared" si="20"/>
        <v>0</v>
      </c>
      <c r="F168" s="1246"/>
      <c r="G168" s="1247"/>
      <c r="H168" s="1246"/>
      <c r="I168" s="1247"/>
      <c r="J168" s="1246"/>
      <c r="K168" s="1247"/>
      <c r="L168" s="1248"/>
      <c r="M168" s="1249"/>
      <c r="N168" s="1246"/>
      <c r="O168" s="1247"/>
      <c r="P168" s="1248"/>
      <c r="Q168" s="1249"/>
      <c r="R168" s="1246"/>
      <c r="S168" s="1247"/>
      <c r="T168" s="1248"/>
      <c r="U168" s="1249"/>
      <c r="V168" s="1246"/>
      <c r="W168" s="1247"/>
      <c r="X168" s="1248"/>
      <c r="Y168" s="1249"/>
      <c r="Z168" s="1246"/>
      <c r="AA168" s="1247"/>
      <c r="AB168" s="1246"/>
      <c r="AC168" s="1247"/>
      <c r="AD168" s="1246"/>
      <c r="AE168" s="1247"/>
      <c r="AF168" s="1246"/>
      <c r="AG168" s="1247"/>
      <c r="AH168" s="1246"/>
      <c r="AI168" s="1247"/>
      <c r="AJ168" s="1246"/>
      <c r="AK168" s="1247"/>
      <c r="AL168" s="1246"/>
      <c r="AM168" s="1247"/>
      <c r="AN168" s="131"/>
      <c r="CG168" s="13"/>
      <c r="CH168" s="13"/>
      <c r="CI168" s="13"/>
      <c r="CJ168" s="13"/>
      <c r="CK168" s="13"/>
      <c r="CL168" s="13"/>
      <c r="CM168" s="13"/>
    </row>
    <row r="169" spans="1:91" ht="32.1" customHeight="1" x14ac:dyDescent="0.2">
      <c r="A169" s="334" t="s">
        <v>205</v>
      </c>
      <c r="B169" s="334"/>
      <c r="C169" s="10"/>
      <c r="D169" s="10"/>
      <c r="E169" s="11"/>
      <c r="F169" s="9"/>
      <c r="G169" s="8"/>
      <c r="H169" s="8"/>
      <c r="I169" s="1"/>
      <c r="J169" s="1"/>
      <c r="K169" s="1"/>
      <c r="L169" s="56"/>
      <c r="M169" s="206"/>
      <c r="N169" s="56"/>
      <c r="O169" s="335"/>
      <c r="P169" s="204"/>
      <c r="Q169" s="204"/>
      <c r="R169" s="204"/>
      <c r="S169" s="206"/>
      <c r="T169" s="56"/>
      <c r="U169" s="204"/>
      <c r="V169" s="204"/>
      <c r="W169" s="206"/>
      <c r="X169" s="206"/>
      <c r="Y169" s="56"/>
      <c r="Z169" s="206"/>
      <c r="AA169" s="56"/>
      <c r="AB169" s="206"/>
      <c r="AC169" s="204"/>
      <c r="BX169" s="2"/>
      <c r="BY169" s="2"/>
      <c r="BZ169" s="2"/>
      <c r="CG169" s="13"/>
      <c r="CH169" s="13"/>
      <c r="CI169" s="13"/>
      <c r="CJ169" s="13"/>
      <c r="CK169" s="13"/>
      <c r="CL169" s="13"/>
      <c r="CM169" s="13"/>
    </row>
    <row r="170" spans="1:91" ht="16.350000000000001" customHeight="1" x14ac:dyDescent="0.2">
      <c r="A170" s="1523" t="s">
        <v>111</v>
      </c>
      <c r="B170" s="1549"/>
      <c r="C170" s="1523" t="s">
        <v>53</v>
      </c>
      <c r="D170" s="1554"/>
      <c r="E170" s="1549"/>
      <c r="F170" s="1513" t="s">
        <v>206</v>
      </c>
      <c r="G170" s="1520"/>
      <c r="H170" s="1520"/>
      <c r="I170" s="1520"/>
      <c r="J170" s="1520"/>
      <c r="K170" s="1520"/>
      <c r="L170" s="1520"/>
      <c r="M170" s="1520"/>
      <c r="N170" s="1520"/>
      <c r="O170" s="1520"/>
      <c r="P170" s="1520"/>
      <c r="Q170" s="1520"/>
      <c r="R170" s="1520"/>
      <c r="S170" s="1520"/>
      <c r="T170" s="1520"/>
      <c r="U170" s="1514"/>
      <c r="V170" s="1503" t="s">
        <v>207</v>
      </c>
      <c r="W170" s="1719" t="s">
        <v>208</v>
      </c>
      <c r="X170" s="1719" t="s">
        <v>209</v>
      </c>
      <c r="Y170" s="1719" t="s">
        <v>210</v>
      </c>
      <c r="Z170" s="1719" t="s">
        <v>211</v>
      </c>
      <c r="AA170" s="1719" t="s">
        <v>212</v>
      </c>
      <c r="AB170" s="1715" t="s">
        <v>213</v>
      </c>
      <c r="AC170" s="1715"/>
      <c r="AD170" s="1715"/>
      <c r="AE170" s="1715"/>
      <c r="AF170" s="1565" t="s">
        <v>123</v>
      </c>
      <c r="AG170" s="1596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24"/>
      <c r="B171" s="1550"/>
      <c r="C171" s="1524"/>
      <c r="D171" s="1602"/>
      <c r="E171" s="1550"/>
      <c r="F171" s="1719" t="s">
        <v>11</v>
      </c>
      <c r="G171" s="1719"/>
      <c r="H171" s="1719" t="s">
        <v>12</v>
      </c>
      <c r="I171" s="1719"/>
      <c r="J171" s="1719" t="s">
        <v>13</v>
      </c>
      <c r="K171" s="1719"/>
      <c r="L171" s="1719" t="s">
        <v>214</v>
      </c>
      <c r="M171" s="1719"/>
      <c r="N171" s="1719" t="s">
        <v>114</v>
      </c>
      <c r="O171" s="1719"/>
      <c r="P171" s="1715" t="s">
        <v>215</v>
      </c>
      <c r="Q171" s="1715"/>
      <c r="R171" s="1715" t="s">
        <v>216</v>
      </c>
      <c r="S171" s="1715"/>
      <c r="T171" s="1551" t="s">
        <v>217</v>
      </c>
      <c r="U171" s="1500"/>
      <c r="V171" s="1546"/>
      <c r="W171" s="1719"/>
      <c r="X171" s="1719"/>
      <c r="Y171" s="1719"/>
      <c r="Z171" s="1719"/>
      <c r="AA171" s="1719"/>
      <c r="AB171" s="1719" t="s">
        <v>126</v>
      </c>
      <c r="AC171" s="1719" t="s">
        <v>127</v>
      </c>
      <c r="AD171" s="1719" t="s">
        <v>128</v>
      </c>
      <c r="AE171" s="1719" t="s">
        <v>129</v>
      </c>
      <c r="AF171" s="1740" t="s">
        <v>130</v>
      </c>
      <c r="AG171" s="1740" t="s">
        <v>131</v>
      </c>
      <c r="AH171" s="210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25"/>
      <c r="B172" s="1551"/>
      <c r="C172" s="1250" t="s">
        <v>32</v>
      </c>
      <c r="D172" s="1251" t="s">
        <v>40</v>
      </c>
      <c r="E172" s="756" t="s">
        <v>34</v>
      </c>
      <c r="F172" s="1252" t="s">
        <v>40</v>
      </c>
      <c r="G172" s="1253" t="s">
        <v>34</v>
      </c>
      <c r="H172" s="1252" t="s">
        <v>40</v>
      </c>
      <c r="I172" s="1253" t="s">
        <v>34</v>
      </c>
      <c r="J172" s="1252" t="s">
        <v>40</v>
      </c>
      <c r="K172" s="1253" t="s">
        <v>34</v>
      </c>
      <c r="L172" s="1252" t="s">
        <v>40</v>
      </c>
      <c r="M172" s="1253" t="s">
        <v>34</v>
      </c>
      <c r="N172" s="1252" t="s">
        <v>40</v>
      </c>
      <c r="O172" s="1253" t="s">
        <v>34</v>
      </c>
      <c r="P172" s="1252" t="s">
        <v>40</v>
      </c>
      <c r="Q172" s="1253" t="s">
        <v>34</v>
      </c>
      <c r="R172" s="1252" t="s">
        <v>40</v>
      </c>
      <c r="S172" s="1253" t="s">
        <v>34</v>
      </c>
      <c r="T172" s="100" t="s">
        <v>40</v>
      </c>
      <c r="U172" s="1253" t="s">
        <v>34</v>
      </c>
      <c r="V172" s="1506"/>
      <c r="W172" s="1719"/>
      <c r="X172" s="1719"/>
      <c r="Y172" s="1719"/>
      <c r="Z172" s="1719"/>
      <c r="AA172" s="1719"/>
      <c r="AB172" s="1719"/>
      <c r="AC172" s="1719"/>
      <c r="AD172" s="1719"/>
      <c r="AE172" s="1719"/>
      <c r="AF172" s="1740"/>
      <c r="AG172" s="1740"/>
      <c r="AH172" s="210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26.25" customHeight="1" x14ac:dyDescent="0.2">
      <c r="A173" s="1719" t="s">
        <v>218</v>
      </c>
      <c r="B173" s="1254" t="s">
        <v>219</v>
      </c>
      <c r="C173" s="1255">
        <f>SUM(D173:E173)</f>
        <v>3</v>
      </c>
      <c r="D173" s="1256">
        <f>SUM(F173+H173+J173+L173+N173+P173+R173+T173)</f>
        <v>0</v>
      </c>
      <c r="E173" s="56">
        <f>G173+I173+K173+M173+O173+Q173+S173+U173</f>
        <v>3</v>
      </c>
      <c r="F173" s="1257"/>
      <c r="G173" s="1258">
        <v>1</v>
      </c>
      <c r="H173" s="1257"/>
      <c r="I173" s="1258"/>
      <c r="J173" s="1257"/>
      <c r="K173" s="1258">
        <v>1</v>
      </c>
      <c r="L173" s="1257"/>
      <c r="M173" s="1258">
        <v>1</v>
      </c>
      <c r="N173" s="1257"/>
      <c r="O173" s="1258"/>
      <c r="P173" s="1257"/>
      <c r="Q173" s="1258"/>
      <c r="R173" s="1257"/>
      <c r="S173" s="1258"/>
      <c r="T173" s="1257"/>
      <c r="U173" s="1258"/>
      <c r="V173" s="1259"/>
      <c r="W173" s="1257"/>
      <c r="X173" s="1258">
        <v>3</v>
      </c>
      <c r="Y173" s="1258">
        <v>1</v>
      </c>
      <c r="Z173" s="1258">
        <v>2</v>
      </c>
      <c r="AA173" s="1258"/>
      <c r="AB173" s="1257"/>
      <c r="AC173" s="1258"/>
      <c r="AD173" s="1258">
        <v>2</v>
      </c>
      <c r="AE173" s="1260">
        <v>1</v>
      </c>
      <c r="AF173" s="1258">
        <v>3</v>
      </c>
      <c r="AG173" s="1260"/>
      <c r="AH173" s="28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12"/>
      <c r="AT173" s="12"/>
      <c r="BW173" s="3"/>
      <c r="CG173" s="13">
        <v>0</v>
      </c>
      <c r="CH173" s="13">
        <v>0</v>
      </c>
      <c r="CI173" s="13">
        <v>0</v>
      </c>
      <c r="CJ173" s="13">
        <v>0</v>
      </c>
      <c r="CK173" s="13"/>
      <c r="CL173" s="13"/>
      <c r="CM173" s="13"/>
    </row>
    <row r="174" spans="1:91" ht="26.25" customHeight="1" x14ac:dyDescent="0.2">
      <c r="A174" s="1719"/>
      <c r="B174" s="89" t="s">
        <v>220</v>
      </c>
      <c r="C174" s="344">
        <f>SUM(D174:E174)</f>
        <v>3</v>
      </c>
      <c r="D174" s="44">
        <f>SUM(F174+H174+J174+L174+N174+P174+R174+T174)</f>
        <v>0</v>
      </c>
      <c r="E174" s="345">
        <f>G174+I174+K174+M174+O174+Q174+S174+U174</f>
        <v>3</v>
      </c>
      <c r="F174" s="222"/>
      <c r="G174" s="346"/>
      <c r="H174" s="222"/>
      <c r="I174" s="346">
        <v>1</v>
      </c>
      <c r="J174" s="222"/>
      <c r="K174" s="346">
        <v>2</v>
      </c>
      <c r="L174" s="222"/>
      <c r="M174" s="346"/>
      <c r="N174" s="222"/>
      <c r="O174" s="346"/>
      <c r="P174" s="222"/>
      <c r="Q174" s="346"/>
      <c r="R174" s="222"/>
      <c r="S174" s="346"/>
      <c r="T174" s="222"/>
      <c r="U174" s="346"/>
      <c r="V174" s="347"/>
      <c r="W174" s="222"/>
      <c r="X174" s="346">
        <v>3</v>
      </c>
      <c r="Y174" s="346"/>
      <c r="Z174" s="346"/>
      <c r="AA174" s="346"/>
      <c r="AB174" s="222"/>
      <c r="AC174" s="346"/>
      <c r="AD174" s="346">
        <v>3</v>
      </c>
      <c r="AE174" s="223"/>
      <c r="AF174" s="346">
        <v>3</v>
      </c>
      <c r="AG174" s="223"/>
      <c r="AH174" s="28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32.1" customHeight="1" x14ac:dyDescent="0.2">
      <c r="A175" s="82" t="s">
        <v>221</v>
      </c>
      <c r="B175" s="8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BX175" s="2"/>
      <c r="BY175" s="2"/>
      <c r="BZ175" s="2"/>
      <c r="CG175" s="13"/>
      <c r="CH175" s="13"/>
      <c r="CI175" s="13"/>
      <c r="CJ175" s="13"/>
      <c r="CK175" s="13"/>
      <c r="CL175" s="13"/>
      <c r="CM175" s="13"/>
    </row>
    <row r="176" spans="1:91" ht="16.350000000000001" customHeight="1" x14ac:dyDescent="0.2">
      <c r="A176" s="1498" t="s">
        <v>4</v>
      </c>
      <c r="B176" s="1498" t="s">
        <v>53</v>
      </c>
      <c r="C176" s="1510" t="s">
        <v>65</v>
      </c>
      <c r="D176" s="1503" t="s">
        <v>222</v>
      </c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BX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00"/>
      <c r="B177" s="1500"/>
      <c r="C177" s="1512"/>
      <c r="D177" s="1506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20.25" customHeight="1" x14ac:dyDescent="0.2">
      <c r="A178" s="1254" t="s">
        <v>223</v>
      </c>
      <c r="B178" s="1261">
        <f>SUM(C178:D178)</f>
        <v>6</v>
      </c>
      <c r="C178" s="1262"/>
      <c r="D178" s="1263">
        <v>6</v>
      </c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89" t="s">
        <v>224</v>
      </c>
      <c r="B179" s="349">
        <f>SUM(C179)</f>
        <v>0</v>
      </c>
      <c r="C179" s="350"/>
      <c r="D179" s="1264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32.1" customHeight="1" x14ac:dyDescent="0.2">
      <c r="A180" s="352" t="s">
        <v>225</v>
      </c>
      <c r="B180" s="334"/>
      <c r="C180" s="353"/>
      <c r="D180" s="10"/>
      <c r="F180" s="207"/>
      <c r="G180" s="206"/>
      <c r="H180" s="56"/>
      <c r="I180" s="206"/>
      <c r="J180" s="204"/>
      <c r="K180" s="204"/>
      <c r="L180" s="206"/>
      <c r="M180" s="56"/>
      <c r="N180" s="206"/>
      <c r="O180" s="206"/>
      <c r="P180" s="56"/>
      <c r="Q180" s="206"/>
      <c r="R180" s="206"/>
      <c r="S180" s="56"/>
      <c r="T180" s="206"/>
      <c r="U180" s="206"/>
      <c r="V180" s="204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BX180" s="2"/>
      <c r="BY180" s="2"/>
      <c r="BZ180" s="2"/>
      <c r="CG180" s="13"/>
      <c r="CH180" s="13"/>
      <c r="CI180" s="13"/>
      <c r="CJ180" s="13"/>
      <c r="CK180" s="13"/>
      <c r="CL180" s="13"/>
      <c r="CM180" s="13"/>
    </row>
    <row r="181" spans="1:91" ht="16.350000000000001" customHeight="1" x14ac:dyDescent="0.2">
      <c r="A181" s="1498" t="s">
        <v>111</v>
      </c>
      <c r="B181" s="1523" t="s">
        <v>53</v>
      </c>
      <c r="C181" s="1554"/>
      <c r="D181" s="1549"/>
      <c r="E181" s="1613" t="s">
        <v>6</v>
      </c>
      <c r="F181" s="1614"/>
      <c r="G181" s="1614"/>
      <c r="H181" s="1614"/>
      <c r="I181" s="1614"/>
      <c r="J181" s="1614"/>
      <c r="K181" s="1614"/>
      <c r="L181" s="1614"/>
      <c r="M181" s="1614"/>
      <c r="N181" s="1614"/>
      <c r="O181" s="1614"/>
      <c r="P181" s="1614"/>
      <c r="Q181" s="1614"/>
      <c r="R181" s="1614"/>
      <c r="S181" s="1614"/>
      <c r="T181" s="1614"/>
      <c r="U181" s="1614"/>
      <c r="V181" s="1615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499"/>
      <c r="B182" s="1525"/>
      <c r="C182" s="1570"/>
      <c r="D182" s="1551"/>
      <c r="E182" s="1719" t="s">
        <v>112</v>
      </c>
      <c r="F182" s="1719"/>
      <c r="G182" s="1743" t="s">
        <v>226</v>
      </c>
      <c r="H182" s="1719"/>
      <c r="I182" s="1719" t="s">
        <v>15</v>
      </c>
      <c r="J182" s="1719"/>
      <c r="K182" s="1719" t="s">
        <v>227</v>
      </c>
      <c r="L182" s="1719"/>
      <c r="M182" s="1719" t="s">
        <v>117</v>
      </c>
      <c r="N182" s="1719"/>
      <c r="O182" s="1715" t="s">
        <v>118</v>
      </c>
      <c r="P182" s="1715"/>
      <c r="Q182" s="1715" t="s">
        <v>228</v>
      </c>
      <c r="R182" s="1715"/>
      <c r="S182" s="1715" t="s">
        <v>229</v>
      </c>
      <c r="T182" s="1715"/>
      <c r="U182" s="1514" t="s">
        <v>230</v>
      </c>
      <c r="V182" s="1715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00"/>
      <c r="B183" s="14" t="s">
        <v>32</v>
      </c>
      <c r="C183" s="15" t="s">
        <v>33</v>
      </c>
      <c r="D183" s="757" t="s">
        <v>34</v>
      </c>
      <c r="E183" s="1252" t="s">
        <v>40</v>
      </c>
      <c r="F183" s="1253" t="s">
        <v>34</v>
      </c>
      <c r="G183" s="1252" t="s">
        <v>40</v>
      </c>
      <c r="H183" s="1253" t="s">
        <v>34</v>
      </c>
      <c r="I183" s="1252" t="s">
        <v>40</v>
      </c>
      <c r="J183" s="1253" t="s">
        <v>34</v>
      </c>
      <c r="K183" s="1252" t="s">
        <v>40</v>
      </c>
      <c r="L183" s="765" t="s">
        <v>34</v>
      </c>
      <c r="M183" s="1252" t="s">
        <v>40</v>
      </c>
      <c r="N183" s="765" t="s">
        <v>34</v>
      </c>
      <c r="O183" s="1252" t="s">
        <v>40</v>
      </c>
      <c r="P183" s="765" t="s">
        <v>34</v>
      </c>
      <c r="Q183" s="1252" t="s">
        <v>40</v>
      </c>
      <c r="R183" s="1253" t="s">
        <v>34</v>
      </c>
      <c r="S183" s="1252" t="s">
        <v>40</v>
      </c>
      <c r="T183" s="1253" t="s">
        <v>34</v>
      </c>
      <c r="U183" s="100" t="s">
        <v>40</v>
      </c>
      <c r="V183" s="1253" t="s">
        <v>34</v>
      </c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265" t="s">
        <v>231</v>
      </c>
      <c r="B184" s="1266">
        <f>SUM(C184+D184)</f>
        <v>13</v>
      </c>
      <c r="C184" s="1267">
        <f>SUM(E184+G184+I184+K184+M184+O184+Q184+S184+U184)</f>
        <v>3</v>
      </c>
      <c r="D184" s="118">
        <f>SUM(F184+H184+J184+L184+N184+P184+R184+T184+V184)</f>
        <v>10</v>
      </c>
      <c r="E184" s="1268"/>
      <c r="F184" s="1269"/>
      <c r="G184" s="1268">
        <v>1</v>
      </c>
      <c r="H184" s="1269">
        <v>5</v>
      </c>
      <c r="I184" s="1268">
        <v>1</v>
      </c>
      <c r="J184" s="1269">
        <v>1</v>
      </c>
      <c r="K184" s="1268">
        <v>1</v>
      </c>
      <c r="L184" s="358">
        <v>2</v>
      </c>
      <c r="M184" s="1268"/>
      <c r="N184" s="358">
        <v>2</v>
      </c>
      <c r="O184" s="1268"/>
      <c r="P184" s="358"/>
      <c r="Q184" s="1268"/>
      <c r="R184" s="1269"/>
      <c r="S184" s="1268"/>
      <c r="T184" s="1269"/>
      <c r="U184" s="1268"/>
      <c r="V184" s="358"/>
      <c r="W184" s="131"/>
      <c r="CG184" s="13"/>
      <c r="CH184" s="13"/>
      <c r="CI184" s="13"/>
      <c r="CJ184" s="13"/>
      <c r="CK184" s="13"/>
      <c r="CL184" s="13"/>
      <c r="CM184" s="13"/>
    </row>
    <row r="185" spans="1:91" ht="32.1" customHeight="1" x14ac:dyDescent="0.2">
      <c r="A185" s="82" t="s">
        <v>232</v>
      </c>
      <c r="B185" s="82"/>
      <c r="BX185" s="2"/>
      <c r="BY185" s="2"/>
      <c r="BZ185" s="2"/>
      <c r="CG185" s="13"/>
      <c r="CH185" s="13"/>
      <c r="CI185" s="13"/>
      <c r="CJ185" s="13"/>
      <c r="CK185" s="13"/>
      <c r="CL185" s="13"/>
      <c r="CM185" s="13"/>
    </row>
    <row r="186" spans="1:91" ht="16.350000000000001" customHeight="1" x14ac:dyDescent="0.2">
      <c r="A186" s="1549" t="s">
        <v>233</v>
      </c>
      <c r="B186" s="1501" t="s">
        <v>53</v>
      </c>
      <c r="C186" s="1502"/>
      <c r="D186" s="1503"/>
      <c r="E186" s="1606" t="s">
        <v>6</v>
      </c>
      <c r="F186" s="1607"/>
      <c r="G186" s="1607"/>
      <c r="H186" s="1607"/>
      <c r="I186" s="1607"/>
      <c r="J186" s="1607"/>
      <c r="K186" s="1607"/>
      <c r="L186" s="1608"/>
      <c r="M186" s="1502" t="s">
        <v>234</v>
      </c>
      <c r="N186" s="1609"/>
      <c r="O186" s="1503" t="s">
        <v>235</v>
      </c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50"/>
      <c r="B187" s="1504"/>
      <c r="C187" s="1505"/>
      <c r="D187" s="1506"/>
      <c r="E187" s="1507" t="s">
        <v>11</v>
      </c>
      <c r="F187" s="1509"/>
      <c r="G187" s="1507" t="s">
        <v>12</v>
      </c>
      <c r="H187" s="1509"/>
      <c r="I187" s="1741" t="s">
        <v>13</v>
      </c>
      <c r="J187" s="1742"/>
      <c r="K187" s="1507" t="s">
        <v>236</v>
      </c>
      <c r="L187" s="1561"/>
      <c r="M187" s="1505"/>
      <c r="N187" s="1610"/>
      <c r="O187" s="1546"/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50"/>
      <c r="B188" s="756" t="s">
        <v>32</v>
      </c>
      <c r="C188" s="1265" t="s">
        <v>33</v>
      </c>
      <c r="D188" s="756" t="s">
        <v>34</v>
      </c>
      <c r="E188" s="1252" t="s">
        <v>40</v>
      </c>
      <c r="F188" s="773" t="s">
        <v>34</v>
      </c>
      <c r="G188" s="1252" t="s">
        <v>40</v>
      </c>
      <c r="H188" s="773" t="s">
        <v>34</v>
      </c>
      <c r="I188" s="778" t="s">
        <v>40</v>
      </c>
      <c r="J188" s="779" t="s">
        <v>34</v>
      </c>
      <c r="K188" s="1252" t="s">
        <v>40</v>
      </c>
      <c r="L188" s="755" t="s">
        <v>34</v>
      </c>
      <c r="M188" s="1270" t="s">
        <v>237</v>
      </c>
      <c r="N188" s="763" t="s">
        <v>238</v>
      </c>
      <c r="O188" s="150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51"/>
      <c r="B189" s="366">
        <f t="shared" ref="B189:B194" si="21">+C189+D189</f>
        <v>8</v>
      </c>
      <c r="C189" s="367">
        <f t="shared" ref="C189:D194" si="22">+E189+G189+I189+K189</f>
        <v>4</v>
      </c>
      <c r="D189" s="368">
        <f t="shared" si="22"/>
        <v>4</v>
      </c>
      <c r="E189" s="1271">
        <f t="shared" ref="E189:O189" si="23">SUM(E190:E194)</f>
        <v>0</v>
      </c>
      <c r="F189" s="370">
        <f t="shared" si="23"/>
        <v>1</v>
      </c>
      <c r="G189" s="1271">
        <f t="shared" si="23"/>
        <v>0</v>
      </c>
      <c r="H189" s="370">
        <f t="shared" si="23"/>
        <v>0</v>
      </c>
      <c r="I189" s="1271">
        <f t="shared" si="23"/>
        <v>0</v>
      </c>
      <c r="J189" s="1272">
        <f t="shared" si="23"/>
        <v>0</v>
      </c>
      <c r="K189" s="1266">
        <f t="shared" si="23"/>
        <v>4</v>
      </c>
      <c r="L189" s="372">
        <f t="shared" si="23"/>
        <v>3</v>
      </c>
      <c r="M189" s="373">
        <f t="shared" si="23"/>
        <v>8</v>
      </c>
      <c r="N189" s="370">
        <f t="shared" si="23"/>
        <v>0</v>
      </c>
      <c r="O189" s="1273">
        <f t="shared" si="23"/>
        <v>5</v>
      </c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254" t="s">
        <v>239</v>
      </c>
      <c r="B190" s="1261">
        <f t="shared" si="21"/>
        <v>7</v>
      </c>
      <c r="C190" s="1261">
        <f t="shared" si="22"/>
        <v>4</v>
      </c>
      <c r="D190" s="1274">
        <f t="shared" si="22"/>
        <v>3</v>
      </c>
      <c r="E190" s="212"/>
      <c r="F190" s="216"/>
      <c r="G190" s="212"/>
      <c r="H190" s="216"/>
      <c r="I190" s="212"/>
      <c r="J190" s="213"/>
      <c r="K190" s="212">
        <v>4</v>
      </c>
      <c r="L190" s="376">
        <v>3</v>
      </c>
      <c r="M190" s="214">
        <v>7</v>
      </c>
      <c r="N190" s="216"/>
      <c r="O190" s="377">
        <v>5</v>
      </c>
      <c r="P190" s="28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12"/>
      <c r="AC190" s="12"/>
      <c r="AD190" s="12"/>
      <c r="AE190" s="12"/>
      <c r="BX190" s="2"/>
      <c r="BY190" s="2"/>
      <c r="BZ190" s="2"/>
      <c r="CG190" s="13">
        <v>0</v>
      </c>
      <c r="CH190" s="13">
        <v>0</v>
      </c>
      <c r="CI190" s="13"/>
      <c r="CJ190" s="13"/>
      <c r="CK190" s="13"/>
      <c r="CL190" s="13"/>
      <c r="CM190" s="13"/>
    </row>
    <row r="191" spans="1:91" ht="16.350000000000001" customHeight="1" x14ac:dyDescent="0.2">
      <c r="A191" s="30" t="s">
        <v>240</v>
      </c>
      <c r="B191" s="378">
        <f t="shared" si="21"/>
        <v>1</v>
      </c>
      <c r="C191" s="378">
        <f t="shared" si="22"/>
        <v>0</v>
      </c>
      <c r="D191" s="379">
        <f t="shared" si="22"/>
        <v>1</v>
      </c>
      <c r="E191" s="217"/>
      <c r="F191" s="221">
        <v>1</v>
      </c>
      <c r="G191" s="217"/>
      <c r="H191" s="221"/>
      <c r="I191" s="217"/>
      <c r="J191" s="218"/>
      <c r="K191" s="217"/>
      <c r="L191" s="380"/>
      <c r="M191" s="219">
        <v>1</v>
      </c>
      <c r="N191" s="221"/>
      <c r="O191" s="381"/>
      <c r="P191" s="28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78">
        <f t="shared" si="21"/>
        <v>0</v>
      </c>
      <c r="C192" s="378">
        <f t="shared" si="22"/>
        <v>0</v>
      </c>
      <c r="D192" s="379">
        <f t="shared" si="22"/>
        <v>0</v>
      </c>
      <c r="E192" s="217"/>
      <c r="F192" s="221"/>
      <c r="G192" s="217"/>
      <c r="H192" s="221"/>
      <c r="I192" s="217"/>
      <c r="J192" s="218"/>
      <c r="K192" s="217"/>
      <c r="L192" s="380"/>
      <c r="M192" s="219"/>
      <c r="N192" s="221"/>
      <c r="O192" s="381"/>
      <c r="P192" s="28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78">
        <f t="shared" si="21"/>
        <v>0</v>
      </c>
      <c r="C193" s="378">
        <f t="shared" si="22"/>
        <v>0</v>
      </c>
      <c r="D193" s="379">
        <f t="shared" si="22"/>
        <v>0</v>
      </c>
      <c r="E193" s="382"/>
      <c r="F193" s="383"/>
      <c r="G193" s="382"/>
      <c r="H193" s="383"/>
      <c r="I193" s="382"/>
      <c r="J193" s="384"/>
      <c r="K193" s="382"/>
      <c r="L193" s="385"/>
      <c r="M193" s="386"/>
      <c r="N193" s="383"/>
      <c r="O193" s="387"/>
      <c r="P193" s="28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76" t="s">
        <v>243</v>
      </c>
      <c r="B194" s="388">
        <f t="shared" si="21"/>
        <v>0</v>
      </c>
      <c r="C194" s="388">
        <f t="shared" si="22"/>
        <v>0</v>
      </c>
      <c r="D194" s="389">
        <f t="shared" si="22"/>
        <v>0</v>
      </c>
      <c r="E194" s="222"/>
      <c r="F194" s="223"/>
      <c r="G194" s="222"/>
      <c r="H194" s="223"/>
      <c r="I194" s="222"/>
      <c r="J194" s="223"/>
      <c r="K194" s="222"/>
      <c r="L194" s="390"/>
      <c r="M194" s="224"/>
      <c r="N194" s="223"/>
      <c r="O194" s="391"/>
      <c r="P194" s="28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9" spans="1:104" s="392" customFormat="1" hidden="1" x14ac:dyDescent="0.2">
      <c r="A199" s="392">
        <f>SUM(B12:B14,B19:B22,B27:B32,B63,B85,C90,D100:D102,C107:C109,C113:C114,C118:C119,B135,D142:D143,C146:C151,D155:D160,C165:C168,B178:B179,B184,B37:B42,B47:B52,E138:F138,C91:C97,C173:C174,B189)</f>
        <v>8716</v>
      </c>
      <c r="B199" s="392">
        <f>SUM(CG8:CM194)</f>
        <v>2</v>
      </c>
      <c r="BX199" s="393"/>
      <c r="BY199" s="393"/>
      <c r="BZ199" s="393"/>
      <c r="CA199" s="393"/>
      <c r="CB199" s="393"/>
      <c r="CC199" s="393"/>
      <c r="CD199" s="393"/>
      <c r="CE199" s="393"/>
      <c r="CF199" s="393"/>
      <c r="CG199" s="393"/>
      <c r="CH199" s="393"/>
      <c r="CI199" s="393"/>
      <c r="CJ199" s="393"/>
      <c r="CK199" s="393"/>
      <c r="CL199" s="393"/>
      <c r="CM199" s="393"/>
      <c r="CN199" s="393"/>
      <c r="CO199" s="393"/>
      <c r="CP199" s="393"/>
      <c r="CQ199" s="393"/>
      <c r="CR199" s="393"/>
      <c r="CS199" s="393"/>
      <c r="CT199" s="393"/>
      <c r="CU199" s="393"/>
      <c r="CV199" s="393"/>
      <c r="CW199" s="393"/>
      <c r="CX199" s="393"/>
      <c r="CY199" s="393"/>
      <c r="CZ199" s="393"/>
    </row>
  </sheetData>
  <mergeCells count="319">
    <mergeCell ref="K187:L187"/>
    <mergeCell ref="S182:T182"/>
    <mergeCell ref="U182:V182"/>
    <mergeCell ref="A186:A189"/>
    <mergeCell ref="B186:D187"/>
    <mergeCell ref="E186:L186"/>
    <mergeCell ref="M186:N187"/>
    <mergeCell ref="O186:O188"/>
    <mergeCell ref="E187:F187"/>
    <mergeCell ref="G187:H187"/>
    <mergeCell ref="I187:J187"/>
    <mergeCell ref="A181:A183"/>
    <mergeCell ref="B181:D182"/>
    <mergeCell ref="E181:V181"/>
    <mergeCell ref="E182:F182"/>
    <mergeCell ref="G182:H182"/>
    <mergeCell ref="I182:J182"/>
    <mergeCell ref="K182:L182"/>
    <mergeCell ref="M182:N182"/>
    <mergeCell ref="O182:P182"/>
    <mergeCell ref="Q182:R182"/>
    <mergeCell ref="A173:A174"/>
    <mergeCell ref="A176:A177"/>
    <mergeCell ref="B176:B177"/>
    <mergeCell ref="C176:C177"/>
    <mergeCell ref="D176:D177"/>
    <mergeCell ref="AF170:AG170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AB171:AB172"/>
    <mergeCell ref="W170:W172"/>
    <mergeCell ref="X170:X172"/>
    <mergeCell ref="Y170:Y172"/>
    <mergeCell ref="Z170:Z172"/>
    <mergeCell ref="AA170:AA172"/>
    <mergeCell ref="AB170:AE170"/>
    <mergeCell ref="AC171:AC172"/>
    <mergeCell ref="AD171:AD172"/>
    <mergeCell ref="AE171:AE172"/>
    <mergeCell ref="A167:B167"/>
    <mergeCell ref="A168:B168"/>
    <mergeCell ref="A170:B172"/>
    <mergeCell ref="C170:E171"/>
    <mergeCell ref="F170:U170"/>
    <mergeCell ref="V170:V172"/>
    <mergeCell ref="AF163:AG163"/>
    <mergeCell ref="AF171:AF172"/>
    <mergeCell ref="AG171:AG172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H163:AI163"/>
    <mergeCell ref="A146:A147"/>
    <mergeCell ref="A149:A151"/>
    <mergeCell ref="A153:C154"/>
    <mergeCell ref="D153:F153"/>
    <mergeCell ref="G153:G154"/>
    <mergeCell ref="H153:H154"/>
    <mergeCell ref="G140:G141"/>
    <mergeCell ref="H140:J140"/>
    <mergeCell ref="K140:M140"/>
    <mergeCell ref="A142:A143"/>
    <mergeCell ref="B142:C142"/>
    <mergeCell ref="A145:B145"/>
    <mergeCell ref="I153:I154"/>
    <mergeCell ref="A118:A119"/>
    <mergeCell ref="A121:A122"/>
    <mergeCell ref="B121:B122"/>
    <mergeCell ref="A137:D137"/>
    <mergeCell ref="B138:D138"/>
    <mergeCell ref="A140:C141"/>
    <mergeCell ref="D140:F140"/>
    <mergeCell ref="A114:B114"/>
    <mergeCell ref="A116:B117"/>
    <mergeCell ref="C116:C117"/>
    <mergeCell ref="D116:M116"/>
    <mergeCell ref="N116:O116"/>
    <mergeCell ref="P116:P117"/>
    <mergeCell ref="X111:X112"/>
    <mergeCell ref="Y111:AB111"/>
    <mergeCell ref="AC111:AD111"/>
    <mergeCell ref="AE111:AH111"/>
    <mergeCell ref="AI111:AI112"/>
    <mergeCell ref="A113:B113"/>
    <mergeCell ref="L111:M111"/>
    <mergeCell ref="N111:O111"/>
    <mergeCell ref="P111:Q111"/>
    <mergeCell ref="R111:S111"/>
    <mergeCell ref="T111:U111"/>
    <mergeCell ref="V111:W111"/>
    <mergeCell ref="A109:B109"/>
    <mergeCell ref="A111:B112"/>
    <mergeCell ref="C111:E111"/>
    <mergeCell ref="F111:G111"/>
    <mergeCell ref="H111:I111"/>
    <mergeCell ref="J111:K111"/>
    <mergeCell ref="AF105:AG105"/>
    <mergeCell ref="AH105:AI105"/>
    <mergeCell ref="AJ105:AK105"/>
    <mergeCell ref="A107:B107"/>
    <mergeCell ref="A108:B108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97:B97"/>
    <mergeCell ref="A99:C99"/>
    <mergeCell ref="A100:B102"/>
    <mergeCell ref="A104:B106"/>
    <mergeCell ref="C104:E105"/>
    <mergeCell ref="F104:AM104"/>
    <mergeCell ref="X105:Y105"/>
    <mergeCell ref="Z105:AA105"/>
    <mergeCell ref="AB105:AC105"/>
    <mergeCell ref="AD105:AE105"/>
    <mergeCell ref="AL105:AM105"/>
    <mergeCell ref="A90:B90"/>
    <mergeCell ref="A91:A93"/>
    <mergeCell ref="A94:B94"/>
    <mergeCell ref="A95:B95"/>
    <mergeCell ref="A96:B96"/>
    <mergeCell ref="Z88:AA88"/>
    <mergeCell ref="AB88:AC88"/>
    <mergeCell ref="AD88:AE88"/>
    <mergeCell ref="AF88:AG88"/>
    <mergeCell ref="A87:B89"/>
    <mergeCell ref="C87:E88"/>
    <mergeCell ref="AO87:AO89"/>
    <mergeCell ref="F88:G88"/>
    <mergeCell ref="H88:I88"/>
    <mergeCell ref="J88:K88"/>
    <mergeCell ref="L88:M88"/>
    <mergeCell ref="N88:O88"/>
    <mergeCell ref="P88:Q88"/>
    <mergeCell ref="R88:S88"/>
    <mergeCell ref="T88:U88"/>
    <mergeCell ref="AL88:AM88"/>
    <mergeCell ref="AH88:AI88"/>
    <mergeCell ref="AJ88:AK88"/>
    <mergeCell ref="F87:AM87"/>
    <mergeCell ref="V88:W88"/>
    <mergeCell ref="X88:Y88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K55:AL55"/>
    <mergeCell ref="AM54:AN55"/>
    <mergeCell ref="E55:F55"/>
    <mergeCell ref="G55:H55"/>
    <mergeCell ref="I55:J55"/>
    <mergeCell ref="K55:L55"/>
    <mergeCell ref="AN87:AN89"/>
    <mergeCell ref="M55:N55"/>
    <mergeCell ref="O55:P5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C55:AD55"/>
    <mergeCell ref="AE55:AF55"/>
    <mergeCell ref="AG55:AH55"/>
    <mergeCell ref="AI55:AJ5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9"/>
  <sheetViews>
    <sheetView workbookViewId="0">
      <selection sqref="A1:XFD1048576"/>
    </sheetView>
  </sheetViews>
  <sheetFormatPr baseColWidth="10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3" width="13.5703125" style="2" customWidth="1"/>
    <col min="24" max="24" width="17.42578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 customWidth="1"/>
    <col min="35" max="35" width="14" style="2" customWidth="1"/>
    <col min="36" max="37" width="11.42578125" style="2" customWidth="1"/>
    <col min="38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05" width="11.42578125" style="2" hidden="1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1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",[9]NOMBRE!B6," - ","( ",[9]NOMBRE!C6,[9]NOMBRE!D6," )")</f>
        <v>MES: AGOSTO - ( 08 )</v>
      </c>
    </row>
    <row r="5" spans="1:91" ht="16.350000000000001" customHeight="1" x14ac:dyDescent="0.2">
      <c r="A5" s="1" t="str">
        <f>CONCATENATE("AÑO: ",[9]NOMBRE!B7)</f>
        <v>AÑO: 2020</v>
      </c>
      <c r="AP5" s="5"/>
    </row>
    <row r="6" spans="1:91" ht="15" x14ac:dyDescent="0.2">
      <c r="A6" s="1497" t="s">
        <v>1</v>
      </c>
      <c r="B6" s="1497"/>
      <c r="C6" s="1497"/>
      <c r="D6" s="1497"/>
      <c r="E6" s="1497"/>
      <c r="F6" s="1497"/>
      <c r="G6" s="1497"/>
      <c r="H6" s="1497"/>
      <c r="I6" s="1497"/>
      <c r="J6" s="1497"/>
      <c r="K6" s="1497"/>
      <c r="L6" s="1497"/>
      <c r="M6" s="1497"/>
      <c r="N6" s="1497"/>
      <c r="O6" s="1497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498" t="s">
        <v>4</v>
      </c>
      <c r="B9" s="1501" t="s">
        <v>5</v>
      </c>
      <c r="C9" s="1502"/>
      <c r="D9" s="1503"/>
      <c r="E9" s="1507" t="s">
        <v>6</v>
      </c>
      <c r="F9" s="1508"/>
      <c r="G9" s="1508"/>
      <c r="H9" s="1508"/>
      <c r="I9" s="1508"/>
      <c r="J9" s="1508"/>
      <c r="K9" s="1508"/>
      <c r="L9" s="1508"/>
      <c r="M9" s="1508"/>
      <c r="N9" s="1508"/>
      <c r="O9" s="1508"/>
      <c r="P9" s="1508"/>
      <c r="Q9" s="1508"/>
      <c r="R9" s="1508"/>
      <c r="S9" s="1508"/>
      <c r="T9" s="1508"/>
      <c r="U9" s="1508"/>
      <c r="V9" s="1508"/>
      <c r="W9" s="1508"/>
      <c r="X9" s="1508"/>
      <c r="Y9" s="1508"/>
      <c r="Z9" s="1508"/>
      <c r="AA9" s="1508"/>
      <c r="AB9" s="1508"/>
      <c r="AC9" s="1508"/>
      <c r="AD9" s="1508"/>
      <c r="AE9" s="1508"/>
      <c r="AF9" s="1508"/>
      <c r="AG9" s="1508"/>
      <c r="AH9" s="1508"/>
      <c r="AI9" s="1508"/>
      <c r="AJ9" s="1508"/>
      <c r="AK9" s="1508"/>
      <c r="AL9" s="1509"/>
      <c r="AM9" s="1510" t="s">
        <v>7</v>
      </c>
      <c r="AN9" s="1507" t="s">
        <v>8</v>
      </c>
      <c r="AO9" s="1508"/>
      <c r="AP9" s="1508"/>
      <c r="AQ9" s="1509"/>
      <c r="AR9" s="1510" t="s">
        <v>9</v>
      </c>
      <c r="AS9" s="1510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499"/>
      <c r="B10" s="1504"/>
      <c r="C10" s="1505"/>
      <c r="D10" s="1506"/>
      <c r="E10" s="1507" t="s">
        <v>11</v>
      </c>
      <c r="F10" s="1509"/>
      <c r="G10" s="1507" t="s">
        <v>12</v>
      </c>
      <c r="H10" s="1509"/>
      <c r="I10" s="1507" t="s">
        <v>13</v>
      </c>
      <c r="J10" s="1509"/>
      <c r="K10" s="1507" t="s">
        <v>14</v>
      </c>
      <c r="L10" s="1509"/>
      <c r="M10" s="1507" t="s">
        <v>15</v>
      </c>
      <c r="N10" s="1509"/>
      <c r="O10" s="1513" t="s">
        <v>16</v>
      </c>
      <c r="P10" s="1514"/>
      <c r="Q10" s="1513" t="s">
        <v>17</v>
      </c>
      <c r="R10" s="1514"/>
      <c r="S10" s="1513" t="s">
        <v>18</v>
      </c>
      <c r="T10" s="1514"/>
      <c r="U10" s="1513" t="s">
        <v>19</v>
      </c>
      <c r="V10" s="1514"/>
      <c r="W10" s="1513" t="s">
        <v>20</v>
      </c>
      <c r="X10" s="1514"/>
      <c r="Y10" s="1513" t="s">
        <v>21</v>
      </c>
      <c r="Z10" s="1514"/>
      <c r="AA10" s="1513" t="s">
        <v>22</v>
      </c>
      <c r="AB10" s="1514"/>
      <c r="AC10" s="1513" t="s">
        <v>23</v>
      </c>
      <c r="AD10" s="1514"/>
      <c r="AE10" s="1513" t="s">
        <v>24</v>
      </c>
      <c r="AF10" s="1514"/>
      <c r="AG10" s="1513" t="s">
        <v>25</v>
      </c>
      <c r="AH10" s="1514"/>
      <c r="AI10" s="1513" t="s">
        <v>26</v>
      </c>
      <c r="AJ10" s="1514"/>
      <c r="AK10" s="1513" t="s">
        <v>27</v>
      </c>
      <c r="AL10" s="1514"/>
      <c r="AM10" s="1511"/>
      <c r="AN10" s="1521" t="s">
        <v>28</v>
      </c>
      <c r="AO10" s="1515" t="s">
        <v>29</v>
      </c>
      <c r="AP10" s="1515" t="s">
        <v>30</v>
      </c>
      <c r="AQ10" s="1517" t="s">
        <v>31</v>
      </c>
      <c r="AR10" s="1511"/>
      <c r="AS10" s="1511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00"/>
      <c r="B11" s="14" t="s">
        <v>32</v>
      </c>
      <c r="C11" s="15" t="s">
        <v>33</v>
      </c>
      <c r="D11" s="764" t="s">
        <v>34</v>
      </c>
      <c r="E11" s="777" t="s">
        <v>33</v>
      </c>
      <c r="F11" s="760" t="s">
        <v>34</v>
      </c>
      <c r="G11" s="777" t="s">
        <v>33</v>
      </c>
      <c r="H11" s="760" t="s">
        <v>34</v>
      </c>
      <c r="I11" s="777" t="s">
        <v>33</v>
      </c>
      <c r="J11" s="760" t="s">
        <v>34</v>
      </c>
      <c r="K11" s="777" t="s">
        <v>33</v>
      </c>
      <c r="L11" s="760" t="s">
        <v>34</v>
      </c>
      <c r="M11" s="777" t="s">
        <v>33</v>
      </c>
      <c r="N11" s="760" t="s">
        <v>34</v>
      </c>
      <c r="O11" s="777" t="s">
        <v>33</v>
      </c>
      <c r="P11" s="760" t="s">
        <v>34</v>
      </c>
      <c r="Q11" s="777" t="s">
        <v>33</v>
      </c>
      <c r="R11" s="760" t="s">
        <v>34</v>
      </c>
      <c r="S11" s="777" t="s">
        <v>33</v>
      </c>
      <c r="T11" s="760" t="s">
        <v>34</v>
      </c>
      <c r="U11" s="777" t="s">
        <v>33</v>
      </c>
      <c r="V11" s="760" t="s">
        <v>34</v>
      </c>
      <c r="W11" s="777" t="s">
        <v>33</v>
      </c>
      <c r="X11" s="760" t="s">
        <v>34</v>
      </c>
      <c r="Y11" s="777" t="s">
        <v>33</v>
      </c>
      <c r="Z11" s="760" t="s">
        <v>34</v>
      </c>
      <c r="AA11" s="777" t="s">
        <v>33</v>
      </c>
      <c r="AB11" s="760" t="s">
        <v>34</v>
      </c>
      <c r="AC11" s="777" t="s">
        <v>33</v>
      </c>
      <c r="AD11" s="760" t="s">
        <v>34</v>
      </c>
      <c r="AE11" s="777" t="s">
        <v>33</v>
      </c>
      <c r="AF11" s="760" t="s">
        <v>34</v>
      </c>
      <c r="AG11" s="772" t="s">
        <v>33</v>
      </c>
      <c r="AH11" s="759" t="s">
        <v>34</v>
      </c>
      <c r="AI11" s="777" t="s">
        <v>33</v>
      </c>
      <c r="AJ11" s="760" t="s">
        <v>34</v>
      </c>
      <c r="AK11" s="772" t="s">
        <v>33</v>
      </c>
      <c r="AL11" s="760" t="s">
        <v>34</v>
      </c>
      <c r="AM11" s="1512"/>
      <c r="AN11" s="1522"/>
      <c r="AO11" s="1516"/>
      <c r="AP11" s="1516"/>
      <c r="AQ11" s="1518"/>
      <c r="AR11" s="1512"/>
      <c r="AS11" s="15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1079" t="s">
        <v>35</v>
      </c>
      <c r="B12" s="1080">
        <f>SUM(C12+D12)</f>
        <v>2976</v>
      </c>
      <c r="C12" s="1060">
        <f t="shared" ref="C12:D14" si="0">SUM(E12+G12+I12+K12+M12+O12+Q12+S12+U12+W12+Y12+AA12+AC12+AE12+AG12+AI12+AK12)</f>
        <v>1537</v>
      </c>
      <c r="D12" s="1081">
        <f t="shared" si="0"/>
        <v>1439</v>
      </c>
      <c r="E12" s="1082">
        <v>94</v>
      </c>
      <c r="F12" s="1083">
        <v>121</v>
      </c>
      <c r="G12" s="1082">
        <v>48</v>
      </c>
      <c r="H12" s="1083">
        <v>43</v>
      </c>
      <c r="I12" s="1082">
        <v>48</v>
      </c>
      <c r="J12" s="1084">
        <v>48</v>
      </c>
      <c r="K12" s="1082">
        <v>54</v>
      </c>
      <c r="L12" s="1084">
        <v>72</v>
      </c>
      <c r="M12" s="1082">
        <v>112</v>
      </c>
      <c r="N12" s="1084">
        <v>83</v>
      </c>
      <c r="O12" s="1082">
        <v>127</v>
      </c>
      <c r="P12" s="1084">
        <v>119</v>
      </c>
      <c r="Q12" s="1082">
        <v>129</v>
      </c>
      <c r="R12" s="1084">
        <v>98</v>
      </c>
      <c r="S12" s="1082">
        <v>99</v>
      </c>
      <c r="T12" s="1084">
        <v>102</v>
      </c>
      <c r="U12" s="1082">
        <v>89</v>
      </c>
      <c r="V12" s="1084">
        <v>109</v>
      </c>
      <c r="W12" s="1082">
        <v>99</v>
      </c>
      <c r="X12" s="1084">
        <v>73</v>
      </c>
      <c r="Y12" s="1082">
        <v>101</v>
      </c>
      <c r="Z12" s="1084">
        <v>87</v>
      </c>
      <c r="AA12" s="1082">
        <v>127</v>
      </c>
      <c r="AB12" s="1084">
        <v>97</v>
      </c>
      <c r="AC12" s="1082">
        <v>93</v>
      </c>
      <c r="AD12" s="1084">
        <v>68</v>
      </c>
      <c r="AE12" s="1082">
        <v>80</v>
      </c>
      <c r="AF12" s="1084">
        <v>79</v>
      </c>
      <c r="AG12" s="1085">
        <v>77</v>
      </c>
      <c r="AH12" s="1086">
        <v>63</v>
      </c>
      <c r="AI12" s="1082">
        <v>70</v>
      </c>
      <c r="AJ12" s="1084">
        <v>66</v>
      </c>
      <c r="AK12" s="1087">
        <v>90</v>
      </c>
      <c r="AL12" s="1084">
        <v>111</v>
      </c>
      <c r="AM12" s="1087">
        <v>2828</v>
      </c>
      <c r="AN12" s="1082">
        <v>70</v>
      </c>
      <c r="AO12" s="1088"/>
      <c r="AP12" s="1088">
        <v>168</v>
      </c>
      <c r="AQ12" s="1084">
        <v>336</v>
      </c>
      <c r="AR12" s="1084">
        <v>144</v>
      </c>
      <c r="AS12" s="1084">
        <v>3262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217</v>
      </c>
      <c r="C13" s="32">
        <f t="shared" si="0"/>
        <v>0</v>
      </c>
      <c r="D13" s="33">
        <f t="shared" si="0"/>
        <v>217</v>
      </c>
      <c r="E13" s="34"/>
      <c r="F13" s="35"/>
      <c r="G13" s="36"/>
      <c r="H13" s="37"/>
      <c r="I13" s="36"/>
      <c r="J13" s="35">
        <v>1</v>
      </c>
      <c r="K13" s="34"/>
      <c r="L13" s="35">
        <v>17</v>
      </c>
      <c r="M13" s="34"/>
      <c r="N13" s="35">
        <v>43</v>
      </c>
      <c r="O13" s="34"/>
      <c r="P13" s="35">
        <v>64</v>
      </c>
      <c r="Q13" s="34"/>
      <c r="R13" s="35">
        <v>26</v>
      </c>
      <c r="S13" s="34"/>
      <c r="T13" s="35">
        <v>36</v>
      </c>
      <c r="U13" s="34"/>
      <c r="V13" s="35">
        <v>18</v>
      </c>
      <c r="W13" s="34"/>
      <c r="X13" s="35">
        <v>6</v>
      </c>
      <c r="Y13" s="34"/>
      <c r="Z13" s="35">
        <v>2</v>
      </c>
      <c r="AA13" s="34"/>
      <c r="AB13" s="35">
        <v>4</v>
      </c>
      <c r="AC13" s="34"/>
      <c r="AD13" s="35"/>
      <c r="AE13" s="34"/>
      <c r="AF13" s="35"/>
      <c r="AG13" s="38"/>
      <c r="AH13" s="39"/>
      <c r="AI13" s="34"/>
      <c r="AJ13" s="35"/>
      <c r="AK13" s="40"/>
      <c r="AL13" s="35"/>
      <c r="AM13" s="40">
        <v>209</v>
      </c>
      <c r="AN13" s="34">
        <v>12</v>
      </c>
      <c r="AO13" s="41"/>
      <c r="AP13" s="41">
        <v>3</v>
      </c>
      <c r="AQ13" s="35">
        <v>22</v>
      </c>
      <c r="AR13" s="35">
        <v>2</v>
      </c>
      <c r="AS13" s="35">
        <v>405</v>
      </c>
      <c r="AT13" s="28" t="s">
        <v>244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D13" s="4" t="s">
        <v>244</v>
      </c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ht="16.350000000000001" customHeight="1" x14ac:dyDescent="0.2">
      <c r="A14" s="42" t="s">
        <v>37</v>
      </c>
      <c r="B14" s="43">
        <f>SUM(C14+D14)</f>
        <v>183</v>
      </c>
      <c r="C14" s="44">
        <f t="shared" si="0"/>
        <v>0</v>
      </c>
      <c r="D14" s="45">
        <f t="shared" si="0"/>
        <v>183</v>
      </c>
      <c r="E14" s="46"/>
      <c r="F14" s="47"/>
      <c r="G14" s="46"/>
      <c r="H14" s="47"/>
      <c r="I14" s="46"/>
      <c r="J14" s="48">
        <v>2</v>
      </c>
      <c r="K14" s="46"/>
      <c r="L14" s="48">
        <v>18</v>
      </c>
      <c r="M14" s="46"/>
      <c r="N14" s="48">
        <v>41</v>
      </c>
      <c r="O14" s="46"/>
      <c r="P14" s="48">
        <v>43</v>
      </c>
      <c r="Q14" s="46"/>
      <c r="R14" s="48">
        <v>39</v>
      </c>
      <c r="S14" s="46"/>
      <c r="T14" s="48">
        <v>27</v>
      </c>
      <c r="U14" s="46"/>
      <c r="V14" s="48">
        <v>8</v>
      </c>
      <c r="W14" s="46"/>
      <c r="X14" s="48">
        <v>3</v>
      </c>
      <c r="Y14" s="46"/>
      <c r="Z14" s="48">
        <v>1</v>
      </c>
      <c r="AA14" s="46"/>
      <c r="AB14" s="48">
        <v>1</v>
      </c>
      <c r="AC14" s="46"/>
      <c r="AD14" s="48"/>
      <c r="AE14" s="46"/>
      <c r="AF14" s="48"/>
      <c r="AG14" s="49"/>
      <c r="AH14" s="50"/>
      <c r="AI14" s="46"/>
      <c r="AJ14" s="48"/>
      <c r="AK14" s="51"/>
      <c r="AL14" s="48"/>
      <c r="AM14" s="51">
        <v>180</v>
      </c>
      <c r="AN14" s="52"/>
      <c r="AO14" s="53"/>
      <c r="AP14" s="53"/>
      <c r="AQ14" s="54"/>
      <c r="AR14" s="54"/>
      <c r="AS14" s="54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32.1" customHeight="1" x14ac:dyDescent="0.2">
      <c r="A15" s="1688" t="s">
        <v>38</v>
      </c>
      <c r="B15" s="1688"/>
      <c r="C15" s="1688"/>
      <c r="D15" s="1688"/>
      <c r="E15" s="1688"/>
      <c r="F15" s="1688"/>
      <c r="G15" s="1688"/>
      <c r="H15" s="1688"/>
      <c r="I15" s="1688"/>
      <c r="J15" s="1688"/>
      <c r="K15" s="1688"/>
      <c r="L15" s="1688"/>
      <c r="M15" s="1688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X15" s="2"/>
      <c r="BY15" s="2"/>
      <c r="BZ15" s="2"/>
      <c r="CG15" s="13"/>
      <c r="CH15" s="13"/>
      <c r="CI15" s="13"/>
      <c r="CJ15" s="13"/>
      <c r="CK15" s="13"/>
      <c r="CL15" s="13"/>
      <c r="CM15" s="13"/>
    </row>
    <row r="16" spans="1:91" ht="16.350000000000001" customHeight="1" x14ac:dyDescent="0.2">
      <c r="A16" s="1498" t="s">
        <v>39</v>
      </c>
      <c r="B16" s="1501" t="s">
        <v>5</v>
      </c>
      <c r="C16" s="1502"/>
      <c r="D16" s="1503"/>
      <c r="E16" s="1507" t="s">
        <v>6</v>
      </c>
      <c r="F16" s="1508"/>
      <c r="G16" s="1508"/>
      <c r="H16" s="1508"/>
      <c r="I16" s="1508"/>
      <c r="J16" s="1508"/>
      <c r="K16" s="1508"/>
      <c r="L16" s="1508"/>
      <c r="M16" s="1508"/>
      <c r="N16" s="1508"/>
      <c r="O16" s="1508"/>
      <c r="P16" s="1508"/>
      <c r="Q16" s="1508"/>
      <c r="R16" s="1508"/>
      <c r="S16" s="1508"/>
      <c r="T16" s="1508"/>
      <c r="U16" s="1508"/>
      <c r="V16" s="1508"/>
      <c r="W16" s="1508"/>
      <c r="X16" s="1508"/>
      <c r="Y16" s="1508"/>
      <c r="Z16" s="1508"/>
      <c r="AA16" s="1508"/>
      <c r="AB16" s="1508"/>
      <c r="AC16" s="1508"/>
      <c r="AD16" s="1508"/>
      <c r="AE16" s="1508"/>
      <c r="AF16" s="1508"/>
      <c r="AG16" s="1508"/>
      <c r="AH16" s="1508"/>
      <c r="AI16" s="1508"/>
      <c r="AJ16" s="1508"/>
      <c r="AK16" s="1508"/>
      <c r="AL16" s="1509"/>
      <c r="AM16" s="1510" t="s">
        <v>7</v>
      </c>
      <c r="AN16" s="1510" t="s">
        <v>10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499"/>
      <c r="B17" s="1504"/>
      <c r="C17" s="1505"/>
      <c r="D17" s="1506"/>
      <c r="E17" s="1507" t="s">
        <v>11</v>
      </c>
      <c r="F17" s="1509"/>
      <c r="G17" s="1507" t="s">
        <v>12</v>
      </c>
      <c r="H17" s="1509"/>
      <c r="I17" s="1507" t="s">
        <v>13</v>
      </c>
      <c r="J17" s="1509"/>
      <c r="K17" s="1507" t="s">
        <v>14</v>
      </c>
      <c r="L17" s="1509"/>
      <c r="M17" s="1507" t="s">
        <v>15</v>
      </c>
      <c r="N17" s="1509"/>
      <c r="O17" s="1513" t="s">
        <v>16</v>
      </c>
      <c r="P17" s="1514"/>
      <c r="Q17" s="1513" t="s">
        <v>17</v>
      </c>
      <c r="R17" s="1514"/>
      <c r="S17" s="1513" t="s">
        <v>18</v>
      </c>
      <c r="T17" s="1514"/>
      <c r="U17" s="1513" t="s">
        <v>19</v>
      </c>
      <c r="V17" s="1514"/>
      <c r="W17" s="1513" t="s">
        <v>20</v>
      </c>
      <c r="X17" s="1514"/>
      <c r="Y17" s="1513" t="s">
        <v>21</v>
      </c>
      <c r="Z17" s="1514"/>
      <c r="AA17" s="1513" t="s">
        <v>22</v>
      </c>
      <c r="AB17" s="1514"/>
      <c r="AC17" s="1513" t="s">
        <v>23</v>
      </c>
      <c r="AD17" s="1514"/>
      <c r="AE17" s="1513" t="s">
        <v>24</v>
      </c>
      <c r="AF17" s="1514"/>
      <c r="AG17" s="1513" t="s">
        <v>25</v>
      </c>
      <c r="AH17" s="1514"/>
      <c r="AI17" s="1513" t="s">
        <v>26</v>
      </c>
      <c r="AJ17" s="1514"/>
      <c r="AK17" s="1513" t="s">
        <v>27</v>
      </c>
      <c r="AL17" s="1514"/>
      <c r="AM17" s="1511"/>
      <c r="AN17" s="1511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00"/>
      <c r="B18" s="1054" t="s">
        <v>32</v>
      </c>
      <c r="C18" s="1055" t="s">
        <v>40</v>
      </c>
      <c r="D18" s="765" t="s">
        <v>34</v>
      </c>
      <c r="E18" s="1056" t="s">
        <v>40</v>
      </c>
      <c r="F18" s="765" t="s">
        <v>34</v>
      </c>
      <c r="G18" s="1056" t="s">
        <v>40</v>
      </c>
      <c r="H18" s="765" t="s">
        <v>34</v>
      </c>
      <c r="I18" s="1056" t="s">
        <v>40</v>
      </c>
      <c r="J18" s="765" t="s">
        <v>34</v>
      </c>
      <c r="K18" s="1056" t="s">
        <v>40</v>
      </c>
      <c r="L18" s="765" t="s">
        <v>34</v>
      </c>
      <c r="M18" s="1056" t="s">
        <v>40</v>
      </c>
      <c r="N18" s="765" t="s">
        <v>34</v>
      </c>
      <c r="O18" s="1056" t="s">
        <v>40</v>
      </c>
      <c r="P18" s="765" t="s">
        <v>34</v>
      </c>
      <c r="Q18" s="1056" t="s">
        <v>40</v>
      </c>
      <c r="R18" s="765" t="s">
        <v>34</v>
      </c>
      <c r="S18" s="1056" t="s">
        <v>40</v>
      </c>
      <c r="T18" s="765" t="s">
        <v>34</v>
      </c>
      <c r="U18" s="1056" t="s">
        <v>40</v>
      </c>
      <c r="V18" s="765" t="s">
        <v>34</v>
      </c>
      <c r="W18" s="1056" t="s">
        <v>40</v>
      </c>
      <c r="X18" s="765" t="s">
        <v>34</v>
      </c>
      <c r="Y18" s="1056" t="s">
        <v>40</v>
      </c>
      <c r="Z18" s="765" t="s">
        <v>34</v>
      </c>
      <c r="AA18" s="1056" t="s">
        <v>40</v>
      </c>
      <c r="AB18" s="765" t="s">
        <v>34</v>
      </c>
      <c r="AC18" s="1056" t="s">
        <v>40</v>
      </c>
      <c r="AD18" s="765" t="s">
        <v>34</v>
      </c>
      <c r="AE18" s="1056" t="s">
        <v>40</v>
      </c>
      <c r="AF18" s="765" t="s">
        <v>34</v>
      </c>
      <c r="AG18" s="1056" t="s">
        <v>40</v>
      </c>
      <c r="AH18" s="765" t="s">
        <v>34</v>
      </c>
      <c r="AI18" s="1056" t="s">
        <v>40</v>
      </c>
      <c r="AJ18" s="765" t="s">
        <v>34</v>
      </c>
      <c r="AK18" s="1056" t="s">
        <v>40</v>
      </c>
      <c r="AL18" s="765" t="s">
        <v>34</v>
      </c>
      <c r="AM18" s="1512"/>
      <c r="AN18" s="15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62" t="s">
        <v>41</v>
      </c>
      <c r="B19" s="63">
        <f>SUM(C19+D19)</f>
        <v>0</v>
      </c>
      <c r="C19" s="64">
        <f t="shared" ref="C19:D22" si="1">SUM(E19+G19+I19+K19+M19+O19+Q19+S19+U19+W19+Y19+AA19+AC19+AE19+AG19+AI19+AK19)</f>
        <v>0</v>
      </c>
      <c r="D19" s="65">
        <f t="shared" si="1"/>
        <v>0</v>
      </c>
      <c r="E19" s="66"/>
      <c r="F19" s="67"/>
      <c r="G19" s="66"/>
      <c r="H19" s="67"/>
      <c r="I19" s="66"/>
      <c r="J19" s="68"/>
      <c r="K19" s="66"/>
      <c r="L19" s="68"/>
      <c r="M19" s="66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69"/>
      <c r="AH19" s="68"/>
      <c r="AI19" s="69"/>
      <c r="AJ19" s="68"/>
      <c r="AK19" s="69"/>
      <c r="AL19" s="68"/>
      <c r="AM19" s="70"/>
      <c r="AN19" s="70"/>
      <c r="AO19" s="28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>
        <v>0</v>
      </c>
      <c r="CH19" s="13">
        <v>0</v>
      </c>
      <c r="CI19" s="13"/>
      <c r="CJ19" s="13"/>
      <c r="CK19" s="13"/>
      <c r="CL19" s="13"/>
      <c r="CM19" s="13"/>
    </row>
    <row r="20" spans="1:91" ht="16.350000000000001" customHeight="1" x14ac:dyDescent="0.2">
      <c r="A20" s="71" t="s">
        <v>42</v>
      </c>
      <c r="B20" s="63">
        <f>SUM(C20+D20)</f>
        <v>0</v>
      </c>
      <c r="C20" s="64">
        <f t="shared" si="1"/>
        <v>0</v>
      </c>
      <c r="D20" s="72">
        <f t="shared" si="1"/>
        <v>0</v>
      </c>
      <c r="E20" s="34"/>
      <c r="F20" s="73"/>
      <c r="G20" s="34"/>
      <c r="H20" s="73"/>
      <c r="I20" s="34"/>
      <c r="J20" s="35"/>
      <c r="K20" s="34"/>
      <c r="L20" s="35"/>
      <c r="M20" s="34"/>
      <c r="N20" s="35"/>
      <c r="O20" s="74"/>
      <c r="P20" s="35"/>
      <c r="Q20" s="74"/>
      <c r="R20" s="35"/>
      <c r="S20" s="74"/>
      <c r="T20" s="35"/>
      <c r="U20" s="74"/>
      <c r="V20" s="35"/>
      <c r="W20" s="74"/>
      <c r="X20" s="35"/>
      <c r="Y20" s="74"/>
      <c r="Z20" s="35"/>
      <c r="AA20" s="74"/>
      <c r="AB20" s="35"/>
      <c r="AC20" s="74"/>
      <c r="AD20" s="35"/>
      <c r="AE20" s="74"/>
      <c r="AF20" s="35"/>
      <c r="AG20" s="74"/>
      <c r="AH20" s="35"/>
      <c r="AI20" s="74"/>
      <c r="AJ20" s="35"/>
      <c r="AK20" s="74"/>
      <c r="AL20" s="35"/>
      <c r="AM20" s="75"/>
      <c r="AN20" s="75"/>
      <c r="AO20" s="28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1" t="s">
        <v>43</v>
      </c>
      <c r="B21" s="63">
        <f>SUM(C21+D21)</f>
        <v>0</v>
      </c>
      <c r="C21" s="64">
        <f t="shared" si="1"/>
        <v>0</v>
      </c>
      <c r="D21" s="72">
        <f t="shared" si="1"/>
        <v>0</v>
      </c>
      <c r="E21" s="34"/>
      <c r="F21" s="73"/>
      <c r="G21" s="34"/>
      <c r="H21" s="73"/>
      <c r="I21" s="34"/>
      <c r="J21" s="35"/>
      <c r="K21" s="34"/>
      <c r="L21" s="35"/>
      <c r="M21" s="34"/>
      <c r="N21" s="35"/>
      <c r="O21" s="74"/>
      <c r="P21" s="35"/>
      <c r="Q21" s="74"/>
      <c r="R21" s="35"/>
      <c r="S21" s="74"/>
      <c r="T21" s="35"/>
      <c r="U21" s="74"/>
      <c r="V21" s="35"/>
      <c r="W21" s="74"/>
      <c r="X21" s="35"/>
      <c r="Y21" s="74"/>
      <c r="Z21" s="35"/>
      <c r="AA21" s="74"/>
      <c r="AB21" s="35"/>
      <c r="AC21" s="74"/>
      <c r="AD21" s="35"/>
      <c r="AE21" s="74"/>
      <c r="AF21" s="35"/>
      <c r="AG21" s="74"/>
      <c r="AH21" s="35"/>
      <c r="AI21" s="74"/>
      <c r="AJ21" s="35"/>
      <c r="AK21" s="74"/>
      <c r="AL21" s="35"/>
      <c r="AM21" s="75"/>
      <c r="AN21" s="75"/>
      <c r="AO21" s="28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6" t="s">
        <v>44</v>
      </c>
      <c r="B22" s="77">
        <f>SUM(C22+D22)</f>
        <v>0</v>
      </c>
      <c r="C22" s="78">
        <f t="shared" si="1"/>
        <v>0</v>
      </c>
      <c r="D22" s="45">
        <f t="shared" si="1"/>
        <v>0</v>
      </c>
      <c r="E22" s="46"/>
      <c r="F22" s="47"/>
      <c r="G22" s="46"/>
      <c r="H22" s="47"/>
      <c r="I22" s="46"/>
      <c r="J22" s="48"/>
      <c r="K22" s="46"/>
      <c r="L22" s="48"/>
      <c r="M22" s="46"/>
      <c r="N22" s="48"/>
      <c r="O22" s="79"/>
      <c r="P22" s="48"/>
      <c r="Q22" s="79"/>
      <c r="R22" s="48"/>
      <c r="S22" s="79"/>
      <c r="T22" s="48"/>
      <c r="U22" s="79"/>
      <c r="V22" s="48"/>
      <c r="W22" s="79"/>
      <c r="X22" s="48"/>
      <c r="Y22" s="79"/>
      <c r="Z22" s="48"/>
      <c r="AA22" s="79"/>
      <c r="AB22" s="48"/>
      <c r="AC22" s="79"/>
      <c r="AD22" s="48"/>
      <c r="AE22" s="79"/>
      <c r="AF22" s="48"/>
      <c r="AG22" s="79"/>
      <c r="AH22" s="48"/>
      <c r="AI22" s="79"/>
      <c r="AJ22" s="48"/>
      <c r="AK22" s="79"/>
      <c r="AL22" s="48"/>
      <c r="AM22" s="80"/>
      <c r="AN22" s="80"/>
      <c r="AO22" s="28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32.1" customHeight="1" x14ac:dyDescent="0.2">
      <c r="A23" s="776" t="s">
        <v>45</v>
      </c>
      <c r="B23" s="776"/>
      <c r="C23" s="776"/>
      <c r="D23" s="776"/>
      <c r="E23" s="776"/>
      <c r="F23" s="776"/>
      <c r="G23" s="776"/>
      <c r="H23" s="776"/>
      <c r="I23" s="776"/>
      <c r="J23" s="776"/>
      <c r="K23" s="776"/>
      <c r="L23" s="82"/>
      <c r="M23" s="11"/>
      <c r="N23" s="11"/>
      <c r="O23" s="8"/>
      <c r="P23" s="8"/>
      <c r="Q23" s="8"/>
      <c r="R23" s="8"/>
      <c r="S23" s="8"/>
      <c r="T23" s="8"/>
      <c r="U23" s="8"/>
      <c r="V23" s="8"/>
      <c r="W23" s="8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5"/>
      <c r="AN23" s="57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X23" s="2"/>
      <c r="BY23" s="2"/>
      <c r="BZ23" s="2"/>
      <c r="CG23" s="13"/>
      <c r="CH23" s="13"/>
      <c r="CI23" s="13"/>
      <c r="CJ23" s="13"/>
      <c r="CK23" s="13"/>
      <c r="CL23" s="13"/>
      <c r="CM23" s="13"/>
    </row>
    <row r="24" spans="1:91" ht="16.350000000000001" customHeight="1" x14ac:dyDescent="0.2">
      <c r="A24" s="1498" t="s">
        <v>39</v>
      </c>
      <c r="B24" s="1501" t="s">
        <v>5</v>
      </c>
      <c r="C24" s="1502"/>
      <c r="D24" s="1503"/>
      <c r="E24" s="1507" t="s">
        <v>6</v>
      </c>
      <c r="F24" s="1508"/>
      <c r="G24" s="1508"/>
      <c r="H24" s="1508"/>
      <c r="I24" s="1508"/>
      <c r="J24" s="1508"/>
      <c r="K24" s="1508"/>
      <c r="L24" s="1508"/>
      <c r="M24" s="1508"/>
      <c r="N24" s="1508"/>
      <c r="O24" s="1508"/>
      <c r="P24" s="1508"/>
      <c r="Q24" s="1508"/>
      <c r="R24" s="1508"/>
      <c r="S24" s="1508"/>
      <c r="T24" s="1508"/>
      <c r="U24" s="1508"/>
      <c r="V24" s="1508"/>
      <c r="W24" s="1508"/>
      <c r="X24" s="1508"/>
      <c r="Y24" s="1508"/>
      <c r="Z24" s="1508"/>
      <c r="AA24" s="1508"/>
      <c r="AB24" s="1508"/>
      <c r="AC24" s="1508"/>
      <c r="AD24" s="1508"/>
      <c r="AE24" s="1508"/>
      <c r="AF24" s="1508"/>
      <c r="AG24" s="1508"/>
      <c r="AH24" s="1508"/>
      <c r="AI24" s="1508"/>
      <c r="AJ24" s="1508"/>
      <c r="AK24" s="1508"/>
      <c r="AL24" s="1509"/>
      <c r="AM24" s="1510" t="s">
        <v>7</v>
      </c>
      <c r="AN24" s="1510" t="s">
        <v>10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499"/>
      <c r="B25" s="1504"/>
      <c r="C25" s="1505"/>
      <c r="D25" s="1506"/>
      <c r="E25" s="1507" t="s">
        <v>11</v>
      </c>
      <c r="F25" s="1509"/>
      <c r="G25" s="1507" t="s">
        <v>12</v>
      </c>
      <c r="H25" s="1509"/>
      <c r="I25" s="1507" t="s">
        <v>13</v>
      </c>
      <c r="J25" s="1509"/>
      <c r="K25" s="1507" t="s">
        <v>14</v>
      </c>
      <c r="L25" s="1509"/>
      <c r="M25" s="1507" t="s">
        <v>15</v>
      </c>
      <c r="N25" s="1509"/>
      <c r="O25" s="1513" t="s">
        <v>16</v>
      </c>
      <c r="P25" s="1514"/>
      <c r="Q25" s="1513" t="s">
        <v>17</v>
      </c>
      <c r="R25" s="1514"/>
      <c r="S25" s="1513" t="s">
        <v>18</v>
      </c>
      <c r="T25" s="1514"/>
      <c r="U25" s="1513" t="s">
        <v>19</v>
      </c>
      <c r="V25" s="1514"/>
      <c r="W25" s="1513" t="s">
        <v>20</v>
      </c>
      <c r="X25" s="1514"/>
      <c r="Y25" s="1513" t="s">
        <v>21</v>
      </c>
      <c r="Z25" s="1514"/>
      <c r="AA25" s="1513" t="s">
        <v>22</v>
      </c>
      <c r="AB25" s="1514"/>
      <c r="AC25" s="1513" t="s">
        <v>23</v>
      </c>
      <c r="AD25" s="1514"/>
      <c r="AE25" s="1513" t="s">
        <v>24</v>
      </c>
      <c r="AF25" s="1514"/>
      <c r="AG25" s="1513" t="s">
        <v>25</v>
      </c>
      <c r="AH25" s="1514"/>
      <c r="AI25" s="1513" t="s">
        <v>26</v>
      </c>
      <c r="AJ25" s="1514"/>
      <c r="AK25" s="1513" t="s">
        <v>27</v>
      </c>
      <c r="AL25" s="1514"/>
      <c r="AM25" s="1511"/>
      <c r="AN25" s="1511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00"/>
      <c r="B26" s="1054" t="s">
        <v>32</v>
      </c>
      <c r="C26" s="15" t="s">
        <v>40</v>
      </c>
      <c r="D26" s="764" t="s">
        <v>34</v>
      </c>
      <c r="E26" s="758" t="s">
        <v>40</v>
      </c>
      <c r="F26" s="760" t="s">
        <v>34</v>
      </c>
      <c r="G26" s="758" t="s">
        <v>40</v>
      </c>
      <c r="H26" s="760" t="s">
        <v>34</v>
      </c>
      <c r="I26" s="758" t="s">
        <v>40</v>
      </c>
      <c r="J26" s="760" t="s">
        <v>34</v>
      </c>
      <c r="K26" s="758" t="s">
        <v>40</v>
      </c>
      <c r="L26" s="760" t="s">
        <v>34</v>
      </c>
      <c r="M26" s="758" t="s">
        <v>40</v>
      </c>
      <c r="N26" s="760" t="s">
        <v>34</v>
      </c>
      <c r="O26" s="758" t="s">
        <v>40</v>
      </c>
      <c r="P26" s="760" t="s">
        <v>34</v>
      </c>
      <c r="Q26" s="758" t="s">
        <v>40</v>
      </c>
      <c r="R26" s="760" t="s">
        <v>34</v>
      </c>
      <c r="S26" s="758" t="s">
        <v>40</v>
      </c>
      <c r="T26" s="760" t="s">
        <v>34</v>
      </c>
      <c r="U26" s="758" t="s">
        <v>40</v>
      </c>
      <c r="V26" s="760" t="s">
        <v>34</v>
      </c>
      <c r="W26" s="758" t="s">
        <v>40</v>
      </c>
      <c r="X26" s="760" t="s">
        <v>34</v>
      </c>
      <c r="Y26" s="758" t="s">
        <v>40</v>
      </c>
      <c r="Z26" s="760" t="s">
        <v>34</v>
      </c>
      <c r="AA26" s="758" t="s">
        <v>40</v>
      </c>
      <c r="AB26" s="760" t="s">
        <v>34</v>
      </c>
      <c r="AC26" s="758" t="s">
        <v>40</v>
      </c>
      <c r="AD26" s="760" t="s">
        <v>34</v>
      </c>
      <c r="AE26" s="758" t="s">
        <v>40</v>
      </c>
      <c r="AF26" s="760" t="s">
        <v>34</v>
      </c>
      <c r="AG26" s="758" t="s">
        <v>40</v>
      </c>
      <c r="AH26" s="760" t="s">
        <v>34</v>
      </c>
      <c r="AI26" s="758" t="s">
        <v>40</v>
      </c>
      <c r="AJ26" s="760" t="s">
        <v>34</v>
      </c>
      <c r="AK26" s="758" t="s">
        <v>40</v>
      </c>
      <c r="AL26" s="760" t="s">
        <v>34</v>
      </c>
      <c r="AM26" s="1512"/>
      <c r="AN26" s="15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058" t="s">
        <v>41</v>
      </c>
      <c r="B27" s="1059">
        <f t="shared" ref="B27:B32" si="2">SUM(C27+D27)</f>
        <v>0</v>
      </c>
      <c r="C27" s="1089">
        <f t="shared" ref="C27:D32" si="3">SUM(E27+G27+I27+K27+M27+O27+Q27+S27+U27+W27+Y27+AA27+AC27+AE27+AG27+AI27+AK27)</f>
        <v>0</v>
      </c>
      <c r="D27" s="1081">
        <f t="shared" si="3"/>
        <v>0</v>
      </c>
      <c r="E27" s="1082"/>
      <c r="F27" s="1083"/>
      <c r="G27" s="1082"/>
      <c r="H27" s="1083"/>
      <c r="I27" s="1082"/>
      <c r="J27" s="1084"/>
      <c r="K27" s="1082"/>
      <c r="L27" s="1084"/>
      <c r="M27" s="1082"/>
      <c r="N27" s="1084"/>
      <c r="O27" s="1090"/>
      <c r="P27" s="1084"/>
      <c r="Q27" s="1090"/>
      <c r="R27" s="1084"/>
      <c r="S27" s="1090"/>
      <c r="T27" s="1084"/>
      <c r="U27" s="1090"/>
      <c r="V27" s="1084"/>
      <c r="W27" s="1090"/>
      <c r="X27" s="1084"/>
      <c r="Y27" s="1090"/>
      <c r="Z27" s="1084"/>
      <c r="AA27" s="1090"/>
      <c r="AB27" s="1084"/>
      <c r="AC27" s="1090"/>
      <c r="AD27" s="1084"/>
      <c r="AE27" s="1090"/>
      <c r="AF27" s="1084"/>
      <c r="AG27" s="1090"/>
      <c r="AH27" s="1084"/>
      <c r="AI27" s="1090"/>
      <c r="AJ27" s="1084"/>
      <c r="AK27" s="1090"/>
      <c r="AL27" s="1084"/>
      <c r="AM27" s="1091"/>
      <c r="AN27" s="1091"/>
      <c r="AO27" s="28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>
        <v>0</v>
      </c>
      <c r="CH27" s="13">
        <v>0</v>
      </c>
      <c r="CI27" s="13"/>
      <c r="CJ27" s="13"/>
      <c r="CK27" s="13"/>
      <c r="CL27" s="13"/>
      <c r="CM27" s="13"/>
    </row>
    <row r="28" spans="1:91" ht="16.350000000000001" customHeight="1" x14ac:dyDescent="0.2">
      <c r="A28" s="30" t="s">
        <v>42</v>
      </c>
      <c r="B28" s="63">
        <f t="shared" si="2"/>
        <v>0</v>
      </c>
      <c r="C28" s="64">
        <f t="shared" si="3"/>
        <v>0</v>
      </c>
      <c r="D28" s="72">
        <f t="shared" si="3"/>
        <v>0</v>
      </c>
      <c r="E28" s="34"/>
      <c r="F28" s="73"/>
      <c r="G28" s="34"/>
      <c r="H28" s="73"/>
      <c r="I28" s="34"/>
      <c r="J28" s="35"/>
      <c r="K28" s="34"/>
      <c r="L28" s="35"/>
      <c r="M28" s="34"/>
      <c r="N28" s="35"/>
      <c r="O28" s="74"/>
      <c r="P28" s="35"/>
      <c r="Q28" s="74"/>
      <c r="R28" s="35"/>
      <c r="S28" s="74"/>
      <c r="T28" s="35"/>
      <c r="U28" s="74"/>
      <c r="V28" s="35"/>
      <c r="W28" s="74"/>
      <c r="X28" s="35"/>
      <c r="Y28" s="74"/>
      <c r="Z28" s="35"/>
      <c r="AA28" s="74"/>
      <c r="AB28" s="35"/>
      <c r="AC28" s="74"/>
      <c r="AD28" s="35"/>
      <c r="AE28" s="74"/>
      <c r="AF28" s="35"/>
      <c r="AG28" s="74"/>
      <c r="AH28" s="35"/>
      <c r="AI28" s="74"/>
      <c r="AJ28" s="35"/>
      <c r="AK28" s="74"/>
      <c r="AL28" s="35"/>
      <c r="AM28" s="75"/>
      <c r="AN28" s="75"/>
      <c r="AO28" s="28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2">
        <f t="shared" si="3"/>
        <v>0</v>
      </c>
      <c r="E29" s="34"/>
      <c r="F29" s="73"/>
      <c r="G29" s="34"/>
      <c r="H29" s="73"/>
      <c r="I29" s="34"/>
      <c r="J29" s="35"/>
      <c r="K29" s="34"/>
      <c r="L29" s="35"/>
      <c r="M29" s="34"/>
      <c r="N29" s="35"/>
      <c r="O29" s="74"/>
      <c r="P29" s="35"/>
      <c r="Q29" s="74"/>
      <c r="R29" s="35"/>
      <c r="S29" s="74"/>
      <c r="T29" s="35"/>
      <c r="U29" s="74"/>
      <c r="V29" s="35"/>
      <c r="W29" s="74"/>
      <c r="X29" s="35"/>
      <c r="Y29" s="74"/>
      <c r="Z29" s="35"/>
      <c r="AA29" s="74"/>
      <c r="AB29" s="35"/>
      <c r="AC29" s="74"/>
      <c r="AD29" s="35"/>
      <c r="AE29" s="74"/>
      <c r="AF29" s="35"/>
      <c r="AG29" s="74"/>
      <c r="AH29" s="35"/>
      <c r="AI29" s="74"/>
      <c r="AJ29" s="35"/>
      <c r="AK29" s="74"/>
      <c r="AL29" s="35"/>
      <c r="AM29" s="75"/>
      <c r="AN29" s="75"/>
      <c r="AO29" s="28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46</v>
      </c>
      <c r="B30" s="63">
        <f t="shared" si="2"/>
        <v>0</v>
      </c>
      <c r="C30" s="64">
        <f t="shared" si="3"/>
        <v>0</v>
      </c>
      <c r="D30" s="72">
        <f t="shared" si="3"/>
        <v>0</v>
      </c>
      <c r="E30" s="34"/>
      <c r="F30" s="73"/>
      <c r="G30" s="34"/>
      <c r="H30" s="73"/>
      <c r="I30" s="34"/>
      <c r="J30" s="35"/>
      <c r="K30" s="34"/>
      <c r="L30" s="35"/>
      <c r="M30" s="34"/>
      <c r="N30" s="35"/>
      <c r="O30" s="74"/>
      <c r="P30" s="35"/>
      <c r="Q30" s="74"/>
      <c r="R30" s="35"/>
      <c r="S30" s="74"/>
      <c r="T30" s="35"/>
      <c r="U30" s="74"/>
      <c r="V30" s="35"/>
      <c r="W30" s="74"/>
      <c r="X30" s="35"/>
      <c r="Y30" s="74"/>
      <c r="Z30" s="35"/>
      <c r="AA30" s="74"/>
      <c r="AB30" s="35"/>
      <c r="AC30" s="74"/>
      <c r="AD30" s="35"/>
      <c r="AE30" s="74"/>
      <c r="AF30" s="35"/>
      <c r="AG30" s="74"/>
      <c r="AH30" s="35"/>
      <c r="AI30" s="74"/>
      <c r="AJ30" s="35"/>
      <c r="AK30" s="74"/>
      <c r="AL30" s="35"/>
      <c r="AM30" s="75"/>
      <c r="AN30" s="75"/>
      <c r="AO30" s="28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2">
        <f t="shared" si="3"/>
        <v>0</v>
      </c>
      <c r="E31" s="34"/>
      <c r="F31" s="73"/>
      <c r="G31" s="34"/>
      <c r="H31" s="73"/>
      <c r="I31" s="34"/>
      <c r="J31" s="35"/>
      <c r="K31" s="34"/>
      <c r="L31" s="35"/>
      <c r="M31" s="34"/>
      <c r="N31" s="35"/>
      <c r="O31" s="74"/>
      <c r="P31" s="35"/>
      <c r="Q31" s="74"/>
      <c r="R31" s="35"/>
      <c r="S31" s="74"/>
      <c r="T31" s="35"/>
      <c r="U31" s="74"/>
      <c r="V31" s="35"/>
      <c r="W31" s="74"/>
      <c r="X31" s="35"/>
      <c r="Y31" s="74"/>
      <c r="Z31" s="35"/>
      <c r="AA31" s="74"/>
      <c r="AB31" s="35"/>
      <c r="AC31" s="74"/>
      <c r="AD31" s="35"/>
      <c r="AE31" s="74"/>
      <c r="AF31" s="35"/>
      <c r="AG31" s="74"/>
      <c r="AH31" s="35"/>
      <c r="AI31" s="74"/>
      <c r="AJ31" s="35"/>
      <c r="AK31" s="74"/>
      <c r="AL31" s="35"/>
      <c r="AM31" s="75"/>
      <c r="AN31" s="75"/>
      <c r="AO31" s="28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89" t="s">
        <v>48</v>
      </c>
      <c r="B32" s="77">
        <f t="shared" si="2"/>
        <v>0</v>
      </c>
      <c r="C32" s="78">
        <f t="shared" si="3"/>
        <v>0</v>
      </c>
      <c r="D32" s="45">
        <f t="shared" si="3"/>
        <v>0</v>
      </c>
      <c r="E32" s="46"/>
      <c r="F32" s="47"/>
      <c r="G32" s="46"/>
      <c r="H32" s="47"/>
      <c r="I32" s="46"/>
      <c r="J32" s="48"/>
      <c r="K32" s="46"/>
      <c r="L32" s="48"/>
      <c r="M32" s="46"/>
      <c r="N32" s="48"/>
      <c r="O32" s="79"/>
      <c r="P32" s="48"/>
      <c r="Q32" s="79"/>
      <c r="R32" s="48"/>
      <c r="S32" s="79"/>
      <c r="T32" s="48"/>
      <c r="U32" s="79"/>
      <c r="V32" s="48"/>
      <c r="W32" s="79"/>
      <c r="X32" s="48"/>
      <c r="Y32" s="79"/>
      <c r="Z32" s="48"/>
      <c r="AA32" s="79"/>
      <c r="AB32" s="48"/>
      <c r="AC32" s="79"/>
      <c r="AD32" s="48"/>
      <c r="AE32" s="79"/>
      <c r="AF32" s="48"/>
      <c r="AG32" s="79"/>
      <c r="AH32" s="48"/>
      <c r="AI32" s="79"/>
      <c r="AJ32" s="48"/>
      <c r="AK32" s="79"/>
      <c r="AL32" s="48"/>
      <c r="AM32" s="80"/>
      <c r="AN32" s="80"/>
      <c r="AO32" s="28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32.1" customHeight="1" x14ac:dyDescent="0.2">
      <c r="A33" s="776" t="s">
        <v>49</v>
      </c>
      <c r="B33" s="776"/>
      <c r="C33" s="776"/>
      <c r="D33" s="776"/>
      <c r="E33" s="776"/>
      <c r="F33" s="776"/>
      <c r="G33" s="776"/>
      <c r="H33" s="776"/>
      <c r="I33" s="776"/>
      <c r="J33" s="776"/>
      <c r="K33" s="776"/>
      <c r="L33" s="82"/>
      <c r="M33" s="11"/>
      <c r="N33" s="11"/>
      <c r="O33" s="8"/>
      <c r="P33" s="8"/>
      <c r="Q33" s="8"/>
      <c r="R33" s="8"/>
      <c r="S33" s="8"/>
      <c r="T33" s="8"/>
      <c r="U33" s="8"/>
      <c r="V33" s="8"/>
      <c r="W33" s="8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5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X33" s="2"/>
      <c r="BY33" s="2"/>
      <c r="BZ33" s="2"/>
      <c r="CG33" s="13"/>
      <c r="CH33" s="13"/>
      <c r="CI33" s="13"/>
      <c r="CJ33" s="13"/>
      <c r="CK33" s="13"/>
      <c r="CL33" s="13"/>
      <c r="CM33" s="13"/>
    </row>
    <row r="34" spans="1:91" ht="16.350000000000001" customHeight="1" x14ac:dyDescent="0.2">
      <c r="A34" s="1498" t="s">
        <v>39</v>
      </c>
      <c r="B34" s="1501" t="s">
        <v>5</v>
      </c>
      <c r="C34" s="1502"/>
      <c r="D34" s="1503"/>
      <c r="E34" s="1507" t="s">
        <v>6</v>
      </c>
      <c r="F34" s="1508"/>
      <c r="G34" s="1508"/>
      <c r="H34" s="1508"/>
      <c r="I34" s="1508"/>
      <c r="J34" s="1508"/>
      <c r="K34" s="1508"/>
      <c r="L34" s="1508"/>
      <c r="M34" s="1508"/>
      <c r="N34" s="1508"/>
      <c r="O34" s="1508"/>
      <c r="P34" s="1508"/>
      <c r="Q34" s="1508"/>
      <c r="R34" s="1508"/>
      <c r="S34" s="1508"/>
      <c r="T34" s="1508"/>
      <c r="U34" s="1508"/>
      <c r="V34" s="1508"/>
      <c r="W34" s="1508"/>
      <c r="X34" s="1508"/>
      <c r="Y34" s="1508"/>
      <c r="Z34" s="1508"/>
      <c r="AA34" s="1508"/>
      <c r="AB34" s="1508"/>
      <c r="AC34" s="1508"/>
      <c r="AD34" s="1508"/>
      <c r="AE34" s="1508"/>
      <c r="AF34" s="1508"/>
      <c r="AG34" s="1508"/>
      <c r="AH34" s="1508"/>
      <c r="AI34" s="1508"/>
      <c r="AJ34" s="1508"/>
      <c r="AK34" s="1508"/>
      <c r="AL34" s="1509"/>
      <c r="AM34" s="1510" t="s">
        <v>7</v>
      </c>
      <c r="AN34" s="1510" t="s">
        <v>10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499"/>
      <c r="B35" s="1504"/>
      <c r="C35" s="1505"/>
      <c r="D35" s="1506"/>
      <c r="E35" s="1507" t="s">
        <v>11</v>
      </c>
      <c r="F35" s="1509"/>
      <c r="G35" s="1507" t="s">
        <v>12</v>
      </c>
      <c r="H35" s="1509"/>
      <c r="I35" s="1507" t="s">
        <v>13</v>
      </c>
      <c r="J35" s="1509"/>
      <c r="K35" s="1507" t="s">
        <v>14</v>
      </c>
      <c r="L35" s="1509"/>
      <c r="M35" s="1507" t="s">
        <v>15</v>
      </c>
      <c r="N35" s="1509"/>
      <c r="O35" s="1513" t="s">
        <v>16</v>
      </c>
      <c r="P35" s="1514"/>
      <c r="Q35" s="1513" t="s">
        <v>17</v>
      </c>
      <c r="R35" s="1514"/>
      <c r="S35" s="1513" t="s">
        <v>18</v>
      </c>
      <c r="T35" s="1514"/>
      <c r="U35" s="1513" t="s">
        <v>19</v>
      </c>
      <c r="V35" s="1514"/>
      <c r="W35" s="1513" t="s">
        <v>20</v>
      </c>
      <c r="X35" s="1514"/>
      <c r="Y35" s="1513" t="s">
        <v>21</v>
      </c>
      <c r="Z35" s="1514"/>
      <c r="AA35" s="1513" t="s">
        <v>22</v>
      </c>
      <c r="AB35" s="1514"/>
      <c r="AC35" s="1513" t="s">
        <v>23</v>
      </c>
      <c r="AD35" s="1514"/>
      <c r="AE35" s="1513" t="s">
        <v>24</v>
      </c>
      <c r="AF35" s="1514"/>
      <c r="AG35" s="1513" t="s">
        <v>25</v>
      </c>
      <c r="AH35" s="1514"/>
      <c r="AI35" s="1513" t="s">
        <v>26</v>
      </c>
      <c r="AJ35" s="1514"/>
      <c r="AK35" s="1513" t="s">
        <v>27</v>
      </c>
      <c r="AL35" s="1514"/>
      <c r="AM35" s="1511"/>
      <c r="AN35" s="1511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00"/>
      <c r="B36" s="1054" t="s">
        <v>32</v>
      </c>
      <c r="C36" s="15" t="s">
        <v>40</v>
      </c>
      <c r="D36" s="764" t="s">
        <v>34</v>
      </c>
      <c r="E36" s="754" t="s">
        <v>40</v>
      </c>
      <c r="F36" s="765" t="s">
        <v>34</v>
      </c>
      <c r="G36" s="754" t="s">
        <v>40</v>
      </c>
      <c r="H36" s="765" t="s">
        <v>34</v>
      </c>
      <c r="I36" s="754" t="s">
        <v>40</v>
      </c>
      <c r="J36" s="765" t="s">
        <v>34</v>
      </c>
      <c r="K36" s="754" t="s">
        <v>40</v>
      </c>
      <c r="L36" s="765" t="s">
        <v>34</v>
      </c>
      <c r="M36" s="754" t="s">
        <v>40</v>
      </c>
      <c r="N36" s="765" t="s">
        <v>34</v>
      </c>
      <c r="O36" s="754" t="s">
        <v>40</v>
      </c>
      <c r="P36" s="765" t="s">
        <v>34</v>
      </c>
      <c r="Q36" s="754" t="s">
        <v>40</v>
      </c>
      <c r="R36" s="765" t="s">
        <v>34</v>
      </c>
      <c r="S36" s="754" t="s">
        <v>40</v>
      </c>
      <c r="T36" s="765" t="s">
        <v>34</v>
      </c>
      <c r="U36" s="754" t="s">
        <v>40</v>
      </c>
      <c r="V36" s="765" t="s">
        <v>34</v>
      </c>
      <c r="W36" s="754" t="s">
        <v>40</v>
      </c>
      <c r="X36" s="765" t="s">
        <v>34</v>
      </c>
      <c r="Y36" s="754" t="s">
        <v>40</v>
      </c>
      <c r="Z36" s="765" t="s">
        <v>34</v>
      </c>
      <c r="AA36" s="754" t="s">
        <v>40</v>
      </c>
      <c r="AB36" s="765" t="s">
        <v>34</v>
      </c>
      <c r="AC36" s="754" t="s">
        <v>40</v>
      </c>
      <c r="AD36" s="765" t="s">
        <v>34</v>
      </c>
      <c r="AE36" s="754" t="s">
        <v>40</v>
      </c>
      <c r="AF36" s="765" t="s">
        <v>34</v>
      </c>
      <c r="AG36" s="754" t="s">
        <v>40</v>
      </c>
      <c r="AH36" s="765" t="s">
        <v>34</v>
      </c>
      <c r="AI36" s="754" t="s">
        <v>40</v>
      </c>
      <c r="AJ36" s="765" t="s">
        <v>34</v>
      </c>
      <c r="AK36" s="754" t="s">
        <v>40</v>
      </c>
      <c r="AL36" s="765" t="s">
        <v>34</v>
      </c>
      <c r="AM36" s="1512"/>
      <c r="AN36" s="1512"/>
      <c r="AO36" s="91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058" t="s">
        <v>41</v>
      </c>
      <c r="B37" s="1059">
        <f t="shared" ref="B37:B42" si="4">SUM(C37+D37)</f>
        <v>0</v>
      </c>
      <c r="C37" s="1089">
        <f t="shared" ref="C37:D42" si="5">SUM(E37+G37+I37+K37+M37+O37+Q37+S37+U37+W37+Y37+AA37+AC37+AE37+AG37+AI37+AK37)</f>
        <v>0</v>
      </c>
      <c r="D37" s="1081">
        <f t="shared" si="5"/>
        <v>0</v>
      </c>
      <c r="E37" s="66"/>
      <c r="F37" s="67"/>
      <c r="G37" s="66"/>
      <c r="H37" s="67"/>
      <c r="I37" s="66"/>
      <c r="J37" s="68"/>
      <c r="K37" s="66"/>
      <c r="L37" s="68"/>
      <c r="M37" s="66"/>
      <c r="N37" s="68"/>
      <c r="O37" s="69"/>
      <c r="P37" s="68"/>
      <c r="Q37" s="69"/>
      <c r="R37" s="68"/>
      <c r="S37" s="69"/>
      <c r="T37" s="68"/>
      <c r="U37" s="69"/>
      <c r="V37" s="68"/>
      <c r="W37" s="69"/>
      <c r="X37" s="68"/>
      <c r="Y37" s="69"/>
      <c r="Z37" s="68"/>
      <c r="AA37" s="69"/>
      <c r="AB37" s="68"/>
      <c r="AC37" s="69"/>
      <c r="AD37" s="68"/>
      <c r="AE37" s="69"/>
      <c r="AF37" s="68"/>
      <c r="AG37" s="69"/>
      <c r="AH37" s="68"/>
      <c r="AI37" s="69"/>
      <c r="AJ37" s="68"/>
      <c r="AK37" s="69"/>
      <c r="AL37" s="68"/>
      <c r="AM37" s="75"/>
      <c r="AN37" s="1091"/>
      <c r="AO37" s="28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>
        <v>0</v>
      </c>
      <c r="CH37" s="13">
        <v>0</v>
      </c>
      <c r="CI37" s="13"/>
      <c r="CJ37" s="13"/>
      <c r="CK37" s="13"/>
      <c r="CL37" s="13"/>
      <c r="CM37" s="13"/>
    </row>
    <row r="38" spans="1:91" ht="16.350000000000001" customHeight="1" x14ac:dyDescent="0.2">
      <c r="A38" s="30" t="s">
        <v>42</v>
      </c>
      <c r="B38" s="63">
        <f t="shared" si="4"/>
        <v>0</v>
      </c>
      <c r="C38" s="64">
        <f t="shared" si="5"/>
        <v>0</v>
      </c>
      <c r="D38" s="72">
        <f t="shared" si="5"/>
        <v>0</v>
      </c>
      <c r="E38" s="34"/>
      <c r="F38" s="73"/>
      <c r="G38" s="34"/>
      <c r="H38" s="73"/>
      <c r="I38" s="34"/>
      <c r="J38" s="35"/>
      <c r="K38" s="34"/>
      <c r="L38" s="35"/>
      <c r="M38" s="34"/>
      <c r="N38" s="35"/>
      <c r="O38" s="74"/>
      <c r="P38" s="35"/>
      <c r="Q38" s="74"/>
      <c r="R38" s="35"/>
      <c r="S38" s="74"/>
      <c r="T38" s="35"/>
      <c r="U38" s="74"/>
      <c r="V38" s="35"/>
      <c r="W38" s="74"/>
      <c r="X38" s="35"/>
      <c r="Y38" s="74"/>
      <c r="Z38" s="35"/>
      <c r="AA38" s="74"/>
      <c r="AB38" s="35"/>
      <c r="AC38" s="74"/>
      <c r="AD38" s="35"/>
      <c r="AE38" s="74"/>
      <c r="AF38" s="35"/>
      <c r="AG38" s="74"/>
      <c r="AH38" s="35"/>
      <c r="AI38" s="74"/>
      <c r="AJ38" s="35"/>
      <c r="AK38" s="74"/>
      <c r="AL38" s="35"/>
      <c r="AM38" s="75"/>
      <c r="AN38" s="75"/>
      <c r="AO38" s="28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2">
        <f t="shared" si="5"/>
        <v>0</v>
      </c>
      <c r="E39" s="34"/>
      <c r="F39" s="73"/>
      <c r="G39" s="34"/>
      <c r="H39" s="73"/>
      <c r="I39" s="34"/>
      <c r="J39" s="35"/>
      <c r="K39" s="34"/>
      <c r="L39" s="35"/>
      <c r="M39" s="34"/>
      <c r="N39" s="35"/>
      <c r="O39" s="74"/>
      <c r="P39" s="35"/>
      <c r="Q39" s="74"/>
      <c r="R39" s="35"/>
      <c r="S39" s="74"/>
      <c r="T39" s="35"/>
      <c r="U39" s="74"/>
      <c r="V39" s="35"/>
      <c r="W39" s="74"/>
      <c r="X39" s="35"/>
      <c r="Y39" s="74"/>
      <c r="Z39" s="35"/>
      <c r="AA39" s="74"/>
      <c r="AB39" s="35"/>
      <c r="AC39" s="74"/>
      <c r="AD39" s="35"/>
      <c r="AE39" s="74"/>
      <c r="AF39" s="35"/>
      <c r="AG39" s="74"/>
      <c r="AH39" s="35"/>
      <c r="AI39" s="74"/>
      <c r="AJ39" s="35"/>
      <c r="AK39" s="74"/>
      <c r="AL39" s="35"/>
      <c r="AM39" s="75"/>
      <c r="AN39" s="75"/>
      <c r="AO39" s="28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46</v>
      </c>
      <c r="B40" s="63">
        <f t="shared" si="4"/>
        <v>0</v>
      </c>
      <c r="C40" s="64">
        <f t="shared" si="5"/>
        <v>0</v>
      </c>
      <c r="D40" s="72">
        <f t="shared" si="5"/>
        <v>0</v>
      </c>
      <c r="E40" s="34"/>
      <c r="F40" s="73"/>
      <c r="G40" s="34"/>
      <c r="H40" s="73"/>
      <c r="I40" s="34"/>
      <c r="J40" s="35"/>
      <c r="K40" s="34"/>
      <c r="L40" s="35"/>
      <c r="M40" s="34"/>
      <c r="N40" s="35"/>
      <c r="O40" s="74"/>
      <c r="P40" s="35"/>
      <c r="Q40" s="74"/>
      <c r="R40" s="35"/>
      <c r="S40" s="74"/>
      <c r="T40" s="35"/>
      <c r="U40" s="74"/>
      <c r="V40" s="35"/>
      <c r="W40" s="74"/>
      <c r="X40" s="35"/>
      <c r="Y40" s="74"/>
      <c r="Z40" s="35"/>
      <c r="AA40" s="74"/>
      <c r="AB40" s="35"/>
      <c r="AC40" s="74"/>
      <c r="AD40" s="35"/>
      <c r="AE40" s="74"/>
      <c r="AF40" s="35"/>
      <c r="AG40" s="74"/>
      <c r="AH40" s="35"/>
      <c r="AI40" s="74"/>
      <c r="AJ40" s="35"/>
      <c r="AK40" s="74"/>
      <c r="AL40" s="35"/>
      <c r="AM40" s="75"/>
      <c r="AN40" s="75"/>
      <c r="AO40" s="28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2">
        <f t="shared" si="5"/>
        <v>0</v>
      </c>
      <c r="E41" s="34"/>
      <c r="F41" s="73"/>
      <c r="G41" s="34"/>
      <c r="H41" s="73"/>
      <c r="I41" s="34"/>
      <c r="J41" s="35"/>
      <c r="K41" s="34"/>
      <c r="L41" s="35"/>
      <c r="M41" s="34"/>
      <c r="N41" s="35"/>
      <c r="O41" s="74"/>
      <c r="P41" s="35"/>
      <c r="Q41" s="74"/>
      <c r="R41" s="35"/>
      <c r="S41" s="74"/>
      <c r="T41" s="35"/>
      <c r="U41" s="74"/>
      <c r="V41" s="35"/>
      <c r="W41" s="74"/>
      <c r="X41" s="35"/>
      <c r="Y41" s="74"/>
      <c r="Z41" s="35"/>
      <c r="AA41" s="74"/>
      <c r="AB41" s="35"/>
      <c r="AC41" s="74"/>
      <c r="AD41" s="35"/>
      <c r="AE41" s="74"/>
      <c r="AF41" s="35"/>
      <c r="AG41" s="74"/>
      <c r="AH41" s="35"/>
      <c r="AI41" s="74"/>
      <c r="AJ41" s="35"/>
      <c r="AK41" s="74"/>
      <c r="AL41" s="35"/>
      <c r="AM41" s="75"/>
      <c r="AN41" s="75"/>
      <c r="AO41" s="28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89" t="s">
        <v>48</v>
      </c>
      <c r="B42" s="77">
        <f t="shared" si="4"/>
        <v>0</v>
      </c>
      <c r="C42" s="78">
        <f t="shared" si="5"/>
        <v>0</v>
      </c>
      <c r="D42" s="45">
        <f t="shared" si="5"/>
        <v>0</v>
      </c>
      <c r="E42" s="46"/>
      <c r="F42" s="47"/>
      <c r="G42" s="46"/>
      <c r="H42" s="47"/>
      <c r="I42" s="46"/>
      <c r="J42" s="48"/>
      <c r="K42" s="46"/>
      <c r="L42" s="48"/>
      <c r="M42" s="46"/>
      <c r="N42" s="48"/>
      <c r="O42" s="79"/>
      <c r="P42" s="48"/>
      <c r="Q42" s="79"/>
      <c r="R42" s="48"/>
      <c r="S42" s="79"/>
      <c r="T42" s="48"/>
      <c r="U42" s="79"/>
      <c r="V42" s="48"/>
      <c r="W42" s="79"/>
      <c r="X42" s="48"/>
      <c r="Y42" s="79"/>
      <c r="Z42" s="48"/>
      <c r="AA42" s="79"/>
      <c r="AB42" s="48"/>
      <c r="AC42" s="79"/>
      <c r="AD42" s="48"/>
      <c r="AE42" s="79"/>
      <c r="AF42" s="48"/>
      <c r="AG42" s="79"/>
      <c r="AH42" s="48"/>
      <c r="AI42" s="79"/>
      <c r="AJ42" s="48"/>
      <c r="AK42" s="79"/>
      <c r="AL42" s="48"/>
      <c r="AM42" s="80"/>
      <c r="AN42" s="80"/>
      <c r="AO42" s="28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32.1" customHeight="1" x14ac:dyDescent="0.2">
      <c r="A43" s="776" t="s">
        <v>50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82"/>
      <c r="M43" s="11"/>
      <c r="N43" s="11"/>
      <c r="O43" s="8"/>
      <c r="P43" s="8"/>
      <c r="Q43" s="8"/>
      <c r="R43" s="8"/>
      <c r="S43" s="8"/>
      <c r="T43" s="8"/>
      <c r="U43" s="8"/>
      <c r="V43" s="8"/>
      <c r="W43" s="8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5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X43" s="2"/>
      <c r="BY43" s="2"/>
      <c r="BZ43" s="2"/>
      <c r="CG43" s="13"/>
      <c r="CH43" s="13"/>
      <c r="CI43" s="13"/>
      <c r="CJ43" s="13"/>
      <c r="CK43" s="13"/>
      <c r="CL43" s="13"/>
      <c r="CM43" s="13"/>
    </row>
    <row r="44" spans="1:91" ht="16.350000000000001" customHeight="1" x14ac:dyDescent="0.2">
      <c r="A44" s="1498" t="s">
        <v>39</v>
      </c>
      <c r="B44" s="1501" t="s">
        <v>5</v>
      </c>
      <c r="C44" s="1502"/>
      <c r="D44" s="1503"/>
      <c r="E44" s="1507" t="s">
        <v>6</v>
      </c>
      <c r="F44" s="1508"/>
      <c r="G44" s="1508"/>
      <c r="H44" s="1508"/>
      <c r="I44" s="1508"/>
      <c r="J44" s="1508"/>
      <c r="K44" s="1508"/>
      <c r="L44" s="1508"/>
      <c r="M44" s="1508"/>
      <c r="N44" s="1508"/>
      <c r="O44" s="1508"/>
      <c r="P44" s="1508"/>
      <c r="Q44" s="1508"/>
      <c r="R44" s="1508"/>
      <c r="S44" s="1508"/>
      <c r="T44" s="1508"/>
      <c r="U44" s="1508"/>
      <c r="V44" s="1508"/>
      <c r="W44" s="1508"/>
      <c r="X44" s="1508"/>
      <c r="Y44" s="1508"/>
      <c r="Z44" s="1508"/>
      <c r="AA44" s="1508"/>
      <c r="AB44" s="1508"/>
      <c r="AC44" s="1508"/>
      <c r="AD44" s="1508"/>
      <c r="AE44" s="1508"/>
      <c r="AF44" s="1508"/>
      <c r="AG44" s="1508"/>
      <c r="AH44" s="1508"/>
      <c r="AI44" s="1508"/>
      <c r="AJ44" s="1508"/>
      <c r="AK44" s="1508"/>
      <c r="AL44" s="1509"/>
      <c r="AM44" s="1510" t="s">
        <v>7</v>
      </c>
      <c r="AN44" s="1510" t="s">
        <v>10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499"/>
      <c r="B45" s="1504"/>
      <c r="C45" s="1505"/>
      <c r="D45" s="1506"/>
      <c r="E45" s="1507" t="s">
        <v>11</v>
      </c>
      <c r="F45" s="1509"/>
      <c r="G45" s="1507" t="s">
        <v>12</v>
      </c>
      <c r="H45" s="1509"/>
      <c r="I45" s="1507" t="s">
        <v>13</v>
      </c>
      <c r="J45" s="1509"/>
      <c r="K45" s="1507" t="s">
        <v>14</v>
      </c>
      <c r="L45" s="1509"/>
      <c r="M45" s="1507" t="s">
        <v>15</v>
      </c>
      <c r="N45" s="1509"/>
      <c r="O45" s="1513" t="s">
        <v>16</v>
      </c>
      <c r="P45" s="1514"/>
      <c r="Q45" s="1513" t="s">
        <v>17</v>
      </c>
      <c r="R45" s="1514"/>
      <c r="S45" s="1513" t="s">
        <v>18</v>
      </c>
      <c r="T45" s="1514"/>
      <c r="U45" s="1513" t="s">
        <v>19</v>
      </c>
      <c r="V45" s="1514"/>
      <c r="W45" s="1513" t="s">
        <v>20</v>
      </c>
      <c r="X45" s="1514"/>
      <c r="Y45" s="1513" t="s">
        <v>21</v>
      </c>
      <c r="Z45" s="1514"/>
      <c r="AA45" s="1513" t="s">
        <v>22</v>
      </c>
      <c r="AB45" s="1514"/>
      <c r="AC45" s="1513" t="s">
        <v>23</v>
      </c>
      <c r="AD45" s="1514"/>
      <c r="AE45" s="1513" t="s">
        <v>24</v>
      </c>
      <c r="AF45" s="1514"/>
      <c r="AG45" s="1513" t="s">
        <v>25</v>
      </c>
      <c r="AH45" s="1514"/>
      <c r="AI45" s="1513" t="s">
        <v>26</v>
      </c>
      <c r="AJ45" s="1514"/>
      <c r="AK45" s="1513" t="s">
        <v>27</v>
      </c>
      <c r="AL45" s="1514"/>
      <c r="AM45" s="1511"/>
      <c r="AN45" s="1511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00"/>
      <c r="B46" s="1054" t="s">
        <v>32</v>
      </c>
      <c r="C46" s="15" t="s">
        <v>40</v>
      </c>
      <c r="D46" s="764" t="s">
        <v>34</v>
      </c>
      <c r="E46" s="758" t="s">
        <v>40</v>
      </c>
      <c r="F46" s="760" t="s">
        <v>34</v>
      </c>
      <c r="G46" s="758" t="s">
        <v>40</v>
      </c>
      <c r="H46" s="760" t="s">
        <v>34</v>
      </c>
      <c r="I46" s="758" t="s">
        <v>40</v>
      </c>
      <c r="J46" s="760" t="s">
        <v>34</v>
      </c>
      <c r="K46" s="758" t="s">
        <v>40</v>
      </c>
      <c r="L46" s="760" t="s">
        <v>34</v>
      </c>
      <c r="M46" s="758" t="s">
        <v>40</v>
      </c>
      <c r="N46" s="760" t="s">
        <v>34</v>
      </c>
      <c r="O46" s="758" t="s">
        <v>40</v>
      </c>
      <c r="P46" s="760" t="s">
        <v>34</v>
      </c>
      <c r="Q46" s="758" t="s">
        <v>40</v>
      </c>
      <c r="R46" s="760" t="s">
        <v>34</v>
      </c>
      <c r="S46" s="758" t="s">
        <v>40</v>
      </c>
      <c r="T46" s="760" t="s">
        <v>34</v>
      </c>
      <c r="U46" s="758" t="s">
        <v>40</v>
      </c>
      <c r="V46" s="760" t="s">
        <v>34</v>
      </c>
      <c r="W46" s="758" t="s">
        <v>40</v>
      </c>
      <c r="X46" s="760" t="s">
        <v>34</v>
      </c>
      <c r="Y46" s="758" t="s">
        <v>40</v>
      </c>
      <c r="Z46" s="760" t="s">
        <v>34</v>
      </c>
      <c r="AA46" s="758" t="s">
        <v>40</v>
      </c>
      <c r="AB46" s="760" t="s">
        <v>34</v>
      </c>
      <c r="AC46" s="758" t="s">
        <v>40</v>
      </c>
      <c r="AD46" s="760" t="s">
        <v>34</v>
      </c>
      <c r="AE46" s="758" t="s">
        <v>40</v>
      </c>
      <c r="AF46" s="760" t="s">
        <v>34</v>
      </c>
      <c r="AG46" s="758" t="s">
        <v>40</v>
      </c>
      <c r="AH46" s="760" t="s">
        <v>34</v>
      </c>
      <c r="AI46" s="758" t="s">
        <v>40</v>
      </c>
      <c r="AJ46" s="760" t="s">
        <v>34</v>
      </c>
      <c r="AK46" s="758" t="s">
        <v>40</v>
      </c>
      <c r="AL46" s="760" t="s">
        <v>34</v>
      </c>
      <c r="AM46" s="1512"/>
      <c r="AN46" s="15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058" t="s">
        <v>41</v>
      </c>
      <c r="B47" s="1059">
        <f t="shared" ref="B47:B52" si="6">SUM(C47+D47)</f>
        <v>0</v>
      </c>
      <c r="C47" s="1089">
        <f t="shared" ref="C47:D52" si="7">SUM(E47+G47+I47+K47+M47+O47+Q47+S47+U47+W47+Y47+AA47+AC47+AE47+AG47+AI47+AK47)</f>
        <v>0</v>
      </c>
      <c r="D47" s="1081">
        <f t="shared" si="7"/>
        <v>0</v>
      </c>
      <c r="E47" s="1082"/>
      <c r="F47" s="1083"/>
      <c r="G47" s="1082"/>
      <c r="H47" s="1083"/>
      <c r="I47" s="1082"/>
      <c r="J47" s="1084"/>
      <c r="K47" s="1082"/>
      <c r="L47" s="1084"/>
      <c r="M47" s="1082"/>
      <c r="N47" s="1084"/>
      <c r="O47" s="1090"/>
      <c r="P47" s="1084"/>
      <c r="Q47" s="1090"/>
      <c r="R47" s="1084"/>
      <c r="S47" s="1090"/>
      <c r="T47" s="1084"/>
      <c r="U47" s="1090"/>
      <c r="V47" s="1084"/>
      <c r="W47" s="1090"/>
      <c r="X47" s="1084"/>
      <c r="Y47" s="1090"/>
      <c r="Z47" s="1084"/>
      <c r="AA47" s="1090"/>
      <c r="AB47" s="1084"/>
      <c r="AC47" s="1090"/>
      <c r="AD47" s="1084"/>
      <c r="AE47" s="1090"/>
      <c r="AF47" s="1084"/>
      <c r="AG47" s="1090"/>
      <c r="AH47" s="1084"/>
      <c r="AI47" s="1090"/>
      <c r="AJ47" s="1084"/>
      <c r="AK47" s="1090"/>
      <c r="AL47" s="1084"/>
      <c r="AM47" s="1091"/>
      <c r="AN47" s="1091"/>
      <c r="AO47" s="28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>
        <v>0</v>
      </c>
      <c r="CH47" s="13">
        <v>0</v>
      </c>
      <c r="CI47" s="13"/>
      <c r="CJ47" s="13"/>
      <c r="CK47" s="13"/>
      <c r="CL47" s="13"/>
      <c r="CM47" s="13"/>
    </row>
    <row r="48" spans="1:91" ht="16.350000000000001" customHeight="1" x14ac:dyDescent="0.2">
      <c r="A48" s="30" t="s">
        <v>42</v>
      </c>
      <c r="B48" s="63">
        <f t="shared" si="6"/>
        <v>0</v>
      </c>
      <c r="C48" s="64">
        <f t="shared" si="7"/>
        <v>0</v>
      </c>
      <c r="D48" s="72">
        <f t="shared" si="7"/>
        <v>0</v>
      </c>
      <c r="E48" s="34"/>
      <c r="F48" s="73"/>
      <c r="G48" s="34"/>
      <c r="H48" s="73"/>
      <c r="I48" s="34"/>
      <c r="J48" s="35"/>
      <c r="K48" s="34"/>
      <c r="L48" s="35"/>
      <c r="M48" s="34"/>
      <c r="N48" s="35"/>
      <c r="O48" s="74"/>
      <c r="P48" s="35"/>
      <c r="Q48" s="74"/>
      <c r="R48" s="35"/>
      <c r="S48" s="74"/>
      <c r="T48" s="35"/>
      <c r="U48" s="74"/>
      <c r="V48" s="35"/>
      <c r="W48" s="74"/>
      <c r="X48" s="35"/>
      <c r="Y48" s="74"/>
      <c r="Z48" s="35"/>
      <c r="AA48" s="74"/>
      <c r="AB48" s="35"/>
      <c r="AC48" s="74"/>
      <c r="AD48" s="35"/>
      <c r="AE48" s="74"/>
      <c r="AF48" s="35"/>
      <c r="AG48" s="74"/>
      <c r="AH48" s="35"/>
      <c r="AI48" s="74"/>
      <c r="AJ48" s="35"/>
      <c r="AK48" s="74"/>
      <c r="AL48" s="35"/>
      <c r="AM48" s="75"/>
      <c r="AN48" s="75"/>
      <c r="AO48" s="28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2">
        <f t="shared" si="7"/>
        <v>0</v>
      </c>
      <c r="E49" s="34"/>
      <c r="F49" s="73"/>
      <c r="G49" s="34"/>
      <c r="H49" s="73"/>
      <c r="I49" s="34"/>
      <c r="J49" s="35"/>
      <c r="K49" s="34"/>
      <c r="L49" s="35"/>
      <c r="M49" s="34"/>
      <c r="N49" s="35"/>
      <c r="O49" s="74"/>
      <c r="P49" s="35"/>
      <c r="Q49" s="74"/>
      <c r="R49" s="35"/>
      <c r="S49" s="74"/>
      <c r="T49" s="35"/>
      <c r="U49" s="74"/>
      <c r="V49" s="35"/>
      <c r="W49" s="74"/>
      <c r="X49" s="35"/>
      <c r="Y49" s="74"/>
      <c r="Z49" s="35"/>
      <c r="AA49" s="74"/>
      <c r="AB49" s="35"/>
      <c r="AC49" s="74"/>
      <c r="AD49" s="35"/>
      <c r="AE49" s="74"/>
      <c r="AF49" s="35"/>
      <c r="AG49" s="74"/>
      <c r="AH49" s="35"/>
      <c r="AI49" s="74"/>
      <c r="AJ49" s="35"/>
      <c r="AK49" s="74"/>
      <c r="AL49" s="35"/>
      <c r="AM49" s="75"/>
      <c r="AN49" s="75"/>
      <c r="AO49" s="28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46</v>
      </c>
      <c r="B50" s="63">
        <f t="shared" si="6"/>
        <v>0</v>
      </c>
      <c r="C50" s="64">
        <f t="shared" si="7"/>
        <v>0</v>
      </c>
      <c r="D50" s="72">
        <f t="shared" si="7"/>
        <v>0</v>
      </c>
      <c r="E50" s="34"/>
      <c r="F50" s="73"/>
      <c r="G50" s="34"/>
      <c r="H50" s="73"/>
      <c r="I50" s="34"/>
      <c r="J50" s="35"/>
      <c r="K50" s="34"/>
      <c r="L50" s="35"/>
      <c r="M50" s="34"/>
      <c r="N50" s="35"/>
      <c r="O50" s="74"/>
      <c r="P50" s="35"/>
      <c r="Q50" s="74"/>
      <c r="R50" s="35"/>
      <c r="S50" s="74"/>
      <c r="T50" s="35"/>
      <c r="U50" s="74"/>
      <c r="V50" s="35"/>
      <c r="W50" s="74"/>
      <c r="X50" s="35"/>
      <c r="Y50" s="74"/>
      <c r="Z50" s="35"/>
      <c r="AA50" s="74"/>
      <c r="AB50" s="35"/>
      <c r="AC50" s="74"/>
      <c r="AD50" s="35"/>
      <c r="AE50" s="74"/>
      <c r="AF50" s="35"/>
      <c r="AG50" s="74"/>
      <c r="AH50" s="35"/>
      <c r="AI50" s="74"/>
      <c r="AJ50" s="35"/>
      <c r="AK50" s="74"/>
      <c r="AL50" s="35"/>
      <c r="AM50" s="75"/>
      <c r="AN50" s="75"/>
      <c r="AO50" s="28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2">
        <f t="shared" si="7"/>
        <v>0</v>
      </c>
      <c r="E51" s="34"/>
      <c r="F51" s="73"/>
      <c r="G51" s="34"/>
      <c r="H51" s="73"/>
      <c r="I51" s="34"/>
      <c r="J51" s="35"/>
      <c r="K51" s="34"/>
      <c r="L51" s="35"/>
      <c r="M51" s="34"/>
      <c r="N51" s="35"/>
      <c r="O51" s="74"/>
      <c r="P51" s="35"/>
      <c r="Q51" s="74"/>
      <c r="R51" s="35"/>
      <c r="S51" s="74"/>
      <c r="T51" s="35"/>
      <c r="U51" s="74"/>
      <c r="V51" s="35"/>
      <c r="W51" s="74"/>
      <c r="X51" s="35"/>
      <c r="Y51" s="74"/>
      <c r="Z51" s="35"/>
      <c r="AA51" s="74"/>
      <c r="AB51" s="35"/>
      <c r="AC51" s="74"/>
      <c r="AD51" s="35"/>
      <c r="AE51" s="74"/>
      <c r="AF51" s="35"/>
      <c r="AG51" s="74"/>
      <c r="AH51" s="35"/>
      <c r="AI51" s="74"/>
      <c r="AJ51" s="35"/>
      <c r="AK51" s="74"/>
      <c r="AL51" s="35"/>
      <c r="AM51" s="75"/>
      <c r="AN51" s="75"/>
      <c r="AO51" s="28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89" t="s">
        <v>48</v>
      </c>
      <c r="B52" s="77">
        <f t="shared" si="6"/>
        <v>0</v>
      </c>
      <c r="C52" s="78">
        <f t="shared" si="7"/>
        <v>0</v>
      </c>
      <c r="D52" s="45">
        <f t="shared" si="7"/>
        <v>0</v>
      </c>
      <c r="E52" s="46"/>
      <c r="F52" s="47"/>
      <c r="G52" s="46"/>
      <c r="H52" s="47"/>
      <c r="I52" s="46"/>
      <c r="J52" s="48"/>
      <c r="K52" s="46"/>
      <c r="L52" s="48"/>
      <c r="M52" s="46"/>
      <c r="N52" s="48"/>
      <c r="O52" s="79"/>
      <c r="P52" s="48"/>
      <c r="Q52" s="79"/>
      <c r="R52" s="48"/>
      <c r="S52" s="79"/>
      <c r="T52" s="48"/>
      <c r="U52" s="79"/>
      <c r="V52" s="48"/>
      <c r="W52" s="79"/>
      <c r="X52" s="48"/>
      <c r="Y52" s="79"/>
      <c r="Z52" s="48"/>
      <c r="AA52" s="79"/>
      <c r="AB52" s="48"/>
      <c r="AC52" s="79"/>
      <c r="AD52" s="48"/>
      <c r="AE52" s="79"/>
      <c r="AF52" s="48"/>
      <c r="AG52" s="79"/>
      <c r="AH52" s="48"/>
      <c r="AI52" s="79"/>
      <c r="AJ52" s="48"/>
      <c r="AK52" s="79"/>
      <c r="AL52" s="48"/>
      <c r="AM52" s="80"/>
      <c r="AN52" s="80"/>
      <c r="AO52" s="28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s="94" customFormat="1" ht="32.1" customHeight="1" x14ac:dyDescent="0.2">
      <c r="A53" s="92" t="s">
        <v>51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  <c r="O53" s="93"/>
      <c r="P53" s="56"/>
      <c r="Q53" s="56"/>
      <c r="R53" s="56"/>
      <c r="S53" s="56"/>
      <c r="T53" s="56"/>
      <c r="U53" s="56"/>
      <c r="V53" s="56"/>
      <c r="W53" s="56"/>
      <c r="X53" s="56"/>
      <c r="Y53" s="56"/>
      <c r="AN53" s="8"/>
      <c r="AO53" s="8"/>
      <c r="AP53" s="8"/>
      <c r="AQ53" s="8"/>
      <c r="AR53" s="57"/>
      <c r="AS53" s="57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95"/>
      <c r="CB53" s="95"/>
      <c r="CC53" s="95"/>
      <c r="CD53" s="95"/>
      <c r="CE53" s="95"/>
      <c r="CF53" s="95"/>
      <c r="CG53" s="96"/>
      <c r="CH53" s="96"/>
      <c r="CI53" s="96"/>
      <c r="CJ53" s="96"/>
      <c r="CK53" s="96"/>
      <c r="CL53" s="96"/>
      <c r="CM53" s="96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</row>
    <row r="54" spans="1:104" ht="16.350000000000001" customHeight="1" x14ac:dyDescent="0.2">
      <c r="A54" s="1503" t="s">
        <v>52</v>
      </c>
      <c r="B54" s="1531" t="s">
        <v>53</v>
      </c>
      <c r="C54" s="1532"/>
      <c r="D54" s="1533"/>
      <c r="E54" s="1537" t="s">
        <v>6</v>
      </c>
      <c r="F54" s="1538"/>
      <c r="G54" s="1538"/>
      <c r="H54" s="1538"/>
      <c r="I54" s="1538"/>
      <c r="J54" s="1538"/>
      <c r="K54" s="1538"/>
      <c r="L54" s="1538"/>
      <c r="M54" s="1538"/>
      <c r="N54" s="1538"/>
      <c r="O54" s="1538"/>
      <c r="P54" s="1538"/>
      <c r="Q54" s="1538"/>
      <c r="R54" s="1538"/>
      <c r="S54" s="1538"/>
      <c r="T54" s="1538"/>
      <c r="U54" s="1538"/>
      <c r="V54" s="1538"/>
      <c r="W54" s="1538"/>
      <c r="X54" s="1538"/>
      <c r="Y54" s="1538"/>
      <c r="Z54" s="1538"/>
      <c r="AA54" s="1538"/>
      <c r="AB54" s="1538"/>
      <c r="AC54" s="1538"/>
      <c r="AD54" s="1538"/>
      <c r="AE54" s="1538"/>
      <c r="AF54" s="1538"/>
      <c r="AG54" s="1538"/>
      <c r="AH54" s="1538"/>
      <c r="AI54" s="1538"/>
      <c r="AJ54" s="1538"/>
      <c r="AK54" s="1538"/>
      <c r="AL54" s="1539"/>
      <c r="AM54" s="1689" t="s">
        <v>54</v>
      </c>
      <c r="AN54" s="1527"/>
      <c r="AO54" s="7"/>
      <c r="AP54" s="7"/>
      <c r="AQ54" s="7"/>
      <c r="AR54" s="97"/>
      <c r="AS54" s="97"/>
      <c r="AT54" s="7"/>
      <c r="BX54" s="2"/>
      <c r="BY54" s="2"/>
      <c r="CG54" s="13"/>
      <c r="CH54" s="13"/>
      <c r="CI54" s="13"/>
      <c r="CJ54" s="13"/>
      <c r="CK54" s="13"/>
      <c r="CL54" s="13"/>
      <c r="CM54" s="13"/>
    </row>
    <row r="55" spans="1:104" ht="16.350000000000001" customHeight="1" x14ac:dyDescent="0.2">
      <c r="A55" s="1546"/>
      <c r="B55" s="1534"/>
      <c r="C55" s="1535"/>
      <c r="D55" s="1536"/>
      <c r="E55" s="1507" t="s">
        <v>11</v>
      </c>
      <c r="F55" s="1509"/>
      <c r="G55" s="1507" t="s">
        <v>12</v>
      </c>
      <c r="H55" s="1509"/>
      <c r="I55" s="1507" t="s">
        <v>13</v>
      </c>
      <c r="J55" s="1509"/>
      <c r="K55" s="1507" t="s">
        <v>14</v>
      </c>
      <c r="L55" s="1509"/>
      <c r="M55" s="1507" t="s">
        <v>15</v>
      </c>
      <c r="N55" s="1509"/>
      <c r="O55" s="1513" t="s">
        <v>16</v>
      </c>
      <c r="P55" s="1514"/>
      <c r="Q55" s="1513" t="s">
        <v>17</v>
      </c>
      <c r="R55" s="1514"/>
      <c r="S55" s="1513" t="s">
        <v>18</v>
      </c>
      <c r="T55" s="1514"/>
      <c r="U55" s="1513" t="s">
        <v>19</v>
      </c>
      <c r="V55" s="1514"/>
      <c r="W55" s="1513" t="s">
        <v>20</v>
      </c>
      <c r="X55" s="1514"/>
      <c r="Y55" s="1513" t="s">
        <v>21</v>
      </c>
      <c r="Z55" s="1514"/>
      <c r="AA55" s="1513" t="s">
        <v>22</v>
      </c>
      <c r="AB55" s="1514"/>
      <c r="AC55" s="1513" t="s">
        <v>23</v>
      </c>
      <c r="AD55" s="1514"/>
      <c r="AE55" s="1513" t="s">
        <v>24</v>
      </c>
      <c r="AF55" s="1514"/>
      <c r="AG55" s="1513" t="s">
        <v>25</v>
      </c>
      <c r="AH55" s="1514"/>
      <c r="AI55" s="1513" t="s">
        <v>26</v>
      </c>
      <c r="AJ55" s="1514"/>
      <c r="AK55" s="1513" t="s">
        <v>27</v>
      </c>
      <c r="AL55" s="1514"/>
      <c r="AM55" s="1690"/>
      <c r="AN55" s="1529"/>
      <c r="AO55" s="97"/>
      <c r="AP55" s="97"/>
      <c r="AQ55" s="97"/>
      <c r="AR55" s="97"/>
      <c r="AS55" s="97"/>
      <c r="AT55" s="97"/>
      <c r="AU55" s="12"/>
      <c r="AV55" s="12"/>
      <c r="AW55" s="12"/>
      <c r="AX55" s="12"/>
      <c r="AY55" s="12"/>
      <c r="AZ55" s="12"/>
      <c r="BA55" s="12"/>
      <c r="BB55" s="12"/>
      <c r="BC55" s="12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32.1" customHeight="1" x14ac:dyDescent="0.2">
      <c r="A56" s="1506"/>
      <c r="B56" s="777" t="s">
        <v>32</v>
      </c>
      <c r="C56" s="774" t="s">
        <v>33</v>
      </c>
      <c r="D56" s="765" t="s">
        <v>34</v>
      </c>
      <c r="E56" s="1056" t="s">
        <v>33</v>
      </c>
      <c r="F56" s="765" t="s">
        <v>34</v>
      </c>
      <c r="G56" s="1056" t="s">
        <v>33</v>
      </c>
      <c r="H56" s="765" t="s">
        <v>34</v>
      </c>
      <c r="I56" s="1056" t="s">
        <v>33</v>
      </c>
      <c r="J56" s="765" t="s">
        <v>34</v>
      </c>
      <c r="K56" s="1056" t="s">
        <v>33</v>
      </c>
      <c r="L56" s="765" t="s">
        <v>34</v>
      </c>
      <c r="M56" s="1056" t="s">
        <v>33</v>
      </c>
      <c r="N56" s="765" t="s">
        <v>34</v>
      </c>
      <c r="O56" s="1056" t="s">
        <v>33</v>
      </c>
      <c r="P56" s="765" t="s">
        <v>34</v>
      </c>
      <c r="Q56" s="1056" t="s">
        <v>33</v>
      </c>
      <c r="R56" s="765" t="s">
        <v>34</v>
      </c>
      <c r="S56" s="1056" t="s">
        <v>33</v>
      </c>
      <c r="T56" s="765" t="s">
        <v>34</v>
      </c>
      <c r="U56" s="1056" t="s">
        <v>33</v>
      </c>
      <c r="V56" s="775" t="s">
        <v>34</v>
      </c>
      <c r="W56" s="1056" t="s">
        <v>33</v>
      </c>
      <c r="X56" s="765" t="s">
        <v>34</v>
      </c>
      <c r="Y56" s="1056" t="s">
        <v>33</v>
      </c>
      <c r="Z56" s="765" t="s">
        <v>34</v>
      </c>
      <c r="AA56" s="1056" t="s">
        <v>33</v>
      </c>
      <c r="AB56" s="765" t="s">
        <v>34</v>
      </c>
      <c r="AC56" s="1056" t="s">
        <v>33</v>
      </c>
      <c r="AD56" s="765" t="s">
        <v>34</v>
      </c>
      <c r="AE56" s="1056" t="s">
        <v>33</v>
      </c>
      <c r="AF56" s="765" t="s">
        <v>34</v>
      </c>
      <c r="AG56" s="1056" t="s">
        <v>33</v>
      </c>
      <c r="AH56" s="765" t="s">
        <v>34</v>
      </c>
      <c r="AI56" s="1056" t="s">
        <v>33</v>
      </c>
      <c r="AJ56" s="765" t="s">
        <v>34</v>
      </c>
      <c r="AK56" s="1056" t="s">
        <v>33</v>
      </c>
      <c r="AL56" s="765" t="s">
        <v>34</v>
      </c>
      <c r="AM56" s="100" t="s">
        <v>55</v>
      </c>
      <c r="AN56" s="765" t="s">
        <v>56</v>
      </c>
      <c r="AO56" s="97"/>
      <c r="AP56" s="97"/>
      <c r="AQ56" s="97"/>
      <c r="AR56" s="97"/>
      <c r="AS56" s="97"/>
      <c r="AT56" s="97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16.350000000000001" customHeight="1" x14ac:dyDescent="0.2">
      <c r="A57" s="1092" t="s">
        <v>57</v>
      </c>
      <c r="B57" s="1059">
        <f t="shared" ref="B57:B62" si="8">SUM(C57+D57)</f>
        <v>28</v>
      </c>
      <c r="C57" s="1089">
        <f t="shared" ref="C57:D62" si="9">SUM(E57+G57+I57+K57+M57+O57+Q57+S57+U57+W57+Y57+AA57+AC57+AE57+AG57+AI57+AK57)</f>
        <v>15</v>
      </c>
      <c r="D57" s="1081">
        <f t="shared" si="9"/>
        <v>13</v>
      </c>
      <c r="E57" s="1082"/>
      <c r="F57" s="1083"/>
      <c r="G57" s="1082"/>
      <c r="H57" s="1084"/>
      <c r="I57" s="1082"/>
      <c r="J57" s="1084"/>
      <c r="K57" s="1082">
        <v>1</v>
      </c>
      <c r="L57" s="1084"/>
      <c r="M57" s="1082"/>
      <c r="N57" s="1084"/>
      <c r="O57" s="1082"/>
      <c r="P57" s="1084"/>
      <c r="Q57" s="1082"/>
      <c r="R57" s="1084"/>
      <c r="S57" s="1082"/>
      <c r="T57" s="1084"/>
      <c r="U57" s="1082"/>
      <c r="V57" s="1086"/>
      <c r="W57" s="1082"/>
      <c r="X57" s="1084"/>
      <c r="Y57" s="1082"/>
      <c r="Z57" s="1084">
        <v>1</v>
      </c>
      <c r="AA57" s="1082">
        <v>2</v>
      </c>
      <c r="AB57" s="1084">
        <v>2</v>
      </c>
      <c r="AC57" s="1082">
        <v>2</v>
      </c>
      <c r="AD57" s="1084">
        <v>1</v>
      </c>
      <c r="AE57" s="1082">
        <v>3</v>
      </c>
      <c r="AF57" s="1084">
        <v>2</v>
      </c>
      <c r="AG57" s="1082"/>
      <c r="AH57" s="1084">
        <v>3</v>
      </c>
      <c r="AI57" s="1082">
        <v>6</v>
      </c>
      <c r="AJ57" s="1084">
        <v>1</v>
      </c>
      <c r="AK57" s="1090">
        <v>1</v>
      </c>
      <c r="AL57" s="1084">
        <v>3</v>
      </c>
      <c r="AM57" s="1090"/>
      <c r="AN57" s="1084">
        <v>28</v>
      </c>
      <c r="AO57" s="102" t="str">
        <f>CA57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2"/>
      <c r="BB57" s="12"/>
      <c r="BC57" s="12"/>
      <c r="BX57" s="2"/>
      <c r="BY57" s="2"/>
      <c r="CA57" s="103" t="str">
        <f>IF(CG57=1,"* La suma de las Herramientas de Categorización debe ser igual al total. ","")</f>
        <v/>
      </c>
      <c r="CG57" s="104">
        <f>IF(B57&lt;&gt;(AM57+AN57),1,0)</f>
        <v>0</v>
      </c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05" t="s">
        <v>58</v>
      </c>
      <c r="B58" s="63">
        <f t="shared" si="8"/>
        <v>396</v>
      </c>
      <c r="C58" s="64">
        <f t="shared" si="9"/>
        <v>205</v>
      </c>
      <c r="D58" s="72">
        <f t="shared" si="9"/>
        <v>191</v>
      </c>
      <c r="E58" s="34">
        <v>10</v>
      </c>
      <c r="F58" s="73">
        <v>10</v>
      </c>
      <c r="G58" s="34">
        <v>1</v>
      </c>
      <c r="H58" s="35">
        <v>5</v>
      </c>
      <c r="I58" s="34">
        <v>5</v>
      </c>
      <c r="J58" s="35">
        <v>6</v>
      </c>
      <c r="K58" s="34">
        <v>6</v>
      </c>
      <c r="L58" s="35">
        <v>11</v>
      </c>
      <c r="M58" s="34">
        <v>15</v>
      </c>
      <c r="N58" s="35">
        <v>8</v>
      </c>
      <c r="O58" s="34">
        <v>11</v>
      </c>
      <c r="P58" s="35">
        <v>6</v>
      </c>
      <c r="Q58" s="34">
        <v>18</v>
      </c>
      <c r="R58" s="35">
        <v>8</v>
      </c>
      <c r="S58" s="34">
        <v>11</v>
      </c>
      <c r="T58" s="35">
        <v>13</v>
      </c>
      <c r="U58" s="34">
        <v>10</v>
      </c>
      <c r="V58" s="39">
        <v>7</v>
      </c>
      <c r="W58" s="34">
        <v>9</v>
      </c>
      <c r="X58" s="35">
        <v>8</v>
      </c>
      <c r="Y58" s="34">
        <v>15</v>
      </c>
      <c r="Z58" s="35">
        <v>14</v>
      </c>
      <c r="AA58" s="34">
        <v>14</v>
      </c>
      <c r="AB58" s="35">
        <v>17</v>
      </c>
      <c r="AC58" s="34">
        <v>17</v>
      </c>
      <c r="AD58" s="35">
        <v>7</v>
      </c>
      <c r="AE58" s="34">
        <v>11</v>
      </c>
      <c r="AF58" s="35">
        <v>11</v>
      </c>
      <c r="AG58" s="34">
        <v>19</v>
      </c>
      <c r="AH58" s="35">
        <v>12</v>
      </c>
      <c r="AI58" s="34">
        <v>16</v>
      </c>
      <c r="AJ58" s="35">
        <v>18</v>
      </c>
      <c r="AK58" s="74">
        <v>17</v>
      </c>
      <c r="AL58" s="35">
        <v>30</v>
      </c>
      <c r="AM58" s="74"/>
      <c r="AN58" s="35">
        <v>396</v>
      </c>
      <c r="AO58" s="102" t="str">
        <f t="shared" ref="AO58:AO61" si="10"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3" t="str">
        <f t="shared" ref="CA58:CA61" si="11">IF(CG58=1,"* La suma de las Herramientas de Categorización debe ser igual al total. ","")</f>
        <v/>
      </c>
      <c r="CG58" s="104">
        <f t="shared" ref="CG58:CG61" si="12"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5" t="s">
        <v>59</v>
      </c>
      <c r="B59" s="63">
        <f t="shared" si="8"/>
        <v>1699</v>
      </c>
      <c r="C59" s="64">
        <f t="shared" si="9"/>
        <v>868</v>
      </c>
      <c r="D59" s="72">
        <f t="shared" si="9"/>
        <v>831</v>
      </c>
      <c r="E59" s="34">
        <v>69</v>
      </c>
      <c r="F59" s="73">
        <v>89</v>
      </c>
      <c r="G59" s="34">
        <v>37</v>
      </c>
      <c r="H59" s="35">
        <v>23</v>
      </c>
      <c r="I59" s="34">
        <v>29</v>
      </c>
      <c r="J59" s="35">
        <v>36</v>
      </c>
      <c r="K59" s="34">
        <v>26</v>
      </c>
      <c r="L59" s="35">
        <v>27</v>
      </c>
      <c r="M59" s="34">
        <v>52</v>
      </c>
      <c r="N59" s="35">
        <v>39</v>
      </c>
      <c r="O59" s="34">
        <v>56</v>
      </c>
      <c r="P59" s="35">
        <v>48</v>
      </c>
      <c r="Q59" s="34">
        <v>55</v>
      </c>
      <c r="R59" s="35">
        <v>53</v>
      </c>
      <c r="S59" s="34">
        <v>57</v>
      </c>
      <c r="T59" s="35">
        <v>48</v>
      </c>
      <c r="U59" s="34">
        <v>43</v>
      </c>
      <c r="V59" s="39">
        <v>64</v>
      </c>
      <c r="W59" s="34">
        <v>50</v>
      </c>
      <c r="X59" s="35">
        <v>37</v>
      </c>
      <c r="Y59" s="34">
        <v>55</v>
      </c>
      <c r="Z59" s="35">
        <v>45</v>
      </c>
      <c r="AA59" s="34">
        <v>75</v>
      </c>
      <c r="AB59" s="35">
        <v>55</v>
      </c>
      <c r="AC59" s="34">
        <v>57</v>
      </c>
      <c r="AD59" s="35">
        <v>49</v>
      </c>
      <c r="AE59" s="34">
        <v>46</v>
      </c>
      <c r="AF59" s="35">
        <v>57</v>
      </c>
      <c r="AG59" s="34">
        <v>52</v>
      </c>
      <c r="AH59" s="35">
        <v>43</v>
      </c>
      <c r="AI59" s="34">
        <v>42</v>
      </c>
      <c r="AJ59" s="35">
        <v>43</v>
      </c>
      <c r="AK59" s="74">
        <v>67</v>
      </c>
      <c r="AL59" s="35">
        <v>75</v>
      </c>
      <c r="AM59" s="74"/>
      <c r="AN59" s="35">
        <v>1699</v>
      </c>
      <c r="AO59" s="102" t="str">
        <f t="shared" si="10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3" t="str">
        <f t="shared" si="11"/>
        <v/>
      </c>
      <c r="CG59" s="104">
        <f t="shared" si="12"/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5" t="s">
        <v>60</v>
      </c>
      <c r="B60" s="63">
        <f t="shared" si="8"/>
        <v>819</v>
      </c>
      <c r="C60" s="64">
        <f t="shared" si="9"/>
        <v>432</v>
      </c>
      <c r="D60" s="72">
        <f t="shared" si="9"/>
        <v>387</v>
      </c>
      <c r="E60" s="34">
        <v>15</v>
      </c>
      <c r="F60" s="73">
        <v>22</v>
      </c>
      <c r="G60" s="34">
        <v>10</v>
      </c>
      <c r="H60" s="35">
        <v>15</v>
      </c>
      <c r="I60" s="34">
        <v>14</v>
      </c>
      <c r="J60" s="35">
        <v>6</v>
      </c>
      <c r="K60" s="34">
        <v>20</v>
      </c>
      <c r="L60" s="35">
        <v>33</v>
      </c>
      <c r="M60" s="34">
        <v>44</v>
      </c>
      <c r="N60" s="35">
        <v>34</v>
      </c>
      <c r="O60" s="34">
        <v>56</v>
      </c>
      <c r="P60" s="35">
        <v>63</v>
      </c>
      <c r="Q60" s="34">
        <v>55</v>
      </c>
      <c r="R60" s="35">
        <v>36</v>
      </c>
      <c r="S60" s="34">
        <v>30</v>
      </c>
      <c r="T60" s="35">
        <v>39</v>
      </c>
      <c r="U60" s="34">
        <v>35</v>
      </c>
      <c r="V60" s="39">
        <v>36</v>
      </c>
      <c r="W60" s="34">
        <v>40</v>
      </c>
      <c r="X60" s="35">
        <v>28</v>
      </c>
      <c r="Y60" s="34">
        <v>29</v>
      </c>
      <c r="Z60" s="35">
        <v>24</v>
      </c>
      <c r="AA60" s="34">
        <v>32</v>
      </c>
      <c r="AB60" s="35">
        <v>20</v>
      </c>
      <c r="AC60" s="34">
        <v>17</v>
      </c>
      <c r="AD60" s="35">
        <v>11</v>
      </c>
      <c r="AE60" s="34">
        <v>18</v>
      </c>
      <c r="AF60" s="35">
        <v>8</v>
      </c>
      <c r="AG60" s="34">
        <v>6</v>
      </c>
      <c r="AH60" s="35">
        <v>5</v>
      </c>
      <c r="AI60" s="34">
        <v>6</v>
      </c>
      <c r="AJ60" s="35">
        <v>4</v>
      </c>
      <c r="AK60" s="74">
        <v>5</v>
      </c>
      <c r="AL60" s="35">
        <v>3</v>
      </c>
      <c r="AM60" s="74"/>
      <c r="AN60" s="35">
        <v>819</v>
      </c>
      <c r="AO60" s="102" t="str">
        <f t="shared" si="10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3" t="str">
        <f t="shared" si="11"/>
        <v/>
      </c>
      <c r="CG60" s="104">
        <f t="shared" si="12"/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6" t="s">
        <v>61</v>
      </c>
      <c r="B61" s="107">
        <f t="shared" si="8"/>
        <v>34</v>
      </c>
      <c r="C61" s="108">
        <f t="shared" si="9"/>
        <v>17</v>
      </c>
      <c r="D61" s="109">
        <f t="shared" si="9"/>
        <v>17</v>
      </c>
      <c r="E61" s="110"/>
      <c r="F61" s="111"/>
      <c r="G61" s="110"/>
      <c r="H61" s="112"/>
      <c r="I61" s="110"/>
      <c r="J61" s="112"/>
      <c r="K61" s="110">
        <v>1</v>
      </c>
      <c r="L61" s="112">
        <v>1</v>
      </c>
      <c r="M61" s="110">
        <v>1</v>
      </c>
      <c r="N61" s="112">
        <v>2</v>
      </c>
      <c r="O61" s="110">
        <v>4</v>
      </c>
      <c r="P61" s="112">
        <v>2</v>
      </c>
      <c r="Q61" s="110">
        <v>1</v>
      </c>
      <c r="R61" s="112">
        <v>1</v>
      </c>
      <c r="S61" s="110">
        <v>1</v>
      </c>
      <c r="T61" s="112">
        <v>2</v>
      </c>
      <c r="U61" s="110">
        <v>1</v>
      </c>
      <c r="V61" s="113">
        <v>2</v>
      </c>
      <c r="W61" s="110"/>
      <c r="X61" s="112"/>
      <c r="Y61" s="110">
        <v>2</v>
      </c>
      <c r="Z61" s="112">
        <v>3</v>
      </c>
      <c r="AA61" s="110">
        <v>4</v>
      </c>
      <c r="AB61" s="112">
        <v>3</v>
      </c>
      <c r="AC61" s="110"/>
      <c r="AD61" s="112"/>
      <c r="AE61" s="110">
        <v>2</v>
      </c>
      <c r="AF61" s="112">
        <v>1</v>
      </c>
      <c r="AG61" s="110"/>
      <c r="AH61" s="112"/>
      <c r="AI61" s="110"/>
      <c r="AJ61" s="112"/>
      <c r="AK61" s="114"/>
      <c r="AL61" s="112"/>
      <c r="AM61" s="114"/>
      <c r="AN61" s="112">
        <v>34</v>
      </c>
      <c r="AO61" s="102" t="str">
        <f t="shared" si="10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3" t="str">
        <f t="shared" si="11"/>
        <v/>
      </c>
      <c r="CG61" s="104">
        <f t="shared" si="12"/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5" t="s">
        <v>62</v>
      </c>
      <c r="B62" s="77">
        <f t="shared" si="8"/>
        <v>0</v>
      </c>
      <c r="C62" s="78">
        <f t="shared" si="9"/>
        <v>0</v>
      </c>
      <c r="D62" s="45">
        <f t="shared" si="9"/>
        <v>0</v>
      </c>
      <c r="E62" s="46"/>
      <c r="F62" s="47"/>
      <c r="G62" s="46"/>
      <c r="H62" s="48"/>
      <c r="I62" s="46"/>
      <c r="J62" s="48"/>
      <c r="K62" s="46"/>
      <c r="L62" s="48"/>
      <c r="M62" s="46"/>
      <c r="N62" s="48"/>
      <c r="O62" s="46"/>
      <c r="P62" s="48"/>
      <c r="Q62" s="46"/>
      <c r="R62" s="48"/>
      <c r="S62" s="46"/>
      <c r="T62" s="48"/>
      <c r="U62" s="46"/>
      <c r="V62" s="50"/>
      <c r="W62" s="46"/>
      <c r="X62" s="48"/>
      <c r="Y62" s="46"/>
      <c r="Z62" s="48"/>
      <c r="AA62" s="46"/>
      <c r="AB62" s="48"/>
      <c r="AC62" s="46"/>
      <c r="AD62" s="48"/>
      <c r="AE62" s="46"/>
      <c r="AF62" s="48"/>
      <c r="AG62" s="46"/>
      <c r="AH62" s="48"/>
      <c r="AI62" s="46"/>
      <c r="AJ62" s="48"/>
      <c r="AK62" s="79"/>
      <c r="AL62" s="48"/>
      <c r="AM62" s="53"/>
      <c r="AN62" s="53"/>
      <c r="AO62" s="28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G62" s="13"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754" t="s">
        <v>53</v>
      </c>
      <c r="B63" s="1093">
        <f t="shared" ref="B63:AL63" si="13">SUM(B57:B62)</f>
        <v>2976</v>
      </c>
      <c r="C63" s="1094">
        <f t="shared" si="13"/>
        <v>1537</v>
      </c>
      <c r="D63" s="118">
        <f t="shared" si="13"/>
        <v>1439</v>
      </c>
      <c r="E63" s="1095">
        <f t="shared" si="13"/>
        <v>94</v>
      </c>
      <c r="F63" s="120">
        <f t="shared" si="13"/>
        <v>121</v>
      </c>
      <c r="G63" s="1095">
        <f t="shared" si="13"/>
        <v>48</v>
      </c>
      <c r="H63" s="1096">
        <f t="shared" si="13"/>
        <v>43</v>
      </c>
      <c r="I63" s="1095">
        <f t="shared" si="13"/>
        <v>48</v>
      </c>
      <c r="J63" s="1096">
        <f t="shared" si="13"/>
        <v>48</v>
      </c>
      <c r="K63" s="1095">
        <f t="shared" si="13"/>
        <v>54</v>
      </c>
      <c r="L63" s="1096">
        <f t="shared" si="13"/>
        <v>72</v>
      </c>
      <c r="M63" s="1095">
        <f t="shared" si="13"/>
        <v>112</v>
      </c>
      <c r="N63" s="1096">
        <f t="shared" si="13"/>
        <v>83</v>
      </c>
      <c r="O63" s="1095">
        <f t="shared" si="13"/>
        <v>127</v>
      </c>
      <c r="P63" s="1096">
        <f t="shared" si="13"/>
        <v>119</v>
      </c>
      <c r="Q63" s="1095">
        <f t="shared" si="13"/>
        <v>129</v>
      </c>
      <c r="R63" s="1096">
        <f t="shared" si="13"/>
        <v>98</v>
      </c>
      <c r="S63" s="1095">
        <f t="shared" si="13"/>
        <v>99</v>
      </c>
      <c r="T63" s="1096">
        <f t="shared" si="13"/>
        <v>102</v>
      </c>
      <c r="U63" s="122">
        <f t="shared" si="13"/>
        <v>89</v>
      </c>
      <c r="V63" s="1097">
        <f t="shared" si="13"/>
        <v>109</v>
      </c>
      <c r="W63" s="1095">
        <f t="shared" si="13"/>
        <v>99</v>
      </c>
      <c r="X63" s="1096">
        <f t="shared" si="13"/>
        <v>73</v>
      </c>
      <c r="Y63" s="1095">
        <f t="shared" si="13"/>
        <v>101</v>
      </c>
      <c r="Z63" s="1096">
        <f t="shared" si="13"/>
        <v>87</v>
      </c>
      <c r="AA63" s="1095">
        <f t="shared" si="13"/>
        <v>127</v>
      </c>
      <c r="AB63" s="1096">
        <f t="shared" si="13"/>
        <v>97</v>
      </c>
      <c r="AC63" s="1095">
        <f t="shared" si="13"/>
        <v>93</v>
      </c>
      <c r="AD63" s="1096">
        <f t="shared" si="13"/>
        <v>68</v>
      </c>
      <c r="AE63" s="1095">
        <f t="shared" si="13"/>
        <v>80</v>
      </c>
      <c r="AF63" s="1096">
        <f t="shared" si="13"/>
        <v>79</v>
      </c>
      <c r="AG63" s="1095">
        <f t="shared" si="13"/>
        <v>77</v>
      </c>
      <c r="AH63" s="1096">
        <f t="shared" si="13"/>
        <v>63</v>
      </c>
      <c r="AI63" s="1095">
        <f t="shared" si="13"/>
        <v>70</v>
      </c>
      <c r="AJ63" s="1096">
        <f t="shared" si="13"/>
        <v>66</v>
      </c>
      <c r="AK63" s="124">
        <f t="shared" si="13"/>
        <v>90</v>
      </c>
      <c r="AL63" s="1096">
        <f t="shared" si="13"/>
        <v>111</v>
      </c>
      <c r="AM63" s="124">
        <f>SUM(AM57:AM61)</f>
        <v>0</v>
      </c>
      <c r="AN63" s="1096">
        <f>SUM(AN57:AN61)</f>
        <v>2976</v>
      </c>
      <c r="AO63" s="125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7"/>
      <c r="BE63" s="7"/>
      <c r="BX63" s="2"/>
      <c r="BY63" s="2"/>
      <c r="CG63" s="13"/>
      <c r="CH63" s="13"/>
      <c r="CI63" s="13"/>
      <c r="CJ63" s="13"/>
      <c r="CK63" s="13"/>
      <c r="CL63" s="13"/>
      <c r="CM63" s="13"/>
    </row>
    <row r="64" spans="1:104" ht="32.1" customHeight="1" x14ac:dyDescent="0.2">
      <c r="A64" s="92" t="s">
        <v>63</v>
      </c>
      <c r="B64" s="126"/>
      <c r="C64" s="126"/>
      <c r="D64" s="126"/>
      <c r="E64" s="126"/>
      <c r="F64" s="126"/>
      <c r="G64" s="126"/>
      <c r="H64" s="126"/>
      <c r="I64" s="82"/>
      <c r="J64" s="82"/>
      <c r="K64" s="82"/>
      <c r="L64" s="82"/>
      <c r="M64" s="82"/>
      <c r="N64" s="82"/>
      <c r="O64" s="82"/>
      <c r="P64" s="8"/>
      <c r="Q64" s="8"/>
      <c r="R64" s="8"/>
      <c r="S64" s="8"/>
      <c r="T64" s="8"/>
      <c r="U64" s="8"/>
      <c r="V64" s="8"/>
      <c r="W64" s="8"/>
      <c r="X64" s="8"/>
      <c r="Y64" s="8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X64" s="2"/>
      <c r="BY64" s="2"/>
      <c r="BZ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758" t="s">
        <v>64</v>
      </c>
      <c r="B65" s="1098" t="s">
        <v>5</v>
      </c>
      <c r="C65" s="1098" t="s">
        <v>65</v>
      </c>
      <c r="D65" s="1098" t="s">
        <v>66</v>
      </c>
      <c r="E65" s="1098" t="s">
        <v>67</v>
      </c>
      <c r="F65" s="1"/>
      <c r="G65" s="8"/>
      <c r="H65" s="8"/>
      <c r="I65" s="8"/>
      <c r="J65" s="8"/>
      <c r="K65" s="8"/>
      <c r="L65" s="8"/>
      <c r="M65" s="8"/>
      <c r="N65" s="128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CG65" s="13"/>
      <c r="CH65" s="13"/>
      <c r="CI65" s="13"/>
      <c r="CJ65" s="13"/>
      <c r="CK65" s="13"/>
      <c r="CL65" s="13"/>
      <c r="CM65" s="13"/>
    </row>
    <row r="66" spans="1:91" ht="16.350000000000001" customHeight="1" x14ac:dyDescent="0.2">
      <c r="A66" s="1099" t="s">
        <v>69</v>
      </c>
      <c r="B66" s="1100">
        <f t="shared" ref="B66:B84" si="14">SUM(C66:E66)</f>
        <v>0</v>
      </c>
      <c r="C66" s="1091"/>
      <c r="D66" s="1091"/>
      <c r="E66" s="1091"/>
      <c r="F66" s="13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32" t="s">
        <v>70</v>
      </c>
      <c r="B67" s="133">
        <f t="shared" si="14"/>
        <v>0</v>
      </c>
      <c r="C67" s="75"/>
      <c r="D67" s="75"/>
      <c r="E67" s="75"/>
      <c r="F67" s="131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2" t="s">
        <v>71</v>
      </c>
      <c r="B68" s="133">
        <f t="shared" si="14"/>
        <v>0</v>
      </c>
      <c r="C68" s="75"/>
      <c r="D68" s="75"/>
      <c r="E68" s="75"/>
      <c r="F68" s="131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2" t="s">
        <v>72</v>
      </c>
      <c r="B69" s="133">
        <f t="shared" si="14"/>
        <v>158</v>
      </c>
      <c r="C69" s="75">
        <v>158</v>
      </c>
      <c r="D69" s="75"/>
      <c r="E69" s="75"/>
      <c r="F69" s="131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2" t="s">
        <v>73</v>
      </c>
      <c r="B70" s="133">
        <f t="shared" si="14"/>
        <v>0</v>
      </c>
      <c r="C70" s="75"/>
      <c r="D70" s="75"/>
      <c r="E70" s="75"/>
      <c r="F70" s="13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2" t="s">
        <v>74</v>
      </c>
      <c r="B71" s="133">
        <f t="shared" si="14"/>
        <v>0</v>
      </c>
      <c r="C71" s="75"/>
      <c r="D71" s="75"/>
      <c r="E71" s="75"/>
      <c r="F71" s="1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2" t="s">
        <v>75</v>
      </c>
      <c r="B72" s="133">
        <f t="shared" si="14"/>
        <v>146</v>
      </c>
      <c r="C72" s="75">
        <v>146</v>
      </c>
      <c r="D72" s="75"/>
      <c r="E72" s="75"/>
      <c r="F72" s="131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2" t="s">
        <v>76</v>
      </c>
      <c r="B73" s="133">
        <f t="shared" si="14"/>
        <v>0</v>
      </c>
      <c r="C73" s="75"/>
      <c r="D73" s="75"/>
      <c r="E73" s="75"/>
      <c r="F73" s="131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2" t="s">
        <v>77</v>
      </c>
      <c r="B74" s="133">
        <f t="shared" si="14"/>
        <v>0</v>
      </c>
      <c r="C74" s="75"/>
      <c r="D74" s="75"/>
      <c r="E74" s="75"/>
      <c r="F74" s="131"/>
      <c r="G74" s="134"/>
      <c r="H74" s="134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2" t="s">
        <v>78</v>
      </c>
      <c r="B75" s="133">
        <f t="shared" si="14"/>
        <v>0</v>
      </c>
      <c r="C75" s="75"/>
      <c r="D75" s="75"/>
      <c r="E75" s="75"/>
      <c r="F75" s="131"/>
      <c r="G75" s="134"/>
      <c r="H75" s="134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2" t="s">
        <v>79</v>
      </c>
      <c r="B76" s="133">
        <f t="shared" si="14"/>
        <v>0</v>
      </c>
      <c r="C76" s="75"/>
      <c r="D76" s="75"/>
      <c r="E76" s="75"/>
      <c r="F76" s="131"/>
      <c r="G76" s="134"/>
      <c r="H76" s="134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5" t="s">
        <v>80</v>
      </c>
      <c r="B77" s="133">
        <f t="shared" si="14"/>
        <v>0</v>
      </c>
      <c r="C77" s="75"/>
      <c r="D77" s="75"/>
      <c r="E77" s="75"/>
      <c r="F77" s="131"/>
      <c r="G77" s="134"/>
      <c r="H77" s="134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32" t="s">
        <v>81</v>
      </c>
      <c r="B78" s="133">
        <f t="shared" si="14"/>
        <v>286</v>
      </c>
      <c r="C78" s="75">
        <v>286</v>
      </c>
      <c r="D78" s="75"/>
      <c r="E78" s="75"/>
      <c r="F78" s="131"/>
      <c r="G78" s="134"/>
      <c r="H78" s="134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2" t="s">
        <v>82</v>
      </c>
      <c r="B79" s="133">
        <f t="shared" si="14"/>
        <v>0</v>
      </c>
      <c r="C79" s="75"/>
      <c r="D79" s="75"/>
      <c r="E79" s="75"/>
      <c r="F79" s="131"/>
      <c r="G79" s="134"/>
      <c r="H79" s="134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2" t="s">
        <v>83</v>
      </c>
      <c r="B80" s="133">
        <f t="shared" si="14"/>
        <v>295</v>
      </c>
      <c r="C80" s="75">
        <v>295</v>
      </c>
      <c r="D80" s="75"/>
      <c r="E80" s="75"/>
      <c r="F80" s="131"/>
      <c r="G80" s="134"/>
      <c r="H80" s="134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2" t="s">
        <v>84</v>
      </c>
      <c r="B81" s="133">
        <f t="shared" si="14"/>
        <v>0</v>
      </c>
      <c r="C81" s="75"/>
      <c r="D81" s="75"/>
      <c r="E81" s="75"/>
      <c r="F81" s="131"/>
      <c r="G81" s="134"/>
      <c r="H81" s="134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2" t="s">
        <v>85</v>
      </c>
      <c r="B82" s="133">
        <f t="shared" si="14"/>
        <v>0</v>
      </c>
      <c r="C82" s="75"/>
      <c r="D82" s="75"/>
      <c r="E82" s="75"/>
      <c r="F82" s="131"/>
      <c r="G82" s="134"/>
      <c r="H82" s="134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2" t="s">
        <v>86</v>
      </c>
      <c r="B83" s="133">
        <f t="shared" si="14"/>
        <v>0</v>
      </c>
      <c r="C83" s="75"/>
      <c r="D83" s="75"/>
      <c r="E83" s="75"/>
      <c r="F83" s="131"/>
      <c r="G83" s="134"/>
      <c r="H83" s="134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2" t="s">
        <v>87</v>
      </c>
      <c r="B84" s="136">
        <f t="shared" si="14"/>
        <v>0</v>
      </c>
      <c r="C84" s="137"/>
      <c r="D84" s="137"/>
      <c r="E84" s="137"/>
      <c r="F84" s="131"/>
      <c r="G84" s="134"/>
      <c r="H84" s="134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754" t="s">
        <v>53</v>
      </c>
      <c r="B85" s="1101">
        <f>SUM(B66:B84)</f>
        <v>885</v>
      </c>
      <c r="C85" s="1101">
        <f>SUM(C66:C84)</f>
        <v>885</v>
      </c>
      <c r="D85" s="1101">
        <f>SUM(D66:D84)</f>
        <v>0</v>
      </c>
      <c r="E85" s="1101">
        <f>SUM(E66:E84)</f>
        <v>0</v>
      </c>
      <c r="F85" s="131"/>
      <c r="G85" s="134"/>
      <c r="H85" s="134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56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32.1" customHeight="1" x14ac:dyDescent="0.2">
      <c r="A86" s="82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3"/>
      <c r="CH86" s="13"/>
      <c r="CI86" s="13"/>
      <c r="CJ86" s="13"/>
      <c r="CK86" s="13"/>
      <c r="CL86" s="13"/>
      <c r="CM86" s="13"/>
    </row>
    <row r="87" spans="1:91" ht="16.350000000000001" customHeight="1" x14ac:dyDescent="0.2">
      <c r="A87" s="1501" t="s">
        <v>89</v>
      </c>
      <c r="B87" s="1503"/>
      <c r="C87" s="1501" t="s">
        <v>5</v>
      </c>
      <c r="D87" s="1502"/>
      <c r="E87" s="1503"/>
      <c r="F87" s="1507" t="s">
        <v>6</v>
      </c>
      <c r="G87" s="1508"/>
      <c r="H87" s="1508"/>
      <c r="I87" s="1508"/>
      <c r="J87" s="1508"/>
      <c r="K87" s="1508"/>
      <c r="L87" s="1508"/>
      <c r="M87" s="1508"/>
      <c r="N87" s="1508"/>
      <c r="O87" s="1508"/>
      <c r="P87" s="1508"/>
      <c r="Q87" s="1508"/>
      <c r="R87" s="1508"/>
      <c r="S87" s="1508"/>
      <c r="T87" s="1508"/>
      <c r="U87" s="1508"/>
      <c r="V87" s="1508"/>
      <c r="W87" s="1508"/>
      <c r="X87" s="1508"/>
      <c r="Y87" s="1508"/>
      <c r="Z87" s="1508"/>
      <c r="AA87" s="1508"/>
      <c r="AB87" s="1508"/>
      <c r="AC87" s="1508"/>
      <c r="AD87" s="1508"/>
      <c r="AE87" s="1508"/>
      <c r="AF87" s="1508"/>
      <c r="AG87" s="1508"/>
      <c r="AH87" s="1508"/>
      <c r="AI87" s="1508"/>
      <c r="AJ87" s="1508"/>
      <c r="AK87" s="1508"/>
      <c r="AL87" s="1508"/>
      <c r="AM87" s="1509"/>
      <c r="AN87" s="1510" t="s">
        <v>7</v>
      </c>
      <c r="AO87" s="1510" t="s">
        <v>90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45"/>
      <c r="B88" s="1546"/>
      <c r="C88" s="1504"/>
      <c r="D88" s="1505"/>
      <c r="E88" s="1506"/>
      <c r="F88" s="1507" t="s">
        <v>11</v>
      </c>
      <c r="G88" s="1509"/>
      <c r="H88" s="1507" t="s">
        <v>12</v>
      </c>
      <c r="I88" s="1509"/>
      <c r="J88" s="1507" t="s">
        <v>13</v>
      </c>
      <c r="K88" s="1509"/>
      <c r="L88" s="1507" t="s">
        <v>14</v>
      </c>
      <c r="M88" s="1509"/>
      <c r="N88" s="1507" t="s">
        <v>15</v>
      </c>
      <c r="O88" s="1509"/>
      <c r="P88" s="1507" t="s">
        <v>16</v>
      </c>
      <c r="Q88" s="1509"/>
      <c r="R88" s="1507" t="s">
        <v>17</v>
      </c>
      <c r="S88" s="1509"/>
      <c r="T88" s="1507" t="s">
        <v>18</v>
      </c>
      <c r="U88" s="1509"/>
      <c r="V88" s="1507" t="s">
        <v>19</v>
      </c>
      <c r="W88" s="1509"/>
      <c r="X88" s="1507" t="s">
        <v>20</v>
      </c>
      <c r="Y88" s="1509"/>
      <c r="Z88" s="1507" t="s">
        <v>21</v>
      </c>
      <c r="AA88" s="1509"/>
      <c r="AB88" s="1507" t="s">
        <v>22</v>
      </c>
      <c r="AC88" s="1509"/>
      <c r="AD88" s="1507" t="s">
        <v>23</v>
      </c>
      <c r="AE88" s="1509"/>
      <c r="AF88" s="1507" t="s">
        <v>24</v>
      </c>
      <c r="AG88" s="1509"/>
      <c r="AH88" s="1507" t="s">
        <v>25</v>
      </c>
      <c r="AI88" s="1509"/>
      <c r="AJ88" s="1507" t="s">
        <v>26</v>
      </c>
      <c r="AK88" s="1509"/>
      <c r="AL88" s="1507" t="s">
        <v>27</v>
      </c>
      <c r="AM88" s="1509"/>
      <c r="AN88" s="1511"/>
      <c r="AO88" s="1511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504"/>
      <c r="B89" s="1506"/>
      <c r="C89" s="1056" t="s">
        <v>32</v>
      </c>
      <c r="D89" s="1102" t="s">
        <v>40</v>
      </c>
      <c r="E89" s="765" t="s">
        <v>34</v>
      </c>
      <c r="F89" s="754" t="s">
        <v>40</v>
      </c>
      <c r="G89" s="765" t="s">
        <v>34</v>
      </c>
      <c r="H89" s="775" t="s">
        <v>40</v>
      </c>
      <c r="I89" s="775" t="s">
        <v>34</v>
      </c>
      <c r="J89" s="754" t="s">
        <v>40</v>
      </c>
      <c r="K89" s="765" t="s">
        <v>34</v>
      </c>
      <c r="L89" s="775" t="s">
        <v>40</v>
      </c>
      <c r="M89" s="775" t="s">
        <v>34</v>
      </c>
      <c r="N89" s="754" t="s">
        <v>40</v>
      </c>
      <c r="O89" s="765" t="s">
        <v>34</v>
      </c>
      <c r="P89" s="775" t="s">
        <v>40</v>
      </c>
      <c r="Q89" s="775" t="s">
        <v>34</v>
      </c>
      <c r="R89" s="754" t="s">
        <v>40</v>
      </c>
      <c r="S89" s="765" t="s">
        <v>34</v>
      </c>
      <c r="T89" s="775" t="s">
        <v>40</v>
      </c>
      <c r="U89" s="775" t="s">
        <v>34</v>
      </c>
      <c r="V89" s="754" t="s">
        <v>40</v>
      </c>
      <c r="W89" s="765" t="s">
        <v>34</v>
      </c>
      <c r="X89" s="775" t="s">
        <v>40</v>
      </c>
      <c r="Y89" s="765" t="s">
        <v>34</v>
      </c>
      <c r="Z89" s="754" t="s">
        <v>40</v>
      </c>
      <c r="AA89" s="775" t="s">
        <v>34</v>
      </c>
      <c r="AB89" s="754" t="s">
        <v>40</v>
      </c>
      <c r="AC89" s="765" t="s">
        <v>34</v>
      </c>
      <c r="AD89" s="775" t="s">
        <v>40</v>
      </c>
      <c r="AE89" s="775" t="s">
        <v>34</v>
      </c>
      <c r="AF89" s="754" t="s">
        <v>40</v>
      </c>
      <c r="AG89" s="765" t="s">
        <v>34</v>
      </c>
      <c r="AH89" s="775" t="s">
        <v>40</v>
      </c>
      <c r="AI89" s="775" t="s">
        <v>34</v>
      </c>
      <c r="AJ89" s="754" t="s">
        <v>40</v>
      </c>
      <c r="AK89" s="765" t="s">
        <v>34</v>
      </c>
      <c r="AL89" s="775" t="s">
        <v>40</v>
      </c>
      <c r="AM89" s="765" t="s">
        <v>34</v>
      </c>
      <c r="AN89" s="1512"/>
      <c r="AO89" s="15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07" t="s">
        <v>91</v>
      </c>
      <c r="B90" s="1509"/>
      <c r="C90" s="1059">
        <f t="shared" ref="C90:AN90" si="15">SUM(C91:C97)</f>
        <v>622</v>
      </c>
      <c r="D90" s="1081">
        <f>SUM(D91:D97)</f>
        <v>253</v>
      </c>
      <c r="E90" s="1081">
        <f>SUM(E91:E97)</f>
        <v>369</v>
      </c>
      <c r="F90" s="1093">
        <f t="shared" si="15"/>
        <v>9</v>
      </c>
      <c r="G90" s="1103">
        <f t="shared" si="15"/>
        <v>15</v>
      </c>
      <c r="H90" s="1093">
        <f t="shared" si="15"/>
        <v>3</v>
      </c>
      <c r="I90" s="1103">
        <f t="shared" si="15"/>
        <v>4</v>
      </c>
      <c r="J90" s="1093">
        <f t="shared" si="15"/>
        <v>9</v>
      </c>
      <c r="K90" s="1103">
        <f t="shared" si="15"/>
        <v>5</v>
      </c>
      <c r="L90" s="1093">
        <f t="shared" si="15"/>
        <v>10</v>
      </c>
      <c r="M90" s="1103">
        <f t="shared" si="15"/>
        <v>21</v>
      </c>
      <c r="N90" s="1093">
        <f t="shared" si="15"/>
        <v>5</v>
      </c>
      <c r="O90" s="1103">
        <f t="shared" si="15"/>
        <v>33</v>
      </c>
      <c r="P90" s="1093">
        <f t="shared" si="15"/>
        <v>10</v>
      </c>
      <c r="Q90" s="1103">
        <f t="shared" si="15"/>
        <v>37</v>
      </c>
      <c r="R90" s="1093">
        <f t="shared" si="15"/>
        <v>12</v>
      </c>
      <c r="S90" s="1103">
        <f t="shared" si="15"/>
        <v>44</v>
      </c>
      <c r="T90" s="1093">
        <f t="shared" si="15"/>
        <v>13</v>
      </c>
      <c r="U90" s="1103">
        <f t="shared" si="15"/>
        <v>33</v>
      </c>
      <c r="V90" s="1093">
        <f t="shared" si="15"/>
        <v>11</v>
      </c>
      <c r="W90" s="1103">
        <f t="shared" si="15"/>
        <v>24</v>
      </c>
      <c r="X90" s="1093">
        <f t="shared" si="15"/>
        <v>11</v>
      </c>
      <c r="Y90" s="1103">
        <f t="shared" si="15"/>
        <v>10</v>
      </c>
      <c r="Z90" s="1093">
        <f t="shared" si="15"/>
        <v>17</v>
      </c>
      <c r="AA90" s="1103">
        <f t="shared" si="15"/>
        <v>12</v>
      </c>
      <c r="AB90" s="1093">
        <f t="shared" si="15"/>
        <v>16</v>
      </c>
      <c r="AC90" s="1103">
        <f t="shared" si="15"/>
        <v>23</v>
      </c>
      <c r="AD90" s="1093">
        <f t="shared" si="15"/>
        <v>18</v>
      </c>
      <c r="AE90" s="1103">
        <f t="shared" si="15"/>
        <v>16</v>
      </c>
      <c r="AF90" s="1093">
        <f t="shared" si="15"/>
        <v>17</v>
      </c>
      <c r="AG90" s="1103">
        <f t="shared" si="15"/>
        <v>22</v>
      </c>
      <c r="AH90" s="1093">
        <f t="shared" si="15"/>
        <v>27</v>
      </c>
      <c r="AI90" s="1103">
        <f t="shared" si="15"/>
        <v>18</v>
      </c>
      <c r="AJ90" s="1093">
        <f t="shared" si="15"/>
        <v>28</v>
      </c>
      <c r="AK90" s="1103">
        <f t="shared" si="15"/>
        <v>17</v>
      </c>
      <c r="AL90" s="1093">
        <f t="shared" si="15"/>
        <v>37</v>
      </c>
      <c r="AM90" s="1103">
        <f t="shared" si="15"/>
        <v>35</v>
      </c>
      <c r="AN90" s="1104">
        <f t="shared" si="15"/>
        <v>589</v>
      </c>
      <c r="AO90" s="1104">
        <f>SUM(AO91:AO93)</f>
        <v>0</v>
      </c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>
        <v>0</v>
      </c>
      <c r="CH90" s="13">
        <v>0</v>
      </c>
      <c r="CI90" s="13"/>
      <c r="CJ90" s="13"/>
      <c r="CK90" s="13"/>
      <c r="CL90" s="13"/>
      <c r="CM90" s="13"/>
    </row>
    <row r="91" spans="1:91" ht="16.350000000000001" customHeight="1" x14ac:dyDescent="0.2">
      <c r="A91" s="1503" t="s">
        <v>92</v>
      </c>
      <c r="B91" s="768" t="s">
        <v>93</v>
      </c>
      <c r="C91" s="1059">
        <f t="shared" ref="C91:C97" si="16">SUM(D91+E91)</f>
        <v>469</v>
      </c>
      <c r="D91" s="1081">
        <f>SUM(F91+H91+J91+L91+N91+P91+R91+T91+V91+X91+Z91+AB91+AD91+AF91+AH91+AJ91+AL91)</f>
        <v>181</v>
      </c>
      <c r="E91" s="1081">
        <f>SUM(G91+I91+K91+M91+O91+Q91+S91+U91+W91+Y91+AA91+AC91+AE91+AG91+AI91+AK91+AM91)</f>
        <v>288</v>
      </c>
      <c r="F91" s="1061">
        <v>9</v>
      </c>
      <c r="G91" s="1105">
        <v>12</v>
      </c>
      <c r="H91" s="1063">
        <v>3</v>
      </c>
      <c r="I91" s="1064">
        <v>4</v>
      </c>
      <c r="J91" s="1063">
        <v>9</v>
      </c>
      <c r="K91" s="1064">
        <v>4</v>
      </c>
      <c r="L91" s="1061">
        <v>7</v>
      </c>
      <c r="M91" s="1105">
        <v>17</v>
      </c>
      <c r="N91" s="1063">
        <v>3</v>
      </c>
      <c r="O91" s="1064">
        <v>32</v>
      </c>
      <c r="P91" s="1063">
        <v>5</v>
      </c>
      <c r="Q91" s="1064">
        <v>36</v>
      </c>
      <c r="R91" s="1063">
        <v>9</v>
      </c>
      <c r="S91" s="1064">
        <v>40</v>
      </c>
      <c r="T91" s="1063">
        <v>9</v>
      </c>
      <c r="U91" s="1064">
        <v>29</v>
      </c>
      <c r="V91" s="1063">
        <v>9</v>
      </c>
      <c r="W91" s="1064">
        <v>20</v>
      </c>
      <c r="X91" s="1063">
        <v>5</v>
      </c>
      <c r="Y91" s="1064">
        <v>5</v>
      </c>
      <c r="Z91" s="1063">
        <v>14</v>
      </c>
      <c r="AA91" s="1064">
        <v>8</v>
      </c>
      <c r="AB91" s="1063">
        <v>12</v>
      </c>
      <c r="AC91" s="1064">
        <v>20</v>
      </c>
      <c r="AD91" s="1063">
        <v>13</v>
      </c>
      <c r="AE91" s="1064">
        <v>10</v>
      </c>
      <c r="AF91" s="1063">
        <v>12</v>
      </c>
      <c r="AG91" s="1064">
        <v>16</v>
      </c>
      <c r="AH91" s="1063">
        <v>20</v>
      </c>
      <c r="AI91" s="1064">
        <v>10</v>
      </c>
      <c r="AJ91" s="1063">
        <v>15</v>
      </c>
      <c r="AK91" s="1064">
        <v>4</v>
      </c>
      <c r="AL91" s="1063">
        <v>27</v>
      </c>
      <c r="AM91" s="1064">
        <v>21</v>
      </c>
      <c r="AN91" s="1066">
        <v>444</v>
      </c>
      <c r="AO91" s="1066">
        <v>0</v>
      </c>
      <c r="AP91" s="28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12"/>
      <c r="BB91" s="12"/>
      <c r="CG91" s="13">
        <v>0</v>
      </c>
      <c r="CH91" s="13">
        <v>0</v>
      </c>
      <c r="CI91" s="13">
        <v>0</v>
      </c>
      <c r="CJ91" s="13">
        <v>0</v>
      </c>
      <c r="CK91" s="13"/>
      <c r="CL91" s="13"/>
      <c r="CM91" s="13"/>
    </row>
    <row r="92" spans="1:91" ht="16.350000000000001" customHeight="1" x14ac:dyDescent="0.2">
      <c r="A92" s="1546"/>
      <c r="B92" s="144" t="s">
        <v>94</v>
      </c>
      <c r="C92" s="107">
        <f t="shared" si="16"/>
        <v>55</v>
      </c>
      <c r="D92" s="32">
        <f t="shared" ref="D92:E97" si="17">SUM(F92+H92+J92+L92+N92+P92+R92+T92+V92+X92+Z92+AB92+AD92+AF92+AH92+AJ92+AL92)</f>
        <v>28</v>
      </c>
      <c r="E92" s="32">
        <f t="shared" si="17"/>
        <v>27</v>
      </c>
      <c r="F92" s="145"/>
      <c r="G92" s="146"/>
      <c r="H92" s="147"/>
      <c r="I92" s="148"/>
      <c r="J92" s="145"/>
      <c r="K92" s="149"/>
      <c r="L92" s="147">
        <v>1</v>
      </c>
      <c r="M92" s="150">
        <v>1</v>
      </c>
      <c r="N92" s="145">
        <v>1</v>
      </c>
      <c r="O92" s="149"/>
      <c r="P92" s="148">
        <v>2</v>
      </c>
      <c r="Q92" s="150">
        <v>1</v>
      </c>
      <c r="R92" s="151"/>
      <c r="S92" s="149"/>
      <c r="T92" s="148">
        <v>2</v>
      </c>
      <c r="U92" s="150">
        <v>1</v>
      </c>
      <c r="V92" s="151"/>
      <c r="W92" s="149">
        <v>3</v>
      </c>
      <c r="X92" s="148"/>
      <c r="Y92" s="149">
        <v>1</v>
      </c>
      <c r="Z92" s="151">
        <v>1</v>
      </c>
      <c r="AA92" s="150"/>
      <c r="AB92" s="151">
        <v>2</v>
      </c>
      <c r="AC92" s="149">
        <v>2</v>
      </c>
      <c r="AD92" s="148">
        <v>2</v>
      </c>
      <c r="AE92" s="150">
        <v>4</v>
      </c>
      <c r="AF92" s="151">
        <v>3</v>
      </c>
      <c r="AG92" s="149">
        <v>1</v>
      </c>
      <c r="AH92" s="148">
        <v>3</v>
      </c>
      <c r="AI92" s="150">
        <v>2</v>
      </c>
      <c r="AJ92" s="151">
        <v>3</v>
      </c>
      <c r="AK92" s="149">
        <v>6</v>
      </c>
      <c r="AL92" s="148">
        <v>8</v>
      </c>
      <c r="AM92" s="149">
        <v>5</v>
      </c>
      <c r="AN92" s="152">
        <v>55</v>
      </c>
      <c r="AO92" s="152">
        <v>0</v>
      </c>
      <c r="AP92" s="28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thickBot="1" x14ac:dyDescent="0.25">
      <c r="A93" s="1691"/>
      <c r="B93" s="153" t="s">
        <v>95</v>
      </c>
      <c r="C93" s="154">
        <f t="shared" si="16"/>
        <v>12</v>
      </c>
      <c r="D93" s="155">
        <f t="shared" si="17"/>
        <v>7</v>
      </c>
      <c r="E93" s="155">
        <f t="shared" si="17"/>
        <v>5</v>
      </c>
      <c r="F93" s="156"/>
      <c r="G93" s="157"/>
      <c r="H93" s="158"/>
      <c r="I93" s="159"/>
      <c r="J93" s="156"/>
      <c r="K93" s="160"/>
      <c r="L93" s="158"/>
      <c r="M93" s="161">
        <v>1</v>
      </c>
      <c r="N93" s="156"/>
      <c r="O93" s="160"/>
      <c r="P93" s="159"/>
      <c r="Q93" s="161"/>
      <c r="R93" s="162"/>
      <c r="S93" s="160"/>
      <c r="T93" s="159">
        <v>1</v>
      </c>
      <c r="U93" s="161"/>
      <c r="V93" s="162">
        <v>1</v>
      </c>
      <c r="W93" s="160"/>
      <c r="X93" s="159">
        <v>1</v>
      </c>
      <c r="Y93" s="160">
        <v>1</v>
      </c>
      <c r="Z93" s="162"/>
      <c r="AA93" s="161"/>
      <c r="AB93" s="162">
        <v>1</v>
      </c>
      <c r="AC93" s="160"/>
      <c r="AD93" s="159"/>
      <c r="AE93" s="161"/>
      <c r="AF93" s="162"/>
      <c r="AG93" s="160">
        <v>1</v>
      </c>
      <c r="AH93" s="159">
        <v>1</v>
      </c>
      <c r="AI93" s="161"/>
      <c r="AJ93" s="162">
        <v>1</v>
      </c>
      <c r="AK93" s="160">
        <v>2</v>
      </c>
      <c r="AL93" s="159">
        <v>1</v>
      </c>
      <c r="AM93" s="160"/>
      <c r="AN93" s="163">
        <v>9</v>
      </c>
      <c r="AO93" s="163">
        <v>0</v>
      </c>
      <c r="AP93" s="28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Top="1" x14ac:dyDescent="0.2">
      <c r="A94" s="1541" t="s">
        <v>96</v>
      </c>
      <c r="B94" s="1542"/>
      <c r="C94" s="164">
        <f t="shared" si="16"/>
        <v>15</v>
      </c>
      <c r="D94" s="64">
        <f t="shared" si="17"/>
        <v>5</v>
      </c>
      <c r="E94" s="165">
        <f>SUM(G94+I94+K94+M94+O94+Q94+S94+U94+W94+Y94+AA94+AC94+AE94+AG94+AI94+AK94+AM94)</f>
        <v>10</v>
      </c>
      <c r="F94" s="166"/>
      <c r="G94" s="167">
        <v>3</v>
      </c>
      <c r="H94" s="168"/>
      <c r="I94" s="169"/>
      <c r="J94" s="170"/>
      <c r="K94" s="167"/>
      <c r="L94" s="168"/>
      <c r="M94" s="171">
        <v>1</v>
      </c>
      <c r="N94" s="170">
        <v>1</v>
      </c>
      <c r="O94" s="167">
        <v>1</v>
      </c>
      <c r="P94" s="169">
        <v>1</v>
      </c>
      <c r="Q94" s="171"/>
      <c r="R94" s="172">
        <v>1</v>
      </c>
      <c r="S94" s="167"/>
      <c r="T94" s="169"/>
      <c r="U94" s="171"/>
      <c r="V94" s="172">
        <v>1</v>
      </c>
      <c r="W94" s="167">
        <v>1</v>
      </c>
      <c r="X94" s="169"/>
      <c r="Y94" s="167">
        <v>1</v>
      </c>
      <c r="Z94" s="172"/>
      <c r="AA94" s="171"/>
      <c r="AB94" s="172"/>
      <c r="AC94" s="167"/>
      <c r="AD94" s="169"/>
      <c r="AE94" s="171">
        <v>1</v>
      </c>
      <c r="AF94" s="172"/>
      <c r="AG94" s="167"/>
      <c r="AH94" s="169"/>
      <c r="AI94" s="171"/>
      <c r="AJ94" s="172">
        <v>1</v>
      </c>
      <c r="AK94" s="167"/>
      <c r="AL94" s="169"/>
      <c r="AM94" s="167">
        <v>2</v>
      </c>
      <c r="AN94" s="173">
        <v>12</v>
      </c>
      <c r="AO94" s="174"/>
      <c r="AP94" s="28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/>
      <c r="CJ94" s="13"/>
      <c r="CK94" s="13"/>
      <c r="CL94" s="13"/>
      <c r="CM94" s="13"/>
    </row>
    <row r="95" spans="1:91" ht="16.350000000000001" customHeight="1" x14ac:dyDescent="0.2">
      <c r="A95" s="1543" t="s">
        <v>97</v>
      </c>
      <c r="B95" s="1544"/>
      <c r="C95" s="31">
        <f t="shared" si="16"/>
        <v>29</v>
      </c>
      <c r="D95" s="64">
        <f t="shared" si="17"/>
        <v>12</v>
      </c>
      <c r="E95" s="175">
        <f>SUM(G95+I95+K95+M95+O95+Q95+S95+U95+W95+Y95+AA95+AC95+AE95+AG95+AI95+AK95+AM95)</f>
        <v>17</v>
      </c>
      <c r="F95" s="176"/>
      <c r="G95" s="177"/>
      <c r="H95" s="178"/>
      <c r="I95" s="179"/>
      <c r="J95" s="166"/>
      <c r="K95" s="180">
        <v>1</v>
      </c>
      <c r="L95" s="178">
        <v>1</v>
      </c>
      <c r="M95" s="181"/>
      <c r="N95" s="166"/>
      <c r="O95" s="180"/>
      <c r="P95" s="179">
        <v>2</v>
      </c>
      <c r="Q95" s="181"/>
      <c r="R95" s="182">
        <v>1</v>
      </c>
      <c r="S95" s="180">
        <v>2</v>
      </c>
      <c r="T95" s="179"/>
      <c r="U95" s="181"/>
      <c r="V95" s="182"/>
      <c r="W95" s="180"/>
      <c r="X95" s="179">
        <v>2</v>
      </c>
      <c r="Y95" s="180">
        <v>1</v>
      </c>
      <c r="Z95" s="182">
        <v>1</v>
      </c>
      <c r="AA95" s="181">
        <v>3</v>
      </c>
      <c r="AB95" s="182">
        <v>1</v>
      </c>
      <c r="AC95" s="180"/>
      <c r="AD95" s="179">
        <v>1</v>
      </c>
      <c r="AE95" s="181"/>
      <c r="AF95" s="182"/>
      <c r="AG95" s="180">
        <v>2</v>
      </c>
      <c r="AH95" s="179">
        <v>1</v>
      </c>
      <c r="AI95" s="181">
        <v>4</v>
      </c>
      <c r="AJ95" s="182">
        <v>2</v>
      </c>
      <c r="AK95" s="180">
        <v>3</v>
      </c>
      <c r="AL95" s="179"/>
      <c r="AM95" s="180">
        <v>1</v>
      </c>
      <c r="AN95" s="183">
        <v>27</v>
      </c>
      <c r="AO95" s="184"/>
      <c r="AP95" s="28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543" t="s">
        <v>98</v>
      </c>
      <c r="B96" s="1544"/>
      <c r="C96" s="107">
        <f t="shared" si="16"/>
        <v>39</v>
      </c>
      <c r="D96" s="32">
        <f t="shared" si="17"/>
        <v>18</v>
      </c>
      <c r="E96" s="185">
        <f>SUM(G96+I96+K96+M96+O96+Q96+S96+U96+W96+Y96+AA96+AC96+AE96+AG96+AI96+AK96+AM96)</f>
        <v>21</v>
      </c>
      <c r="F96" s="145"/>
      <c r="G96" s="146"/>
      <c r="H96" s="147"/>
      <c r="I96" s="148"/>
      <c r="J96" s="145"/>
      <c r="K96" s="149"/>
      <c r="L96" s="147"/>
      <c r="M96" s="150">
        <v>1</v>
      </c>
      <c r="N96" s="145"/>
      <c r="O96" s="149"/>
      <c r="P96" s="148"/>
      <c r="Q96" s="150"/>
      <c r="R96" s="151">
        <v>1</v>
      </c>
      <c r="S96" s="149">
        <v>2</v>
      </c>
      <c r="T96" s="148">
        <v>1</v>
      </c>
      <c r="U96" s="150">
        <v>3</v>
      </c>
      <c r="V96" s="151"/>
      <c r="W96" s="149"/>
      <c r="X96" s="148">
        <v>3</v>
      </c>
      <c r="Y96" s="149">
        <v>1</v>
      </c>
      <c r="Z96" s="151"/>
      <c r="AA96" s="150">
        <v>1</v>
      </c>
      <c r="AB96" s="151"/>
      <c r="AC96" s="149">
        <v>1</v>
      </c>
      <c r="AD96" s="148">
        <v>2</v>
      </c>
      <c r="AE96" s="150">
        <v>1</v>
      </c>
      <c r="AF96" s="151">
        <v>2</v>
      </c>
      <c r="AG96" s="149">
        <v>2</v>
      </c>
      <c r="AH96" s="148">
        <v>2</v>
      </c>
      <c r="AI96" s="150">
        <v>2</v>
      </c>
      <c r="AJ96" s="151">
        <v>6</v>
      </c>
      <c r="AK96" s="149">
        <v>2</v>
      </c>
      <c r="AL96" s="148">
        <v>1</v>
      </c>
      <c r="AM96" s="149">
        <v>5</v>
      </c>
      <c r="AN96" s="152">
        <v>39</v>
      </c>
      <c r="AO96" s="186"/>
      <c r="AP96" s="28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547" t="s">
        <v>99</v>
      </c>
      <c r="B97" s="1548"/>
      <c r="C97" s="77">
        <f t="shared" si="16"/>
        <v>3</v>
      </c>
      <c r="D97" s="78">
        <f t="shared" si="17"/>
        <v>2</v>
      </c>
      <c r="E97" s="187">
        <f>SUM(G97+I97+K97+M97+O97+Q97+S97+U97+W97+Y97+AA97+AC97+AE97+AG97+AI97+AK97+AM97)</f>
        <v>1</v>
      </c>
      <c r="F97" s="188"/>
      <c r="G97" s="189"/>
      <c r="H97" s="190"/>
      <c r="I97" s="191"/>
      <c r="J97" s="188"/>
      <c r="K97" s="192"/>
      <c r="L97" s="190">
        <v>1</v>
      </c>
      <c r="M97" s="193"/>
      <c r="N97" s="188"/>
      <c r="O97" s="192"/>
      <c r="P97" s="191"/>
      <c r="Q97" s="193"/>
      <c r="R97" s="194"/>
      <c r="S97" s="192"/>
      <c r="T97" s="191"/>
      <c r="U97" s="193"/>
      <c r="V97" s="194"/>
      <c r="W97" s="192"/>
      <c r="X97" s="191"/>
      <c r="Y97" s="192"/>
      <c r="Z97" s="194">
        <v>1</v>
      </c>
      <c r="AA97" s="193"/>
      <c r="AB97" s="194"/>
      <c r="AC97" s="192"/>
      <c r="AD97" s="191"/>
      <c r="AE97" s="193"/>
      <c r="AF97" s="194"/>
      <c r="AG97" s="192"/>
      <c r="AH97" s="191"/>
      <c r="AI97" s="193"/>
      <c r="AJ97" s="194"/>
      <c r="AK97" s="192"/>
      <c r="AL97" s="191"/>
      <c r="AM97" s="192">
        <v>1</v>
      </c>
      <c r="AN97" s="195">
        <v>3</v>
      </c>
      <c r="AO97" s="196"/>
      <c r="AP97" s="28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32.1" customHeight="1" x14ac:dyDescent="0.2">
      <c r="A98" s="82" t="s">
        <v>100</v>
      </c>
      <c r="B98" s="8"/>
      <c r="C98" s="8"/>
      <c r="D98" s="8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X98" s="2"/>
      <c r="BY98" s="2"/>
      <c r="BZ98" s="2"/>
      <c r="CG98" s="13"/>
      <c r="CH98" s="13"/>
      <c r="CI98" s="13"/>
      <c r="CJ98" s="13"/>
      <c r="CK98" s="13"/>
      <c r="CL98" s="13"/>
      <c r="CM98" s="13"/>
    </row>
    <row r="99" spans="1:91" ht="16.350000000000001" customHeight="1" x14ac:dyDescent="0.2">
      <c r="A99" s="1507" t="s">
        <v>101</v>
      </c>
      <c r="B99" s="1508"/>
      <c r="C99" s="1509"/>
      <c r="D99" s="1098" t="s">
        <v>53</v>
      </c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CG99" s="13"/>
      <c r="CH99" s="13"/>
      <c r="CI99" s="13"/>
      <c r="CJ99" s="13"/>
      <c r="CK99" s="13"/>
      <c r="CL99" s="13"/>
      <c r="CM99" s="13"/>
    </row>
    <row r="100" spans="1:91" ht="25.35" customHeight="1" x14ac:dyDescent="0.2">
      <c r="A100" s="1501" t="s">
        <v>102</v>
      </c>
      <c r="B100" s="1503"/>
      <c r="C100" s="1106" t="s">
        <v>103</v>
      </c>
      <c r="D100" s="1107"/>
      <c r="E100" s="131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45"/>
      <c r="B101" s="1546"/>
      <c r="C101" s="769" t="s">
        <v>104</v>
      </c>
      <c r="D101" s="152"/>
      <c r="E101" s="131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504"/>
      <c r="B102" s="1506"/>
      <c r="C102" s="770" t="s">
        <v>105</v>
      </c>
      <c r="D102" s="200"/>
      <c r="E102" s="131"/>
      <c r="CG102" s="13"/>
      <c r="CH102" s="13"/>
      <c r="CI102" s="13"/>
      <c r="CJ102" s="13"/>
      <c r="CK102" s="13"/>
      <c r="CL102" s="13"/>
      <c r="CM102" s="13"/>
    </row>
    <row r="103" spans="1:91" ht="32.1" customHeight="1" x14ac:dyDescent="0.2">
      <c r="A103" s="776" t="s">
        <v>106</v>
      </c>
      <c r="B103" s="56"/>
      <c r="C103" s="201"/>
      <c r="D103" s="201"/>
      <c r="E103" s="202"/>
      <c r="F103" s="203"/>
      <c r="G103" s="203"/>
      <c r="H103" s="94"/>
      <c r="I103" s="203"/>
      <c r="J103" s="56"/>
      <c r="K103" s="204"/>
      <c r="L103" s="205"/>
      <c r="M103" s="204"/>
      <c r="N103" s="204"/>
      <c r="O103" s="206"/>
      <c r="P103" s="56"/>
      <c r="Q103" s="204"/>
      <c r="R103" s="206"/>
      <c r="S103" s="56"/>
      <c r="T103" s="204"/>
      <c r="U103" s="56"/>
      <c r="V103" s="56"/>
      <c r="W103" s="206"/>
      <c r="X103" s="206"/>
      <c r="Y103" s="206"/>
      <c r="Z103" s="207"/>
      <c r="AA103" s="56"/>
      <c r="AB103" s="206"/>
      <c r="AC103" s="206"/>
      <c r="AD103" s="206"/>
      <c r="AE103" s="206"/>
      <c r="AF103" s="207"/>
      <c r="AG103" s="56"/>
      <c r="AH103" s="206"/>
      <c r="AI103" s="206"/>
      <c r="AJ103" s="206"/>
      <c r="AK103" s="56"/>
      <c r="AL103" s="204"/>
      <c r="AM103" s="206"/>
      <c r="AN103" s="204"/>
      <c r="AO103" s="208"/>
      <c r="AP103" s="56"/>
      <c r="BX103" s="2"/>
      <c r="BY103" s="2"/>
      <c r="BZ103" s="2"/>
      <c r="CG103" s="13"/>
      <c r="CH103" s="13"/>
      <c r="CI103" s="13"/>
      <c r="CJ103" s="13"/>
      <c r="CK103" s="13"/>
      <c r="CL103" s="13"/>
      <c r="CM103" s="13"/>
    </row>
    <row r="104" spans="1:91" ht="16.350000000000001" customHeight="1" x14ac:dyDescent="0.2">
      <c r="A104" s="1523" t="s">
        <v>89</v>
      </c>
      <c r="B104" s="1549"/>
      <c r="C104" s="1501" t="s">
        <v>5</v>
      </c>
      <c r="D104" s="1502"/>
      <c r="E104" s="1503"/>
      <c r="F104" s="1507" t="s">
        <v>6</v>
      </c>
      <c r="G104" s="1508"/>
      <c r="H104" s="1508"/>
      <c r="I104" s="1508"/>
      <c r="J104" s="1508"/>
      <c r="K104" s="1508"/>
      <c r="L104" s="1508"/>
      <c r="M104" s="1508"/>
      <c r="N104" s="1508"/>
      <c r="O104" s="1508"/>
      <c r="P104" s="1508"/>
      <c r="Q104" s="1508"/>
      <c r="R104" s="1508"/>
      <c r="S104" s="1508"/>
      <c r="T104" s="1508"/>
      <c r="U104" s="1508"/>
      <c r="V104" s="1508"/>
      <c r="W104" s="1508"/>
      <c r="X104" s="1508"/>
      <c r="Y104" s="1508"/>
      <c r="Z104" s="1508"/>
      <c r="AA104" s="1508"/>
      <c r="AB104" s="1508"/>
      <c r="AC104" s="1508"/>
      <c r="AD104" s="1508"/>
      <c r="AE104" s="1508"/>
      <c r="AF104" s="1508"/>
      <c r="AG104" s="1508"/>
      <c r="AH104" s="1508"/>
      <c r="AI104" s="1508"/>
      <c r="AJ104" s="1508"/>
      <c r="AK104" s="1508"/>
      <c r="AL104" s="1508"/>
      <c r="AM104" s="1509"/>
      <c r="AN104" s="1510" t="s">
        <v>7</v>
      </c>
      <c r="AO104" s="209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24"/>
      <c r="B105" s="1550"/>
      <c r="C105" s="1504"/>
      <c r="D105" s="1505"/>
      <c r="E105" s="1506"/>
      <c r="F105" s="1507" t="s">
        <v>11</v>
      </c>
      <c r="G105" s="1509"/>
      <c r="H105" s="1507" t="s">
        <v>12</v>
      </c>
      <c r="I105" s="1509"/>
      <c r="J105" s="1507" t="s">
        <v>13</v>
      </c>
      <c r="K105" s="1509"/>
      <c r="L105" s="1507" t="s">
        <v>14</v>
      </c>
      <c r="M105" s="1509"/>
      <c r="N105" s="1507" t="s">
        <v>15</v>
      </c>
      <c r="O105" s="1509"/>
      <c r="P105" s="1513" t="s">
        <v>16</v>
      </c>
      <c r="Q105" s="1514"/>
      <c r="R105" s="1513" t="s">
        <v>17</v>
      </c>
      <c r="S105" s="1514"/>
      <c r="T105" s="1513" t="s">
        <v>18</v>
      </c>
      <c r="U105" s="1514"/>
      <c r="V105" s="1513" t="s">
        <v>19</v>
      </c>
      <c r="W105" s="1514"/>
      <c r="X105" s="1513" t="s">
        <v>20</v>
      </c>
      <c r="Y105" s="1514"/>
      <c r="Z105" s="1513" t="s">
        <v>21</v>
      </c>
      <c r="AA105" s="1514"/>
      <c r="AB105" s="1513" t="s">
        <v>22</v>
      </c>
      <c r="AC105" s="1514"/>
      <c r="AD105" s="1513" t="s">
        <v>23</v>
      </c>
      <c r="AE105" s="1514"/>
      <c r="AF105" s="1513" t="s">
        <v>24</v>
      </c>
      <c r="AG105" s="1514"/>
      <c r="AH105" s="1513" t="s">
        <v>25</v>
      </c>
      <c r="AI105" s="1514"/>
      <c r="AJ105" s="1513" t="s">
        <v>26</v>
      </c>
      <c r="AK105" s="1514"/>
      <c r="AL105" s="1513" t="s">
        <v>27</v>
      </c>
      <c r="AM105" s="1514"/>
      <c r="AN105" s="1511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25"/>
      <c r="B106" s="1551"/>
      <c r="C106" s="1054" t="s">
        <v>32</v>
      </c>
      <c r="D106" s="1055" t="s">
        <v>40</v>
      </c>
      <c r="E106" s="765" t="s">
        <v>34</v>
      </c>
      <c r="F106" s="754" t="s">
        <v>40</v>
      </c>
      <c r="G106" s="765" t="s">
        <v>34</v>
      </c>
      <c r="H106" s="754" t="s">
        <v>40</v>
      </c>
      <c r="I106" s="765" t="s">
        <v>34</v>
      </c>
      <c r="J106" s="754" t="s">
        <v>40</v>
      </c>
      <c r="K106" s="765" t="s">
        <v>34</v>
      </c>
      <c r="L106" s="754" t="s">
        <v>40</v>
      </c>
      <c r="M106" s="765" t="s">
        <v>34</v>
      </c>
      <c r="N106" s="754" t="s">
        <v>40</v>
      </c>
      <c r="O106" s="765" t="s">
        <v>34</v>
      </c>
      <c r="P106" s="754" t="s">
        <v>40</v>
      </c>
      <c r="Q106" s="765" t="s">
        <v>34</v>
      </c>
      <c r="R106" s="754" t="s">
        <v>40</v>
      </c>
      <c r="S106" s="765" t="s">
        <v>34</v>
      </c>
      <c r="T106" s="754" t="s">
        <v>40</v>
      </c>
      <c r="U106" s="765" t="s">
        <v>34</v>
      </c>
      <c r="V106" s="754" t="s">
        <v>40</v>
      </c>
      <c r="W106" s="765" t="s">
        <v>34</v>
      </c>
      <c r="X106" s="754" t="s">
        <v>40</v>
      </c>
      <c r="Y106" s="765" t="s">
        <v>34</v>
      </c>
      <c r="Z106" s="754" t="s">
        <v>40</v>
      </c>
      <c r="AA106" s="765" t="s">
        <v>34</v>
      </c>
      <c r="AB106" s="754" t="s">
        <v>40</v>
      </c>
      <c r="AC106" s="765" t="s">
        <v>34</v>
      </c>
      <c r="AD106" s="775" t="s">
        <v>40</v>
      </c>
      <c r="AE106" s="775" t="s">
        <v>34</v>
      </c>
      <c r="AF106" s="754" t="s">
        <v>40</v>
      </c>
      <c r="AG106" s="765" t="s">
        <v>34</v>
      </c>
      <c r="AH106" s="775" t="s">
        <v>40</v>
      </c>
      <c r="AI106" s="775" t="s">
        <v>34</v>
      </c>
      <c r="AJ106" s="754" t="s">
        <v>40</v>
      </c>
      <c r="AK106" s="765" t="s">
        <v>34</v>
      </c>
      <c r="AL106" s="775" t="s">
        <v>40</v>
      </c>
      <c r="AM106" s="765" t="s">
        <v>34</v>
      </c>
      <c r="AN106" s="1512"/>
      <c r="AO106" s="210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726" t="s">
        <v>107</v>
      </c>
      <c r="B107" s="1727"/>
      <c r="C107" s="164">
        <f>SUM(D107+E107)</f>
        <v>0</v>
      </c>
      <c r="D107" s="211">
        <f t="shared" ref="D107:E109" si="18">SUM(F107+H107+J107+L107+N107+P107+R107+T107+V107+X107+Z107+AB107+AD107+AF107+AH107+AJ107+AL107)</f>
        <v>0</v>
      </c>
      <c r="E107" s="65">
        <f t="shared" si="18"/>
        <v>0</v>
      </c>
      <c r="F107" s="212"/>
      <c r="G107" s="213"/>
      <c r="H107" s="212"/>
      <c r="I107" s="213"/>
      <c r="J107" s="212"/>
      <c r="K107" s="213"/>
      <c r="L107" s="212"/>
      <c r="M107" s="213"/>
      <c r="N107" s="212"/>
      <c r="O107" s="213"/>
      <c r="P107" s="212"/>
      <c r="Q107" s="213"/>
      <c r="R107" s="212"/>
      <c r="S107" s="213"/>
      <c r="T107" s="212"/>
      <c r="U107" s="213"/>
      <c r="V107" s="212"/>
      <c r="W107" s="213"/>
      <c r="X107" s="212"/>
      <c r="Y107" s="213"/>
      <c r="Z107" s="212"/>
      <c r="AA107" s="213"/>
      <c r="AB107" s="212"/>
      <c r="AC107" s="213"/>
      <c r="AD107" s="214"/>
      <c r="AE107" s="215"/>
      <c r="AF107" s="212"/>
      <c r="AG107" s="213"/>
      <c r="AH107" s="214"/>
      <c r="AI107" s="215"/>
      <c r="AJ107" s="212"/>
      <c r="AK107" s="213"/>
      <c r="AL107" s="214"/>
      <c r="AM107" s="213"/>
      <c r="AN107" s="216"/>
      <c r="AO107" s="28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12"/>
      <c r="CG107" s="13">
        <v>0</v>
      </c>
      <c r="CH107" s="13">
        <v>0</v>
      </c>
      <c r="CI107" s="13"/>
      <c r="CJ107" s="13"/>
      <c r="CK107" s="13"/>
      <c r="CL107" s="13"/>
      <c r="CM107" s="13"/>
    </row>
    <row r="108" spans="1:91" ht="16.350000000000001" customHeight="1" x14ac:dyDescent="0.2">
      <c r="A108" s="1558" t="s">
        <v>108</v>
      </c>
      <c r="B108" s="1559"/>
      <c r="C108" s="63">
        <f>SUM(D108+E108)</f>
        <v>6</v>
      </c>
      <c r="D108" s="64">
        <f t="shared" si="18"/>
        <v>3</v>
      </c>
      <c r="E108" s="72">
        <f t="shared" si="18"/>
        <v>3</v>
      </c>
      <c r="F108" s="217"/>
      <c r="G108" s="218"/>
      <c r="H108" s="217"/>
      <c r="I108" s="218"/>
      <c r="J108" s="217"/>
      <c r="K108" s="218"/>
      <c r="L108" s="217"/>
      <c r="M108" s="218"/>
      <c r="N108" s="217"/>
      <c r="O108" s="218"/>
      <c r="P108" s="217"/>
      <c r="Q108" s="218"/>
      <c r="R108" s="217"/>
      <c r="S108" s="218"/>
      <c r="T108" s="217"/>
      <c r="U108" s="218"/>
      <c r="V108" s="217"/>
      <c r="W108" s="218"/>
      <c r="X108" s="217"/>
      <c r="Y108" s="218"/>
      <c r="Z108" s="217"/>
      <c r="AA108" s="218"/>
      <c r="AB108" s="217"/>
      <c r="AC108" s="218"/>
      <c r="AD108" s="219"/>
      <c r="AE108" s="220"/>
      <c r="AF108" s="217"/>
      <c r="AG108" s="218"/>
      <c r="AH108" s="219">
        <v>1</v>
      </c>
      <c r="AI108" s="220"/>
      <c r="AJ108" s="217">
        <v>2</v>
      </c>
      <c r="AK108" s="218"/>
      <c r="AL108" s="219"/>
      <c r="AM108" s="218">
        <v>3</v>
      </c>
      <c r="AN108" s="221">
        <v>6</v>
      </c>
      <c r="AO108" s="28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52" t="s">
        <v>109</v>
      </c>
      <c r="B109" s="1553"/>
      <c r="C109" s="77">
        <f>SUM(D109+E109)</f>
        <v>3</v>
      </c>
      <c r="D109" s="78">
        <f t="shared" si="18"/>
        <v>2</v>
      </c>
      <c r="E109" s="45">
        <f t="shared" si="18"/>
        <v>1</v>
      </c>
      <c r="F109" s="222"/>
      <c r="G109" s="223"/>
      <c r="H109" s="222"/>
      <c r="I109" s="223"/>
      <c r="J109" s="222"/>
      <c r="K109" s="223"/>
      <c r="L109" s="222"/>
      <c r="M109" s="223"/>
      <c r="N109" s="222"/>
      <c r="O109" s="223"/>
      <c r="P109" s="222"/>
      <c r="Q109" s="223"/>
      <c r="R109" s="222"/>
      <c r="S109" s="223"/>
      <c r="T109" s="222"/>
      <c r="U109" s="223"/>
      <c r="V109" s="222"/>
      <c r="W109" s="223"/>
      <c r="X109" s="222"/>
      <c r="Y109" s="223"/>
      <c r="Z109" s="222"/>
      <c r="AA109" s="223"/>
      <c r="AB109" s="222"/>
      <c r="AC109" s="223"/>
      <c r="AD109" s="224">
        <v>1</v>
      </c>
      <c r="AE109" s="225">
        <v>1</v>
      </c>
      <c r="AF109" s="222"/>
      <c r="AG109" s="223"/>
      <c r="AH109" s="224"/>
      <c r="AI109" s="225"/>
      <c r="AJ109" s="222"/>
      <c r="AK109" s="223"/>
      <c r="AL109" s="224">
        <v>1</v>
      </c>
      <c r="AM109" s="223"/>
      <c r="AN109" s="226">
        <v>2</v>
      </c>
      <c r="AO109" s="28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32.1" customHeight="1" x14ac:dyDescent="0.2">
      <c r="A110" s="82" t="s">
        <v>110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X110" s="2"/>
      <c r="BY110" s="2"/>
      <c r="BZ110" s="2"/>
      <c r="CG110" s="13"/>
      <c r="CH110" s="13"/>
      <c r="CI110" s="13"/>
      <c r="CJ110" s="13"/>
      <c r="CK110" s="13"/>
      <c r="CL110" s="13"/>
      <c r="CM110" s="13"/>
    </row>
    <row r="111" spans="1:91" ht="16.350000000000001" customHeight="1" x14ac:dyDescent="0.2">
      <c r="A111" s="1523" t="s">
        <v>111</v>
      </c>
      <c r="B111" s="1549"/>
      <c r="C111" s="1513" t="s">
        <v>53</v>
      </c>
      <c r="D111" s="1520"/>
      <c r="E111" s="1514"/>
      <c r="F111" s="1507" t="s">
        <v>112</v>
      </c>
      <c r="G111" s="1509"/>
      <c r="H111" s="1555" t="s">
        <v>113</v>
      </c>
      <c r="I111" s="1692"/>
      <c r="J111" s="1507" t="s">
        <v>114</v>
      </c>
      <c r="K111" s="1509"/>
      <c r="L111" s="1507" t="s">
        <v>115</v>
      </c>
      <c r="M111" s="1509"/>
      <c r="N111" s="1507" t="s">
        <v>116</v>
      </c>
      <c r="O111" s="1509"/>
      <c r="P111" s="1513" t="s">
        <v>117</v>
      </c>
      <c r="Q111" s="1514"/>
      <c r="R111" s="1513" t="s">
        <v>118</v>
      </c>
      <c r="S111" s="1514"/>
      <c r="T111" s="1513" t="s">
        <v>119</v>
      </c>
      <c r="U111" s="1514"/>
      <c r="V111" s="1513" t="s">
        <v>120</v>
      </c>
      <c r="W111" s="1514"/>
      <c r="X111" s="1562" t="s">
        <v>121</v>
      </c>
      <c r="Y111" s="1729" t="s">
        <v>122</v>
      </c>
      <c r="Z111" s="1520"/>
      <c r="AA111" s="1520"/>
      <c r="AB111" s="1514"/>
      <c r="AC111" s="1565" t="s">
        <v>123</v>
      </c>
      <c r="AD111" s="1566"/>
      <c r="AE111" s="1729" t="s">
        <v>124</v>
      </c>
      <c r="AF111" s="1520"/>
      <c r="AG111" s="1520"/>
      <c r="AH111" s="1514"/>
      <c r="AI111" s="1510" t="s">
        <v>125</v>
      </c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CG111" s="13"/>
      <c r="CH111" s="13"/>
      <c r="CI111" s="13"/>
      <c r="CJ111" s="13"/>
      <c r="CK111" s="13"/>
      <c r="CL111" s="13"/>
      <c r="CM111" s="13"/>
    </row>
    <row r="112" spans="1:91" ht="25.35" customHeight="1" x14ac:dyDescent="0.2">
      <c r="A112" s="1525"/>
      <c r="B112" s="1551"/>
      <c r="C112" s="1054" t="s">
        <v>32</v>
      </c>
      <c r="D112" s="1055" t="s">
        <v>33</v>
      </c>
      <c r="E112" s="756" t="s">
        <v>34</v>
      </c>
      <c r="F112" s="1056" t="s">
        <v>40</v>
      </c>
      <c r="G112" s="1057" t="s">
        <v>34</v>
      </c>
      <c r="H112" s="1056" t="s">
        <v>40</v>
      </c>
      <c r="I112" s="1057" t="s">
        <v>34</v>
      </c>
      <c r="J112" s="1056" t="s">
        <v>40</v>
      </c>
      <c r="K112" s="1057" t="s">
        <v>34</v>
      </c>
      <c r="L112" s="1056" t="s">
        <v>40</v>
      </c>
      <c r="M112" s="1057" t="s">
        <v>34</v>
      </c>
      <c r="N112" s="1056" t="s">
        <v>40</v>
      </c>
      <c r="O112" s="1057" t="s">
        <v>34</v>
      </c>
      <c r="P112" s="1056" t="s">
        <v>40</v>
      </c>
      <c r="Q112" s="1057" t="s">
        <v>34</v>
      </c>
      <c r="R112" s="1056" t="s">
        <v>40</v>
      </c>
      <c r="S112" s="1057" t="s">
        <v>34</v>
      </c>
      <c r="T112" s="1056" t="s">
        <v>40</v>
      </c>
      <c r="U112" s="1108" t="s">
        <v>34</v>
      </c>
      <c r="V112" s="1056" t="s">
        <v>40</v>
      </c>
      <c r="W112" s="1108" t="s">
        <v>34</v>
      </c>
      <c r="X112" s="1563"/>
      <c r="Y112" s="230" t="s">
        <v>126</v>
      </c>
      <c r="Z112" s="231" t="s">
        <v>127</v>
      </c>
      <c r="AA112" s="767" t="s">
        <v>128</v>
      </c>
      <c r="AB112" s="1098" t="s">
        <v>129</v>
      </c>
      <c r="AC112" s="761" t="s">
        <v>130</v>
      </c>
      <c r="AD112" s="1109" t="s">
        <v>131</v>
      </c>
      <c r="AE112" s="1110" t="s">
        <v>132</v>
      </c>
      <c r="AF112" s="1098" t="s">
        <v>133</v>
      </c>
      <c r="AG112" s="236" t="s">
        <v>134</v>
      </c>
      <c r="AH112" s="1098" t="s">
        <v>135</v>
      </c>
      <c r="AI112" s="15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16.350000000000001" customHeight="1" x14ac:dyDescent="0.2">
      <c r="A113" s="1726" t="s">
        <v>136</v>
      </c>
      <c r="B113" s="1727"/>
      <c r="C113" s="1059">
        <f>SUM(D113+E113)</f>
        <v>9</v>
      </c>
      <c r="D113" s="1089">
        <f>SUM(F113+H113+J113+L113+N113+P113+R113+T113+V113)</f>
        <v>4</v>
      </c>
      <c r="E113" s="1081">
        <f>SUM(G113+I113+K113+M113+O113+Q113+S113+U113+W113)</f>
        <v>5</v>
      </c>
      <c r="F113" s="1105"/>
      <c r="G113" s="1111"/>
      <c r="H113" s="1061"/>
      <c r="I113" s="1064"/>
      <c r="J113" s="1105">
        <v>1</v>
      </c>
      <c r="K113" s="1111"/>
      <c r="L113" s="1061"/>
      <c r="M113" s="1064">
        <v>1</v>
      </c>
      <c r="N113" s="1105">
        <v>1</v>
      </c>
      <c r="O113" s="1111">
        <v>1</v>
      </c>
      <c r="P113" s="1061">
        <v>2</v>
      </c>
      <c r="Q113" s="1064">
        <v>2</v>
      </c>
      <c r="R113" s="1105"/>
      <c r="S113" s="1111">
        <v>1</v>
      </c>
      <c r="T113" s="1061"/>
      <c r="U113" s="1064"/>
      <c r="V113" s="1105"/>
      <c r="W113" s="1112"/>
      <c r="X113" s="1063">
        <v>1</v>
      </c>
      <c r="Y113" s="1113">
        <v>7</v>
      </c>
      <c r="Z113" s="1061">
        <v>2</v>
      </c>
      <c r="AA113" s="1114"/>
      <c r="AB113" s="1115"/>
      <c r="AC113" s="1112">
        <v>5</v>
      </c>
      <c r="AD113" s="1116">
        <v>4</v>
      </c>
      <c r="AE113" s="1113">
        <v>3</v>
      </c>
      <c r="AF113" s="1066"/>
      <c r="AG113" s="1066">
        <v>5</v>
      </c>
      <c r="AH113" s="1066"/>
      <c r="AI113" s="1066">
        <v>1</v>
      </c>
      <c r="AJ113" s="28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12"/>
      <c r="AW113" s="12"/>
      <c r="AX113" s="12"/>
      <c r="AY113" s="12"/>
      <c r="AZ113" s="12"/>
      <c r="BA113" s="12"/>
      <c r="CG113" s="13">
        <v>0</v>
      </c>
      <c r="CH113" s="13">
        <v>0</v>
      </c>
      <c r="CI113" s="13">
        <v>0</v>
      </c>
      <c r="CJ113" s="13"/>
      <c r="CK113" s="13"/>
      <c r="CL113" s="13"/>
      <c r="CM113" s="13"/>
    </row>
    <row r="114" spans="1:91" ht="16.350000000000001" customHeight="1" x14ac:dyDescent="0.2">
      <c r="A114" s="1547" t="s">
        <v>137</v>
      </c>
      <c r="B114" s="1548"/>
      <c r="C114" s="239">
        <f>SUM(D114+E114)</f>
        <v>35</v>
      </c>
      <c r="D114" s="240">
        <f>SUM(F114+H114+J114+L114+N114+P114+R114+T114+V114)</f>
        <v>22</v>
      </c>
      <c r="E114" s="241">
        <f>SUM(G114+I114+K114+M114+O114+Q114+S114+U114+W114)</f>
        <v>13</v>
      </c>
      <c r="F114" s="242"/>
      <c r="G114" s="243"/>
      <c r="H114" s="244">
        <v>2</v>
      </c>
      <c r="I114" s="245"/>
      <c r="J114" s="242">
        <v>1</v>
      </c>
      <c r="K114" s="243">
        <v>1</v>
      </c>
      <c r="L114" s="244">
        <v>13</v>
      </c>
      <c r="M114" s="245">
        <v>5</v>
      </c>
      <c r="N114" s="242">
        <v>3</v>
      </c>
      <c r="O114" s="243">
        <v>2</v>
      </c>
      <c r="P114" s="244">
        <v>2</v>
      </c>
      <c r="Q114" s="245">
        <v>3</v>
      </c>
      <c r="R114" s="242">
        <v>1</v>
      </c>
      <c r="S114" s="243">
        <v>1</v>
      </c>
      <c r="T114" s="244"/>
      <c r="U114" s="245">
        <v>1</v>
      </c>
      <c r="V114" s="242"/>
      <c r="W114" s="246"/>
      <c r="X114" s="247"/>
      <c r="Y114" s="248"/>
      <c r="Z114" s="249"/>
      <c r="AA114" s="250">
        <v>16</v>
      </c>
      <c r="AB114" s="250">
        <v>19</v>
      </c>
      <c r="AC114" s="247">
        <v>22</v>
      </c>
      <c r="AD114" s="251">
        <v>13</v>
      </c>
      <c r="AE114" s="252">
        <v>3</v>
      </c>
      <c r="AF114" s="253"/>
      <c r="AG114" s="253">
        <v>25</v>
      </c>
      <c r="AH114" s="253">
        <v>4</v>
      </c>
      <c r="AI114" s="253">
        <v>3</v>
      </c>
      <c r="AJ114" s="28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32.1" customHeight="1" x14ac:dyDescent="0.2">
      <c r="A115" s="82" t="s">
        <v>138</v>
      </c>
      <c r="B115" s="11"/>
      <c r="C115" s="1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"/>
      <c r="V115" s="8"/>
      <c r="W115" s="8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BX115" s="2"/>
      <c r="BY115" s="2"/>
      <c r="BZ115" s="2"/>
      <c r="CG115" s="13"/>
      <c r="CH115" s="13"/>
      <c r="CI115" s="13"/>
      <c r="CJ115" s="13"/>
      <c r="CK115" s="13"/>
      <c r="CL115" s="13"/>
      <c r="CM115" s="13"/>
    </row>
    <row r="116" spans="1:91" ht="16.350000000000001" customHeight="1" x14ac:dyDescent="0.2">
      <c r="A116" s="1523" t="s">
        <v>111</v>
      </c>
      <c r="B116" s="1549"/>
      <c r="C116" s="1498" t="s">
        <v>53</v>
      </c>
      <c r="D116" s="1507" t="s">
        <v>6</v>
      </c>
      <c r="E116" s="1508"/>
      <c r="F116" s="1508"/>
      <c r="G116" s="1508"/>
      <c r="H116" s="1508"/>
      <c r="I116" s="1508"/>
      <c r="J116" s="1508"/>
      <c r="K116" s="1508"/>
      <c r="L116" s="1508"/>
      <c r="M116" s="1561"/>
      <c r="N116" s="1728" t="s">
        <v>139</v>
      </c>
      <c r="O116" s="1561"/>
      <c r="P116" s="1693" t="s">
        <v>7</v>
      </c>
      <c r="Q116" s="8"/>
      <c r="R116" s="7"/>
      <c r="S116" s="7"/>
      <c r="T116" s="7"/>
      <c r="U116" s="7"/>
      <c r="V116" s="7"/>
      <c r="W116" s="7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CG116" s="13"/>
      <c r="CH116" s="13"/>
      <c r="CI116" s="13"/>
      <c r="CJ116" s="13"/>
      <c r="CK116" s="13"/>
      <c r="CL116" s="13"/>
      <c r="CM116" s="13"/>
    </row>
    <row r="117" spans="1:91" ht="21.6" customHeight="1" x14ac:dyDescent="0.2">
      <c r="A117" s="1525"/>
      <c r="B117" s="1551"/>
      <c r="C117" s="1500"/>
      <c r="D117" s="1056" t="s">
        <v>11</v>
      </c>
      <c r="E117" s="100" t="s">
        <v>12</v>
      </c>
      <c r="F117" s="1102" t="s">
        <v>13</v>
      </c>
      <c r="G117" s="1102" t="s">
        <v>14</v>
      </c>
      <c r="H117" s="1102" t="s">
        <v>15</v>
      </c>
      <c r="I117" s="1102" t="s">
        <v>140</v>
      </c>
      <c r="J117" s="1102" t="s">
        <v>141</v>
      </c>
      <c r="K117" s="1102" t="s">
        <v>142</v>
      </c>
      <c r="L117" s="1102" t="s">
        <v>143</v>
      </c>
      <c r="M117" s="1117" t="s">
        <v>144</v>
      </c>
      <c r="N117" s="1074" t="s">
        <v>33</v>
      </c>
      <c r="O117" s="755" t="s">
        <v>34</v>
      </c>
      <c r="P117" s="1694"/>
      <c r="Q117" s="8"/>
      <c r="R117" s="7"/>
      <c r="S117" s="7"/>
      <c r="T117" s="7"/>
      <c r="U117" s="7"/>
      <c r="V117" s="7"/>
      <c r="W117" s="7"/>
      <c r="CG117" s="13"/>
      <c r="CH117" s="13"/>
      <c r="CI117" s="13"/>
      <c r="CJ117" s="13"/>
      <c r="CK117" s="13"/>
      <c r="CL117" s="13"/>
      <c r="CM117" s="13"/>
    </row>
    <row r="118" spans="1:91" ht="26.25" customHeight="1" x14ac:dyDescent="0.2">
      <c r="A118" s="1510" t="s">
        <v>145</v>
      </c>
      <c r="B118" s="1118" t="s">
        <v>146</v>
      </c>
      <c r="C118" s="1119">
        <f>SUM(F118:K118)</f>
        <v>0</v>
      </c>
      <c r="D118" s="259"/>
      <c r="E118" s="260"/>
      <c r="F118" s="1088"/>
      <c r="G118" s="1088"/>
      <c r="H118" s="1088"/>
      <c r="I118" s="1088"/>
      <c r="J118" s="1088"/>
      <c r="K118" s="1088"/>
      <c r="L118" s="260"/>
      <c r="M118" s="261"/>
      <c r="N118" s="1120"/>
      <c r="O118" s="1121"/>
      <c r="P118" s="1083"/>
      <c r="Q118" s="28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12"/>
      <c r="AD118" s="12"/>
      <c r="AE118" s="12"/>
      <c r="CG118" s="13">
        <v>0</v>
      </c>
      <c r="CH118" s="13">
        <v>0</v>
      </c>
      <c r="CI118" s="13">
        <v>0</v>
      </c>
      <c r="CJ118" s="13"/>
      <c r="CK118" s="13"/>
      <c r="CL118" s="13"/>
      <c r="CM118" s="13"/>
    </row>
    <row r="119" spans="1:91" ht="23.25" customHeight="1" x14ac:dyDescent="0.2">
      <c r="A119" s="1512"/>
      <c r="B119" s="263" t="s">
        <v>147</v>
      </c>
      <c r="C119" s="264">
        <f>SUM(F119:K119)</f>
        <v>0</v>
      </c>
      <c r="D119" s="52"/>
      <c r="E119" s="53"/>
      <c r="F119" s="49"/>
      <c r="G119" s="265"/>
      <c r="H119" s="265"/>
      <c r="I119" s="265"/>
      <c r="J119" s="265"/>
      <c r="K119" s="265"/>
      <c r="L119" s="53"/>
      <c r="M119" s="266"/>
      <c r="N119" s="267"/>
      <c r="O119" s="268"/>
      <c r="P119" s="47"/>
      <c r="Q119" s="28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12"/>
      <c r="AD119" s="12"/>
      <c r="AE119" s="12"/>
      <c r="CG119" s="13">
        <v>0</v>
      </c>
      <c r="CH119" s="13">
        <v>0</v>
      </c>
      <c r="CI119" s="13">
        <v>0</v>
      </c>
      <c r="CJ119" s="13"/>
      <c r="CK119" s="13"/>
      <c r="CL119" s="13"/>
      <c r="CM119" s="13"/>
    </row>
    <row r="120" spans="1:91" ht="32.1" customHeight="1" x14ac:dyDescent="0.2">
      <c r="A120" s="82" t="s">
        <v>148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"/>
      <c r="P120" s="8"/>
      <c r="Q120" s="57"/>
      <c r="R120" s="57"/>
      <c r="S120" s="57"/>
      <c r="T120" s="57"/>
      <c r="U120" s="57"/>
      <c r="V120" s="57"/>
      <c r="W120" s="57"/>
      <c r="X120" s="12"/>
      <c r="Y120" s="12"/>
      <c r="Z120" s="12"/>
      <c r="AA120" s="12"/>
      <c r="AB120" s="12"/>
      <c r="AC120" s="12"/>
      <c r="AD120" s="12"/>
      <c r="AE120" s="12"/>
      <c r="BX120" s="2"/>
      <c r="BY120" s="2"/>
      <c r="BZ120" s="2"/>
      <c r="CG120" s="13"/>
      <c r="CH120" s="13"/>
      <c r="CI120" s="13"/>
      <c r="CJ120" s="13"/>
      <c r="CK120" s="13"/>
      <c r="CL120" s="13"/>
      <c r="CM120" s="13"/>
    </row>
    <row r="121" spans="1:91" ht="16.350000000000001" customHeight="1" x14ac:dyDescent="0.2">
      <c r="A121" s="1510" t="s">
        <v>149</v>
      </c>
      <c r="B121" s="1510" t="s">
        <v>150</v>
      </c>
      <c r="C121" s="8"/>
      <c r="D121" s="26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12"/>
      <c r="B122" s="1512"/>
      <c r="C122" s="8"/>
      <c r="D122" s="26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122" t="s">
        <v>151</v>
      </c>
      <c r="B123" s="1091">
        <v>2</v>
      </c>
      <c r="C123" s="13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271" t="s">
        <v>152</v>
      </c>
      <c r="B124" s="70">
        <v>0</v>
      </c>
      <c r="C124" s="13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1" t="s">
        <v>153</v>
      </c>
      <c r="B125" s="70">
        <v>8</v>
      </c>
      <c r="C125" s="13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1" t="s">
        <v>154</v>
      </c>
      <c r="B126" s="70">
        <v>5</v>
      </c>
      <c r="C126" s="13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1" t="s">
        <v>155</v>
      </c>
      <c r="B127" s="70">
        <v>0</v>
      </c>
      <c r="C127" s="13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2" t="s">
        <v>156</v>
      </c>
      <c r="B128" s="75">
        <v>0</v>
      </c>
      <c r="C128" s="13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2" t="s">
        <v>157</v>
      </c>
      <c r="B129" s="75">
        <v>0</v>
      </c>
      <c r="C129" s="13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2" t="s">
        <v>158</v>
      </c>
      <c r="B130" s="70">
        <v>1</v>
      </c>
      <c r="C130" s="13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2" t="s">
        <v>159</v>
      </c>
      <c r="B131" s="75">
        <v>1</v>
      </c>
      <c r="C131" s="13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3" t="s">
        <v>160</v>
      </c>
      <c r="B132" s="274">
        <v>5</v>
      </c>
      <c r="C132" s="13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5" t="s">
        <v>161</v>
      </c>
      <c r="B133" s="274">
        <v>40</v>
      </c>
      <c r="C133" s="131"/>
      <c r="D133" s="8"/>
      <c r="E133" s="8"/>
      <c r="F133" s="8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5" t="s">
        <v>162</v>
      </c>
      <c r="B134" s="274">
        <v>91</v>
      </c>
      <c r="C134" s="131"/>
      <c r="D134" s="8"/>
      <c r="E134" s="8"/>
      <c r="F134" s="8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1123" t="s">
        <v>53</v>
      </c>
      <c r="B135" s="1101">
        <f>SUM(B123:B134)</f>
        <v>153</v>
      </c>
      <c r="C135" s="8"/>
      <c r="D135" s="8"/>
      <c r="E135" s="8"/>
      <c r="F135" s="8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8"/>
      <c r="CG135" s="13"/>
      <c r="CH135" s="13"/>
      <c r="CI135" s="13"/>
      <c r="CJ135" s="13"/>
      <c r="CK135" s="13"/>
      <c r="CL135" s="13"/>
      <c r="CM135" s="13"/>
    </row>
    <row r="136" spans="1:91" ht="32.1" customHeight="1" x14ac:dyDescent="0.2">
      <c r="A136" s="776" t="s">
        <v>163</v>
      </c>
      <c r="B136" s="1"/>
      <c r="C136" s="1"/>
      <c r="D136" s="8"/>
      <c r="E136" s="277"/>
      <c r="F136" s="8"/>
      <c r="G136" s="278"/>
      <c r="H136" s="57"/>
      <c r="I136" s="57"/>
      <c r="J136" s="57"/>
      <c r="K136" s="57"/>
      <c r="L136" s="57"/>
      <c r="M136" s="279"/>
      <c r="N136" s="279"/>
      <c r="O136" s="279"/>
      <c r="P136" s="57"/>
      <c r="Q136" s="57"/>
      <c r="R136" s="57"/>
      <c r="S136" s="57"/>
      <c r="T136" s="57"/>
      <c r="U136" s="57"/>
      <c r="V136" s="57"/>
      <c r="W136" s="8"/>
      <c r="BX136" s="2"/>
      <c r="BY136" s="2"/>
      <c r="BZ136" s="2"/>
      <c r="CG136" s="13"/>
      <c r="CH136" s="13"/>
      <c r="CI136" s="13"/>
      <c r="CJ136" s="13"/>
      <c r="CK136" s="13"/>
      <c r="CL136" s="13"/>
      <c r="CM136" s="13"/>
    </row>
    <row r="137" spans="1:91" ht="25.35" customHeight="1" x14ac:dyDescent="0.2">
      <c r="A137" s="1507" t="s">
        <v>164</v>
      </c>
      <c r="B137" s="1508"/>
      <c r="C137" s="1508"/>
      <c r="D137" s="1509"/>
      <c r="E137" s="1098" t="s">
        <v>165</v>
      </c>
      <c r="F137" s="1098" t="s">
        <v>166</v>
      </c>
      <c r="G137" s="280"/>
      <c r="H137" s="281"/>
      <c r="I137" s="281"/>
      <c r="J137" s="281"/>
      <c r="K137" s="281"/>
      <c r="L137" s="57"/>
      <c r="M137" s="57"/>
      <c r="N137" s="57"/>
      <c r="O137" s="57"/>
      <c r="P137" s="57"/>
      <c r="Q137" s="57"/>
      <c r="R137" s="57"/>
      <c r="S137" s="57"/>
      <c r="T137" s="97"/>
      <c r="U137" s="97"/>
      <c r="V137" s="97"/>
      <c r="W137" s="7"/>
      <c r="CG137" s="13"/>
      <c r="CH137" s="13"/>
      <c r="CI137" s="13"/>
      <c r="CJ137" s="13"/>
      <c r="CK137" s="13"/>
      <c r="CL137" s="13"/>
      <c r="CM137" s="13"/>
    </row>
    <row r="138" spans="1:91" ht="16.350000000000001" customHeight="1" x14ac:dyDescent="0.2">
      <c r="A138" s="1098" t="s">
        <v>167</v>
      </c>
      <c r="B138" s="1567" t="s">
        <v>168</v>
      </c>
      <c r="C138" s="1568"/>
      <c r="D138" s="1569"/>
      <c r="E138" s="1124"/>
      <c r="F138" s="1124"/>
      <c r="G138" s="102" t="str">
        <f>CA138</f>
        <v/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57"/>
      <c r="T138" s="97"/>
      <c r="U138" s="97"/>
      <c r="V138" s="97"/>
      <c r="W138" s="7"/>
      <c r="CA138" s="103" t="str">
        <f>IF(E138&lt;F138,"* El número de llamadas válidas NO DEBE ser mayor al total de llamadas.","")</f>
        <v/>
      </c>
      <c r="CG138" s="104">
        <f>IF(E138&lt;F138,1,0)</f>
        <v>0</v>
      </c>
      <c r="CH138" s="13"/>
      <c r="CI138" s="13"/>
      <c r="CJ138" s="13"/>
      <c r="CK138" s="13"/>
      <c r="CL138" s="13"/>
      <c r="CM138" s="13"/>
    </row>
    <row r="139" spans="1:91" ht="32.1" customHeight="1" x14ac:dyDescent="0.2">
      <c r="A139" s="82" t="s">
        <v>169</v>
      </c>
      <c r="B139" s="82"/>
      <c r="C139" s="82"/>
      <c r="D139" s="82"/>
      <c r="E139" s="82"/>
      <c r="F139" s="82"/>
      <c r="G139" s="283"/>
      <c r="H139" s="283"/>
      <c r="I139" s="283"/>
      <c r="J139" s="283"/>
      <c r="K139" s="283"/>
      <c r="L139" s="284"/>
      <c r="M139" s="57"/>
      <c r="N139" s="57"/>
      <c r="O139" s="57"/>
      <c r="P139" s="57"/>
      <c r="Q139" s="57"/>
      <c r="R139" s="12"/>
      <c r="S139" s="12"/>
      <c r="T139" s="12"/>
      <c r="U139" s="12"/>
      <c r="V139" s="12"/>
      <c r="BX139" s="2"/>
      <c r="BY139" s="2"/>
      <c r="BZ139" s="2"/>
      <c r="CG139" s="13"/>
      <c r="CH139" s="13"/>
      <c r="CI139" s="13"/>
      <c r="CJ139" s="13"/>
      <c r="CK139" s="13"/>
      <c r="CL139" s="13"/>
      <c r="CM139" s="13"/>
    </row>
    <row r="140" spans="1:91" ht="27" customHeight="1" x14ac:dyDescent="0.2">
      <c r="A140" s="1523" t="s">
        <v>164</v>
      </c>
      <c r="B140" s="1554"/>
      <c r="C140" s="1549"/>
      <c r="D140" s="1513" t="s">
        <v>170</v>
      </c>
      <c r="E140" s="1520"/>
      <c r="F140" s="1514"/>
      <c r="G140" s="1510" t="s">
        <v>7</v>
      </c>
      <c r="H140" s="1507" t="s">
        <v>171</v>
      </c>
      <c r="I140" s="1508"/>
      <c r="J140" s="1509"/>
      <c r="K140" s="1507" t="s">
        <v>172</v>
      </c>
      <c r="L140" s="1508"/>
      <c r="M140" s="150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25"/>
      <c r="B141" s="1570"/>
      <c r="C141" s="1551"/>
      <c r="D141" s="766" t="s">
        <v>53</v>
      </c>
      <c r="E141" s="777" t="s">
        <v>173</v>
      </c>
      <c r="F141" s="760" t="s">
        <v>174</v>
      </c>
      <c r="G141" s="1512"/>
      <c r="H141" s="777" t="s">
        <v>175</v>
      </c>
      <c r="I141" s="772" t="s">
        <v>176</v>
      </c>
      <c r="J141" s="760" t="s">
        <v>177</v>
      </c>
      <c r="K141" s="777" t="s">
        <v>175</v>
      </c>
      <c r="L141" s="772" t="s">
        <v>176</v>
      </c>
      <c r="M141" s="760" t="s">
        <v>177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16.350000000000001" customHeight="1" x14ac:dyDescent="0.2">
      <c r="A142" s="1510" t="s">
        <v>178</v>
      </c>
      <c r="B142" s="1730" t="s">
        <v>179</v>
      </c>
      <c r="C142" s="1731"/>
      <c r="D142" s="1119">
        <f>SUM(E142+F142)</f>
        <v>0</v>
      </c>
      <c r="E142" s="1082"/>
      <c r="F142" s="1083"/>
      <c r="G142" s="1091"/>
      <c r="H142" s="1082"/>
      <c r="I142" s="1085"/>
      <c r="J142" s="1083"/>
      <c r="K142" s="1082"/>
      <c r="L142" s="1085"/>
      <c r="M142" s="1083"/>
      <c r="N142" s="28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12"/>
      <c r="AA142" s="12"/>
      <c r="CG142" s="13"/>
      <c r="CH142" s="13"/>
      <c r="CI142" s="13">
        <v>0</v>
      </c>
      <c r="CJ142" s="13"/>
      <c r="CK142" s="13"/>
      <c r="CL142" s="13"/>
      <c r="CM142" s="13"/>
    </row>
    <row r="143" spans="1:91" ht="16.350000000000001" customHeight="1" x14ac:dyDescent="0.2">
      <c r="A143" s="1512"/>
      <c r="B143" s="286" t="s">
        <v>180</v>
      </c>
      <c r="C143" s="287"/>
      <c r="D143" s="288">
        <f>SUM(E143+F143)</f>
        <v>0</v>
      </c>
      <c r="E143" s="289"/>
      <c r="F143" s="290"/>
      <c r="G143" s="291"/>
      <c r="H143" s="289"/>
      <c r="I143" s="292"/>
      <c r="J143" s="290"/>
      <c r="K143" s="289"/>
      <c r="L143" s="292"/>
      <c r="M143" s="290"/>
      <c r="N143" s="28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32.1" customHeight="1" x14ac:dyDescent="0.2">
      <c r="A144" s="776" t="s">
        <v>181</v>
      </c>
      <c r="B144" s="8"/>
      <c r="C144" s="293"/>
      <c r="D144" s="293"/>
      <c r="E144" s="294"/>
      <c r="F144" s="8"/>
      <c r="G144" s="8"/>
      <c r="H144" s="8"/>
      <c r="I144" s="8"/>
      <c r="J144" s="8"/>
      <c r="K144" s="8"/>
      <c r="L144" s="8"/>
      <c r="M144" s="8"/>
      <c r="N144" s="57"/>
      <c r="O144" s="57"/>
      <c r="P144" s="57"/>
      <c r="Q144" s="57"/>
      <c r="R144" s="57"/>
      <c r="S144" s="57"/>
      <c r="T144" s="57"/>
      <c r="U144" s="57"/>
      <c r="V144" s="57"/>
      <c r="W144" s="12"/>
      <c r="X144" s="12"/>
      <c r="Y144" s="12"/>
      <c r="Z144" s="12"/>
      <c r="AA144" s="12"/>
      <c r="BX144" s="2"/>
      <c r="BY144" s="2"/>
      <c r="BZ144" s="2"/>
      <c r="CG144" s="13"/>
      <c r="CH144" s="13"/>
      <c r="CI144" s="13"/>
      <c r="CJ144" s="13"/>
      <c r="CK144" s="13"/>
      <c r="CL144" s="13"/>
      <c r="CM144" s="13"/>
    </row>
    <row r="145" spans="1:104" ht="58.35" customHeight="1" x14ac:dyDescent="0.2">
      <c r="A145" s="1513" t="s">
        <v>182</v>
      </c>
      <c r="B145" s="1514"/>
      <c r="C145" s="1098" t="s">
        <v>5</v>
      </c>
      <c r="D145" s="1098" t="s">
        <v>183</v>
      </c>
      <c r="E145" s="1056" t="s">
        <v>184</v>
      </c>
      <c r="F145" s="765" t="s">
        <v>67</v>
      </c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97"/>
      <c r="T145" s="97"/>
      <c r="U145" s="97"/>
      <c r="V145" s="97"/>
      <c r="W145" s="12"/>
      <c r="X145" s="12"/>
      <c r="Y145" s="12"/>
      <c r="Z145" s="12"/>
      <c r="AA145" s="12"/>
      <c r="CG145" s="13"/>
      <c r="CH145" s="13"/>
      <c r="CI145" s="13"/>
      <c r="CJ145" s="13"/>
      <c r="CK145" s="13"/>
      <c r="CL145" s="13"/>
      <c r="CM145" s="13"/>
    </row>
    <row r="146" spans="1:104" ht="16.350000000000001" customHeight="1" x14ac:dyDescent="0.2">
      <c r="A146" s="1510" t="s">
        <v>185</v>
      </c>
      <c r="B146" s="62" t="s">
        <v>186</v>
      </c>
      <c r="C146" s="137"/>
      <c r="D146" s="295"/>
      <c r="E146" s="1125"/>
      <c r="F146" s="1126"/>
      <c r="G146" s="28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97"/>
      <c r="T146" s="97"/>
      <c r="U146" s="97"/>
      <c r="V146" s="97"/>
      <c r="W146" s="12"/>
      <c r="X146" s="12"/>
      <c r="CG146" s="13">
        <v>0</v>
      </c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12"/>
      <c r="B147" s="89" t="s">
        <v>187</v>
      </c>
      <c r="C147" s="80"/>
      <c r="D147" s="46"/>
      <c r="E147" s="298"/>
      <c r="F147" s="299"/>
      <c r="G147" s="28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97"/>
      <c r="T147" s="97"/>
      <c r="U147" s="97"/>
      <c r="V147" s="97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771" t="s">
        <v>188</v>
      </c>
      <c r="B148" s="71" t="s">
        <v>186</v>
      </c>
      <c r="C148" s="1124"/>
      <c r="D148" s="1127"/>
      <c r="E148" s="302"/>
      <c r="F148" s="303"/>
      <c r="G148" s="28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97"/>
      <c r="T148" s="97"/>
      <c r="U148" s="97"/>
      <c r="V148" s="97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510" t="s">
        <v>189</v>
      </c>
      <c r="B149" s="62" t="s">
        <v>190</v>
      </c>
      <c r="C149" s="137"/>
      <c r="D149" s="36"/>
      <c r="E149" s="304"/>
      <c r="F149" s="305"/>
      <c r="G149" s="28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97"/>
      <c r="T149" s="97"/>
      <c r="U149" s="97"/>
      <c r="V149" s="97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11"/>
      <c r="B150" s="30" t="s">
        <v>191</v>
      </c>
      <c r="C150" s="75"/>
      <c r="D150" s="34"/>
      <c r="E150" s="38"/>
      <c r="F150" s="73"/>
      <c r="G150" s="28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97"/>
      <c r="T150" s="97"/>
      <c r="U150" s="97"/>
      <c r="V150" s="97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12"/>
      <c r="B151" s="89" t="s">
        <v>192</v>
      </c>
      <c r="C151" s="80"/>
      <c r="D151" s="46"/>
      <c r="E151" s="49"/>
      <c r="F151" s="47"/>
      <c r="G151" s="28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97"/>
      <c r="T151" s="97"/>
      <c r="U151" s="97"/>
      <c r="V151" s="97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s="82" customFormat="1" ht="32.1" customHeight="1" x14ac:dyDescent="0.2">
      <c r="A152" s="306" t="s">
        <v>193</v>
      </c>
      <c r="CA152" s="307"/>
      <c r="CB152" s="307"/>
      <c r="CC152" s="307"/>
      <c r="CD152" s="307"/>
      <c r="CE152" s="307"/>
      <c r="CF152" s="307"/>
      <c r="CG152" s="308"/>
      <c r="CH152" s="308"/>
      <c r="CI152" s="308"/>
      <c r="CJ152" s="308"/>
      <c r="CK152" s="308"/>
      <c r="CL152" s="308"/>
      <c r="CM152" s="308"/>
      <c r="CN152" s="307"/>
      <c r="CO152" s="307"/>
      <c r="CP152" s="307"/>
      <c r="CQ152" s="307"/>
      <c r="CR152" s="307"/>
      <c r="CS152" s="307"/>
      <c r="CT152" s="307"/>
      <c r="CU152" s="307"/>
      <c r="CV152" s="307"/>
      <c r="CW152" s="307"/>
      <c r="CX152" s="307"/>
      <c r="CY152" s="307"/>
      <c r="CZ152" s="307"/>
    </row>
    <row r="153" spans="1:104" s="82" customFormat="1" ht="16.350000000000001" customHeight="1" x14ac:dyDescent="0.2">
      <c r="A153" s="1523" t="s">
        <v>164</v>
      </c>
      <c r="B153" s="1554"/>
      <c r="C153" s="1549"/>
      <c r="D153" s="1513" t="s">
        <v>194</v>
      </c>
      <c r="E153" s="1520"/>
      <c r="F153" s="1573"/>
      <c r="G153" s="1695" t="s">
        <v>183</v>
      </c>
      <c r="H153" s="1515" t="s">
        <v>195</v>
      </c>
      <c r="I153" s="1517" t="s">
        <v>67</v>
      </c>
      <c r="BX153" s="310"/>
      <c r="BY153" s="310"/>
      <c r="BZ153" s="310"/>
      <c r="CA153" s="307"/>
      <c r="CB153" s="307"/>
      <c r="CC153" s="307"/>
      <c r="CD153" s="307"/>
      <c r="CE153" s="307"/>
      <c r="CF153" s="307"/>
      <c r="CG153" s="308"/>
      <c r="CH153" s="308"/>
      <c r="CI153" s="308"/>
      <c r="CJ153" s="308"/>
      <c r="CK153" s="308"/>
      <c r="CL153" s="308"/>
      <c r="CM153" s="308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</row>
    <row r="154" spans="1:104" s="82" customFormat="1" ht="16.350000000000001" customHeight="1" x14ac:dyDescent="0.2">
      <c r="A154" s="1525"/>
      <c r="B154" s="1570"/>
      <c r="C154" s="1551"/>
      <c r="D154" s="766" t="s">
        <v>196</v>
      </c>
      <c r="E154" s="1056" t="s">
        <v>185</v>
      </c>
      <c r="F154" s="762" t="s">
        <v>189</v>
      </c>
      <c r="G154" s="1696"/>
      <c r="H154" s="1516"/>
      <c r="I154" s="1518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BX154" s="310"/>
      <c r="BY154" s="310"/>
      <c r="BZ154" s="310"/>
      <c r="CA154" s="307"/>
      <c r="CB154" s="307"/>
      <c r="CC154" s="307"/>
      <c r="CD154" s="307"/>
      <c r="CE154" s="307"/>
      <c r="CF154" s="307"/>
      <c r="CG154" s="308"/>
      <c r="CH154" s="308"/>
      <c r="CI154" s="308"/>
      <c r="CJ154" s="308"/>
      <c r="CK154" s="308"/>
      <c r="CL154" s="308"/>
      <c r="CM154" s="308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</row>
    <row r="155" spans="1:104" ht="16.350000000000001" customHeight="1" x14ac:dyDescent="0.2">
      <c r="A155" s="1510" t="s">
        <v>197</v>
      </c>
      <c r="B155" s="1733" t="s">
        <v>192</v>
      </c>
      <c r="C155" s="1734"/>
      <c r="D155" s="1119">
        <f t="shared" ref="D155:D160" si="19">SUM(E155:F155)</f>
        <v>0</v>
      </c>
      <c r="E155" s="1082"/>
      <c r="F155" s="1128"/>
      <c r="G155" s="1085"/>
      <c r="H155" s="1088"/>
      <c r="I155" s="1083"/>
      <c r="J155" s="28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12"/>
      <c r="W155" s="12"/>
      <c r="X155" s="12"/>
      <c r="Y155" s="12"/>
      <c r="Z155" s="12"/>
      <c r="AA155" s="12"/>
      <c r="CG155" s="13">
        <v>0</v>
      </c>
      <c r="CH155" s="13"/>
      <c r="CI155" s="13"/>
      <c r="CJ155" s="13"/>
      <c r="CK155" s="13"/>
      <c r="CL155" s="13"/>
      <c r="CM155" s="13"/>
    </row>
    <row r="156" spans="1:104" ht="16.350000000000001" customHeight="1" x14ac:dyDescent="0.2">
      <c r="A156" s="1511"/>
      <c r="B156" s="1558" t="s">
        <v>190</v>
      </c>
      <c r="C156" s="1559"/>
      <c r="D156" s="313">
        <f t="shared" si="19"/>
        <v>247</v>
      </c>
      <c r="E156" s="34">
        <v>247</v>
      </c>
      <c r="F156" s="314"/>
      <c r="G156" s="38">
        <v>247</v>
      </c>
      <c r="H156" s="41"/>
      <c r="I156" s="7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12"/>
      <c r="B157" s="1547" t="s">
        <v>191</v>
      </c>
      <c r="C157" s="1548"/>
      <c r="D157" s="264">
        <f t="shared" si="19"/>
        <v>0</v>
      </c>
      <c r="E157" s="46"/>
      <c r="F157" s="316"/>
      <c r="G157" s="49"/>
      <c r="H157" s="265"/>
      <c r="I157" s="47"/>
      <c r="J157" s="2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10" t="s">
        <v>198</v>
      </c>
      <c r="B158" s="1733" t="s">
        <v>192</v>
      </c>
      <c r="C158" s="1734"/>
      <c r="D158" s="1119">
        <f t="shared" si="19"/>
        <v>0</v>
      </c>
      <c r="E158" s="1082"/>
      <c r="F158" s="1128"/>
      <c r="G158" s="1085"/>
      <c r="H158" s="1088"/>
      <c r="I158" s="1083"/>
      <c r="J158" s="28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11"/>
      <c r="B159" s="1558" t="s">
        <v>190</v>
      </c>
      <c r="C159" s="1559"/>
      <c r="D159" s="313">
        <f t="shared" si="19"/>
        <v>137</v>
      </c>
      <c r="E159" s="34">
        <v>137</v>
      </c>
      <c r="F159" s="314"/>
      <c r="G159" s="38">
        <v>137</v>
      </c>
      <c r="H159" s="41"/>
      <c r="I159" s="73"/>
      <c r="J159" s="28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12"/>
      <c r="B160" s="1547" t="s">
        <v>191</v>
      </c>
      <c r="C160" s="1548"/>
      <c r="D160" s="264">
        <f t="shared" si="19"/>
        <v>0</v>
      </c>
      <c r="E160" s="46"/>
      <c r="F160" s="316"/>
      <c r="G160" s="49"/>
      <c r="H160" s="265"/>
      <c r="I160" s="47"/>
      <c r="J160" s="28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32.1" customHeight="1" x14ac:dyDescent="0.2">
      <c r="A161" s="10" t="s">
        <v>199</v>
      </c>
      <c r="B161" s="10"/>
      <c r="C161" s="10"/>
      <c r="D161" s="10"/>
      <c r="E161" s="8"/>
      <c r="G161" s="8"/>
      <c r="H161" s="8"/>
      <c r="I161" s="8"/>
      <c r="J161" s="57"/>
      <c r="K161" s="57"/>
      <c r="L161" s="57"/>
      <c r="M161" s="57"/>
      <c r="N161" s="57"/>
      <c r="O161" s="12"/>
      <c r="P161" s="57"/>
      <c r="Q161" s="57"/>
      <c r="R161" s="57"/>
      <c r="S161" s="57"/>
      <c r="T161" s="57"/>
      <c r="U161" s="57"/>
      <c r="V161" s="57"/>
      <c r="W161" s="57"/>
      <c r="X161" s="12"/>
      <c r="Y161" s="12"/>
      <c r="Z161" s="12"/>
      <c r="AA161" s="12"/>
      <c r="BX161" s="2"/>
      <c r="BY161" s="2"/>
      <c r="BZ161" s="2"/>
      <c r="CG161" s="13"/>
      <c r="CH161" s="13"/>
      <c r="CI161" s="13"/>
      <c r="CJ161" s="13"/>
      <c r="CK161" s="13"/>
      <c r="CL161" s="13"/>
      <c r="CM161" s="13"/>
    </row>
    <row r="162" spans="1:91" ht="16.350000000000001" customHeight="1" x14ac:dyDescent="0.2">
      <c r="A162" s="1689" t="s">
        <v>200</v>
      </c>
      <c r="B162" s="1527"/>
      <c r="C162" s="1589" t="s">
        <v>201</v>
      </c>
      <c r="D162" s="1590"/>
      <c r="E162" s="1591"/>
      <c r="F162" s="1565" t="s">
        <v>6</v>
      </c>
      <c r="G162" s="1595"/>
      <c r="H162" s="1595"/>
      <c r="I162" s="1595"/>
      <c r="J162" s="1595"/>
      <c r="K162" s="1595"/>
      <c r="L162" s="1595"/>
      <c r="M162" s="1595"/>
      <c r="N162" s="1595"/>
      <c r="O162" s="1595"/>
      <c r="P162" s="1595"/>
      <c r="Q162" s="1595"/>
      <c r="R162" s="1595"/>
      <c r="S162" s="1595"/>
      <c r="T162" s="1595"/>
      <c r="U162" s="1595"/>
      <c r="V162" s="1595"/>
      <c r="W162" s="1595"/>
      <c r="X162" s="1595"/>
      <c r="Y162" s="1595"/>
      <c r="Z162" s="1595"/>
      <c r="AA162" s="1595"/>
      <c r="AB162" s="1595"/>
      <c r="AC162" s="1595"/>
      <c r="AD162" s="1595"/>
      <c r="AE162" s="1595"/>
      <c r="AF162" s="1595"/>
      <c r="AG162" s="1595"/>
      <c r="AH162" s="1595"/>
      <c r="AI162" s="1595"/>
      <c r="AJ162" s="1595"/>
      <c r="AK162" s="1595"/>
      <c r="AL162" s="1595"/>
      <c r="AM162" s="1596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699"/>
      <c r="B163" s="1700"/>
      <c r="C163" s="1592"/>
      <c r="D163" s="1593"/>
      <c r="E163" s="1594"/>
      <c r="F163" s="1507" t="s">
        <v>11</v>
      </c>
      <c r="G163" s="1509"/>
      <c r="H163" s="1507" t="s">
        <v>12</v>
      </c>
      <c r="I163" s="1509"/>
      <c r="J163" s="1507" t="s">
        <v>13</v>
      </c>
      <c r="K163" s="1509"/>
      <c r="L163" s="1507" t="s">
        <v>14</v>
      </c>
      <c r="M163" s="1509"/>
      <c r="N163" s="1507" t="s">
        <v>15</v>
      </c>
      <c r="O163" s="1509"/>
      <c r="P163" s="1513" t="s">
        <v>16</v>
      </c>
      <c r="Q163" s="1514"/>
      <c r="R163" s="1513" t="s">
        <v>17</v>
      </c>
      <c r="S163" s="1514"/>
      <c r="T163" s="1513" t="s">
        <v>18</v>
      </c>
      <c r="U163" s="1514"/>
      <c r="V163" s="1513" t="s">
        <v>19</v>
      </c>
      <c r="W163" s="1514"/>
      <c r="X163" s="1513" t="s">
        <v>20</v>
      </c>
      <c r="Y163" s="1514"/>
      <c r="Z163" s="1513" t="s">
        <v>21</v>
      </c>
      <c r="AA163" s="1514"/>
      <c r="AB163" s="1513" t="s">
        <v>22</v>
      </c>
      <c r="AC163" s="1514"/>
      <c r="AD163" s="1513" t="s">
        <v>23</v>
      </c>
      <c r="AE163" s="1514"/>
      <c r="AF163" s="1513" t="s">
        <v>24</v>
      </c>
      <c r="AG163" s="1514"/>
      <c r="AH163" s="1513" t="s">
        <v>25</v>
      </c>
      <c r="AI163" s="1514"/>
      <c r="AJ163" s="1513" t="s">
        <v>26</v>
      </c>
      <c r="AK163" s="1514"/>
      <c r="AL163" s="1513" t="s">
        <v>27</v>
      </c>
      <c r="AM163" s="1514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690"/>
      <c r="B164" s="1529"/>
      <c r="C164" s="1129" t="s">
        <v>32</v>
      </c>
      <c r="D164" s="1130" t="s">
        <v>33</v>
      </c>
      <c r="E164" s="320" t="s">
        <v>34</v>
      </c>
      <c r="F164" s="1056" t="s">
        <v>40</v>
      </c>
      <c r="G164" s="765" t="s">
        <v>34</v>
      </c>
      <c r="H164" s="1056" t="s">
        <v>40</v>
      </c>
      <c r="I164" s="765" t="s">
        <v>34</v>
      </c>
      <c r="J164" s="1056" t="s">
        <v>40</v>
      </c>
      <c r="K164" s="765" t="s">
        <v>34</v>
      </c>
      <c r="L164" s="1056" t="s">
        <v>40</v>
      </c>
      <c r="M164" s="775" t="s">
        <v>34</v>
      </c>
      <c r="N164" s="1056" t="s">
        <v>40</v>
      </c>
      <c r="O164" s="765" t="s">
        <v>34</v>
      </c>
      <c r="P164" s="1056" t="s">
        <v>40</v>
      </c>
      <c r="Q164" s="775" t="s">
        <v>34</v>
      </c>
      <c r="R164" s="1056" t="s">
        <v>40</v>
      </c>
      <c r="S164" s="765" t="s">
        <v>34</v>
      </c>
      <c r="T164" s="1056" t="s">
        <v>40</v>
      </c>
      <c r="U164" s="775" t="s">
        <v>34</v>
      </c>
      <c r="V164" s="1056" t="s">
        <v>40</v>
      </c>
      <c r="W164" s="765" t="s">
        <v>34</v>
      </c>
      <c r="X164" s="1056" t="s">
        <v>40</v>
      </c>
      <c r="Y164" s="775" t="s">
        <v>34</v>
      </c>
      <c r="Z164" s="1056" t="s">
        <v>40</v>
      </c>
      <c r="AA164" s="765" t="s">
        <v>34</v>
      </c>
      <c r="AB164" s="1056" t="s">
        <v>40</v>
      </c>
      <c r="AC164" s="765" t="s">
        <v>34</v>
      </c>
      <c r="AD164" s="1056" t="s">
        <v>40</v>
      </c>
      <c r="AE164" s="765" t="s">
        <v>34</v>
      </c>
      <c r="AF164" s="1056" t="s">
        <v>40</v>
      </c>
      <c r="AG164" s="765" t="s">
        <v>34</v>
      </c>
      <c r="AH164" s="1056" t="s">
        <v>40</v>
      </c>
      <c r="AI164" s="765" t="s">
        <v>34</v>
      </c>
      <c r="AJ164" s="1056" t="s">
        <v>40</v>
      </c>
      <c r="AK164" s="765" t="s">
        <v>34</v>
      </c>
      <c r="AL164" s="1056" t="s">
        <v>40</v>
      </c>
      <c r="AM164" s="765" t="s">
        <v>34</v>
      </c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736" t="s">
        <v>202</v>
      </c>
      <c r="B165" s="1737"/>
      <c r="C165" s="321">
        <f>SUM(D165+E165)</f>
        <v>0</v>
      </c>
      <c r="D165" s="322">
        <f>SUM(P165+R165+T165+V165+X165+Z165+AB165+AD165+AF165+AH165+AJ165+AL165)</f>
        <v>0</v>
      </c>
      <c r="E165" s="1131">
        <f>SUM(Q165+S165+U165+W165+Y165+AA165+AC165+AE165+AG165+AI165+AK165+AM165)</f>
        <v>0</v>
      </c>
      <c r="F165" s="1132"/>
      <c r="G165" s="325"/>
      <c r="H165" s="326"/>
      <c r="I165" s="1133"/>
      <c r="J165" s="1132"/>
      <c r="K165" s="325"/>
      <c r="L165" s="326"/>
      <c r="M165" s="1133"/>
      <c r="N165" s="326"/>
      <c r="O165" s="1133"/>
      <c r="P165" s="1134"/>
      <c r="Q165" s="1135"/>
      <c r="R165" s="1136"/>
      <c r="S165" s="1137"/>
      <c r="T165" s="1134"/>
      <c r="U165" s="1135"/>
      <c r="V165" s="1136"/>
      <c r="W165" s="1137"/>
      <c r="X165" s="1134"/>
      <c r="Y165" s="1135"/>
      <c r="Z165" s="1136"/>
      <c r="AA165" s="1137"/>
      <c r="AB165" s="1136"/>
      <c r="AC165" s="1137"/>
      <c r="AD165" s="1136"/>
      <c r="AE165" s="1137"/>
      <c r="AF165" s="1136"/>
      <c r="AG165" s="1137"/>
      <c r="AH165" s="1136"/>
      <c r="AI165" s="1137"/>
      <c r="AJ165" s="1136"/>
      <c r="AK165" s="1137"/>
      <c r="AL165" s="1136"/>
      <c r="AM165" s="1137"/>
      <c r="AN165" s="131"/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697" t="s">
        <v>203</v>
      </c>
      <c r="B166" s="1698"/>
      <c r="C166" s="328">
        <f>SUM(D166+E166)</f>
        <v>0</v>
      </c>
      <c r="D166" s="329">
        <f t="shared" ref="D166:E168" si="20">SUM(F166+H166+J166+L166+N166+P166+R166+T166+V166+X166+Z166+AB166+AD166+AF166+AH166+AJ166+AL166)</f>
        <v>0</v>
      </c>
      <c r="E166" s="330">
        <f t="shared" si="20"/>
        <v>0</v>
      </c>
      <c r="F166" s="1138"/>
      <c r="G166" s="1139"/>
      <c r="H166" s="1138"/>
      <c r="I166" s="1139"/>
      <c r="J166" s="1138"/>
      <c r="K166" s="1139"/>
      <c r="L166" s="1140"/>
      <c r="M166" s="1141"/>
      <c r="N166" s="1138"/>
      <c r="O166" s="1139"/>
      <c r="P166" s="1140"/>
      <c r="Q166" s="1141"/>
      <c r="R166" s="1138"/>
      <c r="S166" s="1139"/>
      <c r="T166" s="1140"/>
      <c r="U166" s="1141"/>
      <c r="V166" s="1138"/>
      <c r="W166" s="1139"/>
      <c r="X166" s="1140"/>
      <c r="Y166" s="1141"/>
      <c r="Z166" s="1138"/>
      <c r="AA166" s="1139"/>
      <c r="AB166" s="1138"/>
      <c r="AC166" s="1139"/>
      <c r="AD166" s="1138"/>
      <c r="AE166" s="1139"/>
      <c r="AF166" s="1138"/>
      <c r="AG166" s="1139"/>
      <c r="AH166" s="1138"/>
      <c r="AI166" s="1139"/>
      <c r="AJ166" s="1138"/>
      <c r="AK166" s="1139"/>
      <c r="AL166" s="1138"/>
      <c r="AM166" s="1139"/>
      <c r="AN166" s="131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697" t="s">
        <v>204</v>
      </c>
      <c r="B167" s="1698"/>
      <c r="C167" s="328">
        <f>SUM(D167+E167)</f>
        <v>0</v>
      </c>
      <c r="D167" s="329">
        <f t="shared" si="20"/>
        <v>0</v>
      </c>
      <c r="E167" s="330">
        <f t="shared" si="20"/>
        <v>0</v>
      </c>
      <c r="F167" s="1138"/>
      <c r="G167" s="1139"/>
      <c r="H167" s="1138"/>
      <c r="I167" s="1139"/>
      <c r="J167" s="1138"/>
      <c r="K167" s="1139"/>
      <c r="L167" s="1140"/>
      <c r="M167" s="1141"/>
      <c r="N167" s="1138"/>
      <c r="O167" s="1139"/>
      <c r="P167" s="1140"/>
      <c r="Q167" s="1141"/>
      <c r="R167" s="1138"/>
      <c r="S167" s="1139"/>
      <c r="T167" s="1140"/>
      <c r="U167" s="1141"/>
      <c r="V167" s="1138"/>
      <c r="W167" s="1139"/>
      <c r="X167" s="1140"/>
      <c r="Y167" s="1141"/>
      <c r="Z167" s="1138"/>
      <c r="AA167" s="1139"/>
      <c r="AB167" s="1138"/>
      <c r="AC167" s="1139"/>
      <c r="AD167" s="1138"/>
      <c r="AE167" s="1139"/>
      <c r="AF167" s="1138"/>
      <c r="AG167" s="1139"/>
      <c r="AH167" s="1138"/>
      <c r="AI167" s="1139"/>
      <c r="AJ167" s="1138"/>
      <c r="AK167" s="1139"/>
      <c r="AL167" s="1138"/>
      <c r="AM167" s="1139"/>
      <c r="AN167" s="131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600" t="s">
        <v>67</v>
      </c>
      <c r="B168" s="1601"/>
      <c r="C168" s="331">
        <f>SUM(D168+E168)</f>
        <v>0</v>
      </c>
      <c r="D168" s="332">
        <f t="shared" si="20"/>
        <v>0</v>
      </c>
      <c r="E168" s="333">
        <f t="shared" si="20"/>
        <v>0</v>
      </c>
      <c r="F168" s="1142"/>
      <c r="G168" s="1143"/>
      <c r="H168" s="1142"/>
      <c r="I168" s="1143"/>
      <c r="J168" s="1142"/>
      <c r="K168" s="1143"/>
      <c r="L168" s="1144"/>
      <c r="M168" s="1145"/>
      <c r="N168" s="1142"/>
      <c r="O168" s="1143"/>
      <c r="P168" s="1144"/>
      <c r="Q168" s="1145"/>
      <c r="R168" s="1142"/>
      <c r="S168" s="1143"/>
      <c r="T168" s="1144"/>
      <c r="U168" s="1145"/>
      <c r="V168" s="1142"/>
      <c r="W168" s="1143"/>
      <c r="X168" s="1144"/>
      <c r="Y168" s="1145"/>
      <c r="Z168" s="1142"/>
      <c r="AA168" s="1143"/>
      <c r="AB168" s="1142"/>
      <c r="AC168" s="1143"/>
      <c r="AD168" s="1142"/>
      <c r="AE168" s="1143"/>
      <c r="AF168" s="1142"/>
      <c r="AG168" s="1143"/>
      <c r="AH168" s="1142"/>
      <c r="AI168" s="1143"/>
      <c r="AJ168" s="1142"/>
      <c r="AK168" s="1143"/>
      <c r="AL168" s="1142"/>
      <c r="AM168" s="1143"/>
      <c r="AN168" s="131"/>
      <c r="CG168" s="13"/>
      <c r="CH168" s="13"/>
      <c r="CI168" s="13"/>
      <c r="CJ168" s="13"/>
      <c r="CK168" s="13"/>
      <c r="CL168" s="13"/>
      <c r="CM168" s="13"/>
    </row>
    <row r="169" spans="1:91" ht="32.1" customHeight="1" x14ac:dyDescent="0.2">
      <c r="A169" s="334" t="s">
        <v>205</v>
      </c>
      <c r="B169" s="334"/>
      <c r="C169" s="10"/>
      <c r="D169" s="10"/>
      <c r="E169" s="11"/>
      <c r="F169" s="9"/>
      <c r="G169" s="8"/>
      <c r="H169" s="8"/>
      <c r="I169" s="1"/>
      <c r="J169" s="1"/>
      <c r="K169" s="1"/>
      <c r="L169" s="56"/>
      <c r="M169" s="206"/>
      <c r="N169" s="56"/>
      <c r="O169" s="335"/>
      <c r="P169" s="204"/>
      <c r="Q169" s="204"/>
      <c r="R169" s="204"/>
      <c r="S169" s="206"/>
      <c r="T169" s="56"/>
      <c r="U169" s="204"/>
      <c r="V169" s="204"/>
      <c r="W169" s="206"/>
      <c r="X169" s="206"/>
      <c r="Y169" s="56"/>
      <c r="Z169" s="206"/>
      <c r="AA169" s="56"/>
      <c r="AB169" s="206"/>
      <c r="AC169" s="204"/>
      <c r="BX169" s="2"/>
      <c r="BY169" s="2"/>
      <c r="BZ169" s="2"/>
      <c r="CG169" s="13"/>
      <c r="CH169" s="13"/>
      <c r="CI169" s="13"/>
      <c r="CJ169" s="13"/>
      <c r="CK169" s="13"/>
      <c r="CL169" s="13"/>
      <c r="CM169" s="13"/>
    </row>
    <row r="170" spans="1:91" ht="16.350000000000001" customHeight="1" x14ac:dyDescent="0.2">
      <c r="A170" s="1523" t="s">
        <v>111</v>
      </c>
      <c r="B170" s="1549"/>
      <c r="C170" s="1523" t="s">
        <v>53</v>
      </c>
      <c r="D170" s="1554"/>
      <c r="E170" s="1549"/>
      <c r="F170" s="1513" t="s">
        <v>206</v>
      </c>
      <c r="G170" s="1520"/>
      <c r="H170" s="1520"/>
      <c r="I170" s="1520"/>
      <c r="J170" s="1520"/>
      <c r="K170" s="1520"/>
      <c r="L170" s="1520"/>
      <c r="M170" s="1520"/>
      <c r="N170" s="1520"/>
      <c r="O170" s="1520"/>
      <c r="P170" s="1520"/>
      <c r="Q170" s="1520"/>
      <c r="R170" s="1520"/>
      <c r="S170" s="1520"/>
      <c r="T170" s="1520"/>
      <c r="U170" s="1514"/>
      <c r="V170" s="1510" t="s">
        <v>207</v>
      </c>
      <c r="W170" s="1510" t="s">
        <v>208</v>
      </c>
      <c r="X170" s="1510" t="s">
        <v>209</v>
      </c>
      <c r="Y170" s="1510" t="s">
        <v>210</v>
      </c>
      <c r="Z170" s="1510" t="s">
        <v>211</v>
      </c>
      <c r="AA170" s="1510" t="s">
        <v>212</v>
      </c>
      <c r="AB170" s="1513" t="s">
        <v>213</v>
      </c>
      <c r="AC170" s="1520"/>
      <c r="AD170" s="1520"/>
      <c r="AE170" s="1514"/>
      <c r="AF170" s="1565" t="s">
        <v>123</v>
      </c>
      <c r="AG170" s="1596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24"/>
      <c r="B171" s="1550"/>
      <c r="C171" s="1525"/>
      <c r="D171" s="1570"/>
      <c r="E171" s="1551"/>
      <c r="F171" s="1507" t="s">
        <v>11</v>
      </c>
      <c r="G171" s="1509"/>
      <c r="H171" s="1507" t="s">
        <v>12</v>
      </c>
      <c r="I171" s="1509"/>
      <c r="J171" s="1507" t="s">
        <v>13</v>
      </c>
      <c r="K171" s="1509"/>
      <c r="L171" s="1507" t="s">
        <v>214</v>
      </c>
      <c r="M171" s="1509"/>
      <c r="N171" s="1507" t="s">
        <v>114</v>
      </c>
      <c r="O171" s="1509"/>
      <c r="P171" s="1513" t="s">
        <v>215</v>
      </c>
      <c r="Q171" s="1514"/>
      <c r="R171" s="1513" t="s">
        <v>216</v>
      </c>
      <c r="S171" s="1514"/>
      <c r="T171" s="1513" t="s">
        <v>217</v>
      </c>
      <c r="U171" s="1514"/>
      <c r="V171" s="1511"/>
      <c r="W171" s="1511"/>
      <c r="X171" s="1511"/>
      <c r="Y171" s="1511"/>
      <c r="Z171" s="1511"/>
      <c r="AA171" s="1511"/>
      <c r="AB171" s="1510" t="s">
        <v>126</v>
      </c>
      <c r="AC171" s="1510" t="s">
        <v>127</v>
      </c>
      <c r="AD171" s="1510" t="s">
        <v>128</v>
      </c>
      <c r="AE171" s="1510" t="s">
        <v>129</v>
      </c>
      <c r="AF171" s="1701" t="s">
        <v>130</v>
      </c>
      <c r="AG171" s="1701" t="s">
        <v>131</v>
      </c>
      <c r="AH171" s="210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25"/>
      <c r="B172" s="1551"/>
      <c r="C172" s="1146" t="s">
        <v>32</v>
      </c>
      <c r="D172" s="1147" t="s">
        <v>40</v>
      </c>
      <c r="E172" s="756" t="s">
        <v>34</v>
      </c>
      <c r="F172" s="1148" t="s">
        <v>40</v>
      </c>
      <c r="G172" s="1149" t="s">
        <v>34</v>
      </c>
      <c r="H172" s="1148" t="s">
        <v>40</v>
      </c>
      <c r="I172" s="1149" t="s">
        <v>34</v>
      </c>
      <c r="J172" s="1148" t="s">
        <v>40</v>
      </c>
      <c r="K172" s="1149" t="s">
        <v>34</v>
      </c>
      <c r="L172" s="1148" t="s">
        <v>40</v>
      </c>
      <c r="M172" s="1149" t="s">
        <v>34</v>
      </c>
      <c r="N172" s="1148" t="s">
        <v>40</v>
      </c>
      <c r="O172" s="1149" t="s">
        <v>34</v>
      </c>
      <c r="P172" s="1148" t="s">
        <v>40</v>
      </c>
      <c r="Q172" s="1149" t="s">
        <v>34</v>
      </c>
      <c r="R172" s="1148" t="s">
        <v>40</v>
      </c>
      <c r="S172" s="1149" t="s">
        <v>34</v>
      </c>
      <c r="T172" s="100" t="s">
        <v>40</v>
      </c>
      <c r="U172" s="1149" t="s">
        <v>34</v>
      </c>
      <c r="V172" s="1512"/>
      <c r="W172" s="1512"/>
      <c r="X172" s="1512"/>
      <c r="Y172" s="1512"/>
      <c r="Z172" s="1512"/>
      <c r="AA172" s="1512"/>
      <c r="AB172" s="1512"/>
      <c r="AC172" s="1512"/>
      <c r="AD172" s="1512"/>
      <c r="AE172" s="1512"/>
      <c r="AF172" s="1702"/>
      <c r="AG172" s="1702"/>
      <c r="AH172" s="210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26.25" customHeight="1" x14ac:dyDescent="0.2">
      <c r="A173" s="1510" t="s">
        <v>218</v>
      </c>
      <c r="B173" s="1150" t="s">
        <v>219</v>
      </c>
      <c r="C173" s="1151">
        <f>SUM(D173:E173)</f>
        <v>3</v>
      </c>
      <c r="D173" s="1152">
        <f>SUM(F173+H173+J173+L173+N173+P173+R173+T173)</f>
        <v>1</v>
      </c>
      <c r="E173" s="56">
        <f>G173+I173+K173+M173+O173+Q173+S173+U173</f>
        <v>2</v>
      </c>
      <c r="F173" s="1153"/>
      <c r="G173" s="1154"/>
      <c r="H173" s="1153"/>
      <c r="I173" s="1154"/>
      <c r="J173" s="1153">
        <v>1</v>
      </c>
      <c r="K173" s="1154"/>
      <c r="L173" s="1153"/>
      <c r="M173" s="1154"/>
      <c r="N173" s="1153"/>
      <c r="O173" s="1154"/>
      <c r="P173" s="1153"/>
      <c r="Q173" s="1154">
        <v>2</v>
      </c>
      <c r="R173" s="1153"/>
      <c r="S173" s="1154"/>
      <c r="T173" s="1153"/>
      <c r="U173" s="1154"/>
      <c r="V173" s="1155"/>
      <c r="W173" s="1153">
        <v>1</v>
      </c>
      <c r="X173" s="1154">
        <v>1</v>
      </c>
      <c r="Y173" s="1154"/>
      <c r="Z173" s="1154">
        <v>2</v>
      </c>
      <c r="AA173" s="1154"/>
      <c r="AB173" s="1153"/>
      <c r="AC173" s="1154"/>
      <c r="AD173" s="1154">
        <v>3</v>
      </c>
      <c r="AE173" s="1156"/>
      <c r="AF173" s="1154">
        <v>3</v>
      </c>
      <c r="AG173" s="1156"/>
      <c r="AH173" s="28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12"/>
      <c r="AT173" s="12"/>
      <c r="BW173" s="3"/>
      <c r="CG173" s="13">
        <v>0</v>
      </c>
      <c r="CH173" s="13">
        <v>0</v>
      </c>
      <c r="CI173" s="13">
        <v>0</v>
      </c>
      <c r="CJ173" s="13">
        <v>0</v>
      </c>
      <c r="CK173" s="13"/>
      <c r="CL173" s="13"/>
      <c r="CM173" s="13"/>
    </row>
    <row r="174" spans="1:91" ht="26.25" customHeight="1" x14ac:dyDescent="0.2">
      <c r="A174" s="1512"/>
      <c r="B174" s="89" t="s">
        <v>220</v>
      </c>
      <c r="C174" s="344">
        <f>SUM(D174:E174)</f>
        <v>1</v>
      </c>
      <c r="D174" s="44">
        <f>SUM(F174+H174+J174+L174+N174+P174+R174+T174)</f>
        <v>0</v>
      </c>
      <c r="E174" s="345">
        <f>G174+I174+K174+M174+O174+Q174+S174+U174</f>
        <v>1</v>
      </c>
      <c r="F174" s="222"/>
      <c r="G174" s="346"/>
      <c r="H174" s="222"/>
      <c r="I174" s="346"/>
      <c r="J174" s="222"/>
      <c r="K174" s="346"/>
      <c r="L174" s="222"/>
      <c r="M174" s="346"/>
      <c r="N174" s="222"/>
      <c r="O174" s="346">
        <v>1</v>
      </c>
      <c r="P174" s="222"/>
      <c r="Q174" s="346"/>
      <c r="R174" s="222"/>
      <c r="S174" s="346"/>
      <c r="T174" s="222"/>
      <c r="U174" s="346"/>
      <c r="V174" s="347"/>
      <c r="W174" s="222"/>
      <c r="X174" s="346">
        <v>1</v>
      </c>
      <c r="Y174" s="346"/>
      <c r="Z174" s="346"/>
      <c r="AA174" s="346"/>
      <c r="AB174" s="222"/>
      <c r="AC174" s="346"/>
      <c r="AD174" s="346">
        <v>1</v>
      </c>
      <c r="AE174" s="223"/>
      <c r="AF174" s="346">
        <v>1</v>
      </c>
      <c r="AG174" s="223"/>
      <c r="AH174" s="28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32.1" customHeight="1" x14ac:dyDescent="0.2">
      <c r="A175" s="82" t="s">
        <v>221</v>
      </c>
      <c r="B175" s="8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BX175" s="2"/>
      <c r="BY175" s="2"/>
      <c r="BZ175" s="2"/>
      <c r="CG175" s="13"/>
      <c r="CH175" s="13"/>
      <c r="CI175" s="13"/>
      <c r="CJ175" s="13"/>
      <c r="CK175" s="13"/>
      <c r="CL175" s="13"/>
      <c r="CM175" s="13"/>
    </row>
    <row r="176" spans="1:91" ht="16.350000000000001" customHeight="1" x14ac:dyDescent="0.2">
      <c r="A176" s="1498" t="s">
        <v>4</v>
      </c>
      <c r="B176" s="1498" t="s">
        <v>53</v>
      </c>
      <c r="C176" s="1510" t="s">
        <v>65</v>
      </c>
      <c r="D176" s="1510" t="s">
        <v>222</v>
      </c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BX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00"/>
      <c r="B177" s="1500"/>
      <c r="C177" s="1512"/>
      <c r="D177" s="15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20.25" customHeight="1" x14ac:dyDescent="0.2">
      <c r="A178" s="1150" t="s">
        <v>223</v>
      </c>
      <c r="B178" s="1157">
        <f>SUM(C178:D178)</f>
        <v>4</v>
      </c>
      <c r="C178" s="1158"/>
      <c r="D178" s="1159">
        <v>4</v>
      </c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89" t="s">
        <v>224</v>
      </c>
      <c r="B179" s="349">
        <f>SUM(C179)</f>
        <v>0</v>
      </c>
      <c r="C179" s="350"/>
      <c r="D179" s="1160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32.1" customHeight="1" x14ac:dyDescent="0.2">
      <c r="A180" s="352" t="s">
        <v>225</v>
      </c>
      <c r="B180" s="334"/>
      <c r="C180" s="353"/>
      <c r="D180" s="10"/>
      <c r="F180" s="207"/>
      <c r="G180" s="206"/>
      <c r="H180" s="56"/>
      <c r="I180" s="206"/>
      <c r="J180" s="204"/>
      <c r="K180" s="204"/>
      <c r="L180" s="206"/>
      <c r="M180" s="56"/>
      <c r="N180" s="206"/>
      <c r="O180" s="206"/>
      <c r="P180" s="56"/>
      <c r="Q180" s="206"/>
      <c r="R180" s="206"/>
      <c r="S180" s="56"/>
      <c r="T180" s="206"/>
      <c r="U180" s="206"/>
      <c r="V180" s="204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BX180" s="2"/>
      <c r="BY180" s="2"/>
      <c r="BZ180" s="2"/>
      <c r="CG180" s="13"/>
      <c r="CH180" s="13"/>
      <c r="CI180" s="13"/>
      <c r="CJ180" s="13"/>
      <c r="CK180" s="13"/>
      <c r="CL180" s="13"/>
      <c r="CM180" s="13"/>
    </row>
    <row r="181" spans="1:91" ht="16.350000000000001" customHeight="1" x14ac:dyDescent="0.2">
      <c r="A181" s="1498" t="s">
        <v>111</v>
      </c>
      <c r="B181" s="1523" t="s">
        <v>53</v>
      </c>
      <c r="C181" s="1554"/>
      <c r="D181" s="1549"/>
      <c r="E181" s="1613" t="s">
        <v>6</v>
      </c>
      <c r="F181" s="1614"/>
      <c r="G181" s="1614"/>
      <c r="H181" s="1614"/>
      <c r="I181" s="1614"/>
      <c r="J181" s="1614"/>
      <c r="K181" s="1614"/>
      <c r="L181" s="1614"/>
      <c r="M181" s="1614"/>
      <c r="N181" s="1614"/>
      <c r="O181" s="1614"/>
      <c r="P181" s="1614"/>
      <c r="Q181" s="1614"/>
      <c r="R181" s="1614"/>
      <c r="S181" s="1614"/>
      <c r="T181" s="1614"/>
      <c r="U181" s="1614"/>
      <c r="V181" s="1615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499"/>
      <c r="B182" s="1525"/>
      <c r="C182" s="1570"/>
      <c r="D182" s="1551"/>
      <c r="E182" s="1507" t="s">
        <v>112</v>
      </c>
      <c r="F182" s="1509"/>
      <c r="G182" s="1555" t="s">
        <v>226</v>
      </c>
      <c r="H182" s="1692"/>
      <c r="I182" s="1507" t="s">
        <v>15</v>
      </c>
      <c r="J182" s="1509"/>
      <c r="K182" s="1507" t="s">
        <v>227</v>
      </c>
      <c r="L182" s="1509"/>
      <c r="M182" s="1507" t="s">
        <v>117</v>
      </c>
      <c r="N182" s="1509"/>
      <c r="O182" s="1513" t="s">
        <v>118</v>
      </c>
      <c r="P182" s="1514"/>
      <c r="Q182" s="1513" t="s">
        <v>228</v>
      </c>
      <c r="R182" s="1514"/>
      <c r="S182" s="1513" t="s">
        <v>229</v>
      </c>
      <c r="T182" s="1514"/>
      <c r="U182" s="1513" t="s">
        <v>230</v>
      </c>
      <c r="V182" s="1514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00"/>
      <c r="B183" s="14" t="s">
        <v>32</v>
      </c>
      <c r="C183" s="15" t="s">
        <v>33</v>
      </c>
      <c r="D183" s="757" t="s">
        <v>34</v>
      </c>
      <c r="E183" s="1148" t="s">
        <v>40</v>
      </c>
      <c r="F183" s="1149" t="s">
        <v>34</v>
      </c>
      <c r="G183" s="1148" t="s">
        <v>40</v>
      </c>
      <c r="H183" s="1149" t="s">
        <v>34</v>
      </c>
      <c r="I183" s="1148" t="s">
        <v>40</v>
      </c>
      <c r="J183" s="1149" t="s">
        <v>34</v>
      </c>
      <c r="K183" s="1148" t="s">
        <v>40</v>
      </c>
      <c r="L183" s="765" t="s">
        <v>34</v>
      </c>
      <c r="M183" s="1148" t="s">
        <v>40</v>
      </c>
      <c r="N183" s="765" t="s">
        <v>34</v>
      </c>
      <c r="O183" s="1148" t="s">
        <v>40</v>
      </c>
      <c r="P183" s="765" t="s">
        <v>34</v>
      </c>
      <c r="Q183" s="1148" t="s">
        <v>40</v>
      </c>
      <c r="R183" s="1149" t="s">
        <v>34</v>
      </c>
      <c r="S183" s="1148" t="s">
        <v>40</v>
      </c>
      <c r="T183" s="1149" t="s">
        <v>34</v>
      </c>
      <c r="U183" s="100" t="s">
        <v>40</v>
      </c>
      <c r="V183" s="1149" t="s">
        <v>34</v>
      </c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161" t="s">
        <v>231</v>
      </c>
      <c r="B184" s="1162">
        <f>SUM(C184+D184)</f>
        <v>17</v>
      </c>
      <c r="C184" s="1163">
        <f>SUM(E184+G184+I184+K184+M184+O184+Q184+S184+U184)</f>
        <v>4</v>
      </c>
      <c r="D184" s="118">
        <f>SUM(F184+H184+J184+L184+N184+P184+R184+T184+V184)</f>
        <v>13</v>
      </c>
      <c r="E184" s="1164"/>
      <c r="F184" s="1165"/>
      <c r="G184" s="1164">
        <v>2</v>
      </c>
      <c r="H184" s="1165">
        <v>7</v>
      </c>
      <c r="I184" s="1164"/>
      <c r="J184" s="1165"/>
      <c r="K184" s="1164">
        <v>1</v>
      </c>
      <c r="L184" s="358">
        <v>2</v>
      </c>
      <c r="M184" s="1164">
        <v>1</v>
      </c>
      <c r="N184" s="358">
        <v>4</v>
      </c>
      <c r="O184" s="1164"/>
      <c r="P184" s="358"/>
      <c r="Q184" s="1164"/>
      <c r="R184" s="1165"/>
      <c r="S184" s="1164"/>
      <c r="T184" s="1165"/>
      <c r="U184" s="1164"/>
      <c r="V184" s="358"/>
      <c r="W184" s="131"/>
      <c r="CG184" s="13"/>
      <c r="CH184" s="13"/>
      <c r="CI184" s="13"/>
      <c r="CJ184" s="13"/>
      <c r="CK184" s="13"/>
      <c r="CL184" s="13"/>
      <c r="CM184" s="13"/>
    </row>
    <row r="185" spans="1:91" ht="32.1" customHeight="1" x14ac:dyDescent="0.2">
      <c r="A185" s="82" t="s">
        <v>232</v>
      </c>
      <c r="B185" s="82"/>
      <c r="BX185" s="2"/>
      <c r="BY185" s="2"/>
      <c r="BZ185" s="2"/>
      <c r="CG185" s="13"/>
      <c r="CH185" s="13"/>
      <c r="CI185" s="13"/>
      <c r="CJ185" s="13"/>
      <c r="CK185" s="13"/>
      <c r="CL185" s="13"/>
      <c r="CM185" s="13"/>
    </row>
    <row r="186" spans="1:91" ht="16.350000000000001" customHeight="1" x14ac:dyDescent="0.2">
      <c r="A186" s="1549" t="s">
        <v>233</v>
      </c>
      <c r="B186" s="1501" t="s">
        <v>53</v>
      </c>
      <c r="C186" s="1502"/>
      <c r="D186" s="1503"/>
      <c r="E186" s="1606" t="s">
        <v>6</v>
      </c>
      <c r="F186" s="1607"/>
      <c r="G186" s="1607"/>
      <c r="H186" s="1607"/>
      <c r="I186" s="1607"/>
      <c r="J186" s="1607"/>
      <c r="K186" s="1607"/>
      <c r="L186" s="1608"/>
      <c r="M186" s="1703" t="s">
        <v>234</v>
      </c>
      <c r="N186" s="1609"/>
      <c r="O186" s="1693" t="s">
        <v>235</v>
      </c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50"/>
      <c r="B187" s="1504"/>
      <c r="C187" s="1505"/>
      <c r="D187" s="1506"/>
      <c r="E187" s="1507" t="s">
        <v>11</v>
      </c>
      <c r="F187" s="1509"/>
      <c r="G187" s="1507" t="s">
        <v>12</v>
      </c>
      <c r="H187" s="1509"/>
      <c r="I187" s="1507" t="s">
        <v>13</v>
      </c>
      <c r="J187" s="1509"/>
      <c r="K187" s="1507" t="s">
        <v>236</v>
      </c>
      <c r="L187" s="1561"/>
      <c r="M187" s="1704"/>
      <c r="N187" s="1610"/>
      <c r="O187" s="1705"/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50"/>
      <c r="B188" s="756" t="s">
        <v>32</v>
      </c>
      <c r="C188" s="1161" t="s">
        <v>33</v>
      </c>
      <c r="D188" s="756" t="s">
        <v>34</v>
      </c>
      <c r="E188" s="1148" t="s">
        <v>40</v>
      </c>
      <c r="F188" s="773" t="s">
        <v>34</v>
      </c>
      <c r="G188" s="1148" t="s">
        <v>40</v>
      </c>
      <c r="H188" s="773" t="s">
        <v>34</v>
      </c>
      <c r="I188" s="778" t="s">
        <v>40</v>
      </c>
      <c r="J188" s="779" t="s">
        <v>34</v>
      </c>
      <c r="K188" s="1148" t="s">
        <v>40</v>
      </c>
      <c r="L188" s="755" t="s">
        <v>34</v>
      </c>
      <c r="M188" s="1166" t="s">
        <v>237</v>
      </c>
      <c r="N188" s="763" t="s">
        <v>238</v>
      </c>
      <c r="O188" s="1694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51"/>
      <c r="B189" s="366">
        <f t="shared" ref="B189:B194" si="21">+C189+D189</f>
        <v>14</v>
      </c>
      <c r="C189" s="367">
        <f t="shared" ref="C189:D194" si="22">+E189+G189+I189+K189</f>
        <v>11</v>
      </c>
      <c r="D189" s="368">
        <f t="shared" si="22"/>
        <v>3</v>
      </c>
      <c r="E189" s="1167">
        <f t="shared" ref="E189:O189" si="23">SUM(E190:E194)</f>
        <v>1</v>
      </c>
      <c r="F189" s="370">
        <f t="shared" si="23"/>
        <v>0</v>
      </c>
      <c r="G189" s="1167">
        <f t="shared" si="23"/>
        <v>1</v>
      </c>
      <c r="H189" s="370">
        <f t="shared" si="23"/>
        <v>0</v>
      </c>
      <c r="I189" s="1167">
        <f t="shared" si="23"/>
        <v>2</v>
      </c>
      <c r="J189" s="1168">
        <f t="shared" si="23"/>
        <v>1</v>
      </c>
      <c r="K189" s="1162">
        <f t="shared" si="23"/>
        <v>7</v>
      </c>
      <c r="L189" s="372">
        <f t="shared" si="23"/>
        <v>2</v>
      </c>
      <c r="M189" s="373">
        <f t="shared" si="23"/>
        <v>11</v>
      </c>
      <c r="N189" s="370">
        <f t="shared" si="23"/>
        <v>3</v>
      </c>
      <c r="O189" s="1169">
        <f t="shared" si="23"/>
        <v>5</v>
      </c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150" t="s">
        <v>239</v>
      </c>
      <c r="B190" s="1157">
        <f t="shared" si="21"/>
        <v>13</v>
      </c>
      <c r="C190" s="1157">
        <f t="shared" si="22"/>
        <v>11</v>
      </c>
      <c r="D190" s="1170">
        <f t="shared" si="22"/>
        <v>2</v>
      </c>
      <c r="E190" s="212">
        <v>1</v>
      </c>
      <c r="F190" s="216"/>
      <c r="G190" s="212">
        <v>1</v>
      </c>
      <c r="H190" s="216"/>
      <c r="I190" s="212">
        <v>2</v>
      </c>
      <c r="J190" s="213"/>
      <c r="K190" s="212">
        <v>7</v>
      </c>
      <c r="L190" s="376">
        <v>2</v>
      </c>
      <c r="M190" s="214">
        <v>10</v>
      </c>
      <c r="N190" s="216">
        <v>3</v>
      </c>
      <c r="O190" s="377">
        <v>4</v>
      </c>
      <c r="P190" s="28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12"/>
      <c r="AC190" s="12"/>
      <c r="AD190" s="12"/>
      <c r="AE190" s="12"/>
      <c r="BX190" s="2"/>
      <c r="BY190" s="2"/>
      <c r="BZ190" s="2"/>
      <c r="CG190" s="13">
        <v>0</v>
      </c>
      <c r="CH190" s="13">
        <v>0</v>
      </c>
      <c r="CI190" s="13"/>
      <c r="CJ190" s="13"/>
      <c r="CK190" s="13"/>
      <c r="CL190" s="13"/>
      <c r="CM190" s="13"/>
    </row>
    <row r="191" spans="1:91" ht="16.350000000000001" customHeight="1" x14ac:dyDescent="0.2">
      <c r="A191" s="30" t="s">
        <v>240</v>
      </c>
      <c r="B191" s="378">
        <f t="shared" si="21"/>
        <v>1</v>
      </c>
      <c r="C191" s="378">
        <f t="shared" si="22"/>
        <v>0</v>
      </c>
      <c r="D191" s="379">
        <f t="shared" si="22"/>
        <v>1</v>
      </c>
      <c r="E191" s="217"/>
      <c r="F191" s="221"/>
      <c r="G191" s="217"/>
      <c r="H191" s="221"/>
      <c r="I191" s="217"/>
      <c r="J191" s="218">
        <v>1</v>
      </c>
      <c r="K191" s="217"/>
      <c r="L191" s="380"/>
      <c r="M191" s="219">
        <v>1</v>
      </c>
      <c r="N191" s="221"/>
      <c r="O191" s="381">
        <v>1</v>
      </c>
      <c r="P191" s="28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78">
        <f t="shared" si="21"/>
        <v>0</v>
      </c>
      <c r="C192" s="378">
        <f t="shared" si="22"/>
        <v>0</v>
      </c>
      <c r="D192" s="379">
        <f t="shared" si="22"/>
        <v>0</v>
      </c>
      <c r="E192" s="217"/>
      <c r="F192" s="221"/>
      <c r="G192" s="217"/>
      <c r="H192" s="221"/>
      <c r="I192" s="217"/>
      <c r="J192" s="218"/>
      <c r="K192" s="217"/>
      <c r="L192" s="380"/>
      <c r="M192" s="219"/>
      <c r="N192" s="221"/>
      <c r="O192" s="381"/>
      <c r="P192" s="28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78">
        <f t="shared" si="21"/>
        <v>0</v>
      </c>
      <c r="C193" s="378">
        <f t="shared" si="22"/>
        <v>0</v>
      </c>
      <c r="D193" s="379">
        <f t="shared" si="22"/>
        <v>0</v>
      </c>
      <c r="E193" s="382"/>
      <c r="F193" s="383"/>
      <c r="G193" s="382"/>
      <c r="H193" s="383"/>
      <c r="I193" s="382"/>
      <c r="J193" s="384"/>
      <c r="K193" s="382"/>
      <c r="L193" s="385"/>
      <c r="M193" s="386"/>
      <c r="N193" s="383"/>
      <c r="O193" s="387"/>
      <c r="P193" s="28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76" t="s">
        <v>243</v>
      </c>
      <c r="B194" s="388">
        <f t="shared" si="21"/>
        <v>0</v>
      </c>
      <c r="C194" s="388">
        <f t="shared" si="22"/>
        <v>0</v>
      </c>
      <c r="D194" s="389">
        <f t="shared" si="22"/>
        <v>0</v>
      </c>
      <c r="E194" s="222"/>
      <c r="F194" s="223"/>
      <c r="G194" s="222"/>
      <c r="H194" s="223"/>
      <c r="I194" s="222"/>
      <c r="J194" s="223"/>
      <c r="K194" s="222"/>
      <c r="L194" s="390"/>
      <c r="M194" s="224"/>
      <c r="N194" s="223"/>
      <c r="O194" s="391"/>
      <c r="P194" s="28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9" spans="1:104" s="392" customFormat="1" ht="14.25" hidden="1" customHeight="1" x14ac:dyDescent="0.2">
      <c r="A199" s="392">
        <f>SUM(B12:B14,B19:B22,B27:B32,B63,B85,C90,D100:D102,C107:C109,C113:C114,C118:C119,B135,D142:D143,C146:C151,D155:D160,C165:C168,B178:B179,B184,B37:B42,B47:B52,E138:F138,C91:C97,C173:C174,B189)</f>
        <v>9110</v>
      </c>
      <c r="B199" s="392">
        <f>SUM(CG8:CM194)</f>
        <v>1</v>
      </c>
      <c r="BX199" s="393"/>
      <c r="BY199" s="393"/>
      <c r="BZ199" s="393"/>
      <c r="CA199" s="393"/>
      <c r="CB199" s="393"/>
      <c r="CC199" s="393"/>
      <c r="CD199" s="393"/>
      <c r="CE199" s="393"/>
      <c r="CF199" s="393"/>
      <c r="CG199" s="393"/>
      <c r="CH199" s="393"/>
      <c r="CI199" s="393"/>
      <c r="CJ199" s="393"/>
      <c r="CK199" s="393"/>
      <c r="CL199" s="393"/>
      <c r="CM199" s="393"/>
      <c r="CN199" s="393"/>
      <c r="CO199" s="393"/>
      <c r="CP199" s="393"/>
      <c r="CQ199" s="393"/>
      <c r="CR199" s="393"/>
      <c r="CS199" s="393"/>
      <c r="CT199" s="393"/>
      <c r="CU199" s="393"/>
      <c r="CV199" s="393"/>
      <c r="CW199" s="393"/>
      <c r="CX199" s="393"/>
      <c r="CY199" s="393"/>
      <c r="CZ199" s="393"/>
    </row>
  </sheetData>
  <mergeCells count="319">
    <mergeCell ref="K187:L187"/>
    <mergeCell ref="S182:T182"/>
    <mergeCell ref="U182:V182"/>
    <mergeCell ref="A186:A189"/>
    <mergeCell ref="B186:D187"/>
    <mergeCell ref="E186:L186"/>
    <mergeCell ref="M186:N187"/>
    <mergeCell ref="O186:O188"/>
    <mergeCell ref="E187:F187"/>
    <mergeCell ref="G187:H187"/>
    <mergeCell ref="I187:J187"/>
    <mergeCell ref="A181:A183"/>
    <mergeCell ref="B181:D182"/>
    <mergeCell ref="E181:V181"/>
    <mergeCell ref="E182:F182"/>
    <mergeCell ref="G182:H182"/>
    <mergeCell ref="I182:J182"/>
    <mergeCell ref="K182:L182"/>
    <mergeCell ref="M182:N182"/>
    <mergeCell ref="O182:P182"/>
    <mergeCell ref="Q182:R182"/>
    <mergeCell ref="A173:A174"/>
    <mergeCell ref="A176:A177"/>
    <mergeCell ref="B176:B177"/>
    <mergeCell ref="C176:C177"/>
    <mergeCell ref="D176:D177"/>
    <mergeCell ref="AF170:AG170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AB171:AB172"/>
    <mergeCell ref="W170:W172"/>
    <mergeCell ref="X170:X172"/>
    <mergeCell ref="Y170:Y172"/>
    <mergeCell ref="Z170:Z172"/>
    <mergeCell ref="AA170:AA172"/>
    <mergeCell ref="AB170:AE170"/>
    <mergeCell ref="AC171:AC172"/>
    <mergeCell ref="AD171:AD172"/>
    <mergeCell ref="AE171:AE172"/>
    <mergeCell ref="A167:B167"/>
    <mergeCell ref="A168:B168"/>
    <mergeCell ref="A170:B172"/>
    <mergeCell ref="C170:E171"/>
    <mergeCell ref="F170:U170"/>
    <mergeCell ref="V170:V172"/>
    <mergeCell ref="AF163:AG163"/>
    <mergeCell ref="AF171:AF172"/>
    <mergeCell ref="AG171:AG172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H163:AI163"/>
    <mergeCell ref="A146:A147"/>
    <mergeCell ref="A149:A151"/>
    <mergeCell ref="A153:C154"/>
    <mergeCell ref="D153:F153"/>
    <mergeCell ref="G153:G154"/>
    <mergeCell ref="H153:H154"/>
    <mergeCell ref="G140:G141"/>
    <mergeCell ref="H140:J140"/>
    <mergeCell ref="K140:M140"/>
    <mergeCell ref="A142:A143"/>
    <mergeCell ref="B142:C142"/>
    <mergeCell ref="A145:B145"/>
    <mergeCell ref="I153:I154"/>
    <mergeCell ref="A118:A119"/>
    <mergeCell ref="A121:A122"/>
    <mergeCell ref="B121:B122"/>
    <mergeCell ref="A137:D137"/>
    <mergeCell ref="B138:D138"/>
    <mergeCell ref="A140:C141"/>
    <mergeCell ref="D140:F140"/>
    <mergeCell ref="A114:B114"/>
    <mergeCell ref="A116:B117"/>
    <mergeCell ref="C116:C117"/>
    <mergeCell ref="D116:M116"/>
    <mergeCell ref="N116:O116"/>
    <mergeCell ref="P116:P117"/>
    <mergeCell ref="X111:X112"/>
    <mergeCell ref="Y111:AB111"/>
    <mergeCell ref="AC111:AD111"/>
    <mergeCell ref="AE111:AH111"/>
    <mergeCell ref="AI111:AI112"/>
    <mergeCell ref="A113:B113"/>
    <mergeCell ref="L111:M111"/>
    <mergeCell ref="N111:O111"/>
    <mergeCell ref="P111:Q111"/>
    <mergeCell ref="R111:S111"/>
    <mergeCell ref="T111:U111"/>
    <mergeCell ref="V111:W111"/>
    <mergeCell ref="A109:B109"/>
    <mergeCell ref="A111:B112"/>
    <mergeCell ref="C111:E111"/>
    <mergeCell ref="F111:G111"/>
    <mergeCell ref="H111:I111"/>
    <mergeCell ref="J111:K111"/>
    <mergeCell ref="AF105:AG105"/>
    <mergeCell ref="AH105:AI105"/>
    <mergeCell ref="AJ105:AK105"/>
    <mergeCell ref="A107:B107"/>
    <mergeCell ref="A108:B108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97:B97"/>
    <mergeCell ref="A99:C99"/>
    <mergeCell ref="A100:B102"/>
    <mergeCell ref="A104:B106"/>
    <mergeCell ref="C104:E105"/>
    <mergeCell ref="F104:AM104"/>
    <mergeCell ref="X105:Y105"/>
    <mergeCell ref="Z105:AA105"/>
    <mergeCell ref="AB105:AC105"/>
    <mergeCell ref="AD105:AE105"/>
    <mergeCell ref="AL105:AM105"/>
    <mergeCell ref="A90:B90"/>
    <mergeCell ref="A91:A93"/>
    <mergeCell ref="A94:B94"/>
    <mergeCell ref="A95:B95"/>
    <mergeCell ref="A96:B96"/>
    <mergeCell ref="Z88:AA88"/>
    <mergeCell ref="AB88:AC88"/>
    <mergeCell ref="AD88:AE88"/>
    <mergeCell ref="AF88:AG88"/>
    <mergeCell ref="A87:B89"/>
    <mergeCell ref="C87:E88"/>
    <mergeCell ref="AO87:AO89"/>
    <mergeCell ref="F88:G88"/>
    <mergeCell ref="H88:I88"/>
    <mergeCell ref="J88:K88"/>
    <mergeCell ref="L88:M88"/>
    <mergeCell ref="N88:O88"/>
    <mergeCell ref="P88:Q88"/>
    <mergeCell ref="R88:S88"/>
    <mergeCell ref="T88:U88"/>
    <mergeCell ref="AL88:AM88"/>
    <mergeCell ref="AH88:AI88"/>
    <mergeCell ref="AJ88:AK88"/>
    <mergeCell ref="F87:AM87"/>
    <mergeCell ref="V88:W88"/>
    <mergeCell ref="X88:Y88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K55:AL55"/>
    <mergeCell ref="AM54:AN55"/>
    <mergeCell ref="E55:F55"/>
    <mergeCell ref="G55:H55"/>
    <mergeCell ref="I55:J55"/>
    <mergeCell ref="K55:L55"/>
    <mergeCell ref="AN87:AN89"/>
    <mergeCell ref="M55:N55"/>
    <mergeCell ref="O55:P5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C55:AD55"/>
    <mergeCell ref="AE55:AF55"/>
    <mergeCell ref="AG55:AH55"/>
    <mergeCell ref="AI55:AJ5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3" width="13.5703125" style="2" customWidth="1"/>
    <col min="24" max="24" width="17.42578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 customWidth="1"/>
    <col min="35" max="35" width="14" style="2" customWidth="1"/>
    <col min="36" max="37" width="11.42578125" style="2" customWidth="1"/>
    <col min="38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05" width="11.42578125" style="2" hidden="1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1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",[10]NOMBRE!B6," - ","( ",[10]NOMBRE!C6,[10]NOMBRE!D6," )")</f>
        <v>MES: SEPTIEMBRE - ( 09 )</v>
      </c>
    </row>
    <row r="5" spans="1:91" ht="16.350000000000001" customHeight="1" x14ac:dyDescent="0.2">
      <c r="A5" s="1" t="str">
        <f>CONCATENATE("AÑO: ",[10]NOMBRE!B7)</f>
        <v>AÑO: 2020</v>
      </c>
      <c r="AP5" s="5"/>
    </row>
    <row r="6" spans="1:91" ht="15" x14ac:dyDescent="0.2">
      <c r="A6" s="1497" t="s">
        <v>1</v>
      </c>
      <c r="B6" s="1497"/>
      <c r="C6" s="1497"/>
      <c r="D6" s="1497"/>
      <c r="E6" s="1497"/>
      <c r="F6" s="1497"/>
      <c r="G6" s="1497"/>
      <c r="H6" s="1497"/>
      <c r="I6" s="1497"/>
      <c r="J6" s="1497"/>
      <c r="K6" s="1497"/>
      <c r="L6" s="1497"/>
      <c r="M6" s="1497"/>
      <c r="N6" s="1497"/>
      <c r="O6" s="1497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498" t="s">
        <v>4</v>
      </c>
      <c r="B9" s="1501" t="s">
        <v>5</v>
      </c>
      <c r="C9" s="1502"/>
      <c r="D9" s="1503"/>
      <c r="E9" s="1507" t="s">
        <v>6</v>
      </c>
      <c r="F9" s="1508"/>
      <c r="G9" s="1508"/>
      <c r="H9" s="1508"/>
      <c r="I9" s="1508"/>
      <c r="J9" s="1508"/>
      <c r="K9" s="1508"/>
      <c r="L9" s="1508"/>
      <c r="M9" s="1508"/>
      <c r="N9" s="1508"/>
      <c r="O9" s="1508"/>
      <c r="P9" s="1508"/>
      <c r="Q9" s="1508"/>
      <c r="R9" s="1508"/>
      <c r="S9" s="1508"/>
      <c r="T9" s="1508"/>
      <c r="U9" s="1508"/>
      <c r="V9" s="1508"/>
      <c r="W9" s="1508"/>
      <c r="X9" s="1508"/>
      <c r="Y9" s="1508"/>
      <c r="Z9" s="1508"/>
      <c r="AA9" s="1508"/>
      <c r="AB9" s="1508"/>
      <c r="AC9" s="1508"/>
      <c r="AD9" s="1508"/>
      <c r="AE9" s="1508"/>
      <c r="AF9" s="1508"/>
      <c r="AG9" s="1508"/>
      <c r="AH9" s="1508"/>
      <c r="AI9" s="1508"/>
      <c r="AJ9" s="1508"/>
      <c r="AK9" s="1508"/>
      <c r="AL9" s="1509"/>
      <c r="AM9" s="1510" t="s">
        <v>7</v>
      </c>
      <c r="AN9" s="1507" t="s">
        <v>8</v>
      </c>
      <c r="AO9" s="1508"/>
      <c r="AP9" s="1508"/>
      <c r="AQ9" s="1509"/>
      <c r="AR9" s="1510" t="s">
        <v>9</v>
      </c>
      <c r="AS9" s="1510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499"/>
      <c r="B10" s="1504"/>
      <c r="C10" s="1505"/>
      <c r="D10" s="1506"/>
      <c r="E10" s="1507" t="s">
        <v>11</v>
      </c>
      <c r="F10" s="1509"/>
      <c r="G10" s="1507" t="s">
        <v>12</v>
      </c>
      <c r="H10" s="1509"/>
      <c r="I10" s="1507" t="s">
        <v>13</v>
      </c>
      <c r="J10" s="1509"/>
      <c r="K10" s="1507" t="s">
        <v>14</v>
      </c>
      <c r="L10" s="1509"/>
      <c r="M10" s="1507" t="s">
        <v>15</v>
      </c>
      <c r="N10" s="1509"/>
      <c r="O10" s="1513" t="s">
        <v>16</v>
      </c>
      <c r="P10" s="1514"/>
      <c r="Q10" s="1513" t="s">
        <v>17</v>
      </c>
      <c r="R10" s="1514"/>
      <c r="S10" s="1513" t="s">
        <v>18</v>
      </c>
      <c r="T10" s="1514"/>
      <c r="U10" s="1513" t="s">
        <v>19</v>
      </c>
      <c r="V10" s="1514"/>
      <c r="W10" s="1513" t="s">
        <v>20</v>
      </c>
      <c r="X10" s="1514"/>
      <c r="Y10" s="1513" t="s">
        <v>21</v>
      </c>
      <c r="Z10" s="1514"/>
      <c r="AA10" s="1513" t="s">
        <v>22</v>
      </c>
      <c r="AB10" s="1514"/>
      <c r="AC10" s="1513" t="s">
        <v>23</v>
      </c>
      <c r="AD10" s="1514"/>
      <c r="AE10" s="1513" t="s">
        <v>24</v>
      </c>
      <c r="AF10" s="1514"/>
      <c r="AG10" s="1520" t="s">
        <v>25</v>
      </c>
      <c r="AH10" s="1520"/>
      <c r="AI10" s="1513" t="s">
        <v>26</v>
      </c>
      <c r="AJ10" s="1514"/>
      <c r="AK10" s="1520" t="s">
        <v>27</v>
      </c>
      <c r="AL10" s="1514"/>
      <c r="AM10" s="1511"/>
      <c r="AN10" s="1521" t="s">
        <v>28</v>
      </c>
      <c r="AO10" s="1515" t="s">
        <v>29</v>
      </c>
      <c r="AP10" s="1515" t="s">
        <v>30</v>
      </c>
      <c r="AQ10" s="1517" t="s">
        <v>31</v>
      </c>
      <c r="AR10" s="1511"/>
      <c r="AS10" s="1511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00"/>
      <c r="B11" s="14" t="s">
        <v>32</v>
      </c>
      <c r="C11" s="15" t="s">
        <v>33</v>
      </c>
      <c r="D11" s="764" t="s">
        <v>34</v>
      </c>
      <c r="E11" s="777" t="s">
        <v>33</v>
      </c>
      <c r="F11" s="760" t="s">
        <v>34</v>
      </c>
      <c r="G11" s="777" t="s">
        <v>33</v>
      </c>
      <c r="H11" s="760" t="s">
        <v>34</v>
      </c>
      <c r="I11" s="777" t="s">
        <v>33</v>
      </c>
      <c r="J11" s="760" t="s">
        <v>34</v>
      </c>
      <c r="K11" s="777" t="s">
        <v>33</v>
      </c>
      <c r="L11" s="760" t="s">
        <v>34</v>
      </c>
      <c r="M11" s="777" t="s">
        <v>33</v>
      </c>
      <c r="N11" s="760" t="s">
        <v>34</v>
      </c>
      <c r="O11" s="777" t="s">
        <v>33</v>
      </c>
      <c r="P11" s="760" t="s">
        <v>34</v>
      </c>
      <c r="Q11" s="777" t="s">
        <v>33</v>
      </c>
      <c r="R11" s="760" t="s">
        <v>34</v>
      </c>
      <c r="S11" s="777" t="s">
        <v>33</v>
      </c>
      <c r="T11" s="760" t="s">
        <v>34</v>
      </c>
      <c r="U11" s="777" t="s">
        <v>33</v>
      </c>
      <c r="V11" s="760" t="s">
        <v>34</v>
      </c>
      <c r="W11" s="777" t="s">
        <v>33</v>
      </c>
      <c r="X11" s="760" t="s">
        <v>34</v>
      </c>
      <c r="Y11" s="777" t="s">
        <v>33</v>
      </c>
      <c r="Z11" s="760" t="s">
        <v>34</v>
      </c>
      <c r="AA11" s="777" t="s">
        <v>33</v>
      </c>
      <c r="AB11" s="760" t="s">
        <v>34</v>
      </c>
      <c r="AC11" s="777" t="s">
        <v>33</v>
      </c>
      <c r="AD11" s="760" t="s">
        <v>34</v>
      </c>
      <c r="AE11" s="777" t="s">
        <v>33</v>
      </c>
      <c r="AF11" s="760" t="s">
        <v>34</v>
      </c>
      <c r="AG11" s="772" t="s">
        <v>33</v>
      </c>
      <c r="AH11" s="759" t="s">
        <v>34</v>
      </c>
      <c r="AI11" s="777" t="s">
        <v>33</v>
      </c>
      <c r="AJ11" s="760" t="s">
        <v>34</v>
      </c>
      <c r="AK11" s="772" t="s">
        <v>33</v>
      </c>
      <c r="AL11" s="760" t="s">
        <v>34</v>
      </c>
      <c r="AM11" s="1512"/>
      <c r="AN11" s="1522"/>
      <c r="AO11" s="1516"/>
      <c r="AP11" s="1516"/>
      <c r="AQ11" s="1518"/>
      <c r="AR11" s="1512"/>
      <c r="AS11" s="15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987" t="s">
        <v>35</v>
      </c>
      <c r="B12" s="988">
        <f>SUM(C12+D12)</f>
        <v>2779</v>
      </c>
      <c r="C12" s="968">
        <f t="shared" ref="C12:D14" si="0">SUM(E12+G12+I12+K12+M12+O12+Q12+S12+U12+W12+Y12+AA12+AC12+AE12+AG12+AI12+AK12)</f>
        <v>1475</v>
      </c>
      <c r="D12" s="989">
        <f t="shared" si="0"/>
        <v>1304</v>
      </c>
      <c r="E12" s="990">
        <v>139</v>
      </c>
      <c r="F12" s="991">
        <v>119</v>
      </c>
      <c r="G12" s="990">
        <v>65</v>
      </c>
      <c r="H12" s="991">
        <v>58</v>
      </c>
      <c r="I12" s="990">
        <v>49</v>
      </c>
      <c r="J12" s="992">
        <v>53</v>
      </c>
      <c r="K12" s="990">
        <v>49</v>
      </c>
      <c r="L12" s="992">
        <v>68</v>
      </c>
      <c r="M12" s="990">
        <v>85</v>
      </c>
      <c r="N12" s="992">
        <v>89</v>
      </c>
      <c r="O12" s="990">
        <v>77</v>
      </c>
      <c r="P12" s="992">
        <v>73</v>
      </c>
      <c r="Q12" s="990">
        <v>100</v>
      </c>
      <c r="R12" s="992">
        <v>68</v>
      </c>
      <c r="S12" s="990">
        <v>91</v>
      </c>
      <c r="T12" s="992">
        <v>74</v>
      </c>
      <c r="U12" s="990">
        <v>84</v>
      </c>
      <c r="V12" s="992">
        <v>82</v>
      </c>
      <c r="W12" s="990">
        <v>73</v>
      </c>
      <c r="X12" s="992">
        <v>68</v>
      </c>
      <c r="Y12" s="990">
        <v>90</v>
      </c>
      <c r="Z12" s="992">
        <v>77</v>
      </c>
      <c r="AA12" s="990">
        <v>87</v>
      </c>
      <c r="AB12" s="992">
        <v>89</v>
      </c>
      <c r="AC12" s="990">
        <v>93</v>
      </c>
      <c r="AD12" s="992">
        <v>86</v>
      </c>
      <c r="AE12" s="990">
        <v>90</v>
      </c>
      <c r="AF12" s="992">
        <v>55</v>
      </c>
      <c r="AG12" s="993">
        <v>101</v>
      </c>
      <c r="AH12" s="994">
        <v>71</v>
      </c>
      <c r="AI12" s="990">
        <v>89</v>
      </c>
      <c r="AJ12" s="992">
        <v>54</v>
      </c>
      <c r="AK12" s="995">
        <v>113</v>
      </c>
      <c r="AL12" s="992">
        <v>120</v>
      </c>
      <c r="AM12" s="995">
        <v>2653</v>
      </c>
      <c r="AN12" s="990">
        <v>71</v>
      </c>
      <c r="AO12" s="996"/>
      <c r="AP12" s="996">
        <v>172</v>
      </c>
      <c r="AQ12" s="992">
        <v>342</v>
      </c>
      <c r="AR12" s="992">
        <v>170</v>
      </c>
      <c r="AS12" s="992">
        <v>3034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238</v>
      </c>
      <c r="C13" s="32">
        <f t="shared" si="0"/>
        <v>1</v>
      </c>
      <c r="D13" s="33">
        <f t="shared" si="0"/>
        <v>237</v>
      </c>
      <c r="E13" s="34"/>
      <c r="F13" s="35"/>
      <c r="G13" s="36"/>
      <c r="H13" s="37"/>
      <c r="I13" s="36"/>
      <c r="J13" s="35"/>
      <c r="K13" s="34"/>
      <c r="L13" s="35">
        <v>21</v>
      </c>
      <c r="M13" s="34"/>
      <c r="N13" s="35">
        <v>47</v>
      </c>
      <c r="O13" s="34">
        <v>1</v>
      </c>
      <c r="P13" s="35">
        <v>61</v>
      </c>
      <c r="Q13" s="34"/>
      <c r="R13" s="35">
        <v>42</v>
      </c>
      <c r="S13" s="34"/>
      <c r="T13" s="35">
        <v>37</v>
      </c>
      <c r="U13" s="34"/>
      <c r="V13" s="35">
        <v>15</v>
      </c>
      <c r="W13" s="34"/>
      <c r="X13" s="35">
        <v>7</v>
      </c>
      <c r="Y13" s="34"/>
      <c r="Z13" s="35">
        <v>2</v>
      </c>
      <c r="AA13" s="34"/>
      <c r="AB13" s="35"/>
      <c r="AC13" s="34"/>
      <c r="AD13" s="35"/>
      <c r="AE13" s="34"/>
      <c r="AF13" s="35">
        <v>2</v>
      </c>
      <c r="AG13" s="38"/>
      <c r="AH13" s="39">
        <v>1</v>
      </c>
      <c r="AI13" s="34"/>
      <c r="AJ13" s="35"/>
      <c r="AK13" s="40"/>
      <c r="AL13" s="35">
        <v>2</v>
      </c>
      <c r="AM13" s="40">
        <v>231</v>
      </c>
      <c r="AN13" s="34">
        <v>9</v>
      </c>
      <c r="AO13" s="41"/>
      <c r="AP13" s="41">
        <v>3</v>
      </c>
      <c r="AQ13" s="35">
        <v>25</v>
      </c>
      <c r="AR13" s="35">
        <v>3</v>
      </c>
      <c r="AS13" s="35">
        <v>415</v>
      </c>
      <c r="AT13" s="28" t="s">
        <v>244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D13" s="4" t="s">
        <v>244</v>
      </c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ht="16.350000000000001" customHeight="1" x14ac:dyDescent="0.2">
      <c r="A14" s="42" t="s">
        <v>37</v>
      </c>
      <c r="B14" s="43">
        <f>SUM(C14+D14)</f>
        <v>164</v>
      </c>
      <c r="C14" s="44">
        <f t="shared" si="0"/>
        <v>2</v>
      </c>
      <c r="D14" s="45">
        <f t="shared" si="0"/>
        <v>162</v>
      </c>
      <c r="E14" s="46"/>
      <c r="F14" s="47"/>
      <c r="G14" s="46"/>
      <c r="H14" s="47"/>
      <c r="I14" s="46"/>
      <c r="J14" s="48"/>
      <c r="K14" s="46"/>
      <c r="L14" s="48">
        <v>12</v>
      </c>
      <c r="M14" s="46"/>
      <c r="N14" s="48">
        <v>39</v>
      </c>
      <c r="O14" s="46"/>
      <c r="P14" s="48">
        <v>31</v>
      </c>
      <c r="Q14" s="46"/>
      <c r="R14" s="48">
        <v>29</v>
      </c>
      <c r="S14" s="46"/>
      <c r="T14" s="48">
        <v>33</v>
      </c>
      <c r="U14" s="46"/>
      <c r="V14" s="48">
        <v>13</v>
      </c>
      <c r="W14" s="46"/>
      <c r="X14" s="48">
        <v>1</v>
      </c>
      <c r="Y14" s="46"/>
      <c r="Z14" s="48"/>
      <c r="AA14" s="46"/>
      <c r="AB14" s="48">
        <v>2</v>
      </c>
      <c r="AC14" s="46"/>
      <c r="AD14" s="48">
        <v>1</v>
      </c>
      <c r="AE14" s="46"/>
      <c r="AF14" s="48">
        <v>1</v>
      </c>
      <c r="AG14" s="49"/>
      <c r="AH14" s="50"/>
      <c r="AI14" s="46"/>
      <c r="AJ14" s="48"/>
      <c r="AK14" s="51">
        <v>2</v>
      </c>
      <c r="AL14" s="48"/>
      <c r="AM14" s="51">
        <v>160</v>
      </c>
      <c r="AN14" s="52"/>
      <c r="AO14" s="53"/>
      <c r="AP14" s="53"/>
      <c r="AQ14" s="54"/>
      <c r="AR14" s="54"/>
      <c r="AS14" s="54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32.1" customHeight="1" x14ac:dyDescent="0.2">
      <c r="A15" s="1519" t="s">
        <v>38</v>
      </c>
      <c r="B15" s="1519"/>
      <c r="C15" s="1519"/>
      <c r="D15" s="1519"/>
      <c r="E15" s="1519"/>
      <c r="F15" s="1519"/>
      <c r="G15" s="1519"/>
      <c r="H15" s="1519"/>
      <c r="I15" s="1519"/>
      <c r="J15" s="1519"/>
      <c r="K15" s="1519"/>
      <c r="L15" s="1519"/>
      <c r="M15" s="1519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X15" s="2"/>
      <c r="BY15" s="2"/>
      <c r="BZ15" s="2"/>
      <c r="CG15" s="13"/>
      <c r="CH15" s="13"/>
      <c r="CI15" s="13"/>
      <c r="CJ15" s="13"/>
      <c r="CK15" s="13"/>
      <c r="CL15" s="13"/>
      <c r="CM15" s="13"/>
    </row>
    <row r="16" spans="1:91" ht="16.350000000000001" customHeight="1" x14ac:dyDescent="0.2">
      <c r="A16" s="1498" t="s">
        <v>39</v>
      </c>
      <c r="B16" s="1501" t="s">
        <v>5</v>
      </c>
      <c r="C16" s="1502"/>
      <c r="D16" s="1503"/>
      <c r="E16" s="1507" t="s">
        <v>6</v>
      </c>
      <c r="F16" s="1508"/>
      <c r="G16" s="1508"/>
      <c r="H16" s="1508"/>
      <c r="I16" s="1508"/>
      <c r="J16" s="1508"/>
      <c r="K16" s="1508"/>
      <c r="L16" s="1508"/>
      <c r="M16" s="1508"/>
      <c r="N16" s="1508"/>
      <c r="O16" s="1508"/>
      <c r="P16" s="1508"/>
      <c r="Q16" s="1508"/>
      <c r="R16" s="1508"/>
      <c r="S16" s="1508"/>
      <c r="T16" s="1508"/>
      <c r="U16" s="1508"/>
      <c r="V16" s="1508"/>
      <c r="W16" s="1508"/>
      <c r="X16" s="1508"/>
      <c r="Y16" s="1508"/>
      <c r="Z16" s="1508"/>
      <c r="AA16" s="1508"/>
      <c r="AB16" s="1508"/>
      <c r="AC16" s="1508"/>
      <c r="AD16" s="1508"/>
      <c r="AE16" s="1508"/>
      <c r="AF16" s="1508"/>
      <c r="AG16" s="1508"/>
      <c r="AH16" s="1508"/>
      <c r="AI16" s="1508"/>
      <c r="AJ16" s="1508"/>
      <c r="AK16" s="1508"/>
      <c r="AL16" s="1509"/>
      <c r="AM16" s="1510" t="s">
        <v>7</v>
      </c>
      <c r="AN16" s="1510" t="s">
        <v>10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499"/>
      <c r="B17" s="1504"/>
      <c r="C17" s="1505"/>
      <c r="D17" s="1506"/>
      <c r="E17" s="1507" t="s">
        <v>11</v>
      </c>
      <c r="F17" s="1509"/>
      <c r="G17" s="1507" t="s">
        <v>12</v>
      </c>
      <c r="H17" s="1509"/>
      <c r="I17" s="1507" t="s">
        <v>13</v>
      </c>
      <c r="J17" s="1509"/>
      <c r="K17" s="1507" t="s">
        <v>14</v>
      </c>
      <c r="L17" s="1509"/>
      <c r="M17" s="1507" t="s">
        <v>15</v>
      </c>
      <c r="N17" s="1509"/>
      <c r="O17" s="1513" t="s">
        <v>16</v>
      </c>
      <c r="P17" s="1514"/>
      <c r="Q17" s="1513" t="s">
        <v>17</v>
      </c>
      <c r="R17" s="1514"/>
      <c r="S17" s="1513" t="s">
        <v>18</v>
      </c>
      <c r="T17" s="1514"/>
      <c r="U17" s="1513" t="s">
        <v>19</v>
      </c>
      <c r="V17" s="1514"/>
      <c r="W17" s="1513" t="s">
        <v>20</v>
      </c>
      <c r="X17" s="1514"/>
      <c r="Y17" s="1513" t="s">
        <v>21</v>
      </c>
      <c r="Z17" s="1514"/>
      <c r="AA17" s="1513" t="s">
        <v>22</v>
      </c>
      <c r="AB17" s="1514"/>
      <c r="AC17" s="1513" t="s">
        <v>23</v>
      </c>
      <c r="AD17" s="1514"/>
      <c r="AE17" s="1513" t="s">
        <v>24</v>
      </c>
      <c r="AF17" s="1514"/>
      <c r="AG17" s="1513" t="s">
        <v>25</v>
      </c>
      <c r="AH17" s="1514"/>
      <c r="AI17" s="1513" t="s">
        <v>26</v>
      </c>
      <c r="AJ17" s="1514"/>
      <c r="AK17" s="1513" t="s">
        <v>27</v>
      </c>
      <c r="AL17" s="1514"/>
      <c r="AM17" s="1511"/>
      <c r="AN17" s="1511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00"/>
      <c r="B18" s="962" t="s">
        <v>32</v>
      </c>
      <c r="C18" s="963" t="s">
        <v>40</v>
      </c>
      <c r="D18" s="765" t="s">
        <v>34</v>
      </c>
      <c r="E18" s="964" t="s">
        <v>40</v>
      </c>
      <c r="F18" s="765" t="s">
        <v>34</v>
      </c>
      <c r="G18" s="964" t="s">
        <v>40</v>
      </c>
      <c r="H18" s="765" t="s">
        <v>34</v>
      </c>
      <c r="I18" s="964" t="s">
        <v>40</v>
      </c>
      <c r="J18" s="765" t="s">
        <v>34</v>
      </c>
      <c r="K18" s="964" t="s">
        <v>40</v>
      </c>
      <c r="L18" s="765" t="s">
        <v>34</v>
      </c>
      <c r="M18" s="964" t="s">
        <v>40</v>
      </c>
      <c r="N18" s="765" t="s">
        <v>34</v>
      </c>
      <c r="O18" s="964" t="s">
        <v>40</v>
      </c>
      <c r="P18" s="765" t="s">
        <v>34</v>
      </c>
      <c r="Q18" s="964" t="s">
        <v>40</v>
      </c>
      <c r="R18" s="765" t="s">
        <v>34</v>
      </c>
      <c r="S18" s="964" t="s">
        <v>40</v>
      </c>
      <c r="T18" s="765" t="s">
        <v>34</v>
      </c>
      <c r="U18" s="964" t="s">
        <v>40</v>
      </c>
      <c r="V18" s="765" t="s">
        <v>34</v>
      </c>
      <c r="W18" s="964" t="s">
        <v>40</v>
      </c>
      <c r="X18" s="765" t="s">
        <v>34</v>
      </c>
      <c r="Y18" s="964" t="s">
        <v>40</v>
      </c>
      <c r="Z18" s="765" t="s">
        <v>34</v>
      </c>
      <c r="AA18" s="964" t="s">
        <v>40</v>
      </c>
      <c r="AB18" s="765" t="s">
        <v>34</v>
      </c>
      <c r="AC18" s="964" t="s">
        <v>40</v>
      </c>
      <c r="AD18" s="765" t="s">
        <v>34</v>
      </c>
      <c r="AE18" s="964" t="s">
        <v>40</v>
      </c>
      <c r="AF18" s="765" t="s">
        <v>34</v>
      </c>
      <c r="AG18" s="964" t="s">
        <v>40</v>
      </c>
      <c r="AH18" s="765" t="s">
        <v>34</v>
      </c>
      <c r="AI18" s="964" t="s">
        <v>40</v>
      </c>
      <c r="AJ18" s="765" t="s">
        <v>34</v>
      </c>
      <c r="AK18" s="964" t="s">
        <v>40</v>
      </c>
      <c r="AL18" s="765" t="s">
        <v>34</v>
      </c>
      <c r="AM18" s="1512"/>
      <c r="AN18" s="15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62" t="s">
        <v>41</v>
      </c>
      <c r="B19" s="63">
        <f>SUM(C19+D19)</f>
        <v>0</v>
      </c>
      <c r="C19" s="64">
        <f t="shared" ref="C19:D22" si="1">SUM(E19+G19+I19+K19+M19+O19+Q19+S19+U19+W19+Y19+AA19+AC19+AE19+AG19+AI19+AK19)</f>
        <v>0</v>
      </c>
      <c r="D19" s="65">
        <f t="shared" si="1"/>
        <v>0</v>
      </c>
      <c r="E19" s="66"/>
      <c r="F19" s="67"/>
      <c r="G19" s="66"/>
      <c r="H19" s="67"/>
      <c r="I19" s="66"/>
      <c r="J19" s="68"/>
      <c r="K19" s="66"/>
      <c r="L19" s="68"/>
      <c r="M19" s="66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69"/>
      <c r="AH19" s="68"/>
      <c r="AI19" s="69"/>
      <c r="AJ19" s="68"/>
      <c r="AK19" s="69"/>
      <c r="AL19" s="68"/>
      <c r="AM19" s="70"/>
      <c r="AN19" s="70"/>
      <c r="AO19" s="28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>
        <v>0</v>
      </c>
      <c r="CH19" s="13">
        <v>0</v>
      </c>
      <c r="CI19" s="13"/>
      <c r="CJ19" s="13"/>
      <c r="CK19" s="13"/>
      <c r="CL19" s="13"/>
      <c r="CM19" s="13"/>
    </row>
    <row r="20" spans="1:91" ht="16.350000000000001" customHeight="1" x14ac:dyDescent="0.2">
      <c r="A20" s="71" t="s">
        <v>42</v>
      </c>
      <c r="B20" s="63">
        <f>SUM(C20+D20)</f>
        <v>0</v>
      </c>
      <c r="C20" s="64">
        <f t="shared" si="1"/>
        <v>0</v>
      </c>
      <c r="D20" s="72">
        <f t="shared" si="1"/>
        <v>0</v>
      </c>
      <c r="E20" s="34"/>
      <c r="F20" s="73"/>
      <c r="G20" s="34"/>
      <c r="H20" s="73"/>
      <c r="I20" s="34"/>
      <c r="J20" s="35"/>
      <c r="K20" s="34"/>
      <c r="L20" s="35"/>
      <c r="M20" s="34"/>
      <c r="N20" s="35"/>
      <c r="O20" s="74"/>
      <c r="P20" s="35"/>
      <c r="Q20" s="74"/>
      <c r="R20" s="35"/>
      <c r="S20" s="74"/>
      <c r="T20" s="35"/>
      <c r="U20" s="74"/>
      <c r="V20" s="35"/>
      <c r="W20" s="74"/>
      <c r="X20" s="35"/>
      <c r="Y20" s="74"/>
      <c r="Z20" s="35"/>
      <c r="AA20" s="74"/>
      <c r="AB20" s="35"/>
      <c r="AC20" s="74"/>
      <c r="AD20" s="35"/>
      <c r="AE20" s="74"/>
      <c r="AF20" s="35"/>
      <c r="AG20" s="74"/>
      <c r="AH20" s="35"/>
      <c r="AI20" s="74"/>
      <c r="AJ20" s="35"/>
      <c r="AK20" s="74"/>
      <c r="AL20" s="35"/>
      <c r="AM20" s="75"/>
      <c r="AN20" s="75"/>
      <c r="AO20" s="28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1" t="s">
        <v>43</v>
      </c>
      <c r="B21" s="63">
        <f>SUM(C21+D21)</f>
        <v>0</v>
      </c>
      <c r="C21" s="64">
        <f t="shared" si="1"/>
        <v>0</v>
      </c>
      <c r="D21" s="72">
        <f t="shared" si="1"/>
        <v>0</v>
      </c>
      <c r="E21" s="34"/>
      <c r="F21" s="73"/>
      <c r="G21" s="34"/>
      <c r="H21" s="73"/>
      <c r="I21" s="34"/>
      <c r="J21" s="35"/>
      <c r="K21" s="34"/>
      <c r="L21" s="35"/>
      <c r="M21" s="34"/>
      <c r="N21" s="35"/>
      <c r="O21" s="74"/>
      <c r="P21" s="35"/>
      <c r="Q21" s="74"/>
      <c r="R21" s="35"/>
      <c r="S21" s="74"/>
      <c r="T21" s="35"/>
      <c r="U21" s="74"/>
      <c r="V21" s="35"/>
      <c r="W21" s="74"/>
      <c r="X21" s="35"/>
      <c r="Y21" s="74"/>
      <c r="Z21" s="35"/>
      <c r="AA21" s="74"/>
      <c r="AB21" s="35"/>
      <c r="AC21" s="74"/>
      <c r="AD21" s="35"/>
      <c r="AE21" s="74"/>
      <c r="AF21" s="35"/>
      <c r="AG21" s="74"/>
      <c r="AH21" s="35"/>
      <c r="AI21" s="74"/>
      <c r="AJ21" s="35"/>
      <c r="AK21" s="74"/>
      <c r="AL21" s="35"/>
      <c r="AM21" s="75"/>
      <c r="AN21" s="75"/>
      <c r="AO21" s="28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6" t="s">
        <v>44</v>
      </c>
      <c r="B22" s="77">
        <f>SUM(C22+D22)</f>
        <v>0</v>
      </c>
      <c r="C22" s="78">
        <f t="shared" si="1"/>
        <v>0</v>
      </c>
      <c r="D22" s="45">
        <f t="shared" si="1"/>
        <v>0</v>
      </c>
      <c r="E22" s="46"/>
      <c r="F22" s="47"/>
      <c r="G22" s="46"/>
      <c r="H22" s="47"/>
      <c r="I22" s="46"/>
      <c r="J22" s="48"/>
      <c r="K22" s="46"/>
      <c r="L22" s="48"/>
      <c r="M22" s="46"/>
      <c r="N22" s="48"/>
      <c r="O22" s="79"/>
      <c r="P22" s="48"/>
      <c r="Q22" s="79"/>
      <c r="R22" s="48"/>
      <c r="S22" s="79"/>
      <c r="T22" s="48"/>
      <c r="U22" s="79"/>
      <c r="V22" s="48"/>
      <c r="W22" s="79"/>
      <c r="X22" s="48"/>
      <c r="Y22" s="79"/>
      <c r="Z22" s="48"/>
      <c r="AA22" s="79"/>
      <c r="AB22" s="48"/>
      <c r="AC22" s="79"/>
      <c r="AD22" s="48"/>
      <c r="AE22" s="79"/>
      <c r="AF22" s="48"/>
      <c r="AG22" s="79"/>
      <c r="AH22" s="48"/>
      <c r="AI22" s="79"/>
      <c r="AJ22" s="48"/>
      <c r="AK22" s="79"/>
      <c r="AL22" s="48"/>
      <c r="AM22" s="80"/>
      <c r="AN22" s="80"/>
      <c r="AO22" s="28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32.1" customHeight="1" x14ac:dyDescent="0.2">
      <c r="A23" s="776" t="s">
        <v>45</v>
      </c>
      <c r="B23" s="776"/>
      <c r="C23" s="776"/>
      <c r="D23" s="776"/>
      <c r="E23" s="776"/>
      <c r="F23" s="776"/>
      <c r="G23" s="776"/>
      <c r="H23" s="776"/>
      <c r="I23" s="776"/>
      <c r="J23" s="776"/>
      <c r="K23" s="776"/>
      <c r="L23" s="82"/>
      <c r="M23" s="11"/>
      <c r="N23" s="11"/>
      <c r="O23" s="8"/>
      <c r="P23" s="8"/>
      <c r="Q23" s="8"/>
      <c r="R23" s="8"/>
      <c r="S23" s="8"/>
      <c r="T23" s="8"/>
      <c r="U23" s="8"/>
      <c r="V23" s="8"/>
      <c r="W23" s="8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5"/>
      <c r="AN23" s="57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X23" s="2"/>
      <c r="BY23" s="2"/>
      <c r="BZ23" s="2"/>
      <c r="CG23" s="13"/>
      <c r="CH23" s="13"/>
      <c r="CI23" s="13"/>
      <c r="CJ23" s="13"/>
      <c r="CK23" s="13"/>
      <c r="CL23" s="13"/>
      <c r="CM23" s="13"/>
    </row>
    <row r="24" spans="1:91" ht="16.350000000000001" customHeight="1" x14ac:dyDescent="0.2">
      <c r="A24" s="1523" t="s">
        <v>39</v>
      </c>
      <c r="B24" s="1501" t="s">
        <v>5</v>
      </c>
      <c r="C24" s="1502"/>
      <c r="D24" s="1503"/>
      <c r="E24" s="1507" t="s">
        <v>6</v>
      </c>
      <c r="F24" s="1508"/>
      <c r="G24" s="1508"/>
      <c r="H24" s="1508"/>
      <c r="I24" s="1508"/>
      <c r="J24" s="1508"/>
      <c r="K24" s="1508"/>
      <c r="L24" s="1508"/>
      <c r="M24" s="1508"/>
      <c r="N24" s="1508"/>
      <c r="O24" s="1508"/>
      <c r="P24" s="1508"/>
      <c r="Q24" s="1508"/>
      <c r="R24" s="1508"/>
      <c r="S24" s="1508"/>
      <c r="T24" s="1508"/>
      <c r="U24" s="1508"/>
      <c r="V24" s="1508"/>
      <c r="W24" s="1508"/>
      <c r="X24" s="1508"/>
      <c r="Y24" s="1508"/>
      <c r="Z24" s="1508"/>
      <c r="AA24" s="1508"/>
      <c r="AB24" s="1508"/>
      <c r="AC24" s="1508"/>
      <c r="AD24" s="1508"/>
      <c r="AE24" s="1508"/>
      <c r="AF24" s="1508"/>
      <c r="AG24" s="1508"/>
      <c r="AH24" s="1508"/>
      <c r="AI24" s="1508"/>
      <c r="AJ24" s="1508"/>
      <c r="AK24" s="1508"/>
      <c r="AL24" s="1509"/>
      <c r="AM24" s="1510" t="s">
        <v>7</v>
      </c>
      <c r="AN24" s="1510" t="s">
        <v>10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24"/>
      <c r="B25" s="1504"/>
      <c r="C25" s="1505"/>
      <c r="D25" s="1506"/>
      <c r="E25" s="1507" t="s">
        <v>11</v>
      </c>
      <c r="F25" s="1509"/>
      <c r="G25" s="1507" t="s">
        <v>12</v>
      </c>
      <c r="H25" s="1509"/>
      <c r="I25" s="1507" t="s">
        <v>13</v>
      </c>
      <c r="J25" s="1509"/>
      <c r="K25" s="1507" t="s">
        <v>14</v>
      </c>
      <c r="L25" s="1509"/>
      <c r="M25" s="1507" t="s">
        <v>15</v>
      </c>
      <c r="N25" s="1509"/>
      <c r="O25" s="1513" t="s">
        <v>16</v>
      </c>
      <c r="P25" s="1514"/>
      <c r="Q25" s="1513" t="s">
        <v>17</v>
      </c>
      <c r="R25" s="1514"/>
      <c r="S25" s="1513" t="s">
        <v>18</v>
      </c>
      <c r="T25" s="1514"/>
      <c r="U25" s="1513" t="s">
        <v>19</v>
      </c>
      <c r="V25" s="1514"/>
      <c r="W25" s="1513" t="s">
        <v>20</v>
      </c>
      <c r="X25" s="1514"/>
      <c r="Y25" s="1513" t="s">
        <v>21</v>
      </c>
      <c r="Z25" s="1514"/>
      <c r="AA25" s="1513" t="s">
        <v>22</v>
      </c>
      <c r="AB25" s="1514"/>
      <c r="AC25" s="1513" t="s">
        <v>23</v>
      </c>
      <c r="AD25" s="1514"/>
      <c r="AE25" s="1513" t="s">
        <v>24</v>
      </c>
      <c r="AF25" s="1514"/>
      <c r="AG25" s="1513" t="s">
        <v>25</v>
      </c>
      <c r="AH25" s="1514"/>
      <c r="AI25" s="1513" t="s">
        <v>26</v>
      </c>
      <c r="AJ25" s="1514"/>
      <c r="AK25" s="1513" t="s">
        <v>27</v>
      </c>
      <c r="AL25" s="1514"/>
      <c r="AM25" s="1511"/>
      <c r="AN25" s="1511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25"/>
      <c r="B26" s="962" t="s">
        <v>32</v>
      </c>
      <c r="C26" s="15" t="s">
        <v>40</v>
      </c>
      <c r="D26" s="764" t="s">
        <v>34</v>
      </c>
      <c r="E26" s="758" t="s">
        <v>40</v>
      </c>
      <c r="F26" s="760" t="s">
        <v>34</v>
      </c>
      <c r="G26" s="758" t="s">
        <v>40</v>
      </c>
      <c r="H26" s="760" t="s">
        <v>34</v>
      </c>
      <c r="I26" s="758" t="s">
        <v>40</v>
      </c>
      <c r="J26" s="760" t="s">
        <v>34</v>
      </c>
      <c r="K26" s="758" t="s">
        <v>40</v>
      </c>
      <c r="L26" s="760" t="s">
        <v>34</v>
      </c>
      <c r="M26" s="758" t="s">
        <v>40</v>
      </c>
      <c r="N26" s="760" t="s">
        <v>34</v>
      </c>
      <c r="O26" s="758" t="s">
        <v>40</v>
      </c>
      <c r="P26" s="760" t="s">
        <v>34</v>
      </c>
      <c r="Q26" s="758" t="s">
        <v>40</v>
      </c>
      <c r="R26" s="760" t="s">
        <v>34</v>
      </c>
      <c r="S26" s="758" t="s">
        <v>40</v>
      </c>
      <c r="T26" s="760" t="s">
        <v>34</v>
      </c>
      <c r="U26" s="758" t="s">
        <v>40</v>
      </c>
      <c r="V26" s="760" t="s">
        <v>34</v>
      </c>
      <c r="W26" s="758" t="s">
        <v>40</v>
      </c>
      <c r="X26" s="760" t="s">
        <v>34</v>
      </c>
      <c r="Y26" s="758" t="s">
        <v>40</v>
      </c>
      <c r="Z26" s="760" t="s">
        <v>34</v>
      </c>
      <c r="AA26" s="758" t="s">
        <v>40</v>
      </c>
      <c r="AB26" s="760" t="s">
        <v>34</v>
      </c>
      <c r="AC26" s="758" t="s">
        <v>40</v>
      </c>
      <c r="AD26" s="760" t="s">
        <v>34</v>
      </c>
      <c r="AE26" s="758" t="s">
        <v>40</v>
      </c>
      <c r="AF26" s="760" t="s">
        <v>34</v>
      </c>
      <c r="AG26" s="758" t="s">
        <v>40</v>
      </c>
      <c r="AH26" s="760" t="s">
        <v>34</v>
      </c>
      <c r="AI26" s="758" t="s">
        <v>40</v>
      </c>
      <c r="AJ26" s="760" t="s">
        <v>34</v>
      </c>
      <c r="AK26" s="758" t="s">
        <v>40</v>
      </c>
      <c r="AL26" s="760" t="s">
        <v>34</v>
      </c>
      <c r="AM26" s="1512"/>
      <c r="AN26" s="15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966" t="s">
        <v>41</v>
      </c>
      <c r="B27" s="967">
        <f t="shared" ref="B27:B32" si="2">SUM(C27+D27)</f>
        <v>0</v>
      </c>
      <c r="C27" s="997">
        <f t="shared" ref="C27:D32" si="3">SUM(E27+G27+I27+K27+M27+O27+Q27+S27+U27+W27+Y27+AA27+AC27+AE27+AG27+AI27+AK27)</f>
        <v>0</v>
      </c>
      <c r="D27" s="989">
        <f t="shared" si="3"/>
        <v>0</v>
      </c>
      <c r="E27" s="990"/>
      <c r="F27" s="991"/>
      <c r="G27" s="990"/>
      <c r="H27" s="991"/>
      <c r="I27" s="990"/>
      <c r="J27" s="992"/>
      <c r="K27" s="990"/>
      <c r="L27" s="992"/>
      <c r="M27" s="990"/>
      <c r="N27" s="992"/>
      <c r="O27" s="998"/>
      <c r="P27" s="992"/>
      <c r="Q27" s="998"/>
      <c r="R27" s="992"/>
      <c r="S27" s="998"/>
      <c r="T27" s="992"/>
      <c r="U27" s="998"/>
      <c r="V27" s="992"/>
      <c r="W27" s="998"/>
      <c r="X27" s="992"/>
      <c r="Y27" s="998"/>
      <c r="Z27" s="992"/>
      <c r="AA27" s="998"/>
      <c r="AB27" s="992"/>
      <c r="AC27" s="998"/>
      <c r="AD27" s="992"/>
      <c r="AE27" s="998"/>
      <c r="AF27" s="992"/>
      <c r="AG27" s="998"/>
      <c r="AH27" s="992"/>
      <c r="AI27" s="998"/>
      <c r="AJ27" s="992"/>
      <c r="AK27" s="998"/>
      <c r="AL27" s="992"/>
      <c r="AM27" s="999"/>
      <c r="AN27" s="999"/>
      <c r="AO27" s="28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>
        <v>0</v>
      </c>
      <c r="CH27" s="13">
        <v>0</v>
      </c>
      <c r="CI27" s="13"/>
      <c r="CJ27" s="13"/>
      <c r="CK27" s="13"/>
      <c r="CL27" s="13"/>
      <c r="CM27" s="13"/>
    </row>
    <row r="28" spans="1:91" ht="16.350000000000001" customHeight="1" x14ac:dyDescent="0.2">
      <c r="A28" s="30" t="s">
        <v>42</v>
      </c>
      <c r="B28" s="63">
        <f t="shared" si="2"/>
        <v>0</v>
      </c>
      <c r="C28" s="64">
        <f t="shared" si="3"/>
        <v>0</v>
      </c>
      <c r="D28" s="72">
        <f t="shared" si="3"/>
        <v>0</v>
      </c>
      <c r="E28" s="34"/>
      <c r="F28" s="73"/>
      <c r="G28" s="34"/>
      <c r="H28" s="73"/>
      <c r="I28" s="34"/>
      <c r="J28" s="35"/>
      <c r="K28" s="34"/>
      <c r="L28" s="35"/>
      <c r="M28" s="34"/>
      <c r="N28" s="35"/>
      <c r="O28" s="74"/>
      <c r="P28" s="35"/>
      <c r="Q28" s="74"/>
      <c r="R28" s="35"/>
      <c r="S28" s="74"/>
      <c r="T28" s="35"/>
      <c r="U28" s="74"/>
      <c r="V28" s="35"/>
      <c r="W28" s="74"/>
      <c r="X28" s="35"/>
      <c r="Y28" s="74"/>
      <c r="Z28" s="35"/>
      <c r="AA28" s="74"/>
      <c r="AB28" s="35"/>
      <c r="AC28" s="74"/>
      <c r="AD28" s="35"/>
      <c r="AE28" s="74"/>
      <c r="AF28" s="35"/>
      <c r="AG28" s="74"/>
      <c r="AH28" s="35"/>
      <c r="AI28" s="74"/>
      <c r="AJ28" s="35"/>
      <c r="AK28" s="74"/>
      <c r="AL28" s="35"/>
      <c r="AM28" s="75"/>
      <c r="AN28" s="75"/>
      <c r="AO28" s="28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2">
        <f t="shared" si="3"/>
        <v>0</v>
      </c>
      <c r="E29" s="34"/>
      <c r="F29" s="73"/>
      <c r="G29" s="34"/>
      <c r="H29" s="73"/>
      <c r="I29" s="34"/>
      <c r="J29" s="35"/>
      <c r="K29" s="34"/>
      <c r="L29" s="35"/>
      <c r="M29" s="34"/>
      <c r="N29" s="35"/>
      <c r="O29" s="74"/>
      <c r="P29" s="35"/>
      <c r="Q29" s="74"/>
      <c r="R29" s="35"/>
      <c r="S29" s="74"/>
      <c r="T29" s="35"/>
      <c r="U29" s="74"/>
      <c r="V29" s="35"/>
      <c r="W29" s="74"/>
      <c r="X29" s="35"/>
      <c r="Y29" s="74"/>
      <c r="Z29" s="35"/>
      <c r="AA29" s="74"/>
      <c r="AB29" s="35"/>
      <c r="AC29" s="74"/>
      <c r="AD29" s="35"/>
      <c r="AE29" s="74"/>
      <c r="AF29" s="35"/>
      <c r="AG29" s="74"/>
      <c r="AH29" s="35"/>
      <c r="AI29" s="74"/>
      <c r="AJ29" s="35"/>
      <c r="AK29" s="74"/>
      <c r="AL29" s="35"/>
      <c r="AM29" s="75"/>
      <c r="AN29" s="75"/>
      <c r="AO29" s="28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46</v>
      </c>
      <c r="B30" s="63">
        <f t="shared" si="2"/>
        <v>0</v>
      </c>
      <c r="C30" s="64">
        <f t="shared" si="3"/>
        <v>0</v>
      </c>
      <c r="D30" s="72">
        <f t="shared" si="3"/>
        <v>0</v>
      </c>
      <c r="E30" s="34"/>
      <c r="F30" s="73"/>
      <c r="G30" s="34"/>
      <c r="H30" s="73"/>
      <c r="I30" s="34"/>
      <c r="J30" s="35"/>
      <c r="K30" s="34"/>
      <c r="L30" s="35"/>
      <c r="M30" s="34"/>
      <c r="N30" s="35"/>
      <c r="O30" s="74"/>
      <c r="P30" s="35"/>
      <c r="Q30" s="74"/>
      <c r="R30" s="35"/>
      <c r="S30" s="74"/>
      <c r="T30" s="35"/>
      <c r="U30" s="74"/>
      <c r="V30" s="35"/>
      <c r="W30" s="74"/>
      <c r="X30" s="35"/>
      <c r="Y30" s="74"/>
      <c r="Z30" s="35"/>
      <c r="AA30" s="74"/>
      <c r="AB30" s="35"/>
      <c r="AC30" s="74"/>
      <c r="AD30" s="35"/>
      <c r="AE30" s="74"/>
      <c r="AF30" s="35"/>
      <c r="AG30" s="74"/>
      <c r="AH30" s="35"/>
      <c r="AI30" s="74"/>
      <c r="AJ30" s="35"/>
      <c r="AK30" s="74"/>
      <c r="AL30" s="35"/>
      <c r="AM30" s="75"/>
      <c r="AN30" s="75"/>
      <c r="AO30" s="28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2">
        <f t="shared" si="3"/>
        <v>0</v>
      </c>
      <c r="E31" s="34"/>
      <c r="F31" s="73"/>
      <c r="G31" s="34"/>
      <c r="H31" s="73"/>
      <c r="I31" s="34"/>
      <c r="J31" s="35"/>
      <c r="K31" s="34"/>
      <c r="L31" s="35"/>
      <c r="M31" s="34"/>
      <c r="N31" s="35"/>
      <c r="O31" s="74"/>
      <c r="P31" s="35"/>
      <c r="Q31" s="74"/>
      <c r="R31" s="35"/>
      <c r="S31" s="74"/>
      <c r="T31" s="35"/>
      <c r="U31" s="74"/>
      <c r="V31" s="35"/>
      <c r="W31" s="74"/>
      <c r="X31" s="35"/>
      <c r="Y31" s="74"/>
      <c r="Z31" s="35"/>
      <c r="AA31" s="74"/>
      <c r="AB31" s="35"/>
      <c r="AC31" s="74"/>
      <c r="AD31" s="35"/>
      <c r="AE31" s="74"/>
      <c r="AF31" s="35"/>
      <c r="AG31" s="74"/>
      <c r="AH31" s="35"/>
      <c r="AI31" s="74"/>
      <c r="AJ31" s="35"/>
      <c r="AK31" s="74"/>
      <c r="AL31" s="35"/>
      <c r="AM31" s="75"/>
      <c r="AN31" s="75"/>
      <c r="AO31" s="28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89" t="s">
        <v>48</v>
      </c>
      <c r="B32" s="77">
        <f t="shared" si="2"/>
        <v>0</v>
      </c>
      <c r="C32" s="78">
        <f t="shared" si="3"/>
        <v>0</v>
      </c>
      <c r="D32" s="45">
        <f t="shared" si="3"/>
        <v>0</v>
      </c>
      <c r="E32" s="46"/>
      <c r="F32" s="47"/>
      <c r="G32" s="46"/>
      <c r="H32" s="47"/>
      <c r="I32" s="46"/>
      <c r="J32" s="48"/>
      <c r="K32" s="46"/>
      <c r="L32" s="48"/>
      <c r="M32" s="46"/>
      <c r="N32" s="48"/>
      <c r="O32" s="79"/>
      <c r="P32" s="48"/>
      <c r="Q32" s="79"/>
      <c r="R32" s="48"/>
      <c r="S32" s="79"/>
      <c r="T32" s="48"/>
      <c r="U32" s="79"/>
      <c r="V32" s="48"/>
      <c r="W32" s="79"/>
      <c r="X32" s="48"/>
      <c r="Y32" s="79"/>
      <c r="Z32" s="48"/>
      <c r="AA32" s="79"/>
      <c r="AB32" s="48"/>
      <c r="AC32" s="79"/>
      <c r="AD32" s="48"/>
      <c r="AE32" s="79"/>
      <c r="AF32" s="48"/>
      <c r="AG32" s="79"/>
      <c r="AH32" s="48"/>
      <c r="AI32" s="79"/>
      <c r="AJ32" s="48"/>
      <c r="AK32" s="79"/>
      <c r="AL32" s="48"/>
      <c r="AM32" s="80"/>
      <c r="AN32" s="80"/>
      <c r="AO32" s="28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32.1" customHeight="1" x14ac:dyDescent="0.2">
      <c r="A33" s="776" t="s">
        <v>49</v>
      </c>
      <c r="B33" s="776"/>
      <c r="C33" s="776"/>
      <c r="D33" s="776"/>
      <c r="E33" s="776"/>
      <c r="F33" s="776"/>
      <c r="G33" s="776"/>
      <c r="H33" s="776"/>
      <c r="I33" s="776"/>
      <c r="J33" s="776"/>
      <c r="K33" s="776"/>
      <c r="L33" s="82"/>
      <c r="M33" s="11"/>
      <c r="N33" s="11"/>
      <c r="O33" s="8"/>
      <c r="P33" s="8"/>
      <c r="Q33" s="8"/>
      <c r="R33" s="8"/>
      <c r="S33" s="8"/>
      <c r="T33" s="8"/>
      <c r="U33" s="8"/>
      <c r="V33" s="8"/>
      <c r="W33" s="8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5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X33" s="2"/>
      <c r="BY33" s="2"/>
      <c r="BZ33" s="2"/>
      <c r="CG33" s="13"/>
      <c r="CH33" s="13"/>
      <c r="CI33" s="13"/>
      <c r="CJ33" s="13"/>
      <c r="CK33" s="13"/>
      <c r="CL33" s="13"/>
      <c r="CM33" s="13"/>
    </row>
    <row r="34" spans="1:91" ht="16.350000000000001" customHeight="1" x14ac:dyDescent="0.2">
      <c r="A34" s="1523" t="s">
        <v>39</v>
      </c>
      <c r="B34" s="1501" t="s">
        <v>5</v>
      </c>
      <c r="C34" s="1502"/>
      <c r="D34" s="1503"/>
      <c r="E34" s="1507" t="s">
        <v>6</v>
      </c>
      <c r="F34" s="1508"/>
      <c r="G34" s="1508"/>
      <c r="H34" s="1508"/>
      <c r="I34" s="1508"/>
      <c r="J34" s="1508"/>
      <c r="K34" s="1508"/>
      <c r="L34" s="1508"/>
      <c r="M34" s="1508"/>
      <c r="N34" s="1508"/>
      <c r="O34" s="1508"/>
      <c r="P34" s="1508"/>
      <c r="Q34" s="1508"/>
      <c r="R34" s="1508"/>
      <c r="S34" s="1508"/>
      <c r="T34" s="1508"/>
      <c r="U34" s="1508"/>
      <c r="V34" s="1508"/>
      <c r="W34" s="1508"/>
      <c r="X34" s="1508"/>
      <c r="Y34" s="1508"/>
      <c r="Z34" s="1508"/>
      <c r="AA34" s="1508"/>
      <c r="AB34" s="1508"/>
      <c r="AC34" s="1508"/>
      <c r="AD34" s="1508"/>
      <c r="AE34" s="1508"/>
      <c r="AF34" s="1508"/>
      <c r="AG34" s="1508"/>
      <c r="AH34" s="1508"/>
      <c r="AI34" s="1508"/>
      <c r="AJ34" s="1508"/>
      <c r="AK34" s="1508"/>
      <c r="AL34" s="1509"/>
      <c r="AM34" s="1510" t="s">
        <v>7</v>
      </c>
      <c r="AN34" s="1510" t="s">
        <v>10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24"/>
      <c r="B35" s="1504"/>
      <c r="C35" s="1505"/>
      <c r="D35" s="1506"/>
      <c r="E35" s="1507" t="s">
        <v>11</v>
      </c>
      <c r="F35" s="1509"/>
      <c r="G35" s="1507" t="s">
        <v>12</v>
      </c>
      <c r="H35" s="1509"/>
      <c r="I35" s="1507" t="s">
        <v>13</v>
      </c>
      <c r="J35" s="1509"/>
      <c r="K35" s="1507" t="s">
        <v>14</v>
      </c>
      <c r="L35" s="1509"/>
      <c r="M35" s="1507" t="s">
        <v>15</v>
      </c>
      <c r="N35" s="1509"/>
      <c r="O35" s="1513" t="s">
        <v>16</v>
      </c>
      <c r="P35" s="1514"/>
      <c r="Q35" s="1513" t="s">
        <v>17</v>
      </c>
      <c r="R35" s="1514"/>
      <c r="S35" s="1513" t="s">
        <v>18</v>
      </c>
      <c r="T35" s="1514"/>
      <c r="U35" s="1513" t="s">
        <v>19</v>
      </c>
      <c r="V35" s="1514"/>
      <c r="W35" s="1513" t="s">
        <v>20</v>
      </c>
      <c r="X35" s="1514"/>
      <c r="Y35" s="1513" t="s">
        <v>21</v>
      </c>
      <c r="Z35" s="1514"/>
      <c r="AA35" s="1513" t="s">
        <v>22</v>
      </c>
      <c r="AB35" s="1514"/>
      <c r="AC35" s="1513" t="s">
        <v>23</v>
      </c>
      <c r="AD35" s="1514"/>
      <c r="AE35" s="1513" t="s">
        <v>24</v>
      </c>
      <c r="AF35" s="1514"/>
      <c r="AG35" s="1513" t="s">
        <v>25</v>
      </c>
      <c r="AH35" s="1514"/>
      <c r="AI35" s="1513" t="s">
        <v>26</v>
      </c>
      <c r="AJ35" s="1514"/>
      <c r="AK35" s="1513" t="s">
        <v>27</v>
      </c>
      <c r="AL35" s="1514"/>
      <c r="AM35" s="1511"/>
      <c r="AN35" s="1511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25"/>
      <c r="B36" s="962" t="s">
        <v>32</v>
      </c>
      <c r="C36" s="15" t="s">
        <v>40</v>
      </c>
      <c r="D36" s="764" t="s">
        <v>34</v>
      </c>
      <c r="E36" s="754" t="s">
        <v>40</v>
      </c>
      <c r="F36" s="765" t="s">
        <v>34</v>
      </c>
      <c r="G36" s="754" t="s">
        <v>40</v>
      </c>
      <c r="H36" s="765" t="s">
        <v>34</v>
      </c>
      <c r="I36" s="754" t="s">
        <v>40</v>
      </c>
      <c r="J36" s="765" t="s">
        <v>34</v>
      </c>
      <c r="K36" s="754" t="s">
        <v>40</v>
      </c>
      <c r="L36" s="765" t="s">
        <v>34</v>
      </c>
      <c r="M36" s="754" t="s">
        <v>40</v>
      </c>
      <c r="N36" s="765" t="s">
        <v>34</v>
      </c>
      <c r="O36" s="754" t="s">
        <v>40</v>
      </c>
      <c r="P36" s="765" t="s">
        <v>34</v>
      </c>
      <c r="Q36" s="754" t="s">
        <v>40</v>
      </c>
      <c r="R36" s="765" t="s">
        <v>34</v>
      </c>
      <c r="S36" s="754" t="s">
        <v>40</v>
      </c>
      <c r="T36" s="765" t="s">
        <v>34</v>
      </c>
      <c r="U36" s="754" t="s">
        <v>40</v>
      </c>
      <c r="V36" s="765" t="s">
        <v>34</v>
      </c>
      <c r="W36" s="754" t="s">
        <v>40</v>
      </c>
      <c r="X36" s="765" t="s">
        <v>34</v>
      </c>
      <c r="Y36" s="754" t="s">
        <v>40</v>
      </c>
      <c r="Z36" s="765" t="s">
        <v>34</v>
      </c>
      <c r="AA36" s="754" t="s">
        <v>40</v>
      </c>
      <c r="AB36" s="765" t="s">
        <v>34</v>
      </c>
      <c r="AC36" s="754" t="s">
        <v>40</v>
      </c>
      <c r="AD36" s="765" t="s">
        <v>34</v>
      </c>
      <c r="AE36" s="754" t="s">
        <v>40</v>
      </c>
      <c r="AF36" s="765" t="s">
        <v>34</v>
      </c>
      <c r="AG36" s="754" t="s">
        <v>40</v>
      </c>
      <c r="AH36" s="765" t="s">
        <v>34</v>
      </c>
      <c r="AI36" s="754" t="s">
        <v>40</v>
      </c>
      <c r="AJ36" s="765" t="s">
        <v>34</v>
      </c>
      <c r="AK36" s="754" t="s">
        <v>40</v>
      </c>
      <c r="AL36" s="765" t="s">
        <v>34</v>
      </c>
      <c r="AM36" s="1512"/>
      <c r="AN36" s="1512"/>
      <c r="AO36" s="91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966" t="s">
        <v>41</v>
      </c>
      <c r="B37" s="967">
        <f t="shared" ref="B37:B42" si="4">SUM(C37+D37)</f>
        <v>0</v>
      </c>
      <c r="C37" s="997">
        <f t="shared" ref="C37:D42" si="5">SUM(E37+G37+I37+K37+M37+O37+Q37+S37+U37+W37+Y37+AA37+AC37+AE37+AG37+AI37+AK37)</f>
        <v>0</v>
      </c>
      <c r="D37" s="989">
        <f t="shared" si="5"/>
        <v>0</v>
      </c>
      <c r="E37" s="66"/>
      <c r="F37" s="67"/>
      <c r="G37" s="66"/>
      <c r="H37" s="67"/>
      <c r="I37" s="66"/>
      <c r="J37" s="68"/>
      <c r="K37" s="66"/>
      <c r="L37" s="68"/>
      <c r="M37" s="66"/>
      <c r="N37" s="68"/>
      <c r="O37" s="69"/>
      <c r="P37" s="68"/>
      <c r="Q37" s="69"/>
      <c r="R37" s="68"/>
      <c r="S37" s="69"/>
      <c r="T37" s="68"/>
      <c r="U37" s="69"/>
      <c r="V37" s="68"/>
      <c r="W37" s="69"/>
      <c r="X37" s="68"/>
      <c r="Y37" s="69"/>
      <c r="Z37" s="68"/>
      <c r="AA37" s="69"/>
      <c r="AB37" s="68"/>
      <c r="AC37" s="69"/>
      <c r="AD37" s="68"/>
      <c r="AE37" s="69"/>
      <c r="AF37" s="68"/>
      <c r="AG37" s="69"/>
      <c r="AH37" s="68"/>
      <c r="AI37" s="69"/>
      <c r="AJ37" s="68"/>
      <c r="AK37" s="69"/>
      <c r="AL37" s="68"/>
      <c r="AM37" s="75"/>
      <c r="AN37" s="999"/>
      <c r="AO37" s="28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>
        <v>0</v>
      </c>
      <c r="CH37" s="13">
        <v>0</v>
      </c>
      <c r="CI37" s="13"/>
      <c r="CJ37" s="13"/>
      <c r="CK37" s="13"/>
      <c r="CL37" s="13"/>
      <c r="CM37" s="13"/>
    </row>
    <row r="38" spans="1:91" ht="16.350000000000001" customHeight="1" x14ac:dyDescent="0.2">
      <c r="A38" s="30" t="s">
        <v>42</v>
      </c>
      <c r="B38" s="63">
        <f t="shared" si="4"/>
        <v>0</v>
      </c>
      <c r="C38" s="64">
        <f t="shared" si="5"/>
        <v>0</v>
      </c>
      <c r="D38" s="72">
        <f t="shared" si="5"/>
        <v>0</v>
      </c>
      <c r="E38" s="34"/>
      <c r="F38" s="73"/>
      <c r="G38" s="34"/>
      <c r="H38" s="73"/>
      <c r="I38" s="34"/>
      <c r="J38" s="35"/>
      <c r="K38" s="34"/>
      <c r="L38" s="35"/>
      <c r="M38" s="34"/>
      <c r="N38" s="35"/>
      <c r="O38" s="74"/>
      <c r="P38" s="35"/>
      <c r="Q38" s="74"/>
      <c r="R38" s="35"/>
      <c r="S38" s="74"/>
      <c r="T38" s="35"/>
      <c r="U38" s="74"/>
      <c r="V38" s="35"/>
      <c r="W38" s="74"/>
      <c r="X38" s="35"/>
      <c r="Y38" s="74"/>
      <c r="Z38" s="35"/>
      <c r="AA38" s="74"/>
      <c r="AB38" s="35"/>
      <c r="AC38" s="74"/>
      <c r="AD38" s="35"/>
      <c r="AE38" s="74"/>
      <c r="AF38" s="35"/>
      <c r="AG38" s="74"/>
      <c r="AH38" s="35"/>
      <c r="AI38" s="74"/>
      <c r="AJ38" s="35"/>
      <c r="AK38" s="74"/>
      <c r="AL38" s="35"/>
      <c r="AM38" s="75"/>
      <c r="AN38" s="75"/>
      <c r="AO38" s="28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2">
        <f t="shared" si="5"/>
        <v>0</v>
      </c>
      <c r="E39" s="34"/>
      <c r="F39" s="73"/>
      <c r="G39" s="34"/>
      <c r="H39" s="73"/>
      <c r="I39" s="34"/>
      <c r="J39" s="35"/>
      <c r="K39" s="34"/>
      <c r="L39" s="35"/>
      <c r="M39" s="34"/>
      <c r="N39" s="35"/>
      <c r="O39" s="74"/>
      <c r="P39" s="35"/>
      <c r="Q39" s="74"/>
      <c r="R39" s="35"/>
      <c r="S39" s="74"/>
      <c r="T39" s="35"/>
      <c r="U39" s="74"/>
      <c r="V39" s="35"/>
      <c r="W39" s="74"/>
      <c r="X39" s="35"/>
      <c r="Y39" s="74"/>
      <c r="Z39" s="35"/>
      <c r="AA39" s="74"/>
      <c r="AB39" s="35"/>
      <c r="AC39" s="74"/>
      <c r="AD39" s="35"/>
      <c r="AE39" s="74"/>
      <c r="AF39" s="35"/>
      <c r="AG39" s="74"/>
      <c r="AH39" s="35"/>
      <c r="AI39" s="74"/>
      <c r="AJ39" s="35"/>
      <c r="AK39" s="74"/>
      <c r="AL39" s="35"/>
      <c r="AM39" s="75"/>
      <c r="AN39" s="75"/>
      <c r="AO39" s="28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46</v>
      </c>
      <c r="B40" s="63">
        <f t="shared" si="4"/>
        <v>0</v>
      </c>
      <c r="C40" s="64">
        <f t="shared" si="5"/>
        <v>0</v>
      </c>
      <c r="D40" s="72">
        <f t="shared" si="5"/>
        <v>0</v>
      </c>
      <c r="E40" s="34"/>
      <c r="F40" s="73"/>
      <c r="G40" s="34"/>
      <c r="H40" s="73"/>
      <c r="I40" s="34"/>
      <c r="J40" s="35"/>
      <c r="K40" s="34"/>
      <c r="L40" s="35"/>
      <c r="M40" s="34"/>
      <c r="N40" s="35"/>
      <c r="O40" s="74"/>
      <c r="P40" s="35"/>
      <c r="Q40" s="74"/>
      <c r="R40" s="35"/>
      <c r="S40" s="74"/>
      <c r="T40" s="35"/>
      <c r="U40" s="74"/>
      <c r="V40" s="35"/>
      <c r="W40" s="74"/>
      <c r="X40" s="35"/>
      <c r="Y40" s="74"/>
      <c r="Z40" s="35"/>
      <c r="AA40" s="74"/>
      <c r="AB40" s="35"/>
      <c r="AC40" s="74"/>
      <c r="AD40" s="35"/>
      <c r="AE40" s="74"/>
      <c r="AF40" s="35"/>
      <c r="AG40" s="74"/>
      <c r="AH40" s="35"/>
      <c r="AI40" s="74"/>
      <c r="AJ40" s="35"/>
      <c r="AK40" s="74"/>
      <c r="AL40" s="35"/>
      <c r="AM40" s="75"/>
      <c r="AN40" s="75"/>
      <c r="AO40" s="28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2">
        <f t="shared" si="5"/>
        <v>0</v>
      </c>
      <c r="E41" s="34"/>
      <c r="F41" s="73"/>
      <c r="G41" s="34"/>
      <c r="H41" s="73"/>
      <c r="I41" s="34"/>
      <c r="J41" s="35"/>
      <c r="K41" s="34"/>
      <c r="L41" s="35"/>
      <c r="M41" s="34"/>
      <c r="N41" s="35"/>
      <c r="O41" s="74"/>
      <c r="P41" s="35"/>
      <c r="Q41" s="74"/>
      <c r="R41" s="35"/>
      <c r="S41" s="74"/>
      <c r="T41" s="35"/>
      <c r="U41" s="74"/>
      <c r="V41" s="35"/>
      <c r="W41" s="74"/>
      <c r="X41" s="35"/>
      <c r="Y41" s="74"/>
      <c r="Z41" s="35"/>
      <c r="AA41" s="74"/>
      <c r="AB41" s="35"/>
      <c r="AC41" s="74"/>
      <c r="AD41" s="35"/>
      <c r="AE41" s="74"/>
      <c r="AF41" s="35"/>
      <c r="AG41" s="74"/>
      <c r="AH41" s="35"/>
      <c r="AI41" s="74"/>
      <c r="AJ41" s="35"/>
      <c r="AK41" s="74"/>
      <c r="AL41" s="35"/>
      <c r="AM41" s="75"/>
      <c r="AN41" s="75"/>
      <c r="AO41" s="28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89" t="s">
        <v>48</v>
      </c>
      <c r="B42" s="77">
        <f t="shared" si="4"/>
        <v>0</v>
      </c>
      <c r="C42" s="78">
        <f t="shared" si="5"/>
        <v>0</v>
      </c>
      <c r="D42" s="45">
        <f t="shared" si="5"/>
        <v>0</v>
      </c>
      <c r="E42" s="46"/>
      <c r="F42" s="47"/>
      <c r="G42" s="46"/>
      <c r="H42" s="47"/>
      <c r="I42" s="46"/>
      <c r="J42" s="48"/>
      <c r="K42" s="46"/>
      <c r="L42" s="48"/>
      <c r="M42" s="46"/>
      <c r="N42" s="48"/>
      <c r="O42" s="79"/>
      <c r="P42" s="48"/>
      <c r="Q42" s="79"/>
      <c r="R42" s="48"/>
      <c r="S42" s="79"/>
      <c r="T42" s="48"/>
      <c r="U42" s="79"/>
      <c r="V42" s="48"/>
      <c r="W42" s="79"/>
      <c r="X42" s="48"/>
      <c r="Y42" s="79"/>
      <c r="Z42" s="48"/>
      <c r="AA42" s="79"/>
      <c r="AB42" s="48"/>
      <c r="AC42" s="79"/>
      <c r="AD42" s="48"/>
      <c r="AE42" s="79"/>
      <c r="AF42" s="48"/>
      <c r="AG42" s="79"/>
      <c r="AH42" s="48"/>
      <c r="AI42" s="79"/>
      <c r="AJ42" s="48"/>
      <c r="AK42" s="79"/>
      <c r="AL42" s="48"/>
      <c r="AM42" s="80"/>
      <c r="AN42" s="80"/>
      <c r="AO42" s="28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32.1" customHeight="1" x14ac:dyDescent="0.2">
      <c r="A43" s="776" t="s">
        <v>50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82"/>
      <c r="M43" s="11"/>
      <c r="N43" s="11"/>
      <c r="O43" s="8"/>
      <c r="P43" s="8"/>
      <c r="Q43" s="8"/>
      <c r="R43" s="8"/>
      <c r="S43" s="8"/>
      <c r="T43" s="8"/>
      <c r="U43" s="8"/>
      <c r="V43" s="8"/>
      <c r="W43" s="8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5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X43" s="2"/>
      <c r="BY43" s="2"/>
      <c r="BZ43" s="2"/>
      <c r="CG43" s="13"/>
      <c r="CH43" s="13"/>
      <c r="CI43" s="13"/>
      <c r="CJ43" s="13"/>
      <c r="CK43" s="13"/>
      <c r="CL43" s="13"/>
      <c r="CM43" s="13"/>
    </row>
    <row r="44" spans="1:91" ht="16.350000000000001" customHeight="1" x14ac:dyDescent="0.2">
      <c r="A44" s="1523" t="s">
        <v>39</v>
      </c>
      <c r="B44" s="1501" t="s">
        <v>5</v>
      </c>
      <c r="C44" s="1502"/>
      <c r="D44" s="1503"/>
      <c r="E44" s="1507" t="s">
        <v>6</v>
      </c>
      <c r="F44" s="1508"/>
      <c r="G44" s="1508"/>
      <c r="H44" s="1508"/>
      <c r="I44" s="1508"/>
      <c r="J44" s="1508"/>
      <c r="K44" s="1508"/>
      <c r="L44" s="1508"/>
      <c r="M44" s="1508"/>
      <c r="N44" s="1508"/>
      <c r="O44" s="1508"/>
      <c r="P44" s="1508"/>
      <c r="Q44" s="1508"/>
      <c r="R44" s="1508"/>
      <c r="S44" s="1508"/>
      <c r="T44" s="1508"/>
      <c r="U44" s="1508"/>
      <c r="V44" s="1508"/>
      <c r="W44" s="1508"/>
      <c r="X44" s="1508"/>
      <c r="Y44" s="1508"/>
      <c r="Z44" s="1508"/>
      <c r="AA44" s="1508"/>
      <c r="AB44" s="1508"/>
      <c r="AC44" s="1508"/>
      <c r="AD44" s="1508"/>
      <c r="AE44" s="1508"/>
      <c r="AF44" s="1508"/>
      <c r="AG44" s="1508"/>
      <c r="AH44" s="1508"/>
      <c r="AI44" s="1508"/>
      <c r="AJ44" s="1508"/>
      <c r="AK44" s="1508"/>
      <c r="AL44" s="1509"/>
      <c r="AM44" s="1510" t="s">
        <v>7</v>
      </c>
      <c r="AN44" s="1510" t="s">
        <v>10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24"/>
      <c r="B45" s="1504"/>
      <c r="C45" s="1505"/>
      <c r="D45" s="1506"/>
      <c r="E45" s="1507" t="s">
        <v>11</v>
      </c>
      <c r="F45" s="1509"/>
      <c r="G45" s="1507" t="s">
        <v>12</v>
      </c>
      <c r="H45" s="1509"/>
      <c r="I45" s="1507" t="s">
        <v>13</v>
      </c>
      <c r="J45" s="1509"/>
      <c r="K45" s="1507" t="s">
        <v>14</v>
      </c>
      <c r="L45" s="1509"/>
      <c r="M45" s="1507" t="s">
        <v>15</v>
      </c>
      <c r="N45" s="1509"/>
      <c r="O45" s="1513" t="s">
        <v>16</v>
      </c>
      <c r="P45" s="1514"/>
      <c r="Q45" s="1513" t="s">
        <v>17</v>
      </c>
      <c r="R45" s="1514"/>
      <c r="S45" s="1513" t="s">
        <v>18</v>
      </c>
      <c r="T45" s="1514"/>
      <c r="U45" s="1513" t="s">
        <v>19</v>
      </c>
      <c r="V45" s="1514"/>
      <c r="W45" s="1513" t="s">
        <v>20</v>
      </c>
      <c r="X45" s="1514"/>
      <c r="Y45" s="1513" t="s">
        <v>21</v>
      </c>
      <c r="Z45" s="1514"/>
      <c r="AA45" s="1513" t="s">
        <v>22</v>
      </c>
      <c r="AB45" s="1514"/>
      <c r="AC45" s="1513" t="s">
        <v>23</v>
      </c>
      <c r="AD45" s="1514"/>
      <c r="AE45" s="1513" t="s">
        <v>24</v>
      </c>
      <c r="AF45" s="1514"/>
      <c r="AG45" s="1513" t="s">
        <v>25</v>
      </c>
      <c r="AH45" s="1514"/>
      <c r="AI45" s="1513" t="s">
        <v>26</v>
      </c>
      <c r="AJ45" s="1514"/>
      <c r="AK45" s="1513" t="s">
        <v>27</v>
      </c>
      <c r="AL45" s="1514"/>
      <c r="AM45" s="1511"/>
      <c r="AN45" s="1511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25"/>
      <c r="B46" s="962" t="s">
        <v>32</v>
      </c>
      <c r="C46" s="15" t="s">
        <v>40</v>
      </c>
      <c r="D46" s="764" t="s">
        <v>34</v>
      </c>
      <c r="E46" s="758" t="s">
        <v>40</v>
      </c>
      <c r="F46" s="760" t="s">
        <v>34</v>
      </c>
      <c r="G46" s="758" t="s">
        <v>40</v>
      </c>
      <c r="H46" s="760" t="s">
        <v>34</v>
      </c>
      <c r="I46" s="758" t="s">
        <v>40</v>
      </c>
      <c r="J46" s="760" t="s">
        <v>34</v>
      </c>
      <c r="K46" s="758" t="s">
        <v>40</v>
      </c>
      <c r="L46" s="760" t="s">
        <v>34</v>
      </c>
      <c r="M46" s="758" t="s">
        <v>40</v>
      </c>
      <c r="N46" s="760" t="s">
        <v>34</v>
      </c>
      <c r="O46" s="758" t="s">
        <v>40</v>
      </c>
      <c r="P46" s="760" t="s">
        <v>34</v>
      </c>
      <c r="Q46" s="758" t="s">
        <v>40</v>
      </c>
      <c r="R46" s="760" t="s">
        <v>34</v>
      </c>
      <c r="S46" s="758" t="s">
        <v>40</v>
      </c>
      <c r="T46" s="760" t="s">
        <v>34</v>
      </c>
      <c r="U46" s="758" t="s">
        <v>40</v>
      </c>
      <c r="V46" s="760" t="s">
        <v>34</v>
      </c>
      <c r="W46" s="758" t="s">
        <v>40</v>
      </c>
      <c r="X46" s="760" t="s">
        <v>34</v>
      </c>
      <c r="Y46" s="758" t="s">
        <v>40</v>
      </c>
      <c r="Z46" s="760" t="s">
        <v>34</v>
      </c>
      <c r="AA46" s="758" t="s">
        <v>40</v>
      </c>
      <c r="AB46" s="760" t="s">
        <v>34</v>
      </c>
      <c r="AC46" s="758" t="s">
        <v>40</v>
      </c>
      <c r="AD46" s="760" t="s">
        <v>34</v>
      </c>
      <c r="AE46" s="758" t="s">
        <v>40</v>
      </c>
      <c r="AF46" s="760" t="s">
        <v>34</v>
      </c>
      <c r="AG46" s="758" t="s">
        <v>40</v>
      </c>
      <c r="AH46" s="760" t="s">
        <v>34</v>
      </c>
      <c r="AI46" s="758" t="s">
        <v>40</v>
      </c>
      <c r="AJ46" s="760" t="s">
        <v>34</v>
      </c>
      <c r="AK46" s="758" t="s">
        <v>40</v>
      </c>
      <c r="AL46" s="760" t="s">
        <v>34</v>
      </c>
      <c r="AM46" s="1512"/>
      <c r="AN46" s="15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966" t="s">
        <v>41</v>
      </c>
      <c r="B47" s="967">
        <f t="shared" ref="B47:B52" si="6">SUM(C47+D47)</f>
        <v>0</v>
      </c>
      <c r="C47" s="997">
        <f t="shared" ref="C47:D52" si="7">SUM(E47+G47+I47+K47+M47+O47+Q47+S47+U47+W47+Y47+AA47+AC47+AE47+AG47+AI47+AK47)</f>
        <v>0</v>
      </c>
      <c r="D47" s="989">
        <f t="shared" si="7"/>
        <v>0</v>
      </c>
      <c r="E47" s="990"/>
      <c r="F47" s="991"/>
      <c r="G47" s="990"/>
      <c r="H47" s="991"/>
      <c r="I47" s="990"/>
      <c r="J47" s="992"/>
      <c r="K47" s="990"/>
      <c r="L47" s="992"/>
      <c r="M47" s="990"/>
      <c r="N47" s="992"/>
      <c r="O47" s="998"/>
      <c r="P47" s="992"/>
      <c r="Q47" s="998"/>
      <c r="R47" s="992"/>
      <c r="S47" s="998"/>
      <c r="T47" s="992"/>
      <c r="U47" s="998"/>
      <c r="V47" s="992"/>
      <c r="W47" s="998"/>
      <c r="X47" s="992"/>
      <c r="Y47" s="998"/>
      <c r="Z47" s="992"/>
      <c r="AA47" s="998"/>
      <c r="AB47" s="992"/>
      <c r="AC47" s="998"/>
      <c r="AD47" s="992"/>
      <c r="AE47" s="998"/>
      <c r="AF47" s="992"/>
      <c r="AG47" s="998"/>
      <c r="AH47" s="992"/>
      <c r="AI47" s="998"/>
      <c r="AJ47" s="992"/>
      <c r="AK47" s="998"/>
      <c r="AL47" s="992"/>
      <c r="AM47" s="999"/>
      <c r="AN47" s="999"/>
      <c r="AO47" s="28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>
        <v>0</v>
      </c>
      <c r="CH47" s="13">
        <v>0</v>
      </c>
      <c r="CI47" s="13"/>
      <c r="CJ47" s="13"/>
      <c r="CK47" s="13"/>
      <c r="CL47" s="13"/>
      <c r="CM47" s="13"/>
    </row>
    <row r="48" spans="1:91" ht="16.350000000000001" customHeight="1" x14ac:dyDescent="0.2">
      <c r="A48" s="30" t="s">
        <v>42</v>
      </c>
      <c r="B48" s="63">
        <f t="shared" si="6"/>
        <v>0</v>
      </c>
      <c r="C48" s="64">
        <f t="shared" si="7"/>
        <v>0</v>
      </c>
      <c r="D48" s="72">
        <f t="shared" si="7"/>
        <v>0</v>
      </c>
      <c r="E48" s="34"/>
      <c r="F48" s="73"/>
      <c r="G48" s="34"/>
      <c r="H48" s="73"/>
      <c r="I48" s="34"/>
      <c r="J48" s="35"/>
      <c r="K48" s="34"/>
      <c r="L48" s="35"/>
      <c r="M48" s="34"/>
      <c r="N48" s="35"/>
      <c r="O48" s="74"/>
      <c r="P48" s="35"/>
      <c r="Q48" s="74"/>
      <c r="R48" s="35"/>
      <c r="S48" s="74"/>
      <c r="T48" s="35"/>
      <c r="U48" s="74"/>
      <c r="V48" s="35"/>
      <c r="W48" s="74"/>
      <c r="X48" s="35"/>
      <c r="Y48" s="74"/>
      <c r="Z48" s="35"/>
      <c r="AA48" s="74"/>
      <c r="AB48" s="35"/>
      <c r="AC48" s="74"/>
      <c r="AD48" s="35"/>
      <c r="AE48" s="74"/>
      <c r="AF48" s="35"/>
      <c r="AG48" s="74"/>
      <c r="AH48" s="35"/>
      <c r="AI48" s="74"/>
      <c r="AJ48" s="35"/>
      <c r="AK48" s="74"/>
      <c r="AL48" s="35"/>
      <c r="AM48" s="75"/>
      <c r="AN48" s="75"/>
      <c r="AO48" s="28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2">
        <f t="shared" si="7"/>
        <v>0</v>
      </c>
      <c r="E49" s="34"/>
      <c r="F49" s="73"/>
      <c r="G49" s="34"/>
      <c r="H49" s="73"/>
      <c r="I49" s="34"/>
      <c r="J49" s="35"/>
      <c r="K49" s="34"/>
      <c r="L49" s="35"/>
      <c r="M49" s="34"/>
      <c r="N49" s="35"/>
      <c r="O49" s="74"/>
      <c r="P49" s="35"/>
      <c r="Q49" s="74"/>
      <c r="R49" s="35"/>
      <c r="S49" s="74"/>
      <c r="T49" s="35"/>
      <c r="U49" s="74"/>
      <c r="V49" s="35"/>
      <c r="W49" s="74"/>
      <c r="X49" s="35"/>
      <c r="Y49" s="74"/>
      <c r="Z49" s="35"/>
      <c r="AA49" s="74"/>
      <c r="AB49" s="35"/>
      <c r="AC49" s="74"/>
      <c r="AD49" s="35"/>
      <c r="AE49" s="74"/>
      <c r="AF49" s="35"/>
      <c r="AG49" s="74"/>
      <c r="AH49" s="35"/>
      <c r="AI49" s="74"/>
      <c r="AJ49" s="35"/>
      <c r="AK49" s="74"/>
      <c r="AL49" s="35"/>
      <c r="AM49" s="75"/>
      <c r="AN49" s="75"/>
      <c r="AO49" s="28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46</v>
      </c>
      <c r="B50" s="63">
        <f t="shared" si="6"/>
        <v>0</v>
      </c>
      <c r="C50" s="64">
        <f t="shared" si="7"/>
        <v>0</v>
      </c>
      <c r="D50" s="72">
        <f t="shared" si="7"/>
        <v>0</v>
      </c>
      <c r="E50" s="34"/>
      <c r="F50" s="73"/>
      <c r="G50" s="34"/>
      <c r="H50" s="73"/>
      <c r="I50" s="34"/>
      <c r="J50" s="35"/>
      <c r="K50" s="34"/>
      <c r="L50" s="35"/>
      <c r="M50" s="34"/>
      <c r="N50" s="35"/>
      <c r="O50" s="74"/>
      <c r="P50" s="35"/>
      <c r="Q50" s="74"/>
      <c r="R50" s="35"/>
      <c r="S50" s="74"/>
      <c r="T50" s="35"/>
      <c r="U50" s="74"/>
      <c r="V50" s="35"/>
      <c r="W50" s="74"/>
      <c r="X50" s="35"/>
      <c r="Y50" s="74"/>
      <c r="Z50" s="35"/>
      <c r="AA50" s="74"/>
      <c r="AB50" s="35"/>
      <c r="AC50" s="74"/>
      <c r="AD50" s="35"/>
      <c r="AE50" s="74"/>
      <c r="AF50" s="35"/>
      <c r="AG50" s="74"/>
      <c r="AH50" s="35"/>
      <c r="AI50" s="74"/>
      <c r="AJ50" s="35"/>
      <c r="AK50" s="74"/>
      <c r="AL50" s="35"/>
      <c r="AM50" s="75"/>
      <c r="AN50" s="75"/>
      <c r="AO50" s="28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2">
        <f t="shared" si="7"/>
        <v>0</v>
      </c>
      <c r="E51" s="34"/>
      <c r="F51" s="73"/>
      <c r="G51" s="34"/>
      <c r="H51" s="73"/>
      <c r="I51" s="34"/>
      <c r="J51" s="35"/>
      <c r="K51" s="34"/>
      <c r="L51" s="35"/>
      <c r="M51" s="34"/>
      <c r="N51" s="35"/>
      <c r="O51" s="74"/>
      <c r="P51" s="35"/>
      <c r="Q51" s="74"/>
      <c r="R51" s="35"/>
      <c r="S51" s="74"/>
      <c r="T51" s="35"/>
      <c r="U51" s="74"/>
      <c r="V51" s="35"/>
      <c r="W51" s="74"/>
      <c r="X51" s="35"/>
      <c r="Y51" s="74"/>
      <c r="Z51" s="35"/>
      <c r="AA51" s="74"/>
      <c r="AB51" s="35"/>
      <c r="AC51" s="74"/>
      <c r="AD51" s="35"/>
      <c r="AE51" s="74"/>
      <c r="AF51" s="35"/>
      <c r="AG51" s="74"/>
      <c r="AH51" s="35"/>
      <c r="AI51" s="74"/>
      <c r="AJ51" s="35"/>
      <c r="AK51" s="74"/>
      <c r="AL51" s="35"/>
      <c r="AM51" s="75"/>
      <c r="AN51" s="75"/>
      <c r="AO51" s="28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89" t="s">
        <v>48</v>
      </c>
      <c r="B52" s="77">
        <f t="shared" si="6"/>
        <v>0</v>
      </c>
      <c r="C52" s="78">
        <f t="shared" si="7"/>
        <v>0</v>
      </c>
      <c r="D52" s="45">
        <f t="shared" si="7"/>
        <v>0</v>
      </c>
      <c r="E52" s="46"/>
      <c r="F52" s="47"/>
      <c r="G52" s="46"/>
      <c r="H52" s="47"/>
      <c r="I52" s="46"/>
      <c r="J52" s="48"/>
      <c r="K52" s="46"/>
      <c r="L52" s="48"/>
      <c r="M52" s="46"/>
      <c r="N52" s="48"/>
      <c r="O52" s="79"/>
      <c r="P52" s="48"/>
      <c r="Q52" s="79"/>
      <c r="R52" s="48"/>
      <c r="S52" s="79"/>
      <c r="T52" s="48"/>
      <c r="U52" s="79"/>
      <c r="V52" s="48"/>
      <c r="W52" s="79"/>
      <c r="X52" s="48"/>
      <c r="Y52" s="79"/>
      <c r="Z52" s="48"/>
      <c r="AA52" s="79"/>
      <c r="AB52" s="48"/>
      <c r="AC52" s="79"/>
      <c r="AD52" s="48"/>
      <c r="AE52" s="79"/>
      <c r="AF52" s="48"/>
      <c r="AG52" s="79"/>
      <c r="AH52" s="48"/>
      <c r="AI52" s="79"/>
      <c r="AJ52" s="48"/>
      <c r="AK52" s="79"/>
      <c r="AL52" s="48"/>
      <c r="AM52" s="80"/>
      <c r="AN52" s="80"/>
      <c r="AO52" s="28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s="94" customFormat="1" ht="32.1" customHeight="1" x14ac:dyDescent="0.2">
      <c r="A53" s="92" t="s">
        <v>51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  <c r="O53" s="93"/>
      <c r="P53" s="56"/>
      <c r="Q53" s="56"/>
      <c r="R53" s="56"/>
      <c r="S53" s="56"/>
      <c r="T53" s="56"/>
      <c r="U53" s="56"/>
      <c r="V53" s="56"/>
      <c r="W53" s="56"/>
      <c r="X53" s="56"/>
      <c r="Y53" s="56"/>
      <c r="AN53" s="8"/>
      <c r="AO53" s="8"/>
      <c r="AP53" s="8"/>
      <c r="AQ53" s="8"/>
      <c r="AR53" s="57"/>
      <c r="AS53" s="57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95"/>
      <c r="CB53" s="95"/>
      <c r="CC53" s="95"/>
      <c r="CD53" s="95"/>
      <c r="CE53" s="95"/>
      <c r="CF53" s="95"/>
      <c r="CG53" s="96"/>
      <c r="CH53" s="96"/>
      <c r="CI53" s="96"/>
      <c r="CJ53" s="96"/>
      <c r="CK53" s="96"/>
      <c r="CL53" s="96"/>
      <c r="CM53" s="96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</row>
    <row r="54" spans="1:104" ht="16.350000000000001" customHeight="1" x14ac:dyDescent="0.2">
      <c r="A54" s="1502" t="s">
        <v>52</v>
      </c>
      <c r="B54" s="1531" t="s">
        <v>53</v>
      </c>
      <c r="C54" s="1532"/>
      <c r="D54" s="1533"/>
      <c r="E54" s="1537" t="s">
        <v>6</v>
      </c>
      <c r="F54" s="1538"/>
      <c r="G54" s="1538"/>
      <c r="H54" s="1538"/>
      <c r="I54" s="1538"/>
      <c r="J54" s="1538"/>
      <c r="K54" s="1538"/>
      <c r="L54" s="1538"/>
      <c r="M54" s="1538"/>
      <c r="N54" s="1538"/>
      <c r="O54" s="1538"/>
      <c r="P54" s="1538"/>
      <c r="Q54" s="1538"/>
      <c r="R54" s="1538"/>
      <c r="S54" s="1538"/>
      <c r="T54" s="1538"/>
      <c r="U54" s="1538"/>
      <c r="V54" s="1538"/>
      <c r="W54" s="1538"/>
      <c r="X54" s="1538"/>
      <c r="Y54" s="1538"/>
      <c r="Z54" s="1538"/>
      <c r="AA54" s="1538"/>
      <c r="AB54" s="1538"/>
      <c r="AC54" s="1538"/>
      <c r="AD54" s="1538"/>
      <c r="AE54" s="1538"/>
      <c r="AF54" s="1538"/>
      <c r="AG54" s="1538"/>
      <c r="AH54" s="1538"/>
      <c r="AI54" s="1538"/>
      <c r="AJ54" s="1538"/>
      <c r="AK54" s="1538"/>
      <c r="AL54" s="1539"/>
      <c r="AM54" s="1526" t="s">
        <v>54</v>
      </c>
      <c r="AN54" s="1527"/>
      <c r="AO54" s="7"/>
      <c r="AP54" s="7"/>
      <c r="AQ54" s="7"/>
      <c r="AR54" s="97"/>
      <c r="AS54" s="97"/>
      <c r="AT54" s="7"/>
      <c r="BX54" s="2"/>
      <c r="BY54" s="2"/>
      <c r="CG54" s="13"/>
      <c r="CH54" s="13"/>
      <c r="CI54" s="13"/>
      <c r="CJ54" s="13"/>
      <c r="CK54" s="13"/>
      <c r="CL54" s="13"/>
      <c r="CM54" s="13"/>
    </row>
    <row r="55" spans="1:104" ht="16.350000000000001" customHeight="1" x14ac:dyDescent="0.2">
      <c r="A55" s="1530"/>
      <c r="B55" s="1534"/>
      <c r="C55" s="1535"/>
      <c r="D55" s="1536"/>
      <c r="E55" s="1507" t="s">
        <v>11</v>
      </c>
      <c r="F55" s="1509"/>
      <c r="G55" s="1507" t="s">
        <v>12</v>
      </c>
      <c r="H55" s="1509"/>
      <c r="I55" s="1507" t="s">
        <v>13</v>
      </c>
      <c r="J55" s="1509"/>
      <c r="K55" s="1507" t="s">
        <v>14</v>
      </c>
      <c r="L55" s="1509"/>
      <c r="M55" s="1507" t="s">
        <v>15</v>
      </c>
      <c r="N55" s="1509"/>
      <c r="O55" s="1513" t="s">
        <v>16</v>
      </c>
      <c r="P55" s="1514"/>
      <c r="Q55" s="1513" t="s">
        <v>17</v>
      </c>
      <c r="R55" s="1514"/>
      <c r="S55" s="1513" t="s">
        <v>18</v>
      </c>
      <c r="T55" s="1514"/>
      <c r="U55" s="1513" t="s">
        <v>19</v>
      </c>
      <c r="V55" s="1520"/>
      <c r="W55" s="1513" t="s">
        <v>20</v>
      </c>
      <c r="X55" s="1514"/>
      <c r="Y55" s="1513" t="s">
        <v>21</v>
      </c>
      <c r="Z55" s="1514"/>
      <c r="AA55" s="1513" t="s">
        <v>22</v>
      </c>
      <c r="AB55" s="1514"/>
      <c r="AC55" s="1513" t="s">
        <v>23</v>
      </c>
      <c r="AD55" s="1514"/>
      <c r="AE55" s="1513" t="s">
        <v>24</v>
      </c>
      <c r="AF55" s="1514"/>
      <c r="AG55" s="1513" t="s">
        <v>25</v>
      </c>
      <c r="AH55" s="1514"/>
      <c r="AI55" s="1513" t="s">
        <v>26</v>
      </c>
      <c r="AJ55" s="1514"/>
      <c r="AK55" s="1513" t="s">
        <v>27</v>
      </c>
      <c r="AL55" s="1514"/>
      <c r="AM55" s="1528"/>
      <c r="AN55" s="1529"/>
      <c r="AO55" s="97"/>
      <c r="AP55" s="97"/>
      <c r="AQ55" s="97"/>
      <c r="AR55" s="97"/>
      <c r="AS55" s="97"/>
      <c r="AT55" s="97"/>
      <c r="AU55" s="12"/>
      <c r="AV55" s="12"/>
      <c r="AW55" s="12"/>
      <c r="AX55" s="12"/>
      <c r="AY55" s="12"/>
      <c r="AZ55" s="12"/>
      <c r="BA55" s="12"/>
      <c r="BB55" s="12"/>
      <c r="BC55" s="12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32.1" customHeight="1" x14ac:dyDescent="0.2">
      <c r="A56" s="1505"/>
      <c r="B56" s="777" t="s">
        <v>32</v>
      </c>
      <c r="C56" s="774" t="s">
        <v>33</v>
      </c>
      <c r="D56" s="765" t="s">
        <v>34</v>
      </c>
      <c r="E56" s="964" t="s">
        <v>33</v>
      </c>
      <c r="F56" s="765" t="s">
        <v>34</v>
      </c>
      <c r="G56" s="964" t="s">
        <v>33</v>
      </c>
      <c r="H56" s="765" t="s">
        <v>34</v>
      </c>
      <c r="I56" s="964" t="s">
        <v>33</v>
      </c>
      <c r="J56" s="765" t="s">
        <v>34</v>
      </c>
      <c r="K56" s="964" t="s">
        <v>33</v>
      </c>
      <c r="L56" s="765" t="s">
        <v>34</v>
      </c>
      <c r="M56" s="964" t="s">
        <v>33</v>
      </c>
      <c r="N56" s="765" t="s">
        <v>34</v>
      </c>
      <c r="O56" s="964" t="s">
        <v>33</v>
      </c>
      <c r="P56" s="765" t="s">
        <v>34</v>
      </c>
      <c r="Q56" s="964" t="s">
        <v>33</v>
      </c>
      <c r="R56" s="765" t="s">
        <v>34</v>
      </c>
      <c r="S56" s="964" t="s">
        <v>33</v>
      </c>
      <c r="T56" s="765" t="s">
        <v>34</v>
      </c>
      <c r="U56" s="964" t="s">
        <v>33</v>
      </c>
      <c r="V56" s="775" t="s">
        <v>34</v>
      </c>
      <c r="W56" s="964" t="s">
        <v>33</v>
      </c>
      <c r="X56" s="765" t="s">
        <v>34</v>
      </c>
      <c r="Y56" s="964" t="s">
        <v>33</v>
      </c>
      <c r="Z56" s="765" t="s">
        <v>34</v>
      </c>
      <c r="AA56" s="964" t="s">
        <v>33</v>
      </c>
      <c r="AB56" s="765" t="s">
        <v>34</v>
      </c>
      <c r="AC56" s="964" t="s">
        <v>33</v>
      </c>
      <c r="AD56" s="765" t="s">
        <v>34</v>
      </c>
      <c r="AE56" s="964" t="s">
        <v>33</v>
      </c>
      <c r="AF56" s="765" t="s">
        <v>34</v>
      </c>
      <c r="AG56" s="964" t="s">
        <v>33</v>
      </c>
      <c r="AH56" s="765" t="s">
        <v>34</v>
      </c>
      <c r="AI56" s="964" t="s">
        <v>33</v>
      </c>
      <c r="AJ56" s="765" t="s">
        <v>34</v>
      </c>
      <c r="AK56" s="964" t="s">
        <v>33</v>
      </c>
      <c r="AL56" s="765" t="s">
        <v>34</v>
      </c>
      <c r="AM56" s="100" t="s">
        <v>55</v>
      </c>
      <c r="AN56" s="765" t="s">
        <v>56</v>
      </c>
      <c r="AO56" s="97"/>
      <c r="AP56" s="97"/>
      <c r="AQ56" s="97"/>
      <c r="AR56" s="97"/>
      <c r="AS56" s="97"/>
      <c r="AT56" s="97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16.350000000000001" customHeight="1" x14ac:dyDescent="0.2">
      <c r="A57" s="1000" t="s">
        <v>57</v>
      </c>
      <c r="B57" s="967">
        <f t="shared" ref="B57:B62" si="8">SUM(C57+D57)</f>
        <v>24</v>
      </c>
      <c r="C57" s="997">
        <f t="shared" ref="C57:D62" si="9">SUM(E57+G57+I57+K57+M57+O57+Q57+S57+U57+W57+Y57+AA57+AC57+AE57+AG57+AI57+AK57)</f>
        <v>18</v>
      </c>
      <c r="D57" s="989">
        <f t="shared" si="9"/>
        <v>6</v>
      </c>
      <c r="E57" s="990"/>
      <c r="F57" s="991"/>
      <c r="G57" s="990"/>
      <c r="H57" s="992"/>
      <c r="I57" s="990">
        <v>1</v>
      </c>
      <c r="J57" s="992"/>
      <c r="K57" s="990"/>
      <c r="L57" s="992">
        <v>1</v>
      </c>
      <c r="M57" s="990">
        <v>2</v>
      </c>
      <c r="N57" s="992"/>
      <c r="O57" s="990">
        <v>1</v>
      </c>
      <c r="P57" s="992">
        <v>1</v>
      </c>
      <c r="Q57" s="990"/>
      <c r="R57" s="992"/>
      <c r="S57" s="990"/>
      <c r="T57" s="992"/>
      <c r="U57" s="990">
        <v>2</v>
      </c>
      <c r="V57" s="994"/>
      <c r="W57" s="990"/>
      <c r="X57" s="992"/>
      <c r="Y57" s="990">
        <v>2</v>
      </c>
      <c r="Z57" s="992">
        <v>1</v>
      </c>
      <c r="AA57" s="990">
        <v>1</v>
      </c>
      <c r="AB57" s="992"/>
      <c r="AC57" s="990">
        <v>1</v>
      </c>
      <c r="AD57" s="992"/>
      <c r="AE57" s="990"/>
      <c r="AF57" s="992"/>
      <c r="AG57" s="990">
        <v>4</v>
      </c>
      <c r="AH57" s="992"/>
      <c r="AI57" s="990"/>
      <c r="AJ57" s="992">
        <v>1</v>
      </c>
      <c r="AK57" s="998">
        <v>4</v>
      </c>
      <c r="AL57" s="992">
        <v>2</v>
      </c>
      <c r="AM57" s="998"/>
      <c r="AN57" s="992">
        <v>24</v>
      </c>
      <c r="AO57" s="102" t="str">
        <f>CA57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2"/>
      <c r="BB57" s="12"/>
      <c r="BC57" s="12"/>
      <c r="BX57" s="2"/>
      <c r="BY57" s="2"/>
      <c r="CA57" s="103" t="str">
        <f>IF(CG57=1,"* La suma de las Herramientas de Categorización debe ser igual al total. ","")</f>
        <v/>
      </c>
      <c r="CG57" s="104">
        <f>IF(B57&lt;&gt;(AM57+AN57),1,0)</f>
        <v>0</v>
      </c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05" t="s">
        <v>58</v>
      </c>
      <c r="B58" s="63">
        <f t="shared" si="8"/>
        <v>342</v>
      </c>
      <c r="C58" s="64">
        <f t="shared" si="9"/>
        <v>184</v>
      </c>
      <c r="D58" s="72">
        <f t="shared" si="9"/>
        <v>158</v>
      </c>
      <c r="E58" s="34">
        <v>8</v>
      </c>
      <c r="F58" s="73">
        <v>7</v>
      </c>
      <c r="G58" s="34">
        <v>4</v>
      </c>
      <c r="H58" s="35">
        <v>3</v>
      </c>
      <c r="I58" s="34">
        <v>6</v>
      </c>
      <c r="J58" s="35">
        <v>6</v>
      </c>
      <c r="K58" s="34">
        <v>1</v>
      </c>
      <c r="L58" s="35">
        <v>8</v>
      </c>
      <c r="M58" s="34">
        <v>5</v>
      </c>
      <c r="N58" s="35">
        <v>12</v>
      </c>
      <c r="O58" s="34">
        <v>7</v>
      </c>
      <c r="P58" s="35">
        <v>9</v>
      </c>
      <c r="Q58" s="34">
        <v>12</v>
      </c>
      <c r="R58" s="35">
        <v>8</v>
      </c>
      <c r="S58" s="34">
        <v>14</v>
      </c>
      <c r="T58" s="35">
        <v>9</v>
      </c>
      <c r="U58" s="34">
        <v>11</v>
      </c>
      <c r="V58" s="39">
        <v>5</v>
      </c>
      <c r="W58" s="34">
        <v>4</v>
      </c>
      <c r="X58" s="35">
        <v>6</v>
      </c>
      <c r="Y58" s="34">
        <v>12</v>
      </c>
      <c r="Z58" s="35">
        <v>9</v>
      </c>
      <c r="AA58" s="34">
        <v>12</v>
      </c>
      <c r="AB58" s="35">
        <v>10</v>
      </c>
      <c r="AC58" s="34">
        <v>17</v>
      </c>
      <c r="AD58" s="35">
        <v>7</v>
      </c>
      <c r="AE58" s="34">
        <v>11</v>
      </c>
      <c r="AF58" s="35">
        <v>5</v>
      </c>
      <c r="AG58" s="34">
        <v>26</v>
      </c>
      <c r="AH58" s="35">
        <v>10</v>
      </c>
      <c r="AI58" s="34">
        <v>16</v>
      </c>
      <c r="AJ58" s="35">
        <v>10</v>
      </c>
      <c r="AK58" s="74">
        <v>18</v>
      </c>
      <c r="AL58" s="35">
        <v>34</v>
      </c>
      <c r="AM58" s="74"/>
      <c r="AN58" s="35">
        <v>342</v>
      </c>
      <c r="AO58" s="102" t="str">
        <f t="shared" ref="AO58:AO61" si="10"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3" t="str">
        <f t="shared" ref="CA58:CA61" si="11">IF(CG58=1,"* La suma de las Herramientas de Categorización debe ser igual al total. ","")</f>
        <v/>
      </c>
      <c r="CG58" s="104">
        <f t="shared" ref="CG58:CG61" si="12"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5" t="s">
        <v>59</v>
      </c>
      <c r="B59" s="63">
        <f t="shared" si="8"/>
        <v>1812</v>
      </c>
      <c r="C59" s="64">
        <f t="shared" si="9"/>
        <v>938</v>
      </c>
      <c r="D59" s="72">
        <f t="shared" si="9"/>
        <v>874</v>
      </c>
      <c r="E59" s="34">
        <v>104</v>
      </c>
      <c r="F59" s="73">
        <v>87</v>
      </c>
      <c r="G59" s="34">
        <v>46</v>
      </c>
      <c r="H59" s="35">
        <v>39</v>
      </c>
      <c r="I59" s="34">
        <v>31</v>
      </c>
      <c r="J59" s="35">
        <v>34</v>
      </c>
      <c r="K59" s="34">
        <v>33</v>
      </c>
      <c r="L59" s="35">
        <v>32</v>
      </c>
      <c r="M59" s="34">
        <v>53</v>
      </c>
      <c r="N59" s="35">
        <v>59</v>
      </c>
      <c r="O59" s="34">
        <v>37</v>
      </c>
      <c r="P59" s="35">
        <v>42</v>
      </c>
      <c r="Q59" s="34">
        <v>47</v>
      </c>
      <c r="R59" s="35">
        <v>45</v>
      </c>
      <c r="S59" s="34">
        <v>41</v>
      </c>
      <c r="T59" s="35">
        <v>44</v>
      </c>
      <c r="U59" s="34">
        <v>54</v>
      </c>
      <c r="V59" s="39">
        <v>54</v>
      </c>
      <c r="W59" s="34">
        <v>47</v>
      </c>
      <c r="X59" s="35">
        <v>50</v>
      </c>
      <c r="Y59" s="34">
        <v>57</v>
      </c>
      <c r="Z59" s="35">
        <v>46</v>
      </c>
      <c r="AA59" s="34">
        <v>59</v>
      </c>
      <c r="AB59" s="35">
        <v>59</v>
      </c>
      <c r="AC59" s="34">
        <v>59</v>
      </c>
      <c r="AD59" s="35">
        <v>68</v>
      </c>
      <c r="AE59" s="34">
        <v>65</v>
      </c>
      <c r="AF59" s="35">
        <v>39</v>
      </c>
      <c r="AG59" s="34">
        <v>66</v>
      </c>
      <c r="AH59" s="35">
        <v>54</v>
      </c>
      <c r="AI59" s="34">
        <v>59</v>
      </c>
      <c r="AJ59" s="35">
        <v>41</v>
      </c>
      <c r="AK59" s="74">
        <v>80</v>
      </c>
      <c r="AL59" s="35">
        <v>81</v>
      </c>
      <c r="AM59" s="74"/>
      <c r="AN59" s="35">
        <v>1812</v>
      </c>
      <c r="AO59" s="102" t="str">
        <f t="shared" si="10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3" t="str">
        <f t="shared" si="11"/>
        <v/>
      </c>
      <c r="CG59" s="104">
        <f t="shared" si="12"/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5" t="s">
        <v>60</v>
      </c>
      <c r="B60" s="63">
        <f t="shared" si="8"/>
        <v>579</v>
      </c>
      <c r="C60" s="64">
        <f t="shared" si="9"/>
        <v>327</v>
      </c>
      <c r="D60" s="72">
        <f t="shared" si="9"/>
        <v>252</v>
      </c>
      <c r="E60" s="34">
        <v>27</v>
      </c>
      <c r="F60" s="73">
        <v>24</v>
      </c>
      <c r="G60" s="34">
        <v>13</v>
      </c>
      <c r="H60" s="35">
        <v>16</v>
      </c>
      <c r="I60" s="34">
        <v>10</v>
      </c>
      <c r="J60" s="35">
        <v>13</v>
      </c>
      <c r="K60" s="34">
        <v>14</v>
      </c>
      <c r="L60" s="35">
        <v>21</v>
      </c>
      <c r="M60" s="34">
        <v>25</v>
      </c>
      <c r="N60" s="35">
        <v>18</v>
      </c>
      <c r="O60" s="34">
        <v>31</v>
      </c>
      <c r="P60" s="35">
        <v>20</v>
      </c>
      <c r="Q60" s="34">
        <v>41</v>
      </c>
      <c r="R60" s="35">
        <v>14</v>
      </c>
      <c r="S60" s="34">
        <v>35</v>
      </c>
      <c r="T60" s="35">
        <v>21</v>
      </c>
      <c r="U60" s="34">
        <v>16</v>
      </c>
      <c r="V60" s="39">
        <v>22</v>
      </c>
      <c r="W60" s="34">
        <v>22</v>
      </c>
      <c r="X60" s="35">
        <v>11</v>
      </c>
      <c r="Y60" s="34">
        <v>19</v>
      </c>
      <c r="Z60" s="35">
        <v>21</v>
      </c>
      <c r="AA60" s="34">
        <v>14</v>
      </c>
      <c r="AB60" s="35">
        <v>18</v>
      </c>
      <c r="AC60" s="34">
        <v>16</v>
      </c>
      <c r="AD60" s="35">
        <v>10</v>
      </c>
      <c r="AE60" s="34">
        <v>14</v>
      </c>
      <c r="AF60" s="35">
        <v>11</v>
      </c>
      <c r="AG60" s="34">
        <v>5</v>
      </c>
      <c r="AH60" s="35">
        <v>7</v>
      </c>
      <c r="AI60" s="34">
        <v>14</v>
      </c>
      <c r="AJ60" s="35">
        <v>2</v>
      </c>
      <c r="AK60" s="74">
        <v>11</v>
      </c>
      <c r="AL60" s="35">
        <v>3</v>
      </c>
      <c r="AM60" s="74"/>
      <c r="AN60" s="35">
        <v>579</v>
      </c>
      <c r="AO60" s="102" t="str">
        <f t="shared" si="10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3" t="str">
        <f t="shared" si="11"/>
        <v/>
      </c>
      <c r="CG60" s="104">
        <f t="shared" si="12"/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6" t="s">
        <v>61</v>
      </c>
      <c r="B61" s="107">
        <f t="shared" si="8"/>
        <v>22</v>
      </c>
      <c r="C61" s="108">
        <f t="shared" si="9"/>
        <v>8</v>
      </c>
      <c r="D61" s="109">
        <f t="shared" si="9"/>
        <v>14</v>
      </c>
      <c r="E61" s="110"/>
      <c r="F61" s="111">
        <v>1</v>
      </c>
      <c r="G61" s="110">
        <v>2</v>
      </c>
      <c r="H61" s="112"/>
      <c r="I61" s="110">
        <v>1</v>
      </c>
      <c r="J61" s="112"/>
      <c r="K61" s="110">
        <v>1</v>
      </c>
      <c r="L61" s="112">
        <v>6</v>
      </c>
      <c r="M61" s="110"/>
      <c r="N61" s="112"/>
      <c r="O61" s="110">
        <v>1</v>
      </c>
      <c r="P61" s="112">
        <v>1</v>
      </c>
      <c r="Q61" s="110"/>
      <c r="R61" s="112">
        <v>1</v>
      </c>
      <c r="S61" s="110">
        <v>1</v>
      </c>
      <c r="T61" s="112"/>
      <c r="U61" s="110">
        <v>1</v>
      </c>
      <c r="V61" s="113">
        <v>1</v>
      </c>
      <c r="W61" s="110"/>
      <c r="X61" s="112">
        <v>1</v>
      </c>
      <c r="Y61" s="110"/>
      <c r="Z61" s="112"/>
      <c r="AA61" s="110">
        <v>1</v>
      </c>
      <c r="AB61" s="112">
        <v>2</v>
      </c>
      <c r="AC61" s="110"/>
      <c r="AD61" s="112">
        <v>1</v>
      </c>
      <c r="AE61" s="110"/>
      <c r="AF61" s="112"/>
      <c r="AG61" s="110"/>
      <c r="AH61" s="112"/>
      <c r="AI61" s="110"/>
      <c r="AJ61" s="112"/>
      <c r="AK61" s="114"/>
      <c r="AL61" s="112"/>
      <c r="AM61" s="114"/>
      <c r="AN61" s="112">
        <v>22</v>
      </c>
      <c r="AO61" s="102" t="str">
        <f t="shared" si="10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3" t="str">
        <f t="shared" si="11"/>
        <v/>
      </c>
      <c r="CG61" s="104">
        <f t="shared" si="12"/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5" t="s">
        <v>62</v>
      </c>
      <c r="B62" s="77">
        <f t="shared" si="8"/>
        <v>0</v>
      </c>
      <c r="C62" s="78">
        <f t="shared" si="9"/>
        <v>0</v>
      </c>
      <c r="D62" s="45">
        <f t="shared" si="9"/>
        <v>0</v>
      </c>
      <c r="E62" s="46"/>
      <c r="F62" s="47"/>
      <c r="G62" s="46"/>
      <c r="H62" s="48"/>
      <c r="I62" s="46"/>
      <c r="J62" s="48"/>
      <c r="K62" s="46"/>
      <c r="L62" s="48"/>
      <c r="M62" s="46"/>
      <c r="N62" s="48"/>
      <c r="O62" s="46"/>
      <c r="P62" s="48"/>
      <c r="Q62" s="46"/>
      <c r="R62" s="48"/>
      <c r="S62" s="46"/>
      <c r="T62" s="48"/>
      <c r="U62" s="46"/>
      <c r="V62" s="50"/>
      <c r="W62" s="46"/>
      <c r="X62" s="48"/>
      <c r="Y62" s="46"/>
      <c r="Z62" s="48"/>
      <c r="AA62" s="46"/>
      <c r="AB62" s="48"/>
      <c r="AC62" s="46"/>
      <c r="AD62" s="48"/>
      <c r="AE62" s="46"/>
      <c r="AF62" s="48"/>
      <c r="AG62" s="46"/>
      <c r="AH62" s="48"/>
      <c r="AI62" s="46"/>
      <c r="AJ62" s="48"/>
      <c r="AK62" s="79"/>
      <c r="AL62" s="48"/>
      <c r="AM62" s="53"/>
      <c r="AN62" s="53"/>
      <c r="AO62" s="28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G62" s="13"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754" t="s">
        <v>53</v>
      </c>
      <c r="B63" s="1001">
        <f t="shared" ref="B63:AL63" si="13">SUM(B57:B62)</f>
        <v>2779</v>
      </c>
      <c r="C63" s="1002">
        <f t="shared" si="13"/>
        <v>1475</v>
      </c>
      <c r="D63" s="118">
        <f t="shared" si="13"/>
        <v>1304</v>
      </c>
      <c r="E63" s="1003">
        <f t="shared" si="13"/>
        <v>139</v>
      </c>
      <c r="F63" s="120">
        <f t="shared" si="13"/>
        <v>119</v>
      </c>
      <c r="G63" s="1003">
        <f t="shared" si="13"/>
        <v>65</v>
      </c>
      <c r="H63" s="1004">
        <f t="shared" si="13"/>
        <v>58</v>
      </c>
      <c r="I63" s="1003">
        <f t="shared" si="13"/>
        <v>49</v>
      </c>
      <c r="J63" s="1004">
        <f t="shared" si="13"/>
        <v>53</v>
      </c>
      <c r="K63" s="1003">
        <f t="shared" si="13"/>
        <v>49</v>
      </c>
      <c r="L63" s="1004">
        <f t="shared" si="13"/>
        <v>68</v>
      </c>
      <c r="M63" s="1003">
        <f t="shared" si="13"/>
        <v>85</v>
      </c>
      <c r="N63" s="1004">
        <f t="shared" si="13"/>
        <v>89</v>
      </c>
      <c r="O63" s="1003">
        <f t="shared" si="13"/>
        <v>77</v>
      </c>
      <c r="P63" s="1004">
        <f t="shared" si="13"/>
        <v>73</v>
      </c>
      <c r="Q63" s="1003">
        <f t="shared" si="13"/>
        <v>100</v>
      </c>
      <c r="R63" s="1004">
        <f t="shared" si="13"/>
        <v>68</v>
      </c>
      <c r="S63" s="1003">
        <f t="shared" si="13"/>
        <v>91</v>
      </c>
      <c r="T63" s="1004">
        <f t="shared" si="13"/>
        <v>74</v>
      </c>
      <c r="U63" s="122">
        <f t="shared" si="13"/>
        <v>84</v>
      </c>
      <c r="V63" s="1005">
        <f t="shared" si="13"/>
        <v>82</v>
      </c>
      <c r="W63" s="1003">
        <f t="shared" si="13"/>
        <v>73</v>
      </c>
      <c r="X63" s="1004">
        <f t="shared" si="13"/>
        <v>68</v>
      </c>
      <c r="Y63" s="1003">
        <f t="shared" si="13"/>
        <v>90</v>
      </c>
      <c r="Z63" s="1004">
        <f t="shared" si="13"/>
        <v>77</v>
      </c>
      <c r="AA63" s="1003">
        <f t="shared" si="13"/>
        <v>87</v>
      </c>
      <c r="AB63" s="1004">
        <f t="shared" si="13"/>
        <v>89</v>
      </c>
      <c r="AC63" s="1003">
        <f t="shared" si="13"/>
        <v>93</v>
      </c>
      <c r="AD63" s="1004">
        <f t="shared" si="13"/>
        <v>86</v>
      </c>
      <c r="AE63" s="1003">
        <f t="shared" si="13"/>
        <v>90</v>
      </c>
      <c r="AF63" s="1004">
        <f t="shared" si="13"/>
        <v>55</v>
      </c>
      <c r="AG63" s="1003">
        <f t="shared" si="13"/>
        <v>101</v>
      </c>
      <c r="AH63" s="1004">
        <f t="shared" si="13"/>
        <v>71</v>
      </c>
      <c r="AI63" s="1003">
        <f t="shared" si="13"/>
        <v>89</v>
      </c>
      <c r="AJ63" s="1004">
        <f t="shared" si="13"/>
        <v>54</v>
      </c>
      <c r="AK63" s="124">
        <f t="shared" si="13"/>
        <v>113</v>
      </c>
      <c r="AL63" s="1004">
        <f t="shared" si="13"/>
        <v>120</v>
      </c>
      <c r="AM63" s="124">
        <f>SUM(AM57:AM61)</f>
        <v>0</v>
      </c>
      <c r="AN63" s="1004">
        <f>SUM(AN57:AN61)</f>
        <v>2779</v>
      </c>
      <c r="AO63" s="125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7"/>
      <c r="BE63" s="7"/>
      <c r="BX63" s="2"/>
      <c r="BY63" s="2"/>
      <c r="CG63" s="13"/>
      <c r="CH63" s="13"/>
      <c r="CI63" s="13"/>
      <c r="CJ63" s="13"/>
      <c r="CK63" s="13"/>
      <c r="CL63" s="13"/>
      <c r="CM63" s="13"/>
    </row>
    <row r="64" spans="1:104" ht="32.1" customHeight="1" x14ac:dyDescent="0.2">
      <c r="A64" s="92" t="s">
        <v>63</v>
      </c>
      <c r="B64" s="126"/>
      <c r="C64" s="126"/>
      <c r="D64" s="126"/>
      <c r="E64" s="126"/>
      <c r="F64" s="126"/>
      <c r="G64" s="126"/>
      <c r="H64" s="126"/>
      <c r="I64" s="82"/>
      <c r="J64" s="82"/>
      <c r="K64" s="82"/>
      <c r="L64" s="82"/>
      <c r="M64" s="82"/>
      <c r="N64" s="82"/>
      <c r="O64" s="82"/>
      <c r="P64" s="8"/>
      <c r="Q64" s="8"/>
      <c r="R64" s="8"/>
      <c r="S64" s="8"/>
      <c r="T64" s="8"/>
      <c r="U64" s="8"/>
      <c r="V64" s="8"/>
      <c r="W64" s="8"/>
      <c r="X64" s="8"/>
      <c r="Y64" s="8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X64" s="2"/>
      <c r="BY64" s="2"/>
      <c r="BZ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758" t="s">
        <v>64</v>
      </c>
      <c r="B65" s="1006" t="s">
        <v>5</v>
      </c>
      <c r="C65" s="1006" t="s">
        <v>65</v>
      </c>
      <c r="D65" s="1006" t="s">
        <v>66</v>
      </c>
      <c r="E65" s="1006" t="s">
        <v>67</v>
      </c>
      <c r="F65" s="1"/>
      <c r="G65" s="8"/>
      <c r="H65" s="8"/>
      <c r="I65" s="8"/>
      <c r="J65" s="8"/>
      <c r="K65" s="8"/>
      <c r="L65" s="8"/>
      <c r="M65" s="8"/>
      <c r="N65" s="128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CG65" s="13"/>
      <c r="CH65" s="13"/>
      <c r="CI65" s="13"/>
      <c r="CJ65" s="13"/>
      <c r="CK65" s="13"/>
      <c r="CL65" s="13"/>
      <c r="CM65" s="13"/>
    </row>
    <row r="66" spans="1:91" ht="16.350000000000001" customHeight="1" x14ac:dyDescent="0.2">
      <c r="A66" s="1007" t="s">
        <v>69</v>
      </c>
      <c r="B66" s="1008">
        <f t="shared" ref="B66:B84" si="14">SUM(C66:E66)</f>
        <v>0</v>
      </c>
      <c r="C66" s="999"/>
      <c r="D66" s="999"/>
      <c r="E66" s="999"/>
      <c r="F66" s="13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32" t="s">
        <v>70</v>
      </c>
      <c r="B67" s="133">
        <f t="shared" si="14"/>
        <v>0</v>
      </c>
      <c r="C67" s="75"/>
      <c r="D67" s="75"/>
      <c r="E67" s="75"/>
      <c r="F67" s="131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2" t="s">
        <v>71</v>
      </c>
      <c r="B68" s="133">
        <f t="shared" si="14"/>
        <v>0</v>
      </c>
      <c r="C68" s="75"/>
      <c r="D68" s="75"/>
      <c r="E68" s="75"/>
      <c r="F68" s="131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2" t="s">
        <v>72</v>
      </c>
      <c r="B69" s="133">
        <f t="shared" si="14"/>
        <v>145</v>
      </c>
      <c r="C69" s="75">
        <v>145</v>
      </c>
      <c r="D69" s="75"/>
      <c r="E69" s="75"/>
      <c r="F69" s="131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2" t="s">
        <v>73</v>
      </c>
      <c r="B70" s="133">
        <f t="shared" si="14"/>
        <v>0</v>
      </c>
      <c r="C70" s="75"/>
      <c r="D70" s="75"/>
      <c r="E70" s="75"/>
      <c r="F70" s="13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2" t="s">
        <v>74</v>
      </c>
      <c r="B71" s="133">
        <f t="shared" si="14"/>
        <v>0</v>
      </c>
      <c r="C71" s="75"/>
      <c r="D71" s="75"/>
      <c r="E71" s="75"/>
      <c r="F71" s="1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2" t="s">
        <v>75</v>
      </c>
      <c r="B72" s="133">
        <f t="shared" si="14"/>
        <v>151</v>
      </c>
      <c r="C72" s="75">
        <v>151</v>
      </c>
      <c r="D72" s="75"/>
      <c r="E72" s="75"/>
      <c r="F72" s="131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2" t="s">
        <v>76</v>
      </c>
      <c r="B73" s="133">
        <f t="shared" si="14"/>
        <v>0</v>
      </c>
      <c r="C73" s="75"/>
      <c r="D73" s="75"/>
      <c r="E73" s="75"/>
      <c r="F73" s="131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2" t="s">
        <v>77</v>
      </c>
      <c r="B74" s="133">
        <f t="shared" si="14"/>
        <v>0</v>
      </c>
      <c r="C74" s="75"/>
      <c r="D74" s="75"/>
      <c r="E74" s="75"/>
      <c r="F74" s="131"/>
      <c r="G74" s="134"/>
      <c r="H74" s="134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2" t="s">
        <v>78</v>
      </c>
      <c r="B75" s="133">
        <f t="shared" si="14"/>
        <v>0</v>
      </c>
      <c r="C75" s="75"/>
      <c r="D75" s="75"/>
      <c r="E75" s="75"/>
      <c r="F75" s="131"/>
      <c r="G75" s="134"/>
      <c r="H75" s="134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2" t="s">
        <v>79</v>
      </c>
      <c r="B76" s="133">
        <f t="shared" si="14"/>
        <v>0</v>
      </c>
      <c r="C76" s="75"/>
      <c r="D76" s="75"/>
      <c r="E76" s="75"/>
      <c r="F76" s="131"/>
      <c r="G76" s="134"/>
      <c r="H76" s="134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5" t="s">
        <v>80</v>
      </c>
      <c r="B77" s="133">
        <f t="shared" si="14"/>
        <v>0</v>
      </c>
      <c r="C77" s="75"/>
      <c r="D77" s="75"/>
      <c r="E77" s="75"/>
      <c r="F77" s="131"/>
      <c r="G77" s="134"/>
      <c r="H77" s="134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32" t="s">
        <v>81</v>
      </c>
      <c r="B78" s="133">
        <f t="shared" si="14"/>
        <v>211</v>
      </c>
      <c r="C78" s="75">
        <v>211</v>
      </c>
      <c r="D78" s="75"/>
      <c r="E78" s="75"/>
      <c r="F78" s="131"/>
      <c r="G78" s="134"/>
      <c r="H78" s="134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2" t="s">
        <v>82</v>
      </c>
      <c r="B79" s="133">
        <f t="shared" si="14"/>
        <v>0</v>
      </c>
      <c r="C79" s="75"/>
      <c r="D79" s="75"/>
      <c r="E79" s="75"/>
      <c r="F79" s="131"/>
      <c r="G79" s="134"/>
      <c r="H79" s="134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2" t="s">
        <v>83</v>
      </c>
      <c r="B80" s="133">
        <f t="shared" si="14"/>
        <v>181</v>
      </c>
      <c r="C80" s="75">
        <v>181</v>
      </c>
      <c r="D80" s="75"/>
      <c r="E80" s="75"/>
      <c r="F80" s="131"/>
      <c r="G80" s="134"/>
      <c r="H80" s="134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2" t="s">
        <v>84</v>
      </c>
      <c r="B81" s="133">
        <f t="shared" si="14"/>
        <v>0</v>
      </c>
      <c r="C81" s="75"/>
      <c r="D81" s="75"/>
      <c r="E81" s="75"/>
      <c r="F81" s="131"/>
      <c r="G81" s="134"/>
      <c r="H81" s="134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2" t="s">
        <v>85</v>
      </c>
      <c r="B82" s="133">
        <f t="shared" si="14"/>
        <v>0</v>
      </c>
      <c r="C82" s="75"/>
      <c r="D82" s="75"/>
      <c r="E82" s="75"/>
      <c r="F82" s="131"/>
      <c r="G82" s="134"/>
      <c r="H82" s="134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2" t="s">
        <v>86</v>
      </c>
      <c r="B83" s="133">
        <f t="shared" si="14"/>
        <v>0</v>
      </c>
      <c r="C83" s="75"/>
      <c r="D83" s="75"/>
      <c r="E83" s="75"/>
      <c r="F83" s="131"/>
      <c r="G83" s="134"/>
      <c r="H83" s="134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2" t="s">
        <v>87</v>
      </c>
      <c r="B84" s="136">
        <f t="shared" si="14"/>
        <v>0</v>
      </c>
      <c r="C84" s="137"/>
      <c r="D84" s="137"/>
      <c r="E84" s="137"/>
      <c r="F84" s="131"/>
      <c r="G84" s="134"/>
      <c r="H84" s="134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754" t="s">
        <v>53</v>
      </c>
      <c r="B85" s="1009">
        <f>SUM(B66:B84)</f>
        <v>688</v>
      </c>
      <c r="C85" s="1009">
        <f>SUM(C66:C84)</f>
        <v>688</v>
      </c>
      <c r="D85" s="1009">
        <f>SUM(D66:D84)</f>
        <v>0</v>
      </c>
      <c r="E85" s="1009">
        <f>SUM(E66:E84)</f>
        <v>0</v>
      </c>
      <c r="F85" s="131"/>
      <c r="G85" s="134"/>
      <c r="H85" s="134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56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32.1" customHeight="1" x14ac:dyDescent="0.2">
      <c r="A86" s="82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3"/>
      <c r="CH86" s="13"/>
      <c r="CI86" s="13"/>
      <c r="CJ86" s="13"/>
      <c r="CK86" s="13"/>
      <c r="CL86" s="13"/>
      <c r="CM86" s="13"/>
    </row>
    <row r="87" spans="1:91" ht="16.350000000000001" customHeight="1" x14ac:dyDescent="0.2">
      <c r="A87" s="1501" t="s">
        <v>89</v>
      </c>
      <c r="B87" s="1503"/>
      <c r="C87" s="1501" t="s">
        <v>5</v>
      </c>
      <c r="D87" s="1502"/>
      <c r="E87" s="1503"/>
      <c r="F87" s="1507" t="s">
        <v>6</v>
      </c>
      <c r="G87" s="1508"/>
      <c r="H87" s="1508"/>
      <c r="I87" s="1508"/>
      <c r="J87" s="1508"/>
      <c r="K87" s="1508"/>
      <c r="L87" s="1508"/>
      <c r="M87" s="1508"/>
      <c r="N87" s="1508"/>
      <c r="O87" s="1508"/>
      <c r="P87" s="1508"/>
      <c r="Q87" s="1508"/>
      <c r="R87" s="1508"/>
      <c r="S87" s="1508"/>
      <c r="T87" s="1508"/>
      <c r="U87" s="1508"/>
      <c r="V87" s="1508"/>
      <c r="W87" s="1508"/>
      <c r="X87" s="1508"/>
      <c r="Y87" s="1508"/>
      <c r="Z87" s="1508"/>
      <c r="AA87" s="1508"/>
      <c r="AB87" s="1508"/>
      <c r="AC87" s="1508"/>
      <c r="AD87" s="1508"/>
      <c r="AE87" s="1508"/>
      <c r="AF87" s="1508"/>
      <c r="AG87" s="1508"/>
      <c r="AH87" s="1508"/>
      <c r="AI87" s="1508"/>
      <c r="AJ87" s="1508"/>
      <c r="AK87" s="1508"/>
      <c r="AL87" s="1508"/>
      <c r="AM87" s="1509"/>
      <c r="AN87" s="1510" t="s">
        <v>7</v>
      </c>
      <c r="AO87" s="1510" t="s">
        <v>90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45"/>
      <c r="B88" s="1546"/>
      <c r="C88" s="1504"/>
      <c r="D88" s="1505"/>
      <c r="E88" s="1506"/>
      <c r="F88" s="1507" t="s">
        <v>11</v>
      </c>
      <c r="G88" s="1509"/>
      <c r="H88" s="1508" t="s">
        <v>12</v>
      </c>
      <c r="I88" s="1508"/>
      <c r="J88" s="1507" t="s">
        <v>13</v>
      </c>
      <c r="K88" s="1509"/>
      <c r="L88" s="1508" t="s">
        <v>14</v>
      </c>
      <c r="M88" s="1508"/>
      <c r="N88" s="1507" t="s">
        <v>15</v>
      </c>
      <c r="O88" s="1509"/>
      <c r="P88" s="1508" t="s">
        <v>16</v>
      </c>
      <c r="Q88" s="1508"/>
      <c r="R88" s="1507" t="s">
        <v>17</v>
      </c>
      <c r="S88" s="1509"/>
      <c r="T88" s="1508" t="s">
        <v>18</v>
      </c>
      <c r="U88" s="1508"/>
      <c r="V88" s="1507" t="s">
        <v>19</v>
      </c>
      <c r="W88" s="1509"/>
      <c r="X88" s="1508" t="s">
        <v>20</v>
      </c>
      <c r="Y88" s="1509"/>
      <c r="Z88" s="1507" t="s">
        <v>21</v>
      </c>
      <c r="AA88" s="1508"/>
      <c r="AB88" s="1507" t="s">
        <v>22</v>
      </c>
      <c r="AC88" s="1509"/>
      <c r="AD88" s="1508" t="s">
        <v>23</v>
      </c>
      <c r="AE88" s="1508"/>
      <c r="AF88" s="1507" t="s">
        <v>24</v>
      </c>
      <c r="AG88" s="1509"/>
      <c r="AH88" s="1508" t="s">
        <v>25</v>
      </c>
      <c r="AI88" s="1508"/>
      <c r="AJ88" s="1507" t="s">
        <v>26</v>
      </c>
      <c r="AK88" s="1509"/>
      <c r="AL88" s="1508" t="s">
        <v>27</v>
      </c>
      <c r="AM88" s="1509"/>
      <c r="AN88" s="1511"/>
      <c r="AO88" s="1511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504"/>
      <c r="B89" s="1505"/>
      <c r="C89" s="964" t="s">
        <v>32</v>
      </c>
      <c r="D89" s="1010" t="s">
        <v>40</v>
      </c>
      <c r="E89" s="765" t="s">
        <v>34</v>
      </c>
      <c r="F89" s="754" t="s">
        <v>40</v>
      </c>
      <c r="G89" s="765" t="s">
        <v>34</v>
      </c>
      <c r="H89" s="775" t="s">
        <v>40</v>
      </c>
      <c r="I89" s="775" t="s">
        <v>34</v>
      </c>
      <c r="J89" s="754" t="s">
        <v>40</v>
      </c>
      <c r="K89" s="765" t="s">
        <v>34</v>
      </c>
      <c r="L89" s="775" t="s">
        <v>40</v>
      </c>
      <c r="M89" s="775" t="s">
        <v>34</v>
      </c>
      <c r="N89" s="754" t="s">
        <v>40</v>
      </c>
      <c r="O89" s="765" t="s">
        <v>34</v>
      </c>
      <c r="P89" s="775" t="s">
        <v>40</v>
      </c>
      <c r="Q89" s="775" t="s">
        <v>34</v>
      </c>
      <c r="R89" s="754" t="s">
        <v>40</v>
      </c>
      <c r="S89" s="765" t="s">
        <v>34</v>
      </c>
      <c r="T89" s="775" t="s">
        <v>40</v>
      </c>
      <c r="U89" s="775" t="s">
        <v>34</v>
      </c>
      <c r="V89" s="754" t="s">
        <v>40</v>
      </c>
      <c r="W89" s="765" t="s">
        <v>34</v>
      </c>
      <c r="X89" s="775" t="s">
        <v>40</v>
      </c>
      <c r="Y89" s="765" t="s">
        <v>34</v>
      </c>
      <c r="Z89" s="754" t="s">
        <v>40</v>
      </c>
      <c r="AA89" s="775" t="s">
        <v>34</v>
      </c>
      <c r="AB89" s="754" t="s">
        <v>40</v>
      </c>
      <c r="AC89" s="765" t="s">
        <v>34</v>
      </c>
      <c r="AD89" s="775" t="s">
        <v>40</v>
      </c>
      <c r="AE89" s="775" t="s">
        <v>34</v>
      </c>
      <c r="AF89" s="754" t="s">
        <v>40</v>
      </c>
      <c r="AG89" s="765" t="s">
        <v>34</v>
      </c>
      <c r="AH89" s="775" t="s">
        <v>40</v>
      </c>
      <c r="AI89" s="775" t="s">
        <v>34</v>
      </c>
      <c r="AJ89" s="754" t="s">
        <v>40</v>
      </c>
      <c r="AK89" s="765" t="s">
        <v>34</v>
      </c>
      <c r="AL89" s="775" t="s">
        <v>40</v>
      </c>
      <c r="AM89" s="765" t="s">
        <v>34</v>
      </c>
      <c r="AN89" s="1512"/>
      <c r="AO89" s="15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07" t="s">
        <v>91</v>
      </c>
      <c r="B90" s="1509"/>
      <c r="C90" s="967">
        <f t="shared" ref="C90:AN90" si="15">SUM(C91:C97)</f>
        <v>653</v>
      </c>
      <c r="D90" s="989">
        <f>SUM(D91:D97)</f>
        <v>268</v>
      </c>
      <c r="E90" s="989">
        <f>SUM(E91:E97)</f>
        <v>385</v>
      </c>
      <c r="F90" s="1001">
        <f t="shared" si="15"/>
        <v>12</v>
      </c>
      <c r="G90" s="1011">
        <f t="shared" si="15"/>
        <v>13</v>
      </c>
      <c r="H90" s="1001">
        <f t="shared" si="15"/>
        <v>1</v>
      </c>
      <c r="I90" s="1011">
        <f t="shared" si="15"/>
        <v>6</v>
      </c>
      <c r="J90" s="1001">
        <f t="shared" si="15"/>
        <v>13</v>
      </c>
      <c r="K90" s="1011">
        <f t="shared" si="15"/>
        <v>5</v>
      </c>
      <c r="L90" s="1001">
        <f t="shared" si="15"/>
        <v>6</v>
      </c>
      <c r="M90" s="1011">
        <f t="shared" si="15"/>
        <v>18</v>
      </c>
      <c r="N90" s="1001">
        <f t="shared" si="15"/>
        <v>8</v>
      </c>
      <c r="O90" s="1011">
        <f t="shared" si="15"/>
        <v>59</v>
      </c>
      <c r="P90" s="1001">
        <f t="shared" si="15"/>
        <v>8</v>
      </c>
      <c r="Q90" s="1011">
        <f t="shared" si="15"/>
        <v>37</v>
      </c>
      <c r="R90" s="1001">
        <f t="shared" si="15"/>
        <v>8</v>
      </c>
      <c r="S90" s="1011">
        <f t="shared" si="15"/>
        <v>38</v>
      </c>
      <c r="T90" s="1001">
        <f t="shared" si="15"/>
        <v>9</v>
      </c>
      <c r="U90" s="1011">
        <f t="shared" si="15"/>
        <v>48</v>
      </c>
      <c r="V90" s="1001">
        <f t="shared" si="15"/>
        <v>19</v>
      </c>
      <c r="W90" s="1011">
        <f t="shared" si="15"/>
        <v>22</v>
      </c>
      <c r="X90" s="1001">
        <f t="shared" si="15"/>
        <v>11</v>
      </c>
      <c r="Y90" s="1011">
        <f t="shared" si="15"/>
        <v>11</v>
      </c>
      <c r="Z90" s="1001">
        <f t="shared" si="15"/>
        <v>20</v>
      </c>
      <c r="AA90" s="1011">
        <f t="shared" si="15"/>
        <v>13</v>
      </c>
      <c r="AB90" s="1001">
        <f t="shared" si="15"/>
        <v>21</v>
      </c>
      <c r="AC90" s="1011">
        <f t="shared" si="15"/>
        <v>12</v>
      </c>
      <c r="AD90" s="1001">
        <f t="shared" si="15"/>
        <v>19</v>
      </c>
      <c r="AE90" s="1011">
        <f t="shared" si="15"/>
        <v>18</v>
      </c>
      <c r="AF90" s="1001">
        <f t="shared" si="15"/>
        <v>21</v>
      </c>
      <c r="AG90" s="1011">
        <f t="shared" si="15"/>
        <v>12</v>
      </c>
      <c r="AH90" s="1001">
        <f t="shared" si="15"/>
        <v>41</v>
      </c>
      <c r="AI90" s="1011">
        <f t="shared" si="15"/>
        <v>17</v>
      </c>
      <c r="AJ90" s="1001">
        <f t="shared" si="15"/>
        <v>23</v>
      </c>
      <c r="AK90" s="1011">
        <f t="shared" si="15"/>
        <v>14</v>
      </c>
      <c r="AL90" s="1001">
        <f t="shared" si="15"/>
        <v>28</v>
      </c>
      <c r="AM90" s="1011">
        <f t="shared" si="15"/>
        <v>42</v>
      </c>
      <c r="AN90" s="1012">
        <f t="shared" si="15"/>
        <v>617</v>
      </c>
      <c r="AO90" s="1012">
        <f>SUM(AO91:AO93)</f>
        <v>0</v>
      </c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>
        <v>0</v>
      </c>
      <c r="CH90" s="13">
        <v>0</v>
      </c>
      <c r="CI90" s="13"/>
      <c r="CJ90" s="13"/>
      <c r="CK90" s="13"/>
      <c r="CL90" s="13"/>
      <c r="CM90" s="13"/>
    </row>
    <row r="91" spans="1:91" ht="16.350000000000001" customHeight="1" x14ac:dyDescent="0.2">
      <c r="A91" s="1510" t="s">
        <v>92</v>
      </c>
      <c r="B91" s="768" t="s">
        <v>93</v>
      </c>
      <c r="C91" s="967">
        <f t="shared" ref="C91:C97" si="16">SUM(D91+E91)</f>
        <v>434</v>
      </c>
      <c r="D91" s="989">
        <f>SUM(F91+H91+J91+L91+N91+P91+R91+T91+V91+X91+Z91+AB91+AD91+AF91+AH91+AJ91+AL91)</f>
        <v>146</v>
      </c>
      <c r="E91" s="989">
        <f>SUM(G91+I91+K91+M91+O91+Q91+S91+U91+W91+Y91+AA91+AC91+AE91+AG91+AI91+AK91+AM91)</f>
        <v>288</v>
      </c>
      <c r="F91" s="969">
        <v>8</v>
      </c>
      <c r="G91" s="1013">
        <v>13</v>
      </c>
      <c r="H91" s="971">
        <v>1</v>
      </c>
      <c r="I91" s="972">
        <v>6</v>
      </c>
      <c r="J91" s="971">
        <v>13</v>
      </c>
      <c r="K91" s="972">
        <v>5</v>
      </c>
      <c r="L91" s="969">
        <v>5</v>
      </c>
      <c r="M91" s="1013">
        <v>13</v>
      </c>
      <c r="N91" s="971">
        <v>4</v>
      </c>
      <c r="O91" s="972">
        <v>53</v>
      </c>
      <c r="P91" s="971">
        <v>5</v>
      </c>
      <c r="Q91" s="972">
        <v>36</v>
      </c>
      <c r="R91" s="971">
        <v>6</v>
      </c>
      <c r="S91" s="972">
        <v>32</v>
      </c>
      <c r="T91" s="971">
        <v>5</v>
      </c>
      <c r="U91" s="972">
        <v>43</v>
      </c>
      <c r="V91" s="971">
        <v>10</v>
      </c>
      <c r="W91" s="972">
        <v>18</v>
      </c>
      <c r="X91" s="971">
        <v>4</v>
      </c>
      <c r="Y91" s="972">
        <v>7</v>
      </c>
      <c r="Z91" s="971">
        <v>10</v>
      </c>
      <c r="AA91" s="972">
        <v>6</v>
      </c>
      <c r="AB91" s="971">
        <v>11</v>
      </c>
      <c r="AC91" s="972">
        <v>9</v>
      </c>
      <c r="AD91" s="971">
        <v>11</v>
      </c>
      <c r="AE91" s="972">
        <v>13</v>
      </c>
      <c r="AF91" s="971">
        <v>12</v>
      </c>
      <c r="AG91" s="972">
        <v>5</v>
      </c>
      <c r="AH91" s="971">
        <v>19</v>
      </c>
      <c r="AI91" s="972">
        <v>6</v>
      </c>
      <c r="AJ91" s="971">
        <v>6</v>
      </c>
      <c r="AK91" s="972">
        <v>6</v>
      </c>
      <c r="AL91" s="971">
        <v>16</v>
      </c>
      <c r="AM91" s="972">
        <v>17</v>
      </c>
      <c r="AN91" s="974">
        <v>412</v>
      </c>
      <c r="AO91" s="974">
        <v>0</v>
      </c>
      <c r="AP91" s="28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12"/>
      <c r="BB91" s="12"/>
      <c r="CG91" s="13">
        <v>0</v>
      </c>
      <c r="CH91" s="13">
        <v>0</v>
      </c>
      <c r="CI91" s="13">
        <v>0</v>
      </c>
      <c r="CJ91" s="13">
        <v>0</v>
      </c>
      <c r="CK91" s="13"/>
      <c r="CL91" s="13"/>
      <c r="CM91" s="13"/>
    </row>
    <row r="92" spans="1:91" ht="16.350000000000001" customHeight="1" x14ac:dyDescent="0.2">
      <c r="A92" s="1511"/>
      <c r="B92" s="144" t="s">
        <v>94</v>
      </c>
      <c r="C92" s="107">
        <f t="shared" si="16"/>
        <v>60</v>
      </c>
      <c r="D92" s="32">
        <f t="shared" ref="D92:E97" si="17">SUM(F92+H92+J92+L92+N92+P92+R92+T92+V92+X92+Z92+AB92+AD92+AF92+AH92+AJ92+AL92)</f>
        <v>37</v>
      </c>
      <c r="E92" s="32">
        <f t="shared" si="17"/>
        <v>23</v>
      </c>
      <c r="F92" s="145"/>
      <c r="G92" s="146"/>
      <c r="H92" s="147"/>
      <c r="I92" s="148"/>
      <c r="J92" s="145"/>
      <c r="K92" s="149"/>
      <c r="L92" s="147"/>
      <c r="M92" s="150"/>
      <c r="N92" s="145"/>
      <c r="O92" s="149">
        <v>1</v>
      </c>
      <c r="P92" s="148">
        <v>2</v>
      </c>
      <c r="Q92" s="150"/>
      <c r="R92" s="151">
        <v>2</v>
      </c>
      <c r="S92" s="149">
        <v>2</v>
      </c>
      <c r="T92" s="148">
        <v>1</v>
      </c>
      <c r="U92" s="150">
        <v>2</v>
      </c>
      <c r="V92" s="151">
        <v>2</v>
      </c>
      <c r="W92" s="149">
        <v>1</v>
      </c>
      <c r="X92" s="148">
        <v>2</v>
      </c>
      <c r="Y92" s="149">
        <v>1</v>
      </c>
      <c r="Z92" s="151">
        <v>1</v>
      </c>
      <c r="AA92" s="150">
        <v>1</v>
      </c>
      <c r="AB92" s="151">
        <v>2</v>
      </c>
      <c r="AC92" s="149"/>
      <c r="AD92" s="148">
        <v>1</v>
      </c>
      <c r="AE92" s="150">
        <v>1</v>
      </c>
      <c r="AF92" s="151">
        <v>6</v>
      </c>
      <c r="AG92" s="149">
        <v>3</v>
      </c>
      <c r="AH92" s="148">
        <v>7</v>
      </c>
      <c r="AI92" s="150">
        <v>3</v>
      </c>
      <c r="AJ92" s="151">
        <v>4</v>
      </c>
      <c r="AK92" s="149">
        <v>3</v>
      </c>
      <c r="AL92" s="148">
        <v>7</v>
      </c>
      <c r="AM92" s="149">
        <v>5</v>
      </c>
      <c r="AN92" s="152">
        <v>59</v>
      </c>
      <c r="AO92" s="152">
        <v>0</v>
      </c>
      <c r="AP92" s="28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thickBot="1" x14ac:dyDescent="0.25">
      <c r="A93" s="1540"/>
      <c r="B93" s="153" t="s">
        <v>95</v>
      </c>
      <c r="C93" s="154">
        <f t="shared" si="16"/>
        <v>23</v>
      </c>
      <c r="D93" s="155">
        <f t="shared" si="17"/>
        <v>14</v>
      </c>
      <c r="E93" s="155">
        <f t="shared" si="17"/>
        <v>9</v>
      </c>
      <c r="F93" s="156"/>
      <c r="G93" s="157"/>
      <c r="H93" s="158"/>
      <c r="I93" s="159"/>
      <c r="J93" s="156"/>
      <c r="K93" s="160"/>
      <c r="L93" s="158"/>
      <c r="M93" s="161"/>
      <c r="N93" s="156"/>
      <c r="O93" s="160"/>
      <c r="P93" s="159"/>
      <c r="Q93" s="161"/>
      <c r="R93" s="162"/>
      <c r="S93" s="160"/>
      <c r="T93" s="159"/>
      <c r="U93" s="161">
        <v>1</v>
      </c>
      <c r="V93" s="162">
        <v>1</v>
      </c>
      <c r="W93" s="160"/>
      <c r="X93" s="159">
        <v>2</v>
      </c>
      <c r="Y93" s="160"/>
      <c r="Z93" s="162"/>
      <c r="AA93" s="161"/>
      <c r="AB93" s="162"/>
      <c r="AC93" s="160">
        <v>1</v>
      </c>
      <c r="AD93" s="159">
        <v>3</v>
      </c>
      <c r="AE93" s="161">
        <v>1</v>
      </c>
      <c r="AF93" s="162"/>
      <c r="AG93" s="160">
        <v>1</v>
      </c>
      <c r="AH93" s="159">
        <v>3</v>
      </c>
      <c r="AI93" s="161">
        <v>1</v>
      </c>
      <c r="AJ93" s="162">
        <v>4</v>
      </c>
      <c r="AK93" s="160"/>
      <c r="AL93" s="159">
        <v>1</v>
      </c>
      <c r="AM93" s="160">
        <v>4</v>
      </c>
      <c r="AN93" s="163">
        <v>20</v>
      </c>
      <c r="AO93" s="163">
        <v>0</v>
      </c>
      <c r="AP93" s="28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Top="1" x14ac:dyDescent="0.2">
      <c r="A94" s="1541" t="s">
        <v>96</v>
      </c>
      <c r="B94" s="1542"/>
      <c r="C94" s="164">
        <f t="shared" si="16"/>
        <v>12</v>
      </c>
      <c r="D94" s="64">
        <f t="shared" si="17"/>
        <v>6</v>
      </c>
      <c r="E94" s="165">
        <f>SUM(G94+I94+K94+M94+O94+Q94+S94+U94+W94+Y94+AA94+AC94+AE94+AG94+AI94+AK94+AM94)</f>
        <v>6</v>
      </c>
      <c r="F94" s="166">
        <v>2</v>
      </c>
      <c r="G94" s="167"/>
      <c r="H94" s="168"/>
      <c r="I94" s="169"/>
      <c r="J94" s="170"/>
      <c r="K94" s="167"/>
      <c r="L94" s="168"/>
      <c r="M94" s="171">
        <v>1</v>
      </c>
      <c r="N94" s="170"/>
      <c r="O94" s="167"/>
      <c r="P94" s="169"/>
      <c r="Q94" s="171"/>
      <c r="R94" s="172"/>
      <c r="S94" s="167">
        <v>1</v>
      </c>
      <c r="T94" s="169"/>
      <c r="U94" s="171">
        <v>1</v>
      </c>
      <c r="V94" s="172">
        <v>1</v>
      </c>
      <c r="W94" s="167"/>
      <c r="X94" s="169"/>
      <c r="Y94" s="167"/>
      <c r="Z94" s="172"/>
      <c r="AA94" s="171"/>
      <c r="AB94" s="172">
        <v>2</v>
      </c>
      <c r="AC94" s="167"/>
      <c r="AD94" s="169">
        <v>1</v>
      </c>
      <c r="AE94" s="171"/>
      <c r="AF94" s="172"/>
      <c r="AG94" s="167"/>
      <c r="AH94" s="169"/>
      <c r="AI94" s="171">
        <v>1</v>
      </c>
      <c r="AJ94" s="172"/>
      <c r="AK94" s="167"/>
      <c r="AL94" s="169"/>
      <c r="AM94" s="167">
        <v>2</v>
      </c>
      <c r="AN94" s="173">
        <v>12</v>
      </c>
      <c r="AO94" s="174"/>
      <c r="AP94" s="28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/>
      <c r="CJ94" s="13"/>
      <c r="CK94" s="13"/>
      <c r="CL94" s="13"/>
      <c r="CM94" s="13"/>
    </row>
    <row r="95" spans="1:91" ht="16.350000000000001" customHeight="1" x14ac:dyDescent="0.2">
      <c r="A95" s="1543" t="s">
        <v>97</v>
      </c>
      <c r="B95" s="1544"/>
      <c r="C95" s="31">
        <f t="shared" si="16"/>
        <v>32</v>
      </c>
      <c r="D95" s="64">
        <f t="shared" si="17"/>
        <v>17</v>
      </c>
      <c r="E95" s="175">
        <f>SUM(G95+I95+K95+M95+O95+Q95+S95+U95+W95+Y95+AA95+AC95+AE95+AG95+AI95+AK95+AM95)</f>
        <v>15</v>
      </c>
      <c r="F95" s="176"/>
      <c r="G95" s="177"/>
      <c r="H95" s="178"/>
      <c r="I95" s="179"/>
      <c r="J95" s="166"/>
      <c r="K95" s="180"/>
      <c r="L95" s="178"/>
      <c r="M95" s="181"/>
      <c r="N95" s="166">
        <v>2</v>
      </c>
      <c r="O95" s="180"/>
      <c r="P95" s="179"/>
      <c r="Q95" s="181"/>
      <c r="R95" s="182"/>
      <c r="S95" s="180">
        <v>3</v>
      </c>
      <c r="T95" s="179"/>
      <c r="U95" s="181"/>
      <c r="V95" s="182">
        <v>1</v>
      </c>
      <c r="W95" s="180">
        <v>1</v>
      </c>
      <c r="X95" s="179">
        <v>1</v>
      </c>
      <c r="Y95" s="180"/>
      <c r="Z95" s="182">
        <v>2</v>
      </c>
      <c r="AA95" s="181">
        <v>3</v>
      </c>
      <c r="AB95" s="182">
        <v>4</v>
      </c>
      <c r="AC95" s="180">
        <v>1</v>
      </c>
      <c r="AD95" s="179">
        <v>2</v>
      </c>
      <c r="AE95" s="181">
        <v>1</v>
      </c>
      <c r="AF95" s="182"/>
      <c r="AG95" s="180">
        <v>2</v>
      </c>
      <c r="AH95" s="179">
        <v>3</v>
      </c>
      <c r="AI95" s="181"/>
      <c r="AJ95" s="182">
        <v>2</v>
      </c>
      <c r="AK95" s="180">
        <v>1</v>
      </c>
      <c r="AL95" s="179"/>
      <c r="AM95" s="180">
        <v>3</v>
      </c>
      <c r="AN95" s="183">
        <v>29</v>
      </c>
      <c r="AO95" s="184"/>
      <c r="AP95" s="28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543" t="s">
        <v>98</v>
      </c>
      <c r="B96" s="1544"/>
      <c r="C96" s="107">
        <f t="shared" si="16"/>
        <v>84</v>
      </c>
      <c r="D96" s="32">
        <f t="shared" si="17"/>
        <v>44</v>
      </c>
      <c r="E96" s="185">
        <f>SUM(G96+I96+K96+M96+O96+Q96+S96+U96+W96+Y96+AA96+AC96+AE96+AG96+AI96+AK96+AM96)</f>
        <v>40</v>
      </c>
      <c r="F96" s="145">
        <v>2</v>
      </c>
      <c r="G96" s="146"/>
      <c r="H96" s="147"/>
      <c r="I96" s="148"/>
      <c r="J96" s="145"/>
      <c r="K96" s="149"/>
      <c r="L96" s="147"/>
      <c r="M96" s="150">
        <v>4</v>
      </c>
      <c r="N96" s="145">
        <v>1</v>
      </c>
      <c r="O96" s="149">
        <v>3</v>
      </c>
      <c r="P96" s="148">
        <v>1</v>
      </c>
      <c r="Q96" s="150">
        <v>1</v>
      </c>
      <c r="R96" s="151"/>
      <c r="S96" s="149"/>
      <c r="T96" s="148">
        <v>3</v>
      </c>
      <c r="U96" s="150">
        <v>1</v>
      </c>
      <c r="V96" s="151">
        <v>3</v>
      </c>
      <c r="W96" s="149">
        <v>2</v>
      </c>
      <c r="X96" s="148">
        <v>2</v>
      </c>
      <c r="Y96" s="149">
        <v>2</v>
      </c>
      <c r="Z96" s="151">
        <v>6</v>
      </c>
      <c r="AA96" s="150">
        <v>3</v>
      </c>
      <c r="AB96" s="151">
        <v>2</v>
      </c>
      <c r="AC96" s="149">
        <v>1</v>
      </c>
      <c r="AD96" s="148">
        <v>1</v>
      </c>
      <c r="AE96" s="150">
        <v>2</v>
      </c>
      <c r="AF96" s="151">
        <v>3</v>
      </c>
      <c r="AG96" s="149">
        <v>1</v>
      </c>
      <c r="AH96" s="148">
        <v>9</v>
      </c>
      <c r="AI96" s="150">
        <v>6</v>
      </c>
      <c r="AJ96" s="151">
        <v>7</v>
      </c>
      <c r="AK96" s="149">
        <v>4</v>
      </c>
      <c r="AL96" s="148">
        <v>4</v>
      </c>
      <c r="AM96" s="149">
        <v>10</v>
      </c>
      <c r="AN96" s="152">
        <v>77</v>
      </c>
      <c r="AO96" s="186"/>
      <c r="AP96" s="28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547" t="s">
        <v>99</v>
      </c>
      <c r="B97" s="1548"/>
      <c r="C97" s="77">
        <f t="shared" si="16"/>
        <v>8</v>
      </c>
      <c r="D97" s="78">
        <f t="shared" si="17"/>
        <v>4</v>
      </c>
      <c r="E97" s="187">
        <f>SUM(G97+I97+K97+M97+O97+Q97+S97+U97+W97+Y97+AA97+AC97+AE97+AG97+AI97+AK97+AM97)</f>
        <v>4</v>
      </c>
      <c r="F97" s="188"/>
      <c r="G97" s="189"/>
      <c r="H97" s="190"/>
      <c r="I97" s="191"/>
      <c r="J97" s="188"/>
      <c r="K97" s="192"/>
      <c r="L97" s="190">
        <v>1</v>
      </c>
      <c r="M97" s="193"/>
      <c r="N97" s="188">
        <v>1</v>
      </c>
      <c r="O97" s="192">
        <v>2</v>
      </c>
      <c r="P97" s="191"/>
      <c r="Q97" s="193"/>
      <c r="R97" s="194"/>
      <c r="S97" s="192"/>
      <c r="T97" s="191"/>
      <c r="U97" s="193"/>
      <c r="V97" s="194">
        <v>1</v>
      </c>
      <c r="W97" s="192"/>
      <c r="X97" s="191"/>
      <c r="Y97" s="192">
        <v>1</v>
      </c>
      <c r="Z97" s="194">
        <v>1</v>
      </c>
      <c r="AA97" s="193"/>
      <c r="AB97" s="194"/>
      <c r="AC97" s="192"/>
      <c r="AD97" s="191"/>
      <c r="AE97" s="193"/>
      <c r="AF97" s="194"/>
      <c r="AG97" s="192"/>
      <c r="AH97" s="191"/>
      <c r="AI97" s="193"/>
      <c r="AJ97" s="194"/>
      <c r="AK97" s="192"/>
      <c r="AL97" s="191"/>
      <c r="AM97" s="192">
        <v>1</v>
      </c>
      <c r="AN97" s="195">
        <v>8</v>
      </c>
      <c r="AO97" s="196"/>
      <c r="AP97" s="28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32.1" customHeight="1" x14ac:dyDescent="0.2">
      <c r="A98" s="82" t="s">
        <v>100</v>
      </c>
      <c r="B98" s="8"/>
      <c r="C98" s="8"/>
      <c r="D98" s="8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X98" s="2"/>
      <c r="BY98" s="2"/>
      <c r="BZ98" s="2"/>
      <c r="CG98" s="13"/>
      <c r="CH98" s="13"/>
      <c r="CI98" s="13"/>
      <c r="CJ98" s="13"/>
      <c r="CK98" s="13"/>
      <c r="CL98" s="13"/>
      <c r="CM98" s="13"/>
    </row>
    <row r="99" spans="1:91" ht="16.350000000000001" customHeight="1" x14ac:dyDescent="0.2">
      <c r="A99" s="1507" t="s">
        <v>101</v>
      </c>
      <c r="B99" s="1508"/>
      <c r="C99" s="1509"/>
      <c r="D99" s="1006" t="s">
        <v>53</v>
      </c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CG99" s="13"/>
      <c r="CH99" s="13"/>
      <c r="CI99" s="13"/>
      <c r="CJ99" s="13"/>
      <c r="CK99" s="13"/>
      <c r="CL99" s="13"/>
      <c r="CM99" s="13"/>
    </row>
    <row r="100" spans="1:91" ht="25.35" customHeight="1" x14ac:dyDescent="0.2">
      <c r="A100" s="1501" t="s">
        <v>102</v>
      </c>
      <c r="B100" s="1503"/>
      <c r="C100" s="1014" t="s">
        <v>103</v>
      </c>
      <c r="D100" s="1015"/>
      <c r="E100" s="131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45"/>
      <c r="B101" s="1546"/>
      <c r="C101" s="769" t="s">
        <v>104</v>
      </c>
      <c r="D101" s="152"/>
      <c r="E101" s="131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504"/>
      <c r="B102" s="1506"/>
      <c r="C102" s="770" t="s">
        <v>105</v>
      </c>
      <c r="D102" s="200"/>
      <c r="E102" s="131"/>
      <c r="CG102" s="13"/>
      <c r="CH102" s="13"/>
      <c r="CI102" s="13"/>
      <c r="CJ102" s="13"/>
      <c r="CK102" s="13"/>
      <c r="CL102" s="13"/>
      <c r="CM102" s="13"/>
    </row>
    <row r="103" spans="1:91" ht="32.1" customHeight="1" x14ac:dyDescent="0.2">
      <c r="A103" s="776" t="s">
        <v>106</v>
      </c>
      <c r="B103" s="56"/>
      <c r="C103" s="201"/>
      <c r="D103" s="201"/>
      <c r="E103" s="202"/>
      <c r="F103" s="203"/>
      <c r="G103" s="203"/>
      <c r="H103" s="94"/>
      <c r="I103" s="203"/>
      <c r="J103" s="56"/>
      <c r="K103" s="204"/>
      <c r="L103" s="205"/>
      <c r="M103" s="204"/>
      <c r="N103" s="204"/>
      <c r="O103" s="206"/>
      <c r="P103" s="56"/>
      <c r="Q103" s="204"/>
      <c r="R103" s="206"/>
      <c r="S103" s="56"/>
      <c r="T103" s="204"/>
      <c r="U103" s="56"/>
      <c r="V103" s="56"/>
      <c r="W103" s="206"/>
      <c r="X103" s="206"/>
      <c r="Y103" s="206"/>
      <c r="Z103" s="207"/>
      <c r="AA103" s="56"/>
      <c r="AB103" s="206"/>
      <c r="AC103" s="206"/>
      <c r="AD103" s="206"/>
      <c r="AE103" s="206"/>
      <c r="AF103" s="207"/>
      <c r="AG103" s="56"/>
      <c r="AH103" s="206"/>
      <c r="AI103" s="206"/>
      <c r="AJ103" s="206"/>
      <c r="AK103" s="56"/>
      <c r="AL103" s="204"/>
      <c r="AM103" s="206"/>
      <c r="AN103" s="204"/>
      <c r="AO103" s="208"/>
      <c r="AP103" s="56"/>
      <c r="BX103" s="2"/>
      <c r="BY103" s="2"/>
      <c r="BZ103" s="2"/>
      <c r="CG103" s="13"/>
      <c r="CH103" s="13"/>
      <c r="CI103" s="13"/>
      <c r="CJ103" s="13"/>
      <c r="CK103" s="13"/>
      <c r="CL103" s="13"/>
      <c r="CM103" s="13"/>
    </row>
    <row r="104" spans="1:91" ht="16.350000000000001" customHeight="1" x14ac:dyDescent="0.2">
      <c r="A104" s="1523" t="s">
        <v>89</v>
      </c>
      <c r="B104" s="1549"/>
      <c r="C104" s="1501" t="s">
        <v>5</v>
      </c>
      <c r="D104" s="1502"/>
      <c r="E104" s="1503"/>
      <c r="F104" s="1507" t="s">
        <v>6</v>
      </c>
      <c r="G104" s="1508"/>
      <c r="H104" s="1508"/>
      <c r="I104" s="1508"/>
      <c r="J104" s="1508"/>
      <c r="K104" s="1508"/>
      <c r="L104" s="1508"/>
      <c r="M104" s="1508"/>
      <c r="N104" s="1508"/>
      <c r="O104" s="1508"/>
      <c r="P104" s="1508"/>
      <c r="Q104" s="1508"/>
      <c r="R104" s="1508"/>
      <c r="S104" s="1508"/>
      <c r="T104" s="1508"/>
      <c r="U104" s="1508"/>
      <c r="V104" s="1508"/>
      <c r="W104" s="1508"/>
      <c r="X104" s="1508"/>
      <c r="Y104" s="1508"/>
      <c r="Z104" s="1508"/>
      <c r="AA104" s="1508"/>
      <c r="AB104" s="1508"/>
      <c r="AC104" s="1508"/>
      <c r="AD104" s="1508"/>
      <c r="AE104" s="1508"/>
      <c r="AF104" s="1508"/>
      <c r="AG104" s="1508"/>
      <c r="AH104" s="1508"/>
      <c r="AI104" s="1508"/>
      <c r="AJ104" s="1508"/>
      <c r="AK104" s="1508"/>
      <c r="AL104" s="1508"/>
      <c r="AM104" s="1509"/>
      <c r="AN104" s="1510" t="s">
        <v>7</v>
      </c>
      <c r="AO104" s="209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24"/>
      <c r="B105" s="1550"/>
      <c r="C105" s="1504"/>
      <c r="D105" s="1505"/>
      <c r="E105" s="1506"/>
      <c r="F105" s="1507" t="s">
        <v>11</v>
      </c>
      <c r="G105" s="1509"/>
      <c r="H105" s="1507" t="s">
        <v>12</v>
      </c>
      <c r="I105" s="1509"/>
      <c r="J105" s="1507" t="s">
        <v>13</v>
      </c>
      <c r="K105" s="1509"/>
      <c r="L105" s="1507" t="s">
        <v>14</v>
      </c>
      <c r="M105" s="1509"/>
      <c r="N105" s="1507" t="s">
        <v>15</v>
      </c>
      <c r="O105" s="1509"/>
      <c r="P105" s="1513" t="s">
        <v>16</v>
      </c>
      <c r="Q105" s="1514"/>
      <c r="R105" s="1513" t="s">
        <v>17</v>
      </c>
      <c r="S105" s="1514"/>
      <c r="T105" s="1513" t="s">
        <v>18</v>
      </c>
      <c r="U105" s="1514"/>
      <c r="V105" s="1513" t="s">
        <v>19</v>
      </c>
      <c r="W105" s="1514"/>
      <c r="X105" s="1513" t="s">
        <v>20</v>
      </c>
      <c r="Y105" s="1514"/>
      <c r="Z105" s="1513" t="s">
        <v>21</v>
      </c>
      <c r="AA105" s="1514"/>
      <c r="AB105" s="1513" t="s">
        <v>22</v>
      </c>
      <c r="AC105" s="1514"/>
      <c r="AD105" s="1520" t="s">
        <v>23</v>
      </c>
      <c r="AE105" s="1520"/>
      <c r="AF105" s="1513" t="s">
        <v>24</v>
      </c>
      <c r="AG105" s="1514"/>
      <c r="AH105" s="1520" t="s">
        <v>25</v>
      </c>
      <c r="AI105" s="1520"/>
      <c r="AJ105" s="1513" t="s">
        <v>26</v>
      </c>
      <c r="AK105" s="1514"/>
      <c r="AL105" s="1520" t="s">
        <v>27</v>
      </c>
      <c r="AM105" s="1514"/>
      <c r="AN105" s="1511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25"/>
      <c r="B106" s="1551"/>
      <c r="C106" s="962" t="s">
        <v>32</v>
      </c>
      <c r="D106" s="963" t="s">
        <v>40</v>
      </c>
      <c r="E106" s="765" t="s">
        <v>34</v>
      </c>
      <c r="F106" s="754" t="s">
        <v>40</v>
      </c>
      <c r="G106" s="765" t="s">
        <v>34</v>
      </c>
      <c r="H106" s="754" t="s">
        <v>40</v>
      </c>
      <c r="I106" s="765" t="s">
        <v>34</v>
      </c>
      <c r="J106" s="754" t="s">
        <v>40</v>
      </c>
      <c r="K106" s="765" t="s">
        <v>34</v>
      </c>
      <c r="L106" s="754" t="s">
        <v>40</v>
      </c>
      <c r="M106" s="765" t="s">
        <v>34</v>
      </c>
      <c r="N106" s="754" t="s">
        <v>40</v>
      </c>
      <c r="O106" s="765" t="s">
        <v>34</v>
      </c>
      <c r="P106" s="754" t="s">
        <v>40</v>
      </c>
      <c r="Q106" s="765" t="s">
        <v>34</v>
      </c>
      <c r="R106" s="754" t="s">
        <v>40</v>
      </c>
      <c r="S106" s="765" t="s">
        <v>34</v>
      </c>
      <c r="T106" s="754" t="s">
        <v>40</v>
      </c>
      <c r="U106" s="765" t="s">
        <v>34</v>
      </c>
      <c r="V106" s="754" t="s">
        <v>40</v>
      </c>
      <c r="W106" s="765" t="s">
        <v>34</v>
      </c>
      <c r="X106" s="754" t="s">
        <v>40</v>
      </c>
      <c r="Y106" s="765" t="s">
        <v>34</v>
      </c>
      <c r="Z106" s="754" t="s">
        <v>40</v>
      </c>
      <c r="AA106" s="765" t="s">
        <v>34</v>
      </c>
      <c r="AB106" s="754" t="s">
        <v>40</v>
      </c>
      <c r="AC106" s="765" t="s">
        <v>34</v>
      </c>
      <c r="AD106" s="775" t="s">
        <v>40</v>
      </c>
      <c r="AE106" s="775" t="s">
        <v>34</v>
      </c>
      <c r="AF106" s="754" t="s">
        <v>40</v>
      </c>
      <c r="AG106" s="765" t="s">
        <v>34</v>
      </c>
      <c r="AH106" s="775" t="s">
        <v>40</v>
      </c>
      <c r="AI106" s="775" t="s">
        <v>34</v>
      </c>
      <c r="AJ106" s="754" t="s">
        <v>40</v>
      </c>
      <c r="AK106" s="765" t="s">
        <v>34</v>
      </c>
      <c r="AL106" s="775" t="s">
        <v>40</v>
      </c>
      <c r="AM106" s="765" t="s">
        <v>34</v>
      </c>
      <c r="AN106" s="1512"/>
      <c r="AO106" s="210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744" t="s">
        <v>107</v>
      </c>
      <c r="B107" s="1745"/>
      <c r="C107" s="164">
        <f>SUM(D107+E107)</f>
        <v>0</v>
      </c>
      <c r="D107" s="211">
        <f t="shared" ref="D107:E109" si="18">SUM(F107+H107+J107+L107+N107+P107+R107+T107+V107+X107+Z107+AB107+AD107+AF107+AH107+AJ107+AL107)</f>
        <v>0</v>
      </c>
      <c r="E107" s="65">
        <f t="shared" si="18"/>
        <v>0</v>
      </c>
      <c r="F107" s="212"/>
      <c r="G107" s="213"/>
      <c r="H107" s="212"/>
      <c r="I107" s="213"/>
      <c r="J107" s="212"/>
      <c r="K107" s="213"/>
      <c r="L107" s="212"/>
      <c r="M107" s="213"/>
      <c r="N107" s="212"/>
      <c r="O107" s="213"/>
      <c r="P107" s="212"/>
      <c r="Q107" s="213"/>
      <c r="R107" s="212"/>
      <c r="S107" s="213"/>
      <c r="T107" s="212"/>
      <c r="U107" s="213"/>
      <c r="V107" s="212"/>
      <c r="W107" s="213"/>
      <c r="X107" s="212"/>
      <c r="Y107" s="213"/>
      <c r="Z107" s="212"/>
      <c r="AA107" s="213"/>
      <c r="AB107" s="212"/>
      <c r="AC107" s="213"/>
      <c r="AD107" s="214"/>
      <c r="AE107" s="215"/>
      <c r="AF107" s="212"/>
      <c r="AG107" s="213"/>
      <c r="AH107" s="214"/>
      <c r="AI107" s="215"/>
      <c r="AJ107" s="212"/>
      <c r="AK107" s="213"/>
      <c r="AL107" s="214"/>
      <c r="AM107" s="213"/>
      <c r="AN107" s="216"/>
      <c r="AO107" s="28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12"/>
      <c r="CG107" s="13">
        <v>0</v>
      </c>
      <c r="CH107" s="13">
        <v>0</v>
      </c>
      <c r="CI107" s="13"/>
      <c r="CJ107" s="13"/>
      <c r="CK107" s="13"/>
      <c r="CL107" s="13"/>
      <c r="CM107" s="13"/>
    </row>
    <row r="108" spans="1:91" ht="16.350000000000001" customHeight="1" x14ac:dyDescent="0.2">
      <c r="A108" s="1558" t="s">
        <v>108</v>
      </c>
      <c r="B108" s="1559"/>
      <c r="C108" s="63">
        <f>SUM(D108+E108)</f>
        <v>4</v>
      </c>
      <c r="D108" s="64">
        <f t="shared" si="18"/>
        <v>1</v>
      </c>
      <c r="E108" s="72">
        <f t="shared" si="18"/>
        <v>3</v>
      </c>
      <c r="F108" s="217"/>
      <c r="G108" s="218"/>
      <c r="H108" s="217"/>
      <c r="I108" s="218"/>
      <c r="J108" s="217"/>
      <c r="K108" s="218"/>
      <c r="L108" s="217"/>
      <c r="M108" s="218"/>
      <c r="N108" s="217"/>
      <c r="O108" s="218"/>
      <c r="P108" s="217"/>
      <c r="Q108" s="218"/>
      <c r="R108" s="217"/>
      <c r="S108" s="218"/>
      <c r="T108" s="217"/>
      <c r="U108" s="218"/>
      <c r="V108" s="217"/>
      <c r="W108" s="218"/>
      <c r="X108" s="217"/>
      <c r="Y108" s="218"/>
      <c r="Z108" s="217"/>
      <c r="AA108" s="218"/>
      <c r="AB108" s="217"/>
      <c r="AC108" s="218"/>
      <c r="AD108" s="219"/>
      <c r="AE108" s="220"/>
      <c r="AF108" s="217">
        <v>1</v>
      </c>
      <c r="AG108" s="218"/>
      <c r="AH108" s="219"/>
      <c r="AI108" s="220"/>
      <c r="AJ108" s="217"/>
      <c r="AK108" s="218"/>
      <c r="AL108" s="219"/>
      <c r="AM108" s="218">
        <v>3</v>
      </c>
      <c r="AN108" s="221">
        <v>4</v>
      </c>
      <c r="AO108" s="28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52" t="s">
        <v>109</v>
      </c>
      <c r="B109" s="1553"/>
      <c r="C109" s="77">
        <f>SUM(D109+E109)</f>
        <v>6</v>
      </c>
      <c r="D109" s="78">
        <f t="shared" si="18"/>
        <v>2</v>
      </c>
      <c r="E109" s="45">
        <f t="shared" si="18"/>
        <v>4</v>
      </c>
      <c r="F109" s="222"/>
      <c r="G109" s="223"/>
      <c r="H109" s="222"/>
      <c r="I109" s="223"/>
      <c r="J109" s="222"/>
      <c r="K109" s="223"/>
      <c r="L109" s="222"/>
      <c r="M109" s="223"/>
      <c r="N109" s="222"/>
      <c r="O109" s="223"/>
      <c r="P109" s="222"/>
      <c r="Q109" s="223">
        <v>1</v>
      </c>
      <c r="R109" s="222"/>
      <c r="S109" s="223"/>
      <c r="T109" s="222"/>
      <c r="U109" s="223"/>
      <c r="V109" s="222"/>
      <c r="W109" s="223"/>
      <c r="X109" s="222"/>
      <c r="Y109" s="223"/>
      <c r="Z109" s="222"/>
      <c r="AA109" s="223"/>
      <c r="AB109" s="222"/>
      <c r="AC109" s="223"/>
      <c r="AD109" s="224">
        <v>1</v>
      </c>
      <c r="AE109" s="225"/>
      <c r="AF109" s="222"/>
      <c r="AG109" s="223">
        <v>1</v>
      </c>
      <c r="AH109" s="224"/>
      <c r="AI109" s="225">
        <v>1</v>
      </c>
      <c r="AJ109" s="222"/>
      <c r="AK109" s="223">
        <v>1</v>
      </c>
      <c r="AL109" s="224">
        <v>1</v>
      </c>
      <c r="AM109" s="223"/>
      <c r="AN109" s="226">
        <v>6</v>
      </c>
      <c r="AO109" s="28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32.1" customHeight="1" x14ac:dyDescent="0.2">
      <c r="A110" s="82" t="s">
        <v>110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X110" s="2"/>
      <c r="BY110" s="2"/>
      <c r="BZ110" s="2"/>
      <c r="CG110" s="13"/>
      <c r="CH110" s="13"/>
      <c r="CI110" s="13"/>
      <c r="CJ110" s="13"/>
      <c r="CK110" s="13"/>
      <c r="CL110" s="13"/>
      <c r="CM110" s="13"/>
    </row>
    <row r="111" spans="1:91" ht="16.350000000000001" customHeight="1" x14ac:dyDescent="0.2">
      <c r="A111" s="1523" t="s">
        <v>111</v>
      </c>
      <c r="B111" s="1549"/>
      <c r="C111" s="1523" t="s">
        <v>53</v>
      </c>
      <c r="D111" s="1554"/>
      <c r="E111" s="1549"/>
      <c r="F111" s="1507" t="s">
        <v>112</v>
      </c>
      <c r="G111" s="1509"/>
      <c r="H111" s="1555" t="s">
        <v>113</v>
      </c>
      <c r="I111" s="1509"/>
      <c r="J111" s="1507" t="s">
        <v>114</v>
      </c>
      <c r="K111" s="1509"/>
      <c r="L111" s="1507" t="s">
        <v>115</v>
      </c>
      <c r="M111" s="1509"/>
      <c r="N111" s="1507" t="s">
        <v>116</v>
      </c>
      <c r="O111" s="1509"/>
      <c r="P111" s="1513" t="s">
        <v>117</v>
      </c>
      <c r="Q111" s="1514"/>
      <c r="R111" s="1513" t="s">
        <v>118</v>
      </c>
      <c r="S111" s="1514"/>
      <c r="T111" s="1513" t="s">
        <v>119</v>
      </c>
      <c r="U111" s="1520"/>
      <c r="V111" s="1513" t="s">
        <v>120</v>
      </c>
      <c r="W111" s="1520"/>
      <c r="X111" s="1562" t="s">
        <v>121</v>
      </c>
      <c r="Y111" s="1747" t="s">
        <v>122</v>
      </c>
      <c r="Z111" s="1520"/>
      <c r="AA111" s="1520"/>
      <c r="AB111" s="1514"/>
      <c r="AC111" s="1565" t="s">
        <v>123</v>
      </c>
      <c r="AD111" s="1566"/>
      <c r="AE111" s="1520" t="s">
        <v>124</v>
      </c>
      <c r="AF111" s="1520"/>
      <c r="AG111" s="1520"/>
      <c r="AH111" s="1514"/>
      <c r="AI111" s="1510" t="s">
        <v>125</v>
      </c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CG111" s="13"/>
      <c r="CH111" s="13"/>
      <c r="CI111" s="13"/>
      <c r="CJ111" s="13"/>
      <c r="CK111" s="13"/>
      <c r="CL111" s="13"/>
      <c r="CM111" s="13"/>
    </row>
    <row r="112" spans="1:91" ht="25.35" customHeight="1" x14ac:dyDescent="0.2">
      <c r="A112" s="1525"/>
      <c r="B112" s="1551"/>
      <c r="C112" s="962" t="s">
        <v>32</v>
      </c>
      <c r="D112" s="963" t="s">
        <v>33</v>
      </c>
      <c r="E112" s="756" t="s">
        <v>34</v>
      </c>
      <c r="F112" s="964" t="s">
        <v>40</v>
      </c>
      <c r="G112" s="965" t="s">
        <v>34</v>
      </c>
      <c r="H112" s="964" t="s">
        <v>40</v>
      </c>
      <c r="I112" s="965" t="s">
        <v>34</v>
      </c>
      <c r="J112" s="964" t="s">
        <v>40</v>
      </c>
      <c r="K112" s="965" t="s">
        <v>34</v>
      </c>
      <c r="L112" s="964" t="s">
        <v>40</v>
      </c>
      <c r="M112" s="965" t="s">
        <v>34</v>
      </c>
      <c r="N112" s="964" t="s">
        <v>40</v>
      </c>
      <c r="O112" s="965" t="s">
        <v>34</v>
      </c>
      <c r="P112" s="964" t="s">
        <v>40</v>
      </c>
      <c r="Q112" s="965" t="s">
        <v>34</v>
      </c>
      <c r="R112" s="964" t="s">
        <v>40</v>
      </c>
      <c r="S112" s="965" t="s">
        <v>34</v>
      </c>
      <c r="T112" s="964" t="s">
        <v>40</v>
      </c>
      <c r="U112" s="1016" t="s">
        <v>34</v>
      </c>
      <c r="V112" s="964" t="s">
        <v>40</v>
      </c>
      <c r="W112" s="1016" t="s">
        <v>34</v>
      </c>
      <c r="X112" s="1563"/>
      <c r="Y112" s="230" t="s">
        <v>126</v>
      </c>
      <c r="Z112" s="231" t="s">
        <v>127</v>
      </c>
      <c r="AA112" s="767" t="s">
        <v>128</v>
      </c>
      <c r="AB112" s="1006" t="s">
        <v>129</v>
      </c>
      <c r="AC112" s="761" t="s">
        <v>130</v>
      </c>
      <c r="AD112" s="1017" t="s">
        <v>131</v>
      </c>
      <c r="AE112" s="1018" t="s">
        <v>132</v>
      </c>
      <c r="AF112" s="1006" t="s">
        <v>133</v>
      </c>
      <c r="AG112" s="236" t="s">
        <v>134</v>
      </c>
      <c r="AH112" s="1006" t="s">
        <v>135</v>
      </c>
      <c r="AI112" s="15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16.350000000000001" customHeight="1" x14ac:dyDescent="0.2">
      <c r="A113" s="1744" t="s">
        <v>136</v>
      </c>
      <c r="B113" s="1745"/>
      <c r="C113" s="967">
        <f>SUM(D113+E113)</f>
        <v>3</v>
      </c>
      <c r="D113" s="997">
        <f>SUM(F113+H113+J113+L113+N113+P113+R113+T113+V113)</f>
        <v>2</v>
      </c>
      <c r="E113" s="989">
        <f>SUM(G113+I113+K113+M113+O113+Q113+S113+U113+W113)</f>
        <v>1</v>
      </c>
      <c r="F113" s="1013"/>
      <c r="G113" s="1019"/>
      <c r="H113" s="969"/>
      <c r="I113" s="972"/>
      <c r="J113" s="1013"/>
      <c r="K113" s="1019"/>
      <c r="L113" s="969"/>
      <c r="M113" s="972">
        <v>1</v>
      </c>
      <c r="N113" s="1013">
        <v>1</v>
      </c>
      <c r="O113" s="1019"/>
      <c r="P113" s="969"/>
      <c r="Q113" s="972"/>
      <c r="R113" s="1013"/>
      <c r="S113" s="1019"/>
      <c r="T113" s="969"/>
      <c r="U113" s="972"/>
      <c r="V113" s="1013">
        <v>1</v>
      </c>
      <c r="W113" s="1020"/>
      <c r="X113" s="971">
        <v>0</v>
      </c>
      <c r="Y113" s="1021"/>
      <c r="Z113" s="969">
        <v>3</v>
      </c>
      <c r="AA113" s="1022"/>
      <c r="AB113" s="1023"/>
      <c r="AC113" s="1020">
        <v>1</v>
      </c>
      <c r="AD113" s="1024">
        <v>2</v>
      </c>
      <c r="AE113" s="1021"/>
      <c r="AF113" s="974"/>
      <c r="AG113" s="974">
        <v>3</v>
      </c>
      <c r="AH113" s="974"/>
      <c r="AI113" s="974"/>
      <c r="AJ113" s="28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12"/>
      <c r="AW113" s="12"/>
      <c r="AX113" s="12"/>
      <c r="AY113" s="12"/>
      <c r="AZ113" s="12"/>
      <c r="BA113" s="12"/>
      <c r="CG113" s="13">
        <v>0</v>
      </c>
      <c r="CH113" s="13">
        <v>0</v>
      </c>
      <c r="CI113" s="13">
        <v>0</v>
      </c>
      <c r="CJ113" s="13"/>
      <c r="CK113" s="13"/>
      <c r="CL113" s="13"/>
      <c r="CM113" s="13"/>
    </row>
    <row r="114" spans="1:91" ht="16.350000000000001" customHeight="1" x14ac:dyDescent="0.2">
      <c r="A114" s="1571" t="s">
        <v>137</v>
      </c>
      <c r="B114" s="1572"/>
      <c r="C114" s="239">
        <f>SUM(D114+E114)</f>
        <v>27</v>
      </c>
      <c r="D114" s="240">
        <f>SUM(F114+H114+J114+L114+N114+P114+R114+T114+V114)</f>
        <v>23</v>
      </c>
      <c r="E114" s="241">
        <f>SUM(G114+I114+K114+M114+O114+Q114+S114+U114+W114)</f>
        <v>4</v>
      </c>
      <c r="F114" s="242"/>
      <c r="G114" s="243"/>
      <c r="H114" s="244"/>
      <c r="I114" s="245">
        <v>1</v>
      </c>
      <c r="J114" s="242">
        <v>2</v>
      </c>
      <c r="K114" s="243"/>
      <c r="L114" s="244">
        <v>11</v>
      </c>
      <c r="M114" s="245">
        <v>2</v>
      </c>
      <c r="N114" s="242">
        <v>2</v>
      </c>
      <c r="O114" s="243"/>
      <c r="P114" s="244">
        <v>7</v>
      </c>
      <c r="Q114" s="245"/>
      <c r="R114" s="242"/>
      <c r="S114" s="243"/>
      <c r="T114" s="244"/>
      <c r="U114" s="245"/>
      <c r="V114" s="242">
        <v>1</v>
      </c>
      <c r="W114" s="246">
        <v>1</v>
      </c>
      <c r="X114" s="247">
        <v>0</v>
      </c>
      <c r="Y114" s="248"/>
      <c r="Z114" s="249"/>
      <c r="AA114" s="250">
        <v>14</v>
      </c>
      <c r="AB114" s="250">
        <v>13</v>
      </c>
      <c r="AC114" s="247">
        <v>23</v>
      </c>
      <c r="AD114" s="251">
        <v>4</v>
      </c>
      <c r="AE114" s="252">
        <v>6</v>
      </c>
      <c r="AF114" s="253"/>
      <c r="AG114" s="253">
        <v>15</v>
      </c>
      <c r="AH114" s="253">
        <v>5</v>
      </c>
      <c r="AI114" s="253">
        <v>1</v>
      </c>
      <c r="AJ114" s="28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32.1" customHeight="1" x14ac:dyDescent="0.2">
      <c r="A115" s="82" t="s">
        <v>138</v>
      </c>
      <c r="B115" s="11"/>
      <c r="C115" s="1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"/>
      <c r="V115" s="8"/>
      <c r="W115" s="8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BX115" s="2"/>
      <c r="BY115" s="2"/>
      <c r="BZ115" s="2"/>
      <c r="CG115" s="13"/>
      <c r="CH115" s="13"/>
      <c r="CI115" s="13"/>
      <c r="CJ115" s="13"/>
      <c r="CK115" s="13"/>
      <c r="CL115" s="13"/>
      <c r="CM115" s="13"/>
    </row>
    <row r="116" spans="1:91" ht="16.350000000000001" customHeight="1" x14ac:dyDescent="0.2">
      <c r="A116" s="1523" t="s">
        <v>111</v>
      </c>
      <c r="B116" s="1549"/>
      <c r="C116" s="1498" t="s">
        <v>53</v>
      </c>
      <c r="D116" s="1507" t="s">
        <v>6</v>
      </c>
      <c r="E116" s="1508"/>
      <c r="F116" s="1508"/>
      <c r="G116" s="1508"/>
      <c r="H116" s="1508"/>
      <c r="I116" s="1508"/>
      <c r="J116" s="1508"/>
      <c r="K116" s="1508"/>
      <c r="L116" s="1508"/>
      <c r="M116" s="1561"/>
      <c r="N116" s="1746" t="s">
        <v>139</v>
      </c>
      <c r="O116" s="1561"/>
      <c r="P116" s="1503" t="s">
        <v>7</v>
      </c>
      <c r="Q116" s="8"/>
      <c r="R116" s="7"/>
      <c r="S116" s="7"/>
      <c r="T116" s="7"/>
      <c r="U116" s="7"/>
      <c r="V116" s="7"/>
      <c r="W116" s="7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CG116" s="13"/>
      <c r="CH116" s="13"/>
      <c r="CI116" s="13"/>
      <c r="CJ116" s="13"/>
      <c r="CK116" s="13"/>
      <c r="CL116" s="13"/>
      <c r="CM116" s="13"/>
    </row>
    <row r="117" spans="1:91" ht="21.6" customHeight="1" x14ac:dyDescent="0.2">
      <c r="A117" s="1525"/>
      <c r="B117" s="1551"/>
      <c r="C117" s="1500"/>
      <c r="D117" s="964" t="s">
        <v>11</v>
      </c>
      <c r="E117" s="100" t="s">
        <v>12</v>
      </c>
      <c r="F117" s="1010" t="s">
        <v>13</v>
      </c>
      <c r="G117" s="1010" t="s">
        <v>14</v>
      </c>
      <c r="H117" s="1010" t="s">
        <v>15</v>
      </c>
      <c r="I117" s="1010" t="s">
        <v>140</v>
      </c>
      <c r="J117" s="1010" t="s">
        <v>141</v>
      </c>
      <c r="K117" s="1010" t="s">
        <v>142</v>
      </c>
      <c r="L117" s="1010" t="s">
        <v>143</v>
      </c>
      <c r="M117" s="1025" t="s">
        <v>144</v>
      </c>
      <c r="N117" s="982" t="s">
        <v>33</v>
      </c>
      <c r="O117" s="755" t="s">
        <v>34</v>
      </c>
      <c r="P117" s="1506"/>
      <c r="Q117" s="8"/>
      <c r="R117" s="7"/>
      <c r="S117" s="7"/>
      <c r="T117" s="7"/>
      <c r="U117" s="7"/>
      <c r="V117" s="7"/>
      <c r="W117" s="7"/>
      <c r="CG117" s="13"/>
      <c r="CH117" s="13"/>
      <c r="CI117" s="13"/>
      <c r="CJ117" s="13"/>
      <c r="CK117" s="13"/>
      <c r="CL117" s="13"/>
      <c r="CM117" s="13"/>
    </row>
    <row r="118" spans="1:91" ht="26.25" customHeight="1" x14ac:dyDescent="0.2">
      <c r="A118" s="1510" t="s">
        <v>145</v>
      </c>
      <c r="B118" s="1026" t="s">
        <v>146</v>
      </c>
      <c r="C118" s="1027">
        <f>SUM(F118:K118)</f>
        <v>0</v>
      </c>
      <c r="D118" s="259"/>
      <c r="E118" s="260"/>
      <c r="F118" s="996"/>
      <c r="G118" s="996"/>
      <c r="H118" s="996"/>
      <c r="I118" s="996"/>
      <c r="J118" s="996"/>
      <c r="K118" s="996"/>
      <c r="L118" s="260"/>
      <c r="M118" s="261"/>
      <c r="N118" s="1028"/>
      <c r="O118" s="1029"/>
      <c r="P118" s="991"/>
      <c r="Q118" s="28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12"/>
      <c r="AD118" s="12"/>
      <c r="AE118" s="12"/>
      <c r="CG118" s="13">
        <v>0</v>
      </c>
      <c r="CH118" s="13">
        <v>0</v>
      </c>
      <c r="CI118" s="13">
        <v>0</v>
      </c>
      <c r="CJ118" s="13"/>
      <c r="CK118" s="13"/>
      <c r="CL118" s="13"/>
      <c r="CM118" s="13"/>
    </row>
    <row r="119" spans="1:91" ht="23.25" customHeight="1" x14ac:dyDescent="0.2">
      <c r="A119" s="1512"/>
      <c r="B119" s="263" t="s">
        <v>147</v>
      </c>
      <c r="C119" s="264">
        <f>SUM(F119:K119)</f>
        <v>0</v>
      </c>
      <c r="D119" s="52"/>
      <c r="E119" s="53"/>
      <c r="F119" s="49"/>
      <c r="G119" s="265"/>
      <c r="H119" s="265"/>
      <c r="I119" s="265"/>
      <c r="J119" s="265"/>
      <c r="K119" s="265"/>
      <c r="L119" s="53"/>
      <c r="M119" s="266"/>
      <c r="N119" s="267"/>
      <c r="O119" s="268"/>
      <c r="P119" s="47"/>
      <c r="Q119" s="28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12"/>
      <c r="AD119" s="12"/>
      <c r="AE119" s="12"/>
      <c r="CG119" s="13">
        <v>0</v>
      </c>
      <c r="CH119" s="13">
        <v>0</v>
      </c>
      <c r="CI119" s="13">
        <v>0</v>
      </c>
      <c r="CJ119" s="13"/>
      <c r="CK119" s="13"/>
      <c r="CL119" s="13"/>
      <c r="CM119" s="13"/>
    </row>
    <row r="120" spans="1:91" ht="32.1" customHeight="1" x14ac:dyDescent="0.2">
      <c r="A120" s="82" t="s">
        <v>148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"/>
      <c r="P120" s="8"/>
      <c r="Q120" s="57"/>
      <c r="R120" s="57"/>
      <c r="S120" s="57"/>
      <c r="T120" s="57"/>
      <c r="U120" s="57"/>
      <c r="V120" s="57"/>
      <c r="W120" s="57"/>
      <c r="X120" s="12"/>
      <c r="Y120" s="12"/>
      <c r="Z120" s="12"/>
      <c r="AA120" s="12"/>
      <c r="AB120" s="12"/>
      <c r="AC120" s="12"/>
      <c r="AD120" s="12"/>
      <c r="AE120" s="12"/>
      <c r="BX120" s="2"/>
      <c r="BY120" s="2"/>
      <c r="BZ120" s="2"/>
      <c r="CG120" s="13"/>
      <c r="CH120" s="13"/>
      <c r="CI120" s="13"/>
      <c r="CJ120" s="13"/>
      <c r="CK120" s="13"/>
      <c r="CL120" s="13"/>
      <c r="CM120" s="13"/>
    </row>
    <row r="121" spans="1:91" ht="16.350000000000001" customHeight="1" x14ac:dyDescent="0.2">
      <c r="A121" s="1510" t="s">
        <v>149</v>
      </c>
      <c r="B121" s="1510" t="s">
        <v>150</v>
      </c>
      <c r="C121" s="8"/>
      <c r="D121" s="26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12"/>
      <c r="B122" s="1512"/>
      <c r="C122" s="8"/>
      <c r="D122" s="26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030" t="s">
        <v>151</v>
      </c>
      <c r="B123" s="999">
        <v>2</v>
      </c>
      <c r="C123" s="13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271" t="s">
        <v>152</v>
      </c>
      <c r="B124" s="70">
        <v>0</v>
      </c>
      <c r="C124" s="13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1" t="s">
        <v>153</v>
      </c>
      <c r="B125" s="70">
        <v>9</v>
      </c>
      <c r="C125" s="13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1" t="s">
        <v>154</v>
      </c>
      <c r="B126" s="70">
        <v>4</v>
      </c>
      <c r="C126" s="13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1" t="s">
        <v>155</v>
      </c>
      <c r="B127" s="70">
        <v>1</v>
      </c>
      <c r="C127" s="13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2" t="s">
        <v>156</v>
      </c>
      <c r="B128" s="75">
        <v>0</v>
      </c>
      <c r="C128" s="13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2" t="s">
        <v>157</v>
      </c>
      <c r="B129" s="75">
        <v>0</v>
      </c>
      <c r="C129" s="13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2" t="s">
        <v>158</v>
      </c>
      <c r="B130" s="70">
        <v>1</v>
      </c>
      <c r="C130" s="13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2" t="s">
        <v>159</v>
      </c>
      <c r="B131" s="75">
        <v>2</v>
      </c>
      <c r="C131" s="13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3" t="s">
        <v>160</v>
      </c>
      <c r="B132" s="274">
        <v>7</v>
      </c>
      <c r="C132" s="13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5" t="s">
        <v>161</v>
      </c>
      <c r="B133" s="274">
        <v>63</v>
      </c>
      <c r="C133" s="131"/>
      <c r="D133" s="8"/>
      <c r="E133" s="8"/>
      <c r="F133" s="8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5" t="s">
        <v>162</v>
      </c>
      <c r="B134" s="274">
        <v>80</v>
      </c>
      <c r="C134" s="131"/>
      <c r="D134" s="8"/>
      <c r="E134" s="8"/>
      <c r="F134" s="8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1031" t="s">
        <v>53</v>
      </c>
      <c r="B135" s="1009">
        <f>SUM(B123:B134)</f>
        <v>169</v>
      </c>
      <c r="C135" s="8"/>
      <c r="D135" s="8"/>
      <c r="E135" s="8"/>
      <c r="F135" s="8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8"/>
      <c r="CG135" s="13"/>
      <c r="CH135" s="13"/>
      <c r="CI135" s="13"/>
      <c r="CJ135" s="13"/>
      <c r="CK135" s="13"/>
      <c r="CL135" s="13"/>
      <c r="CM135" s="13"/>
    </row>
    <row r="136" spans="1:91" ht="32.1" customHeight="1" x14ac:dyDescent="0.2">
      <c r="A136" s="776" t="s">
        <v>163</v>
      </c>
      <c r="B136" s="1"/>
      <c r="C136" s="1"/>
      <c r="D136" s="8"/>
      <c r="E136" s="277"/>
      <c r="F136" s="8"/>
      <c r="G136" s="278"/>
      <c r="H136" s="57"/>
      <c r="I136" s="57"/>
      <c r="J136" s="57"/>
      <c r="K136" s="57"/>
      <c r="L136" s="57"/>
      <c r="M136" s="279"/>
      <c r="N136" s="279"/>
      <c r="O136" s="279"/>
      <c r="P136" s="57"/>
      <c r="Q136" s="57"/>
      <c r="R136" s="57"/>
      <c r="S136" s="57"/>
      <c r="T136" s="57"/>
      <c r="U136" s="57"/>
      <c r="V136" s="57"/>
      <c r="W136" s="8"/>
      <c r="BX136" s="2"/>
      <c r="BY136" s="2"/>
      <c r="BZ136" s="2"/>
      <c r="CG136" s="13"/>
      <c r="CH136" s="13"/>
      <c r="CI136" s="13"/>
      <c r="CJ136" s="13"/>
      <c r="CK136" s="13"/>
      <c r="CL136" s="13"/>
      <c r="CM136" s="13"/>
    </row>
    <row r="137" spans="1:91" ht="25.35" customHeight="1" x14ac:dyDescent="0.2">
      <c r="A137" s="1507" t="s">
        <v>164</v>
      </c>
      <c r="B137" s="1508"/>
      <c r="C137" s="1508"/>
      <c r="D137" s="1509"/>
      <c r="E137" s="1006" t="s">
        <v>165</v>
      </c>
      <c r="F137" s="1006" t="s">
        <v>166</v>
      </c>
      <c r="G137" s="280"/>
      <c r="H137" s="281"/>
      <c r="I137" s="281"/>
      <c r="J137" s="281"/>
      <c r="K137" s="281"/>
      <c r="L137" s="57"/>
      <c r="M137" s="57"/>
      <c r="N137" s="57"/>
      <c r="O137" s="57"/>
      <c r="P137" s="57"/>
      <c r="Q137" s="57"/>
      <c r="R137" s="57"/>
      <c r="S137" s="57"/>
      <c r="T137" s="97"/>
      <c r="U137" s="97"/>
      <c r="V137" s="97"/>
      <c r="W137" s="7"/>
      <c r="CG137" s="13"/>
      <c r="CH137" s="13"/>
      <c r="CI137" s="13"/>
      <c r="CJ137" s="13"/>
      <c r="CK137" s="13"/>
      <c r="CL137" s="13"/>
      <c r="CM137" s="13"/>
    </row>
    <row r="138" spans="1:91" ht="16.350000000000001" customHeight="1" x14ac:dyDescent="0.2">
      <c r="A138" s="1006" t="s">
        <v>167</v>
      </c>
      <c r="B138" s="1567" t="s">
        <v>168</v>
      </c>
      <c r="C138" s="1568"/>
      <c r="D138" s="1569"/>
      <c r="E138" s="1032"/>
      <c r="F138" s="1032"/>
      <c r="G138" s="102" t="str">
        <f>CA138</f>
        <v/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57"/>
      <c r="T138" s="97"/>
      <c r="U138" s="97"/>
      <c r="V138" s="97"/>
      <c r="W138" s="7"/>
      <c r="CA138" s="103" t="str">
        <f>IF(E138&lt;F138,"* El número de llamadas válidas NO DEBE ser mayor al total de llamadas.","")</f>
        <v/>
      </c>
      <c r="CG138" s="104">
        <f>IF(E138&lt;F138,1,0)</f>
        <v>0</v>
      </c>
      <c r="CH138" s="13"/>
      <c r="CI138" s="13"/>
      <c r="CJ138" s="13"/>
      <c r="CK138" s="13"/>
      <c r="CL138" s="13"/>
      <c r="CM138" s="13"/>
    </row>
    <row r="139" spans="1:91" ht="32.1" customHeight="1" x14ac:dyDescent="0.2">
      <c r="A139" s="82" t="s">
        <v>169</v>
      </c>
      <c r="B139" s="82"/>
      <c r="C139" s="82"/>
      <c r="D139" s="82"/>
      <c r="E139" s="82"/>
      <c r="F139" s="82"/>
      <c r="G139" s="283"/>
      <c r="H139" s="283"/>
      <c r="I139" s="283"/>
      <c r="J139" s="283"/>
      <c r="K139" s="283"/>
      <c r="L139" s="284"/>
      <c r="M139" s="57"/>
      <c r="N139" s="57"/>
      <c r="O139" s="57"/>
      <c r="P139" s="57"/>
      <c r="Q139" s="57"/>
      <c r="R139" s="12"/>
      <c r="S139" s="12"/>
      <c r="T139" s="12"/>
      <c r="U139" s="12"/>
      <c r="V139" s="12"/>
      <c r="BX139" s="2"/>
      <c r="BY139" s="2"/>
      <c r="BZ139" s="2"/>
      <c r="CG139" s="13"/>
      <c r="CH139" s="13"/>
      <c r="CI139" s="13"/>
      <c r="CJ139" s="13"/>
      <c r="CK139" s="13"/>
      <c r="CL139" s="13"/>
      <c r="CM139" s="13"/>
    </row>
    <row r="140" spans="1:91" ht="27" customHeight="1" x14ac:dyDescent="0.2">
      <c r="A140" s="1523" t="s">
        <v>164</v>
      </c>
      <c r="B140" s="1554"/>
      <c r="C140" s="1549"/>
      <c r="D140" s="1513" t="s">
        <v>170</v>
      </c>
      <c r="E140" s="1520"/>
      <c r="F140" s="1514"/>
      <c r="G140" s="1510" t="s">
        <v>7</v>
      </c>
      <c r="H140" s="1508" t="s">
        <v>171</v>
      </c>
      <c r="I140" s="1508"/>
      <c r="J140" s="1509"/>
      <c r="K140" s="1507" t="s">
        <v>172</v>
      </c>
      <c r="L140" s="1508"/>
      <c r="M140" s="150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25"/>
      <c r="B141" s="1570"/>
      <c r="C141" s="1551"/>
      <c r="D141" s="766" t="s">
        <v>53</v>
      </c>
      <c r="E141" s="777" t="s">
        <v>173</v>
      </c>
      <c r="F141" s="760" t="s">
        <v>174</v>
      </c>
      <c r="G141" s="1512"/>
      <c r="H141" s="777" t="s">
        <v>175</v>
      </c>
      <c r="I141" s="772" t="s">
        <v>176</v>
      </c>
      <c r="J141" s="760" t="s">
        <v>177</v>
      </c>
      <c r="K141" s="777" t="s">
        <v>175</v>
      </c>
      <c r="L141" s="772" t="s">
        <v>176</v>
      </c>
      <c r="M141" s="760" t="s">
        <v>177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16.350000000000001" customHeight="1" x14ac:dyDescent="0.2">
      <c r="A142" s="1510" t="s">
        <v>178</v>
      </c>
      <c r="B142" s="1748" t="s">
        <v>179</v>
      </c>
      <c r="C142" s="1749"/>
      <c r="D142" s="1027">
        <f>SUM(E142+F142)</f>
        <v>0</v>
      </c>
      <c r="E142" s="990"/>
      <c r="F142" s="991"/>
      <c r="G142" s="999"/>
      <c r="H142" s="990"/>
      <c r="I142" s="993"/>
      <c r="J142" s="991"/>
      <c r="K142" s="990"/>
      <c r="L142" s="993"/>
      <c r="M142" s="991"/>
      <c r="N142" s="28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12"/>
      <c r="AA142" s="12"/>
      <c r="CG142" s="13"/>
      <c r="CH142" s="13"/>
      <c r="CI142" s="13">
        <v>0</v>
      </c>
      <c r="CJ142" s="13"/>
      <c r="CK142" s="13"/>
      <c r="CL142" s="13"/>
      <c r="CM142" s="13"/>
    </row>
    <row r="143" spans="1:91" ht="16.350000000000001" customHeight="1" x14ac:dyDescent="0.2">
      <c r="A143" s="1512"/>
      <c r="B143" s="286" t="s">
        <v>180</v>
      </c>
      <c r="C143" s="287"/>
      <c r="D143" s="288">
        <f>SUM(E143+F143)</f>
        <v>0</v>
      </c>
      <c r="E143" s="289"/>
      <c r="F143" s="290"/>
      <c r="G143" s="291"/>
      <c r="H143" s="289"/>
      <c r="I143" s="292"/>
      <c r="J143" s="290"/>
      <c r="K143" s="289"/>
      <c r="L143" s="292"/>
      <c r="M143" s="290"/>
      <c r="N143" s="28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32.1" customHeight="1" x14ac:dyDescent="0.2">
      <c r="A144" s="776" t="s">
        <v>181</v>
      </c>
      <c r="B144" s="8"/>
      <c r="C144" s="293"/>
      <c r="D144" s="293"/>
      <c r="E144" s="294"/>
      <c r="F144" s="8"/>
      <c r="G144" s="8"/>
      <c r="H144" s="8"/>
      <c r="I144" s="8"/>
      <c r="J144" s="8"/>
      <c r="K144" s="8"/>
      <c r="L144" s="8"/>
      <c r="M144" s="8"/>
      <c r="N144" s="57"/>
      <c r="O144" s="57"/>
      <c r="P144" s="57"/>
      <c r="Q144" s="57"/>
      <c r="R144" s="57"/>
      <c r="S144" s="57"/>
      <c r="T144" s="57"/>
      <c r="U144" s="57"/>
      <c r="V144" s="57"/>
      <c r="W144" s="12"/>
      <c r="X144" s="12"/>
      <c r="Y144" s="12"/>
      <c r="Z144" s="12"/>
      <c r="AA144" s="12"/>
      <c r="BX144" s="2"/>
      <c r="BY144" s="2"/>
      <c r="BZ144" s="2"/>
      <c r="CG144" s="13"/>
      <c r="CH144" s="13"/>
      <c r="CI144" s="13"/>
      <c r="CJ144" s="13"/>
      <c r="CK144" s="13"/>
      <c r="CL144" s="13"/>
      <c r="CM144" s="13"/>
    </row>
    <row r="145" spans="1:104" ht="58.35" customHeight="1" x14ac:dyDescent="0.2">
      <c r="A145" s="1513" t="s">
        <v>182</v>
      </c>
      <c r="B145" s="1514"/>
      <c r="C145" s="1006" t="s">
        <v>5</v>
      </c>
      <c r="D145" s="1006" t="s">
        <v>183</v>
      </c>
      <c r="E145" s="964" t="s">
        <v>184</v>
      </c>
      <c r="F145" s="765" t="s">
        <v>67</v>
      </c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97"/>
      <c r="T145" s="97"/>
      <c r="U145" s="97"/>
      <c r="V145" s="97"/>
      <c r="W145" s="12"/>
      <c r="X145" s="12"/>
      <c r="Y145" s="12"/>
      <c r="Z145" s="12"/>
      <c r="AA145" s="12"/>
      <c r="CG145" s="13"/>
      <c r="CH145" s="13"/>
      <c r="CI145" s="13"/>
      <c r="CJ145" s="13"/>
      <c r="CK145" s="13"/>
      <c r="CL145" s="13"/>
      <c r="CM145" s="13"/>
    </row>
    <row r="146" spans="1:104" ht="16.350000000000001" customHeight="1" x14ac:dyDescent="0.2">
      <c r="A146" s="1510" t="s">
        <v>185</v>
      </c>
      <c r="B146" s="62" t="s">
        <v>186</v>
      </c>
      <c r="C146" s="137"/>
      <c r="D146" s="295"/>
      <c r="E146" s="1033"/>
      <c r="F146" s="1034"/>
      <c r="G146" s="28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97"/>
      <c r="T146" s="97"/>
      <c r="U146" s="97"/>
      <c r="V146" s="97"/>
      <c r="W146" s="12"/>
      <c r="X146" s="12"/>
      <c r="CG146" s="13">
        <v>0</v>
      </c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12"/>
      <c r="B147" s="89" t="s">
        <v>187</v>
      </c>
      <c r="C147" s="80"/>
      <c r="D147" s="46"/>
      <c r="E147" s="298"/>
      <c r="F147" s="299"/>
      <c r="G147" s="28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97"/>
      <c r="T147" s="97"/>
      <c r="U147" s="97"/>
      <c r="V147" s="97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771" t="s">
        <v>188</v>
      </c>
      <c r="B148" s="71" t="s">
        <v>186</v>
      </c>
      <c r="C148" s="1032"/>
      <c r="D148" s="1035"/>
      <c r="E148" s="302"/>
      <c r="F148" s="303"/>
      <c r="G148" s="28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97"/>
      <c r="T148" s="97"/>
      <c r="U148" s="97"/>
      <c r="V148" s="97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510" t="s">
        <v>189</v>
      </c>
      <c r="B149" s="62" t="s">
        <v>190</v>
      </c>
      <c r="C149" s="137"/>
      <c r="D149" s="36"/>
      <c r="E149" s="304"/>
      <c r="F149" s="305"/>
      <c r="G149" s="28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97"/>
      <c r="T149" s="97"/>
      <c r="U149" s="97"/>
      <c r="V149" s="97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11"/>
      <c r="B150" s="30" t="s">
        <v>191</v>
      </c>
      <c r="C150" s="75"/>
      <c r="D150" s="34"/>
      <c r="E150" s="38"/>
      <c r="F150" s="73"/>
      <c r="G150" s="28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97"/>
      <c r="T150" s="97"/>
      <c r="U150" s="97"/>
      <c r="V150" s="97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12"/>
      <c r="B151" s="89" t="s">
        <v>192</v>
      </c>
      <c r="C151" s="80"/>
      <c r="D151" s="46"/>
      <c r="E151" s="49"/>
      <c r="F151" s="47"/>
      <c r="G151" s="28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97"/>
      <c r="T151" s="97"/>
      <c r="U151" s="97"/>
      <c r="V151" s="97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s="82" customFormat="1" ht="32.1" customHeight="1" x14ac:dyDescent="0.2">
      <c r="A152" s="306" t="s">
        <v>193</v>
      </c>
      <c r="CA152" s="307"/>
      <c r="CB152" s="307"/>
      <c r="CC152" s="307"/>
      <c r="CD152" s="307"/>
      <c r="CE152" s="307"/>
      <c r="CF152" s="307"/>
      <c r="CG152" s="308"/>
      <c r="CH152" s="308"/>
      <c r="CI152" s="308"/>
      <c r="CJ152" s="308"/>
      <c r="CK152" s="308"/>
      <c r="CL152" s="308"/>
      <c r="CM152" s="308"/>
      <c r="CN152" s="307"/>
      <c r="CO152" s="307"/>
      <c r="CP152" s="307"/>
      <c r="CQ152" s="307"/>
      <c r="CR152" s="307"/>
      <c r="CS152" s="307"/>
      <c r="CT152" s="307"/>
      <c r="CU152" s="307"/>
      <c r="CV152" s="307"/>
      <c r="CW152" s="307"/>
      <c r="CX152" s="307"/>
      <c r="CY152" s="307"/>
      <c r="CZ152" s="307"/>
    </row>
    <row r="153" spans="1:104" s="82" customFormat="1" ht="16.350000000000001" customHeight="1" x14ac:dyDescent="0.2">
      <c r="A153" s="1523" t="s">
        <v>164</v>
      </c>
      <c r="B153" s="1554"/>
      <c r="C153" s="1549"/>
      <c r="D153" s="1513" t="s">
        <v>194</v>
      </c>
      <c r="E153" s="1520"/>
      <c r="F153" s="1573"/>
      <c r="G153" s="1574" t="s">
        <v>183</v>
      </c>
      <c r="H153" s="1515" t="s">
        <v>195</v>
      </c>
      <c r="I153" s="1503" t="s">
        <v>67</v>
      </c>
      <c r="BX153" s="310"/>
      <c r="BY153" s="310"/>
      <c r="BZ153" s="310"/>
      <c r="CA153" s="307"/>
      <c r="CB153" s="307"/>
      <c r="CC153" s="307"/>
      <c r="CD153" s="307"/>
      <c r="CE153" s="307"/>
      <c r="CF153" s="307"/>
      <c r="CG153" s="308"/>
      <c r="CH153" s="308"/>
      <c r="CI153" s="308"/>
      <c r="CJ153" s="308"/>
      <c r="CK153" s="308"/>
      <c r="CL153" s="308"/>
      <c r="CM153" s="308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</row>
    <row r="154" spans="1:104" s="82" customFormat="1" ht="16.350000000000001" customHeight="1" x14ac:dyDescent="0.2">
      <c r="A154" s="1525"/>
      <c r="B154" s="1570"/>
      <c r="C154" s="1551"/>
      <c r="D154" s="766" t="s">
        <v>196</v>
      </c>
      <c r="E154" s="964" t="s">
        <v>185</v>
      </c>
      <c r="F154" s="762" t="s">
        <v>189</v>
      </c>
      <c r="G154" s="1575"/>
      <c r="H154" s="1516"/>
      <c r="I154" s="1506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BX154" s="310"/>
      <c r="BY154" s="310"/>
      <c r="BZ154" s="310"/>
      <c r="CA154" s="307"/>
      <c r="CB154" s="307"/>
      <c r="CC154" s="307"/>
      <c r="CD154" s="307"/>
      <c r="CE154" s="307"/>
      <c r="CF154" s="307"/>
      <c r="CG154" s="308"/>
      <c r="CH154" s="308"/>
      <c r="CI154" s="308"/>
      <c r="CJ154" s="308"/>
      <c r="CK154" s="308"/>
      <c r="CL154" s="308"/>
      <c r="CM154" s="308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</row>
    <row r="155" spans="1:104" ht="16.350000000000001" customHeight="1" x14ac:dyDescent="0.2">
      <c r="A155" s="1750" t="s">
        <v>197</v>
      </c>
      <c r="B155" s="1751" t="s">
        <v>192</v>
      </c>
      <c r="C155" s="1752"/>
      <c r="D155" s="1027">
        <f t="shared" ref="D155:D160" si="19">SUM(E155:F155)</f>
        <v>0</v>
      </c>
      <c r="E155" s="990"/>
      <c r="F155" s="1036"/>
      <c r="G155" s="993"/>
      <c r="H155" s="996"/>
      <c r="I155" s="991"/>
      <c r="J155" s="28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12"/>
      <c r="W155" s="12"/>
      <c r="X155" s="12"/>
      <c r="Y155" s="12"/>
      <c r="Z155" s="12"/>
      <c r="AA155" s="12"/>
      <c r="CG155" s="13">
        <v>0</v>
      </c>
      <c r="CH155" s="13"/>
      <c r="CI155" s="13"/>
      <c r="CJ155" s="13"/>
      <c r="CK155" s="13"/>
      <c r="CL155" s="13"/>
      <c r="CM155" s="13"/>
    </row>
    <row r="156" spans="1:104" ht="16.350000000000001" customHeight="1" x14ac:dyDescent="0.2">
      <c r="A156" s="1579"/>
      <c r="B156" s="1558" t="s">
        <v>190</v>
      </c>
      <c r="C156" s="1559"/>
      <c r="D156" s="313">
        <f t="shared" si="19"/>
        <v>173</v>
      </c>
      <c r="E156" s="34">
        <v>173</v>
      </c>
      <c r="F156" s="314"/>
      <c r="G156" s="38">
        <v>173</v>
      </c>
      <c r="H156" s="41"/>
      <c r="I156" s="7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0"/>
      <c r="B157" s="1547" t="s">
        <v>191</v>
      </c>
      <c r="C157" s="1548"/>
      <c r="D157" s="264">
        <f t="shared" si="19"/>
        <v>0</v>
      </c>
      <c r="E157" s="46"/>
      <c r="F157" s="316"/>
      <c r="G157" s="49"/>
      <c r="H157" s="265"/>
      <c r="I157" s="47"/>
      <c r="J157" s="2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10" t="s">
        <v>198</v>
      </c>
      <c r="B158" s="1751" t="s">
        <v>192</v>
      </c>
      <c r="C158" s="1752"/>
      <c r="D158" s="1027">
        <f t="shared" si="19"/>
        <v>0</v>
      </c>
      <c r="E158" s="990"/>
      <c r="F158" s="1036"/>
      <c r="G158" s="993"/>
      <c r="H158" s="996"/>
      <c r="I158" s="991"/>
      <c r="J158" s="28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11"/>
      <c r="B159" s="1558" t="s">
        <v>190</v>
      </c>
      <c r="C159" s="1559"/>
      <c r="D159" s="313">
        <f t="shared" si="19"/>
        <v>163</v>
      </c>
      <c r="E159" s="34">
        <v>163</v>
      </c>
      <c r="F159" s="314"/>
      <c r="G159" s="38">
        <v>163</v>
      </c>
      <c r="H159" s="41"/>
      <c r="I159" s="73"/>
      <c r="J159" s="28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12"/>
      <c r="B160" s="1547" t="s">
        <v>191</v>
      </c>
      <c r="C160" s="1548"/>
      <c r="D160" s="264">
        <f t="shared" si="19"/>
        <v>0</v>
      </c>
      <c r="E160" s="46"/>
      <c r="F160" s="316"/>
      <c r="G160" s="49"/>
      <c r="H160" s="265"/>
      <c r="I160" s="47"/>
      <c r="J160" s="28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32.1" customHeight="1" x14ac:dyDescent="0.2">
      <c r="A161" s="10" t="s">
        <v>199</v>
      </c>
      <c r="B161" s="10"/>
      <c r="C161" s="10"/>
      <c r="D161" s="10"/>
      <c r="E161" s="8"/>
      <c r="G161" s="8"/>
      <c r="H161" s="8"/>
      <c r="I161" s="8"/>
      <c r="J161" s="57"/>
      <c r="K161" s="57"/>
      <c r="L161" s="57"/>
      <c r="M161" s="57"/>
      <c r="N161" s="57"/>
      <c r="O161" s="12"/>
      <c r="P161" s="57"/>
      <c r="Q161" s="57"/>
      <c r="R161" s="57"/>
      <c r="S161" s="57"/>
      <c r="T161" s="57"/>
      <c r="U161" s="57"/>
      <c r="V161" s="57"/>
      <c r="W161" s="57"/>
      <c r="X161" s="12"/>
      <c r="Y161" s="12"/>
      <c r="Z161" s="12"/>
      <c r="AA161" s="12"/>
      <c r="BX161" s="2"/>
      <c r="BY161" s="2"/>
      <c r="BZ161" s="2"/>
      <c r="CG161" s="13"/>
      <c r="CH161" s="13"/>
      <c r="CI161" s="13"/>
      <c r="CJ161" s="13"/>
      <c r="CK161" s="13"/>
      <c r="CL161" s="13"/>
      <c r="CM161" s="13"/>
    </row>
    <row r="162" spans="1:91" ht="16.350000000000001" customHeight="1" x14ac:dyDescent="0.2">
      <c r="A162" s="1756" t="s">
        <v>200</v>
      </c>
      <c r="B162" s="1756"/>
      <c r="C162" s="1589" t="s">
        <v>201</v>
      </c>
      <c r="D162" s="1590"/>
      <c r="E162" s="1591"/>
      <c r="F162" s="1565" t="s">
        <v>6</v>
      </c>
      <c r="G162" s="1595"/>
      <c r="H162" s="1595"/>
      <c r="I162" s="1595"/>
      <c r="J162" s="1595"/>
      <c r="K162" s="1595"/>
      <c r="L162" s="1595"/>
      <c r="M162" s="1595"/>
      <c r="N162" s="1595"/>
      <c r="O162" s="1595"/>
      <c r="P162" s="1595"/>
      <c r="Q162" s="1595"/>
      <c r="R162" s="1595"/>
      <c r="S162" s="1595"/>
      <c r="T162" s="1595"/>
      <c r="U162" s="1595"/>
      <c r="V162" s="1595"/>
      <c r="W162" s="1595"/>
      <c r="X162" s="1595"/>
      <c r="Y162" s="1595"/>
      <c r="Z162" s="1595"/>
      <c r="AA162" s="1595"/>
      <c r="AB162" s="1595"/>
      <c r="AC162" s="1595"/>
      <c r="AD162" s="1595"/>
      <c r="AE162" s="1595"/>
      <c r="AF162" s="1595"/>
      <c r="AG162" s="1595"/>
      <c r="AH162" s="1595"/>
      <c r="AI162" s="1595"/>
      <c r="AJ162" s="1595"/>
      <c r="AK162" s="1595"/>
      <c r="AL162" s="1595"/>
      <c r="AM162" s="1596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756"/>
      <c r="B163" s="1756"/>
      <c r="C163" s="1592"/>
      <c r="D163" s="1593"/>
      <c r="E163" s="1594"/>
      <c r="F163" s="1757" t="s">
        <v>11</v>
      </c>
      <c r="G163" s="1757"/>
      <c r="H163" s="1757" t="s">
        <v>12</v>
      </c>
      <c r="I163" s="1757"/>
      <c r="J163" s="1757" t="s">
        <v>13</v>
      </c>
      <c r="K163" s="1757"/>
      <c r="L163" s="1509" t="s">
        <v>14</v>
      </c>
      <c r="M163" s="1507"/>
      <c r="N163" s="1757" t="s">
        <v>15</v>
      </c>
      <c r="O163" s="1757"/>
      <c r="P163" s="1514" t="s">
        <v>16</v>
      </c>
      <c r="Q163" s="1513"/>
      <c r="R163" s="1753" t="s">
        <v>17</v>
      </c>
      <c r="S163" s="1753"/>
      <c r="T163" s="1514" t="s">
        <v>18</v>
      </c>
      <c r="U163" s="1513"/>
      <c r="V163" s="1753" t="s">
        <v>19</v>
      </c>
      <c r="W163" s="1753"/>
      <c r="X163" s="1514" t="s">
        <v>20</v>
      </c>
      <c r="Y163" s="1513"/>
      <c r="Z163" s="1513" t="s">
        <v>21</v>
      </c>
      <c r="AA163" s="1514"/>
      <c r="AB163" s="1753" t="s">
        <v>22</v>
      </c>
      <c r="AC163" s="1753"/>
      <c r="AD163" s="1753" t="s">
        <v>23</v>
      </c>
      <c r="AE163" s="1753"/>
      <c r="AF163" s="1753" t="s">
        <v>24</v>
      </c>
      <c r="AG163" s="1753"/>
      <c r="AH163" s="1753" t="s">
        <v>25</v>
      </c>
      <c r="AI163" s="1753"/>
      <c r="AJ163" s="1753" t="s">
        <v>26</v>
      </c>
      <c r="AK163" s="1753"/>
      <c r="AL163" s="1753" t="s">
        <v>27</v>
      </c>
      <c r="AM163" s="1753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756"/>
      <c r="B164" s="1756"/>
      <c r="C164" s="1037" t="s">
        <v>32</v>
      </c>
      <c r="D164" s="1038" t="s">
        <v>33</v>
      </c>
      <c r="E164" s="320" t="s">
        <v>34</v>
      </c>
      <c r="F164" s="964" t="s">
        <v>40</v>
      </c>
      <c r="G164" s="765" t="s">
        <v>34</v>
      </c>
      <c r="H164" s="964" t="s">
        <v>40</v>
      </c>
      <c r="I164" s="765" t="s">
        <v>34</v>
      </c>
      <c r="J164" s="964" t="s">
        <v>40</v>
      </c>
      <c r="K164" s="765" t="s">
        <v>34</v>
      </c>
      <c r="L164" s="964" t="s">
        <v>40</v>
      </c>
      <c r="M164" s="775" t="s">
        <v>34</v>
      </c>
      <c r="N164" s="964" t="s">
        <v>40</v>
      </c>
      <c r="O164" s="765" t="s">
        <v>34</v>
      </c>
      <c r="P164" s="964" t="s">
        <v>40</v>
      </c>
      <c r="Q164" s="775" t="s">
        <v>34</v>
      </c>
      <c r="R164" s="964" t="s">
        <v>40</v>
      </c>
      <c r="S164" s="765" t="s">
        <v>34</v>
      </c>
      <c r="T164" s="964" t="s">
        <v>40</v>
      </c>
      <c r="U164" s="775" t="s">
        <v>34</v>
      </c>
      <c r="V164" s="964" t="s">
        <v>40</v>
      </c>
      <c r="W164" s="765" t="s">
        <v>34</v>
      </c>
      <c r="X164" s="964" t="s">
        <v>40</v>
      </c>
      <c r="Y164" s="775" t="s">
        <v>34</v>
      </c>
      <c r="Z164" s="964" t="s">
        <v>40</v>
      </c>
      <c r="AA164" s="765" t="s">
        <v>34</v>
      </c>
      <c r="AB164" s="964" t="s">
        <v>40</v>
      </c>
      <c r="AC164" s="765" t="s">
        <v>34</v>
      </c>
      <c r="AD164" s="964" t="s">
        <v>40</v>
      </c>
      <c r="AE164" s="765" t="s">
        <v>34</v>
      </c>
      <c r="AF164" s="964" t="s">
        <v>40</v>
      </c>
      <c r="AG164" s="765" t="s">
        <v>34</v>
      </c>
      <c r="AH164" s="964" t="s">
        <v>40</v>
      </c>
      <c r="AI164" s="765" t="s">
        <v>34</v>
      </c>
      <c r="AJ164" s="964" t="s">
        <v>40</v>
      </c>
      <c r="AK164" s="765" t="s">
        <v>34</v>
      </c>
      <c r="AL164" s="964" t="s">
        <v>40</v>
      </c>
      <c r="AM164" s="765" t="s">
        <v>34</v>
      </c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754" t="s">
        <v>202</v>
      </c>
      <c r="B165" s="1755"/>
      <c r="C165" s="321">
        <f>SUM(D165+E165)</f>
        <v>0</v>
      </c>
      <c r="D165" s="322">
        <f>SUM(P165+R165+T165+V165+X165+Z165+AB165+AD165+AF165+AH165+AJ165+AL165)</f>
        <v>0</v>
      </c>
      <c r="E165" s="1039">
        <f>SUM(Q165+S165+U165+W165+Y165+AA165+AC165+AE165+AG165+AI165+AK165+AM165)</f>
        <v>0</v>
      </c>
      <c r="F165" s="1040"/>
      <c r="G165" s="325"/>
      <c r="H165" s="326"/>
      <c r="I165" s="1041"/>
      <c r="J165" s="1040"/>
      <c r="K165" s="325"/>
      <c r="L165" s="326"/>
      <c r="M165" s="1041"/>
      <c r="N165" s="326"/>
      <c r="O165" s="1041"/>
      <c r="P165" s="1042"/>
      <c r="Q165" s="1043"/>
      <c r="R165" s="1044"/>
      <c r="S165" s="1045"/>
      <c r="T165" s="1042"/>
      <c r="U165" s="1043"/>
      <c r="V165" s="1044"/>
      <c r="W165" s="1045"/>
      <c r="X165" s="1042"/>
      <c r="Y165" s="1043"/>
      <c r="Z165" s="1044"/>
      <c r="AA165" s="1045"/>
      <c r="AB165" s="1044"/>
      <c r="AC165" s="1045"/>
      <c r="AD165" s="1044"/>
      <c r="AE165" s="1045"/>
      <c r="AF165" s="1044"/>
      <c r="AG165" s="1045"/>
      <c r="AH165" s="1044"/>
      <c r="AI165" s="1045"/>
      <c r="AJ165" s="1044"/>
      <c r="AK165" s="1045"/>
      <c r="AL165" s="1044"/>
      <c r="AM165" s="1045"/>
      <c r="AN165" s="131"/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586" t="s">
        <v>203</v>
      </c>
      <c r="B166" s="1587"/>
      <c r="C166" s="328">
        <f>SUM(D166+E166)</f>
        <v>0</v>
      </c>
      <c r="D166" s="329">
        <f t="shared" ref="D166:E168" si="20">SUM(F166+H166+J166+L166+N166+P166+R166+T166+V166+X166+Z166+AB166+AD166+AF166+AH166+AJ166+AL166)</f>
        <v>0</v>
      </c>
      <c r="E166" s="330">
        <f t="shared" si="20"/>
        <v>0</v>
      </c>
      <c r="F166" s="1046"/>
      <c r="G166" s="1047"/>
      <c r="H166" s="1046"/>
      <c r="I166" s="1047"/>
      <c r="J166" s="1046"/>
      <c r="K166" s="1047"/>
      <c r="L166" s="1048"/>
      <c r="M166" s="1049"/>
      <c r="N166" s="1046"/>
      <c r="O166" s="1047"/>
      <c r="P166" s="1048"/>
      <c r="Q166" s="1049"/>
      <c r="R166" s="1046"/>
      <c r="S166" s="1047"/>
      <c r="T166" s="1048"/>
      <c r="U166" s="1049"/>
      <c r="V166" s="1046"/>
      <c r="W166" s="1047"/>
      <c r="X166" s="1048"/>
      <c r="Y166" s="1049"/>
      <c r="Z166" s="1046"/>
      <c r="AA166" s="1047"/>
      <c r="AB166" s="1046"/>
      <c r="AC166" s="1047"/>
      <c r="AD166" s="1046"/>
      <c r="AE166" s="1047"/>
      <c r="AF166" s="1046"/>
      <c r="AG166" s="1047"/>
      <c r="AH166" s="1046"/>
      <c r="AI166" s="1047"/>
      <c r="AJ166" s="1046"/>
      <c r="AK166" s="1047"/>
      <c r="AL166" s="1046"/>
      <c r="AM166" s="1047"/>
      <c r="AN166" s="131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98" t="s">
        <v>204</v>
      </c>
      <c r="B167" s="1599"/>
      <c r="C167" s="328">
        <f>SUM(D167+E167)</f>
        <v>0</v>
      </c>
      <c r="D167" s="329">
        <f t="shared" si="20"/>
        <v>0</v>
      </c>
      <c r="E167" s="330">
        <f t="shared" si="20"/>
        <v>0</v>
      </c>
      <c r="F167" s="1046"/>
      <c r="G167" s="1047"/>
      <c r="H167" s="1046"/>
      <c r="I167" s="1047"/>
      <c r="J167" s="1046"/>
      <c r="K167" s="1047"/>
      <c r="L167" s="1048"/>
      <c r="M167" s="1049"/>
      <c r="N167" s="1046"/>
      <c r="O167" s="1047"/>
      <c r="P167" s="1048"/>
      <c r="Q167" s="1049"/>
      <c r="R167" s="1046"/>
      <c r="S167" s="1047"/>
      <c r="T167" s="1048"/>
      <c r="U167" s="1049"/>
      <c r="V167" s="1046"/>
      <c r="W167" s="1047"/>
      <c r="X167" s="1048"/>
      <c r="Y167" s="1049"/>
      <c r="Z167" s="1046"/>
      <c r="AA167" s="1047"/>
      <c r="AB167" s="1046"/>
      <c r="AC167" s="1047"/>
      <c r="AD167" s="1046"/>
      <c r="AE167" s="1047"/>
      <c r="AF167" s="1046"/>
      <c r="AG167" s="1047"/>
      <c r="AH167" s="1046"/>
      <c r="AI167" s="1047"/>
      <c r="AJ167" s="1046"/>
      <c r="AK167" s="1047"/>
      <c r="AL167" s="1046"/>
      <c r="AM167" s="1047"/>
      <c r="AN167" s="131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600" t="s">
        <v>67</v>
      </c>
      <c r="B168" s="1601"/>
      <c r="C168" s="331">
        <f>SUM(D168+E168)</f>
        <v>0</v>
      </c>
      <c r="D168" s="332">
        <f t="shared" si="20"/>
        <v>0</v>
      </c>
      <c r="E168" s="333">
        <f t="shared" si="20"/>
        <v>0</v>
      </c>
      <c r="F168" s="1050"/>
      <c r="G168" s="1051"/>
      <c r="H168" s="1050"/>
      <c r="I168" s="1051"/>
      <c r="J168" s="1050"/>
      <c r="K168" s="1051"/>
      <c r="L168" s="1052"/>
      <c r="M168" s="1053"/>
      <c r="N168" s="1050"/>
      <c r="O168" s="1051"/>
      <c r="P168" s="1052"/>
      <c r="Q168" s="1053"/>
      <c r="R168" s="1050"/>
      <c r="S168" s="1051"/>
      <c r="T168" s="1052"/>
      <c r="U168" s="1053"/>
      <c r="V168" s="1050"/>
      <c r="W168" s="1051"/>
      <c r="X168" s="1052"/>
      <c r="Y168" s="1053"/>
      <c r="Z168" s="1050"/>
      <c r="AA168" s="1051"/>
      <c r="AB168" s="1050"/>
      <c r="AC168" s="1051"/>
      <c r="AD168" s="1050"/>
      <c r="AE168" s="1051"/>
      <c r="AF168" s="1050"/>
      <c r="AG168" s="1051"/>
      <c r="AH168" s="1050"/>
      <c r="AI168" s="1051"/>
      <c r="AJ168" s="1050"/>
      <c r="AK168" s="1051"/>
      <c r="AL168" s="1050"/>
      <c r="AM168" s="1051"/>
      <c r="AN168" s="131"/>
      <c r="CG168" s="13"/>
      <c r="CH168" s="13"/>
      <c r="CI168" s="13"/>
      <c r="CJ168" s="13"/>
      <c r="CK168" s="13"/>
      <c r="CL168" s="13"/>
      <c r="CM168" s="13"/>
    </row>
    <row r="169" spans="1:91" ht="32.1" customHeight="1" x14ac:dyDescent="0.2">
      <c r="A169" s="334" t="s">
        <v>205</v>
      </c>
      <c r="B169" s="334"/>
      <c r="C169" s="10"/>
      <c r="D169" s="10"/>
      <c r="E169" s="11"/>
      <c r="F169" s="9"/>
      <c r="G169" s="8"/>
      <c r="H169" s="8"/>
      <c r="I169" s="1"/>
      <c r="J169" s="1"/>
      <c r="K169" s="1"/>
      <c r="L169" s="56"/>
      <c r="M169" s="206"/>
      <c r="N169" s="56"/>
      <c r="O169" s="335"/>
      <c r="P169" s="204"/>
      <c r="Q169" s="204"/>
      <c r="R169" s="204"/>
      <c r="S169" s="206"/>
      <c r="T169" s="56"/>
      <c r="U169" s="204"/>
      <c r="V169" s="204"/>
      <c r="W169" s="206"/>
      <c r="X169" s="206"/>
      <c r="Y169" s="56"/>
      <c r="Z169" s="206"/>
      <c r="AA169" s="56"/>
      <c r="AB169" s="206"/>
      <c r="AC169" s="204"/>
      <c r="BX169" s="2"/>
      <c r="BY169" s="2"/>
      <c r="BZ169" s="2"/>
      <c r="CG169" s="13"/>
      <c r="CH169" s="13"/>
      <c r="CI169" s="13"/>
      <c r="CJ169" s="13"/>
      <c r="CK169" s="13"/>
      <c r="CL169" s="13"/>
      <c r="CM169" s="13"/>
    </row>
    <row r="170" spans="1:91" ht="16.350000000000001" customHeight="1" x14ac:dyDescent="0.2">
      <c r="A170" s="1523" t="s">
        <v>111</v>
      </c>
      <c r="B170" s="1549"/>
      <c r="C170" s="1523" t="s">
        <v>53</v>
      </c>
      <c r="D170" s="1554"/>
      <c r="E170" s="1549"/>
      <c r="F170" s="1513" t="s">
        <v>206</v>
      </c>
      <c r="G170" s="1520"/>
      <c r="H170" s="1520"/>
      <c r="I170" s="1520"/>
      <c r="J170" s="1520"/>
      <c r="K170" s="1520"/>
      <c r="L170" s="1520"/>
      <c r="M170" s="1520"/>
      <c r="N170" s="1520"/>
      <c r="O170" s="1520"/>
      <c r="P170" s="1520"/>
      <c r="Q170" s="1520"/>
      <c r="R170" s="1520"/>
      <c r="S170" s="1520"/>
      <c r="T170" s="1520"/>
      <c r="U170" s="1514"/>
      <c r="V170" s="1503" t="s">
        <v>207</v>
      </c>
      <c r="W170" s="1759" t="s">
        <v>208</v>
      </c>
      <c r="X170" s="1759" t="s">
        <v>209</v>
      </c>
      <c r="Y170" s="1759" t="s">
        <v>210</v>
      </c>
      <c r="Z170" s="1759" t="s">
        <v>211</v>
      </c>
      <c r="AA170" s="1759" t="s">
        <v>212</v>
      </c>
      <c r="AB170" s="1760" t="s">
        <v>213</v>
      </c>
      <c r="AC170" s="1760"/>
      <c r="AD170" s="1760"/>
      <c r="AE170" s="1760"/>
      <c r="AF170" s="1565" t="s">
        <v>123</v>
      </c>
      <c r="AG170" s="1596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24"/>
      <c r="B171" s="1550"/>
      <c r="C171" s="1524"/>
      <c r="D171" s="1602"/>
      <c r="E171" s="1550"/>
      <c r="F171" s="1759" t="s">
        <v>11</v>
      </c>
      <c r="G171" s="1759"/>
      <c r="H171" s="1759" t="s">
        <v>12</v>
      </c>
      <c r="I171" s="1759"/>
      <c r="J171" s="1759" t="s">
        <v>13</v>
      </c>
      <c r="K171" s="1759"/>
      <c r="L171" s="1759" t="s">
        <v>214</v>
      </c>
      <c r="M171" s="1759"/>
      <c r="N171" s="1759" t="s">
        <v>114</v>
      </c>
      <c r="O171" s="1759"/>
      <c r="P171" s="1760" t="s">
        <v>215</v>
      </c>
      <c r="Q171" s="1760"/>
      <c r="R171" s="1760" t="s">
        <v>216</v>
      </c>
      <c r="S171" s="1760"/>
      <c r="T171" s="1551" t="s">
        <v>217</v>
      </c>
      <c r="U171" s="1500"/>
      <c r="V171" s="1546"/>
      <c r="W171" s="1759"/>
      <c r="X171" s="1759"/>
      <c r="Y171" s="1759"/>
      <c r="Z171" s="1759"/>
      <c r="AA171" s="1759"/>
      <c r="AB171" s="1759" t="s">
        <v>126</v>
      </c>
      <c r="AC171" s="1759" t="s">
        <v>127</v>
      </c>
      <c r="AD171" s="1759" t="s">
        <v>128</v>
      </c>
      <c r="AE171" s="1759" t="s">
        <v>129</v>
      </c>
      <c r="AF171" s="1758" t="s">
        <v>130</v>
      </c>
      <c r="AG171" s="1758" t="s">
        <v>131</v>
      </c>
      <c r="AH171" s="210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25"/>
      <c r="B172" s="1551"/>
      <c r="C172" s="1054" t="s">
        <v>32</v>
      </c>
      <c r="D172" s="1055" t="s">
        <v>40</v>
      </c>
      <c r="E172" s="756" t="s">
        <v>34</v>
      </c>
      <c r="F172" s="1056" t="s">
        <v>40</v>
      </c>
      <c r="G172" s="1057" t="s">
        <v>34</v>
      </c>
      <c r="H172" s="1056" t="s">
        <v>40</v>
      </c>
      <c r="I172" s="1057" t="s">
        <v>34</v>
      </c>
      <c r="J172" s="1056" t="s">
        <v>40</v>
      </c>
      <c r="K172" s="1057" t="s">
        <v>34</v>
      </c>
      <c r="L172" s="1056" t="s">
        <v>40</v>
      </c>
      <c r="M172" s="1057" t="s">
        <v>34</v>
      </c>
      <c r="N172" s="1056" t="s">
        <v>40</v>
      </c>
      <c r="O172" s="1057" t="s">
        <v>34</v>
      </c>
      <c r="P172" s="1056" t="s">
        <v>40</v>
      </c>
      <c r="Q172" s="1057" t="s">
        <v>34</v>
      </c>
      <c r="R172" s="1056" t="s">
        <v>40</v>
      </c>
      <c r="S172" s="1057" t="s">
        <v>34</v>
      </c>
      <c r="T172" s="100" t="s">
        <v>40</v>
      </c>
      <c r="U172" s="1057" t="s">
        <v>34</v>
      </c>
      <c r="V172" s="1506"/>
      <c r="W172" s="1759"/>
      <c r="X172" s="1759"/>
      <c r="Y172" s="1759"/>
      <c r="Z172" s="1759"/>
      <c r="AA172" s="1759"/>
      <c r="AB172" s="1759"/>
      <c r="AC172" s="1759"/>
      <c r="AD172" s="1759"/>
      <c r="AE172" s="1759"/>
      <c r="AF172" s="1758"/>
      <c r="AG172" s="1758"/>
      <c r="AH172" s="210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26.25" customHeight="1" x14ac:dyDescent="0.2">
      <c r="A173" s="1759" t="s">
        <v>218</v>
      </c>
      <c r="B173" s="1058" t="s">
        <v>219</v>
      </c>
      <c r="C173" s="1059">
        <f>SUM(D173:E173)</f>
        <v>3</v>
      </c>
      <c r="D173" s="1060">
        <f>SUM(F173+H173+J173+L173+N173+P173+R173+T173)</f>
        <v>1</v>
      </c>
      <c r="E173" s="56">
        <f>G173+I173+K173+M173+O173+Q173+S173+U173</f>
        <v>2</v>
      </c>
      <c r="F173" s="1061"/>
      <c r="G173" s="1062"/>
      <c r="H173" s="1061"/>
      <c r="I173" s="1062"/>
      <c r="J173" s="1061"/>
      <c r="K173" s="1062"/>
      <c r="L173" s="1061"/>
      <c r="M173" s="1062"/>
      <c r="N173" s="1061"/>
      <c r="O173" s="1062"/>
      <c r="P173" s="1061">
        <v>1</v>
      </c>
      <c r="Q173" s="1062">
        <v>2</v>
      </c>
      <c r="R173" s="1061"/>
      <c r="S173" s="1062"/>
      <c r="T173" s="1061"/>
      <c r="U173" s="1062"/>
      <c r="V173" s="1063"/>
      <c r="W173" s="1061">
        <v>1</v>
      </c>
      <c r="X173" s="1062">
        <v>1</v>
      </c>
      <c r="Y173" s="1062">
        <v>2</v>
      </c>
      <c r="Z173" s="1062">
        <v>3</v>
      </c>
      <c r="AA173" s="1062"/>
      <c r="AB173" s="1061"/>
      <c r="AC173" s="1062"/>
      <c r="AD173" s="1062">
        <v>3</v>
      </c>
      <c r="AE173" s="1064"/>
      <c r="AF173" s="1062">
        <v>3</v>
      </c>
      <c r="AG173" s="1064"/>
      <c r="AH173" s="28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12"/>
      <c r="AT173" s="12"/>
      <c r="BW173" s="3"/>
      <c r="CG173" s="13">
        <v>0</v>
      </c>
      <c r="CH173" s="13">
        <v>0</v>
      </c>
      <c r="CI173" s="13">
        <v>0</v>
      </c>
      <c r="CJ173" s="13">
        <v>0</v>
      </c>
      <c r="CK173" s="13"/>
      <c r="CL173" s="13"/>
      <c r="CM173" s="13"/>
    </row>
    <row r="174" spans="1:91" ht="26.25" customHeight="1" x14ac:dyDescent="0.2">
      <c r="A174" s="1759"/>
      <c r="B174" s="89" t="s">
        <v>220</v>
      </c>
      <c r="C174" s="344">
        <f>SUM(D174:E174)</f>
        <v>2</v>
      </c>
      <c r="D174" s="44">
        <f>SUM(F174+H174+J174+L174+N174+P174+R174+T174)</f>
        <v>0</v>
      </c>
      <c r="E174" s="345">
        <f>G174+I174+K174+M174+O174+Q174+S174+U174</f>
        <v>2</v>
      </c>
      <c r="F174" s="222"/>
      <c r="G174" s="346"/>
      <c r="H174" s="222"/>
      <c r="I174" s="346"/>
      <c r="J174" s="222"/>
      <c r="K174" s="346">
        <v>1</v>
      </c>
      <c r="L174" s="222"/>
      <c r="M174" s="346"/>
      <c r="N174" s="222"/>
      <c r="O174" s="346"/>
      <c r="P174" s="222"/>
      <c r="Q174" s="346">
        <v>1</v>
      </c>
      <c r="R174" s="222"/>
      <c r="S174" s="346"/>
      <c r="T174" s="222"/>
      <c r="U174" s="346"/>
      <c r="V174" s="347"/>
      <c r="W174" s="222"/>
      <c r="X174" s="346">
        <v>2</v>
      </c>
      <c r="Y174" s="346"/>
      <c r="Z174" s="346">
        <v>1</v>
      </c>
      <c r="AA174" s="346"/>
      <c r="AB174" s="222"/>
      <c r="AC174" s="346">
        <v>1</v>
      </c>
      <c r="AD174" s="346">
        <v>1</v>
      </c>
      <c r="AE174" s="223"/>
      <c r="AF174" s="346">
        <v>2</v>
      </c>
      <c r="AG174" s="223"/>
      <c r="AH174" s="28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32.1" customHeight="1" x14ac:dyDescent="0.2">
      <c r="A175" s="82" t="s">
        <v>221</v>
      </c>
      <c r="B175" s="8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BX175" s="2"/>
      <c r="BY175" s="2"/>
      <c r="BZ175" s="2"/>
      <c r="CG175" s="13"/>
      <c r="CH175" s="13"/>
      <c r="CI175" s="13"/>
      <c r="CJ175" s="13"/>
      <c r="CK175" s="13"/>
      <c r="CL175" s="13"/>
      <c r="CM175" s="13"/>
    </row>
    <row r="176" spans="1:91" ht="16.350000000000001" customHeight="1" x14ac:dyDescent="0.2">
      <c r="A176" s="1498" t="s">
        <v>4</v>
      </c>
      <c r="B176" s="1498" t="s">
        <v>53</v>
      </c>
      <c r="C176" s="1510" t="s">
        <v>65</v>
      </c>
      <c r="D176" s="1503" t="s">
        <v>222</v>
      </c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BX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00"/>
      <c r="B177" s="1500"/>
      <c r="C177" s="1512"/>
      <c r="D177" s="1506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20.25" customHeight="1" x14ac:dyDescent="0.2">
      <c r="A178" s="1058" t="s">
        <v>223</v>
      </c>
      <c r="B178" s="1065">
        <f>SUM(C178:D178)</f>
        <v>5</v>
      </c>
      <c r="C178" s="1066"/>
      <c r="D178" s="1067">
        <v>5</v>
      </c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89" t="s">
        <v>224</v>
      </c>
      <c r="B179" s="349">
        <f>SUM(C179)</f>
        <v>0</v>
      </c>
      <c r="C179" s="350"/>
      <c r="D179" s="1068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32.1" customHeight="1" x14ac:dyDescent="0.2">
      <c r="A180" s="352" t="s">
        <v>225</v>
      </c>
      <c r="B180" s="334"/>
      <c r="C180" s="353"/>
      <c r="D180" s="10"/>
      <c r="F180" s="207"/>
      <c r="G180" s="206"/>
      <c r="H180" s="56"/>
      <c r="I180" s="206"/>
      <c r="J180" s="204"/>
      <c r="K180" s="204"/>
      <c r="L180" s="206"/>
      <c r="M180" s="56"/>
      <c r="N180" s="206"/>
      <c r="O180" s="206"/>
      <c r="P180" s="56"/>
      <c r="Q180" s="206"/>
      <c r="R180" s="206"/>
      <c r="S180" s="56"/>
      <c r="T180" s="206"/>
      <c r="U180" s="206"/>
      <c r="V180" s="204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BX180" s="2"/>
      <c r="BY180" s="2"/>
      <c r="BZ180" s="2"/>
      <c r="CG180" s="13"/>
      <c r="CH180" s="13"/>
      <c r="CI180" s="13"/>
      <c r="CJ180" s="13"/>
      <c r="CK180" s="13"/>
      <c r="CL180" s="13"/>
      <c r="CM180" s="13"/>
    </row>
    <row r="181" spans="1:91" ht="16.350000000000001" customHeight="1" x14ac:dyDescent="0.2">
      <c r="A181" s="1498" t="s">
        <v>111</v>
      </c>
      <c r="B181" s="1523" t="s">
        <v>53</v>
      </c>
      <c r="C181" s="1554"/>
      <c r="D181" s="1549"/>
      <c r="E181" s="1613" t="s">
        <v>6</v>
      </c>
      <c r="F181" s="1614"/>
      <c r="G181" s="1614"/>
      <c r="H181" s="1614"/>
      <c r="I181" s="1614"/>
      <c r="J181" s="1614"/>
      <c r="K181" s="1614"/>
      <c r="L181" s="1614"/>
      <c r="M181" s="1614"/>
      <c r="N181" s="1614"/>
      <c r="O181" s="1614"/>
      <c r="P181" s="1614"/>
      <c r="Q181" s="1614"/>
      <c r="R181" s="1614"/>
      <c r="S181" s="1614"/>
      <c r="T181" s="1614"/>
      <c r="U181" s="1614"/>
      <c r="V181" s="1615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499"/>
      <c r="B182" s="1525"/>
      <c r="C182" s="1570"/>
      <c r="D182" s="1551"/>
      <c r="E182" s="1759" t="s">
        <v>112</v>
      </c>
      <c r="F182" s="1759"/>
      <c r="G182" s="1763" t="s">
        <v>226</v>
      </c>
      <c r="H182" s="1759"/>
      <c r="I182" s="1759" t="s">
        <v>15</v>
      </c>
      <c r="J182" s="1759"/>
      <c r="K182" s="1759" t="s">
        <v>227</v>
      </c>
      <c r="L182" s="1759"/>
      <c r="M182" s="1759" t="s">
        <v>117</v>
      </c>
      <c r="N182" s="1759"/>
      <c r="O182" s="1760" t="s">
        <v>118</v>
      </c>
      <c r="P182" s="1760"/>
      <c r="Q182" s="1760" t="s">
        <v>228</v>
      </c>
      <c r="R182" s="1760"/>
      <c r="S182" s="1760" t="s">
        <v>229</v>
      </c>
      <c r="T182" s="1760"/>
      <c r="U182" s="1514" t="s">
        <v>230</v>
      </c>
      <c r="V182" s="1760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00"/>
      <c r="B183" s="14" t="s">
        <v>32</v>
      </c>
      <c r="C183" s="15" t="s">
        <v>33</v>
      </c>
      <c r="D183" s="757" t="s">
        <v>34</v>
      </c>
      <c r="E183" s="1056" t="s">
        <v>40</v>
      </c>
      <c r="F183" s="1057" t="s">
        <v>34</v>
      </c>
      <c r="G183" s="1056" t="s">
        <v>40</v>
      </c>
      <c r="H183" s="1057" t="s">
        <v>34</v>
      </c>
      <c r="I183" s="1056" t="s">
        <v>40</v>
      </c>
      <c r="J183" s="1057" t="s">
        <v>34</v>
      </c>
      <c r="K183" s="1056" t="s">
        <v>40</v>
      </c>
      <c r="L183" s="765" t="s">
        <v>34</v>
      </c>
      <c r="M183" s="1056" t="s">
        <v>40</v>
      </c>
      <c r="N183" s="765" t="s">
        <v>34</v>
      </c>
      <c r="O183" s="1056" t="s">
        <v>40</v>
      </c>
      <c r="P183" s="765" t="s">
        <v>34</v>
      </c>
      <c r="Q183" s="1056" t="s">
        <v>40</v>
      </c>
      <c r="R183" s="1057" t="s">
        <v>34</v>
      </c>
      <c r="S183" s="1056" t="s">
        <v>40</v>
      </c>
      <c r="T183" s="1057" t="s">
        <v>34</v>
      </c>
      <c r="U183" s="100" t="s">
        <v>40</v>
      </c>
      <c r="V183" s="1057" t="s">
        <v>34</v>
      </c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1069" t="s">
        <v>231</v>
      </c>
      <c r="B184" s="1070">
        <f>SUM(C184+D184)</f>
        <v>13</v>
      </c>
      <c r="C184" s="1071">
        <f>SUM(E184+G184+I184+K184+M184+O184+Q184+S184+U184)</f>
        <v>2</v>
      </c>
      <c r="D184" s="118">
        <f>SUM(F184+H184+J184+L184+N184+P184+R184+T184+V184)</f>
        <v>11</v>
      </c>
      <c r="E184" s="1072"/>
      <c r="F184" s="1073"/>
      <c r="G184" s="1072">
        <v>1</v>
      </c>
      <c r="H184" s="1073">
        <v>4</v>
      </c>
      <c r="I184" s="1072">
        <v>1</v>
      </c>
      <c r="J184" s="1073">
        <v>4</v>
      </c>
      <c r="K184" s="1072"/>
      <c r="L184" s="358">
        <v>2</v>
      </c>
      <c r="M184" s="1072"/>
      <c r="N184" s="358">
        <v>1</v>
      </c>
      <c r="O184" s="1072"/>
      <c r="P184" s="358"/>
      <c r="Q184" s="1072"/>
      <c r="R184" s="1073"/>
      <c r="S184" s="1072"/>
      <c r="T184" s="1073"/>
      <c r="U184" s="1072"/>
      <c r="V184" s="358"/>
      <c r="W184" s="131"/>
      <c r="CG184" s="13"/>
      <c r="CH184" s="13"/>
      <c r="CI184" s="13"/>
      <c r="CJ184" s="13"/>
      <c r="CK184" s="13"/>
      <c r="CL184" s="13"/>
      <c r="CM184" s="13"/>
    </row>
    <row r="185" spans="1:91" ht="32.1" customHeight="1" x14ac:dyDescent="0.2">
      <c r="A185" s="82" t="s">
        <v>232</v>
      </c>
      <c r="B185" s="82"/>
      <c r="BX185" s="2"/>
      <c r="BY185" s="2"/>
      <c r="BZ185" s="2"/>
      <c r="CG185" s="13"/>
      <c r="CH185" s="13"/>
      <c r="CI185" s="13"/>
      <c r="CJ185" s="13"/>
      <c r="CK185" s="13"/>
      <c r="CL185" s="13"/>
      <c r="CM185" s="13"/>
    </row>
    <row r="186" spans="1:91" ht="16.350000000000001" customHeight="1" x14ac:dyDescent="0.2">
      <c r="A186" s="1549" t="s">
        <v>233</v>
      </c>
      <c r="B186" s="1501" t="s">
        <v>53</v>
      </c>
      <c r="C186" s="1502"/>
      <c r="D186" s="1503"/>
      <c r="E186" s="1606" t="s">
        <v>6</v>
      </c>
      <c r="F186" s="1607"/>
      <c r="G186" s="1607"/>
      <c r="H186" s="1607"/>
      <c r="I186" s="1607"/>
      <c r="J186" s="1607"/>
      <c r="K186" s="1607"/>
      <c r="L186" s="1608"/>
      <c r="M186" s="1502" t="s">
        <v>234</v>
      </c>
      <c r="N186" s="1609"/>
      <c r="O186" s="1503" t="s">
        <v>235</v>
      </c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50"/>
      <c r="B187" s="1504"/>
      <c r="C187" s="1505"/>
      <c r="D187" s="1506"/>
      <c r="E187" s="1507" t="s">
        <v>11</v>
      </c>
      <c r="F187" s="1509"/>
      <c r="G187" s="1507" t="s">
        <v>12</v>
      </c>
      <c r="H187" s="1509"/>
      <c r="I187" s="1761" t="s">
        <v>13</v>
      </c>
      <c r="J187" s="1762"/>
      <c r="K187" s="1507" t="s">
        <v>236</v>
      </c>
      <c r="L187" s="1561"/>
      <c r="M187" s="1505"/>
      <c r="N187" s="1610"/>
      <c r="O187" s="1546"/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50"/>
      <c r="B188" s="756" t="s">
        <v>32</v>
      </c>
      <c r="C188" s="1069" t="s">
        <v>33</v>
      </c>
      <c r="D188" s="756" t="s">
        <v>34</v>
      </c>
      <c r="E188" s="1056" t="s">
        <v>40</v>
      </c>
      <c r="F188" s="773" t="s">
        <v>34</v>
      </c>
      <c r="G188" s="1056" t="s">
        <v>40</v>
      </c>
      <c r="H188" s="773" t="s">
        <v>34</v>
      </c>
      <c r="I188" s="778" t="s">
        <v>40</v>
      </c>
      <c r="J188" s="779" t="s">
        <v>34</v>
      </c>
      <c r="K188" s="1056" t="s">
        <v>40</v>
      </c>
      <c r="L188" s="755" t="s">
        <v>34</v>
      </c>
      <c r="M188" s="1074" t="s">
        <v>237</v>
      </c>
      <c r="N188" s="763" t="s">
        <v>238</v>
      </c>
      <c r="O188" s="150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51"/>
      <c r="B189" s="366">
        <f t="shared" ref="B189:B194" si="21">+C189+D189</f>
        <v>23</v>
      </c>
      <c r="C189" s="367">
        <f t="shared" ref="C189:D194" si="22">+E189+G189+I189+K189</f>
        <v>11</v>
      </c>
      <c r="D189" s="368">
        <f t="shared" si="22"/>
        <v>12</v>
      </c>
      <c r="E189" s="1075">
        <f t="shared" ref="E189:O189" si="23">SUM(E190:E194)</f>
        <v>1</v>
      </c>
      <c r="F189" s="370">
        <f t="shared" si="23"/>
        <v>3</v>
      </c>
      <c r="G189" s="1075">
        <f t="shared" si="23"/>
        <v>1</v>
      </c>
      <c r="H189" s="370">
        <f t="shared" si="23"/>
        <v>2</v>
      </c>
      <c r="I189" s="1075">
        <f t="shared" si="23"/>
        <v>0</v>
      </c>
      <c r="J189" s="1076">
        <f t="shared" si="23"/>
        <v>0</v>
      </c>
      <c r="K189" s="1070">
        <f t="shared" si="23"/>
        <v>9</v>
      </c>
      <c r="L189" s="372">
        <f t="shared" si="23"/>
        <v>7</v>
      </c>
      <c r="M189" s="373">
        <f t="shared" si="23"/>
        <v>15</v>
      </c>
      <c r="N189" s="370">
        <f t="shared" si="23"/>
        <v>8</v>
      </c>
      <c r="O189" s="1077">
        <f t="shared" si="23"/>
        <v>12</v>
      </c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058" t="s">
        <v>239</v>
      </c>
      <c r="B190" s="1065">
        <f t="shared" si="21"/>
        <v>21</v>
      </c>
      <c r="C190" s="1065">
        <f t="shared" si="22"/>
        <v>10</v>
      </c>
      <c r="D190" s="1078">
        <f t="shared" si="22"/>
        <v>11</v>
      </c>
      <c r="E190" s="212">
        <v>1</v>
      </c>
      <c r="F190" s="216">
        <v>3</v>
      </c>
      <c r="G190" s="212">
        <v>1</v>
      </c>
      <c r="H190" s="216">
        <v>2</v>
      </c>
      <c r="I190" s="212"/>
      <c r="J190" s="213"/>
      <c r="K190" s="212">
        <v>8</v>
      </c>
      <c r="L190" s="376">
        <v>6</v>
      </c>
      <c r="M190" s="214">
        <v>15</v>
      </c>
      <c r="N190" s="216">
        <v>6</v>
      </c>
      <c r="O190" s="377">
        <v>10</v>
      </c>
      <c r="P190" s="28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12"/>
      <c r="AC190" s="12"/>
      <c r="AD190" s="12"/>
      <c r="AE190" s="12"/>
      <c r="BX190" s="2"/>
      <c r="BY190" s="2"/>
      <c r="BZ190" s="2"/>
      <c r="CG190" s="13">
        <v>0</v>
      </c>
      <c r="CH190" s="13">
        <v>0</v>
      </c>
      <c r="CI190" s="13"/>
      <c r="CJ190" s="13"/>
      <c r="CK190" s="13"/>
      <c r="CL190" s="13"/>
      <c r="CM190" s="13"/>
    </row>
    <row r="191" spans="1:91" ht="16.350000000000001" customHeight="1" x14ac:dyDescent="0.2">
      <c r="A191" s="30" t="s">
        <v>240</v>
      </c>
      <c r="B191" s="378">
        <f t="shared" si="21"/>
        <v>1</v>
      </c>
      <c r="C191" s="378">
        <f t="shared" si="22"/>
        <v>1</v>
      </c>
      <c r="D191" s="379">
        <f t="shared" si="22"/>
        <v>0</v>
      </c>
      <c r="E191" s="217"/>
      <c r="F191" s="221"/>
      <c r="G191" s="217"/>
      <c r="H191" s="221"/>
      <c r="I191" s="217"/>
      <c r="J191" s="218"/>
      <c r="K191" s="217">
        <v>1</v>
      </c>
      <c r="L191" s="380"/>
      <c r="M191" s="219"/>
      <c r="N191" s="221">
        <v>1</v>
      </c>
      <c r="O191" s="381">
        <v>1</v>
      </c>
      <c r="P191" s="28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78">
        <f t="shared" si="21"/>
        <v>0</v>
      </c>
      <c r="C192" s="378">
        <f t="shared" si="22"/>
        <v>0</v>
      </c>
      <c r="D192" s="379">
        <f t="shared" si="22"/>
        <v>0</v>
      </c>
      <c r="E192" s="217"/>
      <c r="F192" s="221"/>
      <c r="G192" s="217"/>
      <c r="H192" s="221"/>
      <c r="I192" s="217"/>
      <c r="J192" s="218"/>
      <c r="K192" s="217"/>
      <c r="L192" s="380"/>
      <c r="M192" s="219"/>
      <c r="N192" s="221"/>
      <c r="O192" s="381"/>
      <c r="P192" s="28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78">
        <f t="shared" si="21"/>
        <v>0</v>
      </c>
      <c r="C193" s="378">
        <f t="shared" si="22"/>
        <v>0</v>
      </c>
      <c r="D193" s="379">
        <f t="shared" si="22"/>
        <v>0</v>
      </c>
      <c r="E193" s="382"/>
      <c r="F193" s="383"/>
      <c r="G193" s="382"/>
      <c r="H193" s="383"/>
      <c r="I193" s="382"/>
      <c r="J193" s="384"/>
      <c r="K193" s="382"/>
      <c r="L193" s="385"/>
      <c r="M193" s="386"/>
      <c r="N193" s="383"/>
      <c r="O193" s="387"/>
      <c r="P193" s="28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76" t="s">
        <v>243</v>
      </c>
      <c r="B194" s="388">
        <f t="shared" si="21"/>
        <v>1</v>
      </c>
      <c r="C194" s="388">
        <f t="shared" si="22"/>
        <v>0</v>
      </c>
      <c r="D194" s="389">
        <f t="shared" si="22"/>
        <v>1</v>
      </c>
      <c r="E194" s="222"/>
      <c r="F194" s="223"/>
      <c r="G194" s="222"/>
      <c r="H194" s="223"/>
      <c r="I194" s="222"/>
      <c r="J194" s="223"/>
      <c r="K194" s="222"/>
      <c r="L194" s="390">
        <v>1</v>
      </c>
      <c r="M194" s="224"/>
      <c r="N194" s="223">
        <v>1</v>
      </c>
      <c r="O194" s="391">
        <v>1</v>
      </c>
      <c r="P194" s="28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9" spans="1:104" s="392" customFormat="1" hidden="1" x14ac:dyDescent="0.2">
      <c r="A199" s="392">
        <f>SUM(B12:B14,B19:B22,B27:B32,B63,B85,C90,D100:D102,C107:C109,C113:C114,C118:C119,B135,D142:D143,C146:C151,D155:D160,C165:C168,B178:B179,B184,B37:B42,B47:B52,E138:F138,C91:C97,C173:C174,B189)</f>
        <v>8545</v>
      </c>
      <c r="B199" s="392">
        <f>SUM(CG8:CM194)</f>
        <v>1</v>
      </c>
      <c r="BX199" s="393"/>
      <c r="BY199" s="393"/>
      <c r="BZ199" s="393"/>
      <c r="CA199" s="393"/>
      <c r="CB199" s="393"/>
      <c r="CC199" s="393"/>
      <c r="CD199" s="393"/>
      <c r="CE199" s="393"/>
      <c r="CF199" s="393"/>
      <c r="CG199" s="393"/>
      <c r="CH199" s="393"/>
      <c r="CI199" s="393"/>
      <c r="CJ199" s="393"/>
      <c r="CK199" s="393"/>
      <c r="CL199" s="393"/>
      <c r="CM199" s="393"/>
      <c r="CN199" s="393"/>
      <c r="CO199" s="393"/>
      <c r="CP199" s="393"/>
      <c r="CQ199" s="393"/>
      <c r="CR199" s="393"/>
      <c r="CS199" s="393"/>
      <c r="CT199" s="393"/>
      <c r="CU199" s="393"/>
      <c r="CV199" s="393"/>
      <c r="CW199" s="393"/>
      <c r="CX199" s="393"/>
      <c r="CY199" s="393"/>
      <c r="CZ199" s="393"/>
    </row>
  </sheetData>
  <mergeCells count="319">
    <mergeCell ref="K187:L187"/>
    <mergeCell ref="S182:T182"/>
    <mergeCell ref="U182:V182"/>
    <mergeCell ref="A186:A189"/>
    <mergeCell ref="B186:D187"/>
    <mergeCell ref="E186:L186"/>
    <mergeCell ref="M186:N187"/>
    <mergeCell ref="O186:O188"/>
    <mergeCell ref="E187:F187"/>
    <mergeCell ref="G187:H187"/>
    <mergeCell ref="I187:J187"/>
    <mergeCell ref="A181:A183"/>
    <mergeCell ref="B181:D182"/>
    <mergeCell ref="E181:V181"/>
    <mergeCell ref="E182:F182"/>
    <mergeCell ref="G182:H182"/>
    <mergeCell ref="I182:J182"/>
    <mergeCell ref="K182:L182"/>
    <mergeCell ref="M182:N182"/>
    <mergeCell ref="O182:P182"/>
    <mergeCell ref="Q182:R182"/>
    <mergeCell ref="A173:A174"/>
    <mergeCell ref="A176:A177"/>
    <mergeCell ref="B176:B177"/>
    <mergeCell ref="C176:C177"/>
    <mergeCell ref="D176:D177"/>
    <mergeCell ref="AF170:AG170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AB171:AB172"/>
    <mergeCell ref="W170:W172"/>
    <mergeCell ref="X170:X172"/>
    <mergeCell ref="Y170:Y172"/>
    <mergeCell ref="Z170:Z172"/>
    <mergeCell ref="AA170:AA172"/>
    <mergeCell ref="AB170:AE170"/>
    <mergeCell ref="AC171:AC172"/>
    <mergeCell ref="AD171:AD172"/>
    <mergeCell ref="AE171:AE172"/>
    <mergeCell ref="A167:B167"/>
    <mergeCell ref="A168:B168"/>
    <mergeCell ref="A170:B172"/>
    <mergeCell ref="C170:E171"/>
    <mergeCell ref="F170:U170"/>
    <mergeCell ref="V170:V172"/>
    <mergeCell ref="AF163:AG163"/>
    <mergeCell ref="AF171:AF172"/>
    <mergeCell ref="AG171:AG172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H163:AI163"/>
    <mergeCell ref="A146:A147"/>
    <mergeCell ref="A149:A151"/>
    <mergeCell ref="A153:C154"/>
    <mergeCell ref="D153:F153"/>
    <mergeCell ref="G153:G154"/>
    <mergeCell ref="H153:H154"/>
    <mergeCell ref="G140:G141"/>
    <mergeCell ref="H140:J140"/>
    <mergeCell ref="K140:M140"/>
    <mergeCell ref="A142:A143"/>
    <mergeCell ref="B142:C142"/>
    <mergeCell ref="A145:B145"/>
    <mergeCell ref="I153:I154"/>
    <mergeCell ref="A118:A119"/>
    <mergeCell ref="A121:A122"/>
    <mergeCell ref="B121:B122"/>
    <mergeCell ref="A137:D137"/>
    <mergeCell ref="B138:D138"/>
    <mergeCell ref="A140:C141"/>
    <mergeCell ref="D140:F140"/>
    <mergeCell ref="A114:B114"/>
    <mergeCell ref="A116:B117"/>
    <mergeCell ref="C116:C117"/>
    <mergeCell ref="D116:M116"/>
    <mergeCell ref="N116:O116"/>
    <mergeCell ref="P116:P117"/>
    <mergeCell ref="X111:X112"/>
    <mergeCell ref="Y111:AB111"/>
    <mergeCell ref="AC111:AD111"/>
    <mergeCell ref="AE111:AH111"/>
    <mergeCell ref="AI111:AI112"/>
    <mergeCell ref="A113:B113"/>
    <mergeCell ref="L111:M111"/>
    <mergeCell ref="N111:O111"/>
    <mergeCell ref="P111:Q111"/>
    <mergeCell ref="R111:S111"/>
    <mergeCell ref="T111:U111"/>
    <mergeCell ref="V111:W111"/>
    <mergeCell ref="A109:B109"/>
    <mergeCell ref="A111:B112"/>
    <mergeCell ref="C111:E111"/>
    <mergeCell ref="F111:G111"/>
    <mergeCell ref="H111:I111"/>
    <mergeCell ref="J111:K111"/>
    <mergeCell ref="AF105:AG105"/>
    <mergeCell ref="AH105:AI105"/>
    <mergeCell ref="AJ105:AK105"/>
    <mergeCell ref="A107:B107"/>
    <mergeCell ref="A108:B108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97:B97"/>
    <mergeCell ref="A99:C99"/>
    <mergeCell ref="A100:B102"/>
    <mergeCell ref="A104:B106"/>
    <mergeCell ref="C104:E105"/>
    <mergeCell ref="F104:AM104"/>
    <mergeCell ref="X105:Y105"/>
    <mergeCell ref="Z105:AA105"/>
    <mergeCell ref="AB105:AC105"/>
    <mergeCell ref="AD105:AE105"/>
    <mergeCell ref="AL105:AM105"/>
    <mergeCell ref="A90:B90"/>
    <mergeCell ref="A91:A93"/>
    <mergeCell ref="A94:B94"/>
    <mergeCell ref="A95:B95"/>
    <mergeCell ref="A96:B96"/>
    <mergeCell ref="Z88:AA88"/>
    <mergeCell ref="AB88:AC88"/>
    <mergeCell ref="AD88:AE88"/>
    <mergeCell ref="AF88:AG88"/>
    <mergeCell ref="A87:B89"/>
    <mergeCell ref="C87:E88"/>
    <mergeCell ref="AO87:AO89"/>
    <mergeCell ref="F88:G88"/>
    <mergeCell ref="H88:I88"/>
    <mergeCell ref="J88:K88"/>
    <mergeCell ref="L88:M88"/>
    <mergeCell ref="N88:O88"/>
    <mergeCell ref="P88:Q88"/>
    <mergeCell ref="R88:S88"/>
    <mergeCell ref="T88:U88"/>
    <mergeCell ref="AL88:AM88"/>
    <mergeCell ref="AH88:AI88"/>
    <mergeCell ref="AJ88:AK88"/>
    <mergeCell ref="F87:AM87"/>
    <mergeCell ref="V88:W88"/>
    <mergeCell ref="X88:Y88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K55:AL55"/>
    <mergeCell ref="AM54:AN55"/>
    <mergeCell ref="E55:F55"/>
    <mergeCell ref="G55:H55"/>
    <mergeCell ref="I55:J55"/>
    <mergeCell ref="K55:L55"/>
    <mergeCell ref="AN87:AN89"/>
    <mergeCell ref="M55:N55"/>
    <mergeCell ref="O55:P5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C55:AD55"/>
    <mergeCell ref="AE55:AF55"/>
    <mergeCell ref="AG55:AH55"/>
    <mergeCell ref="AI55:AJ5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3" width="13.5703125" style="2" customWidth="1"/>
    <col min="24" max="24" width="17.42578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 customWidth="1"/>
    <col min="35" max="35" width="14" style="2" customWidth="1"/>
    <col min="36" max="37" width="11.42578125" style="2" customWidth="1"/>
    <col min="38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05" width="11.42578125" style="2" hidden="1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1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",[11]NOMBRE!B6," - ","( ",[11]NOMBRE!C6,[11]NOMBRE!D6," )")</f>
        <v>MES: OCTUBRE - ( 10 )</v>
      </c>
    </row>
    <row r="5" spans="1:91" ht="16.350000000000001" customHeight="1" x14ac:dyDescent="0.2">
      <c r="A5" s="1" t="str">
        <f>CONCATENATE("AÑO: ",[11]NOMBRE!B7)</f>
        <v>AÑO: 2020</v>
      </c>
      <c r="AP5" s="5"/>
    </row>
    <row r="6" spans="1:91" ht="15" x14ac:dyDescent="0.2">
      <c r="A6" s="1497" t="s">
        <v>1</v>
      </c>
      <c r="B6" s="1497"/>
      <c r="C6" s="1497"/>
      <c r="D6" s="1497"/>
      <c r="E6" s="1497"/>
      <c r="F6" s="1497"/>
      <c r="G6" s="1497"/>
      <c r="H6" s="1497"/>
      <c r="I6" s="1497"/>
      <c r="J6" s="1497"/>
      <c r="K6" s="1497"/>
      <c r="L6" s="1497"/>
      <c r="M6" s="1497"/>
      <c r="N6" s="1497"/>
      <c r="O6" s="1497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498" t="s">
        <v>4</v>
      </c>
      <c r="B9" s="1501" t="s">
        <v>5</v>
      </c>
      <c r="C9" s="1502"/>
      <c r="D9" s="1503"/>
      <c r="E9" s="1507" t="s">
        <v>6</v>
      </c>
      <c r="F9" s="1508"/>
      <c r="G9" s="1508"/>
      <c r="H9" s="1508"/>
      <c r="I9" s="1508"/>
      <c r="J9" s="1508"/>
      <c r="K9" s="1508"/>
      <c r="L9" s="1508"/>
      <c r="M9" s="1508"/>
      <c r="N9" s="1508"/>
      <c r="O9" s="1508"/>
      <c r="P9" s="1508"/>
      <c r="Q9" s="1508"/>
      <c r="R9" s="1508"/>
      <c r="S9" s="1508"/>
      <c r="T9" s="1508"/>
      <c r="U9" s="1508"/>
      <c r="V9" s="1508"/>
      <c r="W9" s="1508"/>
      <c r="X9" s="1508"/>
      <c r="Y9" s="1508"/>
      <c r="Z9" s="1508"/>
      <c r="AA9" s="1508"/>
      <c r="AB9" s="1508"/>
      <c r="AC9" s="1508"/>
      <c r="AD9" s="1508"/>
      <c r="AE9" s="1508"/>
      <c r="AF9" s="1508"/>
      <c r="AG9" s="1508"/>
      <c r="AH9" s="1508"/>
      <c r="AI9" s="1508"/>
      <c r="AJ9" s="1508"/>
      <c r="AK9" s="1508"/>
      <c r="AL9" s="1509"/>
      <c r="AM9" s="1510" t="s">
        <v>7</v>
      </c>
      <c r="AN9" s="1507" t="s">
        <v>8</v>
      </c>
      <c r="AO9" s="1508"/>
      <c r="AP9" s="1508"/>
      <c r="AQ9" s="1509"/>
      <c r="AR9" s="1510" t="s">
        <v>9</v>
      </c>
      <c r="AS9" s="1510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499"/>
      <c r="B10" s="1504"/>
      <c r="C10" s="1505"/>
      <c r="D10" s="1506"/>
      <c r="E10" s="1507" t="s">
        <v>11</v>
      </c>
      <c r="F10" s="1509"/>
      <c r="G10" s="1507" t="s">
        <v>12</v>
      </c>
      <c r="H10" s="1509"/>
      <c r="I10" s="1507" t="s">
        <v>13</v>
      </c>
      <c r="J10" s="1509"/>
      <c r="K10" s="1507" t="s">
        <v>14</v>
      </c>
      <c r="L10" s="1509"/>
      <c r="M10" s="1507" t="s">
        <v>15</v>
      </c>
      <c r="N10" s="1509"/>
      <c r="O10" s="1513" t="s">
        <v>16</v>
      </c>
      <c r="P10" s="1514"/>
      <c r="Q10" s="1513" t="s">
        <v>17</v>
      </c>
      <c r="R10" s="1514"/>
      <c r="S10" s="1513" t="s">
        <v>18</v>
      </c>
      <c r="T10" s="1514"/>
      <c r="U10" s="1513" t="s">
        <v>19</v>
      </c>
      <c r="V10" s="1514"/>
      <c r="W10" s="1513" t="s">
        <v>20</v>
      </c>
      <c r="X10" s="1514"/>
      <c r="Y10" s="1513" t="s">
        <v>21</v>
      </c>
      <c r="Z10" s="1514"/>
      <c r="AA10" s="1513" t="s">
        <v>22</v>
      </c>
      <c r="AB10" s="1514"/>
      <c r="AC10" s="1513" t="s">
        <v>23</v>
      </c>
      <c r="AD10" s="1514"/>
      <c r="AE10" s="1513" t="s">
        <v>24</v>
      </c>
      <c r="AF10" s="1514"/>
      <c r="AG10" s="1520" t="s">
        <v>25</v>
      </c>
      <c r="AH10" s="1520"/>
      <c r="AI10" s="1513" t="s">
        <v>26</v>
      </c>
      <c r="AJ10" s="1514"/>
      <c r="AK10" s="1520" t="s">
        <v>27</v>
      </c>
      <c r="AL10" s="1514"/>
      <c r="AM10" s="1511"/>
      <c r="AN10" s="1521" t="s">
        <v>28</v>
      </c>
      <c r="AO10" s="1515" t="s">
        <v>29</v>
      </c>
      <c r="AP10" s="1515" t="s">
        <v>30</v>
      </c>
      <c r="AQ10" s="1517" t="s">
        <v>31</v>
      </c>
      <c r="AR10" s="1511"/>
      <c r="AS10" s="1511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00"/>
      <c r="B11" s="14" t="s">
        <v>32</v>
      </c>
      <c r="C11" s="15" t="s">
        <v>33</v>
      </c>
      <c r="D11" s="764" t="s">
        <v>34</v>
      </c>
      <c r="E11" s="777" t="s">
        <v>33</v>
      </c>
      <c r="F11" s="760" t="s">
        <v>34</v>
      </c>
      <c r="G11" s="777" t="s">
        <v>33</v>
      </c>
      <c r="H11" s="760" t="s">
        <v>34</v>
      </c>
      <c r="I11" s="777" t="s">
        <v>33</v>
      </c>
      <c r="J11" s="760" t="s">
        <v>34</v>
      </c>
      <c r="K11" s="777" t="s">
        <v>33</v>
      </c>
      <c r="L11" s="760" t="s">
        <v>34</v>
      </c>
      <c r="M11" s="777" t="s">
        <v>33</v>
      </c>
      <c r="N11" s="760" t="s">
        <v>34</v>
      </c>
      <c r="O11" s="777" t="s">
        <v>33</v>
      </c>
      <c r="P11" s="760" t="s">
        <v>34</v>
      </c>
      <c r="Q11" s="777" t="s">
        <v>33</v>
      </c>
      <c r="R11" s="760" t="s">
        <v>34</v>
      </c>
      <c r="S11" s="777" t="s">
        <v>33</v>
      </c>
      <c r="T11" s="760" t="s">
        <v>34</v>
      </c>
      <c r="U11" s="777" t="s">
        <v>33</v>
      </c>
      <c r="V11" s="760" t="s">
        <v>34</v>
      </c>
      <c r="W11" s="777" t="s">
        <v>33</v>
      </c>
      <c r="X11" s="760" t="s">
        <v>34</v>
      </c>
      <c r="Y11" s="777" t="s">
        <v>33</v>
      </c>
      <c r="Z11" s="760" t="s">
        <v>34</v>
      </c>
      <c r="AA11" s="777" t="s">
        <v>33</v>
      </c>
      <c r="AB11" s="760" t="s">
        <v>34</v>
      </c>
      <c r="AC11" s="777" t="s">
        <v>33</v>
      </c>
      <c r="AD11" s="760" t="s">
        <v>34</v>
      </c>
      <c r="AE11" s="777" t="s">
        <v>33</v>
      </c>
      <c r="AF11" s="760" t="s">
        <v>34</v>
      </c>
      <c r="AG11" s="772" t="s">
        <v>33</v>
      </c>
      <c r="AH11" s="759" t="s">
        <v>34</v>
      </c>
      <c r="AI11" s="777" t="s">
        <v>33</v>
      </c>
      <c r="AJ11" s="760" t="s">
        <v>34</v>
      </c>
      <c r="AK11" s="772" t="s">
        <v>33</v>
      </c>
      <c r="AL11" s="760" t="s">
        <v>34</v>
      </c>
      <c r="AM11" s="1512"/>
      <c r="AN11" s="1522"/>
      <c r="AO11" s="1516"/>
      <c r="AP11" s="1516"/>
      <c r="AQ11" s="1518"/>
      <c r="AR11" s="1512"/>
      <c r="AS11" s="15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895" t="s">
        <v>35</v>
      </c>
      <c r="B12" s="896">
        <f>SUM(C12+D12)</f>
        <v>3414</v>
      </c>
      <c r="C12" s="876">
        <f t="shared" ref="C12:D14" si="0">SUM(E12+G12+I12+K12+M12+O12+Q12+S12+U12+W12+Y12+AA12+AC12+AE12+AG12+AI12+AK12)</f>
        <v>1720</v>
      </c>
      <c r="D12" s="897">
        <f t="shared" si="0"/>
        <v>1694</v>
      </c>
      <c r="E12" s="898">
        <v>180</v>
      </c>
      <c r="F12" s="899">
        <v>171</v>
      </c>
      <c r="G12" s="898">
        <v>104</v>
      </c>
      <c r="H12" s="899">
        <v>95</v>
      </c>
      <c r="I12" s="898">
        <v>83</v>
      </c>
      <c r="J12" s="900">
        <v>63</v>
      </c>
      <c r="K12" s="898">
        <v>69</v>
      </c>
      <c r="L12" s="900">
        <v>74</v>
      </c>
      <c r="M12" s="898">
        <v>87</v>
      </c>
      <c r="N12" s="900">
        <v>120</v>
      </c>
      <c r="O12" s="898">
        <v>104</v>
      </c>
      <c r="P12" s="900">
        <v>88</v>
      </c>
      <c r="Q12" s="898">
        <v>119</v>
      </c>
      <c r="R12" s="900">
        <v>106</v>
      </c>
      <c r="S12" s="898">
        <v>118</v>
      </c>
      <c r="T12" s="900">
        <v>112</v>
      </c>
      <c r="U12" s="898">
        <v>75</v>
      </c>
      <c r="V12" s="900">
        <v>85</v>
      </c>
      <c r="W12" s="898">
        <v>105</v>
      </c>
      <c r="X12" s="900">
        <v>103</v>
      </c>
      <c r="Y12" s="898">
        <v>91</v>
      </c>
      <c r="Z12" s="900">
        <v>106</v>
      </c>
      <c r="AA12" s="898">
        <v>115</v>
      </c>
      <c r="AB12" s="900">
        <v>113</v>
      </c>
      <c r="AC12" s="898">
        <v>96</v>
      </c>
      <c r="AD12" s="900">
        <v>98</v>
      </c>
      <c r="AE12" s="898">
        <v>110</v>
      </c>
      <c r="AF12" s="900">
        <v>82</v>
      </c>
      <c r="AG12" s="901">
        <v>89</v>
      </c>
      <c r="AH12" s="902">
        <v>93</v>
      </c>
      <c r="AI12" s="898">
        <v>79</v>
      </c>
      <c r="AJ12" s="900">
        <v>64</v>
      </c>
      <c r="AK12" s="903">
        <v>96</v>
      </c>
      <c r="AL12" s="900">
        <v>121</v>
      </c>
      <c r="AM12" s="903">
        <v>3252</v>
      </c>
      <c r="AN12" s="898">
        <v>71</v>
      </c>
      <c r="AO12" s="904">
        <v>1</v>
      </c>
      <c r="AP12" s="904">
        <v>137</v>
      </c>
      <c r="AQ12" s="900">
        <v>360</v>
      </c>
      <c r="AR12" s="900">
        <v>243</v>
      </c>
      <c r="AS12" s="900">
        <v>3735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267</v>
      </c>
      <c r="C13" s="32">
        <f t="shared" si="0"/>
        <v>0</v>
      </c>
      <c r="D13" s="33">
        <f t="shared" si="0"/>
        <v>267</v>
      </c>
      <c r="E13" s="34"/>
      <c r="F13" s="35"/>
      <c r="G13" s="36"/>
      <c r="H13" s="37"/>
      <c r="I13" s="36"/>
      <c r="J13" s="35">
        <v>3</v>
      </c>
      <c r="K13" s="34"/>
      <c r="L13" s="35">
        <v>23</v>
      </c>
      <c r="M13" s="34"/>
      <c r="N13" s="35">
        <v>65</v>
      </c>
      <c r="O13" s="34"/>
      <c r="P13" s="35">
        <v>56</v>
      </c>
      <c r="Q13" s="34"/>
      <c r="R13" s="35">
        <v>43</v>
      </c>
      <c r="S13" s="34"/>
      <c r="T13" s="35">
        <v>39</v>
      </c>
      <c r="U13" s="34"/>
      <c r="V13" s="35">
        <v>17</v>
      </c>
      <c r="W13" s="34"/>
      <c r="X13" s="35">
        <v>6</v>
      </c>
      <c r="Y13" s="34"/>
      <c r="Z13" s="35">
        <v>4</v>
      </c>
      <c r="AA13" s="34"/>
      <c r="AB13" s="35">
        <v>4</v>
      </c>
      <c r="AC13" s="34"/>
      <c r="AD13" s="35">
        <v>2</v>
      </c>
      <c r="AE13" s="34"/>
      <c r="AF13" s="35">
        <v>2</v>
      </c>
      <c r="AG13" s="38"/>
      <c r="AH13" s="39">
        <v>1</v>
      </c>
      <c r="AI13" s="34"/>
      <c r="AJ13" s="35">
        <v>1</v>
      </c>
      <c r="AK13" s="40"/>
      <c r="AL13" s="35">
        <v>1</v>
      </c>
      <c r="AM13" s="40">
        <v>260</v>
      </c>
      <c r="AN13" s="34">
        <v>4</v>
      </c>
      <c r="AO13" s="41"/>
      <c r="AP13" s="41">
        <v>3</v>
      </c>
      <c r="AQ13" s="35">
        <v>17</v>
      </c>
      <c r="AR13" s="35">
        <v>14</v>
      </c>
      <c r="AS13" s="35">
        <v>449</v>
      </c>
      <c r="AT13" s="28" t="s">
        <v>244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D13" s="4" t="s">
        <v>244</v>
      </c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ht="16.350000000000001" customHeight="1" x14ac:dyDescent="0.2">
      <c r="A14" s="42" t="s">
        <v>37</v>
      </c>
      <c r="B14" s="43">
        <f>SUM(C14+D14)</f>
        <v>158</v>
      </c>
      <c r="C14" s="44">
        <f t="shared" si="0"/>
        <v>0</v>
      </c>
      <c r="D14" s="45">
        <f t="shared" si="0"/>
        <v>158</v>
      </c>
      <c r="E14" s="46"/>
      <c r="F14" s="47"/>
      <c r="G14" s="46"/>
      <c r="H14" s="47"/>
      <c r="I14" s="46"/>
      <c r="J14" s="48"/>
      <c r="K14" s="46"/>
      <c r="L14" s="48">
        <v>14</v>
      </c>
      <c r="M14" s="46"/>
      <c r="N14" s="48">
        <v>24</v>
      </c>
      <c r="O14" s="46"/>
      <c r="P14" s="48">
        <v>28</v>
      </c>
      <c r="Q14" s="46"/>
      <c r="R14" s="48">
        <v>36</v>
      </c>
      <c r="S14" s="46"/>
      <c r="T14" s="48">
        <v>27</v>
      </c>
      <c r="U14" s="46"/>
      <c r="V14" s="48">
        <v>13</v>
      </c>
      <c r="W14" s="46"/>
      <c r="X14" s="48">
        <v>5</v>
      </c>
      <c r="Y14" s="46"/>
      <c r="Z14" s="48">
        <v>1</v>
      </c>
      <c r="AA14" s="46"/>
      <c r="AB14" s="48">
        <v>1</v>
      </c>
      <c r="AC14" s="46"/>
      <c r="AD14" s="48">
        <v>3</v>
      </c>
      <c r="AE14" s="46"/>
      <c r="AF14" s="48">
        <v>2</v>
      </c>
      <c r="AG14" s="49"/>
      <c r="AH14" s="50">
        <v>4</v>
      </c>
      <c r="AI14" s="46"/>
      <c r="AJ14" s="48"/>
      <c r="AK14" s="51"/>
      <c r="AL14" s="48"/>
      <c r="AM14" s="51">
        <v>151</v>
      </c>
      <c r="AN14" s="52"/>
      <c r="AO14" s="53"/>
      <c r="AP14" s="53"/>
      <c r="AQ14" s="54"/>
      <c r="AR14" s="54"/>
      <c r="AS14" s="54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32.1" customHeight="1" x14ac:dyDescent="0.2">
      <c r="A15" s="1519" t="s">
        <v>38</v>
      </c>
      <c r="B15" s="1519"/>
      <c r="C15" s="1519"/>
      <c r="D15" s="1519"/>
      <c r="E15" s="1519"/>
      <c r="F15" s="1519"/>
      <c r="G15" s="1519"/>
      <c r="H15" s="1519"/>
      <c r="I15" s="1519"/>
      <c r="J15" s="1519"/>
      <c r="K15" s="1519"/>
      <c r="L15" s="1519"/>
      <c r="M15" s="1519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X15" s="2"/>
      <c r="BY15" s="2"/>
      <c r="BZ15" s="2"/>
      <c r="CG15" s="13"/>
      <c r="CH15" s="13"/>
      <c r="CI15" s="13"/>
      <c r="CJ15" s="13"/>
      <c r="CK15" s="13"/>
      <c r="CL15" s="13"/>
      <c r="CM15" s="13"/>
    </row>
    <row r="16" spans="1:91" ht="16.350000000000001" customHeight="1" x14ac:dyDescent="0.2">
      <c r="A16" s="1498" t="s">
        <v>39</v>
      </c>
      <c r="B16" s="1501" t="s">
        <v>5</v>
      </c>
      <c r="C16" s="1502"/>
      <c r="D16" s="1503"/>
      <c r="E16" s="1507" t="s">
        <v>6</v>
      </c>
      <c r="F16" s="1508"/>
      <c r="G16" s="1508"/>
      <c r="H16" s="1508"/>
      <c r="I16" s="1508"/>
      <c r="J16" s="1508"/>
      <c r="K16" s="1508"/>
      <c r="L16" s="1508"/>
      <c r="M16" s="1508"/>
      <c r="N16" s="1508"/>
      <c r="O16" s="1508"/>
      <c r="P16" s="1508"/>
      <c r="Q16" s="1508"/>
      <c r="R16" s="1508"/>
      <c r="S16" s="1508"/>
      <c r="T16" s="1508"/>
      <c r="U16" s="1508"/>
      <c r="V16" s="1508"/>
      <c r="W16" s="1508"/>
      <c r="X16" s="1508"/>
      <c r="Y16" s="1508"/>
      <c r="Z16" s="1508"/>
      <c r="AA16" s="1508"/>
      <c r="AB16" s="1508"/>
      <c r="AC16" s="1508"/>
      <c r="AD16" s="1508"/>
      <c r="AE16" s="1508"/>
      <c r="AF16" s="1508"/>
      <c r="AG16" s="1508"/>
      <c r="AH16" s="1508"/>
      <c r="AI16" s="1508"/>
      <c r="AJ16" s="1508"/>
      <c r="AK16" s="1508"/>
      <c r="AL16" s="1509"/>
      <c r="AM16" s="1510" t="s">
        <v>7</v>
      </c>
      <c r="AN16" s="1510" t="s">
        <v>10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499"/>
      <c r="B17" s="1504"/>
      <c r="C17" s="1505"/>
      <c r="D17" s="1506"/>
      <c r="E17" s="1507" t="s">
        <v>11</v>
      </c>
      <c r="F17" s="1509"/>
      <c r="G17" s="1507" t="s">
        <v>12</v>
      </c>
      <c r="H17" s="1509"/>
      <c r="I17" s="1507" t="s">
        <v>13</v>
      </c>
      <c r="J17" s="1509"/>
      <c r="K17" s="1507" t="s">
        <v>14</v>
      </c>
      <c r="L17" s="1509"/>
      <c r="M17" s="1507" t="s">
        <v>15</v>
      </c>
      <c r="N17" s="1509"/>
      <c r="O17" s="1513" t="s">
        <v>16</v>
      </c>
      <c r="P17" s="1514"/>
      <c r="Q17" s="1513" t="s">
        <v>17</v>
      </c>
      <c r="R17" s="1514"/>
      <c r="S17" s="1513" t="s">
        <v>18</v>
      </c>
      <c r="T17" s="1514"/>
      <c r="U17" s="1513" t="s">
        <v>19</v>
      </c>
      <c r="V17" s="1514"/>
      <c r="W17" s="1513" t="s">
        <v>20</v>
      </c>
      <c r="X17" s="1514"/>
      <c r="Y17" s="1513" t="s">
        <v>21</v>
      </c>
      <c r="Z17" s="1514"/>
      <c r="AA17" s="1513" t="s">
        <v>22</v>
      </c>
      <c r="AB17" s="1514"/>
      <c r="AC17" s="1513" t="s">
        <v>23</v>
      </c>
      <c r="AD17" s="1514"/>
      <c r="AE17" s="1513" t="s">
        <v>24</v>
      </c>
      <c r="AF17" s="1514"/>
      <c r="AG17" s="1513" t="s">
        <v>25</v>
      </c>
      <c r="AH17" s="1514"/>
      <c r="AI17" s="1513" t="s">
        <v>26</v>
      </c>
      <c r="AJ17" s="1514"/>
      <c r="AK17" s="1513" t="s">
        <v>27</v>
      </c>
      <c r="AL17" s="1514"/>
      <c r="AM17" s="1511"/>
      <c r="AN17" s="1511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00"/>
      <c r="B18" s="870" t="s">
        <v>32</v>
      </c>
      <c r="C18" s="871" t="s">
        <v>40</v>
      </c>
      <c r="D18" s="765" t="s">
        <v>34</v>
      </c>
      <c r="E18" s="872" t="s">
        <v>40</v>
      </c>
      <c r="F18" s="765" t="s">
        <v>34</v>
      </c>
      <c r="G18" s="872" t="s">
        <v>40</v>
      </c>
      <c r="H18" s="765" t="s">
        <v>34</v>
      </c>
      <c r="I18" s="872" t="s">
        <v>40</v>
      </c>
      <c r="J18" s="765" t="s">
        <v>34</v>
      </c>
      <c r="K18" s="872" t="s">
        <v>40</v>
      </c>
      <c r="L18" s="765" t="s">
        <v>34</v>
      </c>
      <c r="M18" s="872" t="s">
        <v>40</v>
      </c>
      <c r="N18" s="765" t="s">
        <v>34</v>
      </c>
      <c r="O18" s="872" t="s">
        <v>40</v>
      </c>
      <c r="P18" s="765" t="s">
        <v>34</v>
      </c>
      <c r="Q18" s="872" t="s">
        <v>40</v>
      </c>
      <c r="R18" s="765" t="s">
        <v>34</v>
      </c>
      <c r="S18" s="872" t="s">
        <v>40</v>
      </c>
      <c r="T18" s="765" t="s">
        <v>34</v>
      </c>
      <c r="U18" s="872" t="s">
        <v>40</v>
      </c>
      <c r="V18" s="765" t="s">
        <v>34</v>
      </c>
      <c r="W18" s="872" t="s">
        <v>40</v>
      </c>
      <c r="X18" s="765" t="s">
        <v>34</v>
      </c>
      <c r="Y18" s="872" t="s">
        <v>40</v>
      </c>
      <c r="Z18" s="765" t="s">
        <v>34</v>
      </c>
      <c r="AA18" s="872" t="s">
        <v>40</v>
      </c>
      <c r="AB18" s="765" t="s">
        <v>34</v>
      </c>
      <c r="AC18" s="872" t="s">
        <v>40</v>
      </c>
      <c r="AD18" s="765" t="s">
        <v>34</v>
      </c>
      <c r="AE18" s="872" t="s">
        <v>40</v>
      </c>
      <c r="AF18" s="765" t="s">
        <v>34</v>
      </c>
      <c r="AG18" s="872" t="s">
        <v>40</v>
      </c>
      <c r="AH18" s="765" t="s">
        <v>34</v>
      </c>
      <c r="AI18" s="872" t="s">
        <v>40</v>
      </c>
      <c r="AJ18" s="765" t="s">
        <v>34</v>
      </c>
      <c r="AK18" s="872" t="s">
        <v>40</v>
      </c>
      <c r="AL18" s="765" t="s">
        <v>34</v>
      </c>
      <c r="AM18" s="1512"/>
      <c r="AN18" s="15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62" t="s">
        <v>41</v>
      </c>
      <c r="B19" s="63">
        <f>SUM(C19+D19)</f>
        <v>0</v>
      </c>
      <c r="C19" s="64">
        <f t="shared" ref="C19:D22" si="1">SUM(E19+G19+I19+K19+M19+O19+Q19+S19+U19+W19+Y19+AA19+AC19+AE19+AG19+AI19+AK19)</f>
        <v>0</v>
      </c>
      <c r="D19" s="65">
        <f t="shared" si="1"/>
        <v>0</v>
      </c>
      <c r="E19" s="66"/>
      <c r="F19" s="67"/>
      <c r="G19" s="66"/>
      <c r="H19" s="67"/>
      <c r="I19" s="66"/>
      <c r="J19" s="68"/>
      <c r="K19" s="66"/>
      <c r="L19" s="68"/>
      <c r="M19" s="66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69"/>
      <c r="AH19" s="68"/>
      <c r="AI19" s="69"/>
      <c r="AJ19" s="68"/>
      <c r="AK19" s="69"/>
      <c r="AL19" s="68"/>
      <c r="AM19" s="70"/>
      <c r="AN19" s="70"/>
      <c r="AO19" s="28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>
        <v>0</v>
      </c>
      <c r="CH19" s="13">
        <v>0</v>
      </c>
      <c r="CI19" s="13"/>
      <c r="CJ19" s="13"/>
      <c r="CK19" s="13"/>
      <c r="CL19" s="13"/>
      <c r="CM19" s="13"/>
    </row>
    <row r="20" spans="1:91" ht="16.350000000000001" customHeight="1" x14ac:dyDescent="0.2">
      <c r="A20" s="71" t="s">
        <v>42</v>
      </c>
      <c r="B20" s="63">
        <f>SUM(C20+D20)</f>
        <v>0</v>
      </c>
      <c r="C20" s="64">
        <f t="shared" si="1"/>
        <v>0</v>
      </c>
      <c r="D20" s="72">
        <f t="shared" si="1"/>
        <v>0</v>
      </c>
      <c r="E20" s="34"/>
      <c r="F20" s="73"/>
      <c r="G20" s="34"/>
      <c r="H20" s="73"/>
      <c r="I20" s="34"/>
      <c r="J20" s="35"/>
      <c r="K20" s="34"/>
      <c r="L20" s="35"/>
      <c r="M20" s="34"/>
      <c r="N20" s="35"/>
      <c r="O20" s="74"/>
      <c r="P20" s="35"/>
      <c r="Q20" s="74"/>
      <c r="R20" s="35"/>
      <c r="S20" s="74"/>
      <c r="T20" s="35"/>
      <c r="U20" s="74"/>
      <c r="V20" s="35"/>
      <c r="W20" s="74"/>
      <c r="X20" s="35"/>
      <c r="Y20" s="74"/>
      <c r="Z20" s="35"/>
      <c r="AA20" s="74"/>
      <c r="AB20" s="35"/>
      <c r="AC20" s="74"/>
      <c r="AD20" s="35"/>
      <c r="AE20" s="74"/>
      <c r="AF20" s="35"/>
      <c r="AG20" s="74"/>
      <c r="AH20" s="35"/>
      <c r="AI20" s="74"/>
      <c r="AJ20" s="35"/>
      <c r="AK20" s="74"/>
      <c r="AL20" s="35"/>
      <c r="AM20" s="75"/>
      <c r="AN20" s="75"/>
      <c r="AO20" s="28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1" t="s">
        <v>43</v>
      </c>
      <c r="B21" s="63">
        <f>SUM(C21+D21)</f>
        <v>0</v>
      </c>
      <c r="C21" s="64">
        <f t="shared" si="1"/>
        <v>0</v>
      </c>
      <c r="D21" s="72">
        <f t="shared" si="1"/>
        <v>0</v>
      </c>
      <c r="E21" s="34"/>
      <c r="F21" s="73"/>
      <c r="G21" s="34"/>
      <c r="H21" s="73"/>
      <c r="I21" s="34"/>
      <c r="J21" s="35"/>
      <c r="K21" s="34"/>
      <c r="L21" s="35"/>
      <c r="M21" s="34"/>
      <c r="N21" s="35"/>
      <c r="O21" s="74"/>
      <c r="P21" s="35"/>
      <c r="Q21" s="74"/>
      <c r="R21" s="35"/>
      <c r="S21" s="74"/>
      <c r="T21" s="35"/>
      <c r="U21" s="74"/>
      <c r="V21" s="35"/>
      <c r="W21" s="74"/>
      <c r="X21" s="35"/>
      <c r="Y21" s="74"/>
      <c r="Z21" s="35"/>
      <c r="AA21" s="74"/>
      <c r="AB21" s="35"/>
      <c r="AC21" s="74"/>
      <c r="AD21" s="35"/>
      <c r="AE21" s="74"/>
      <c r="AF21" s="35"/>
      <c r="AG21" s="74"/>
      <c r="AH21" s="35"/>
      <c r="AI21" s="74"/>
      <c r="AJ21" s="35"/>
      <c r="AK21" s="74"/>
      <c r="AL21" s="35"/>
      <c r="AM21" s="75"/>
      <c r="AN21" s="75"/>
      <c r="AO21" s="28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6" t="s">
        <v>44</v>
      </c>
      <c r="B22" s="77">
        <f>SUM(C22+D22)</f>
        <v>0</v>
      </c>
      <c r="C22" s="78">
        <f t="shared" si="1"/>
        <v>0</v>
      </c>
      <c r="D22" s="45">
        <f t="shared" si="1"/>
        <v>0</v>
      </c>
      <c r="E22" s="46"/>
      <c r="F22" s="47"/>
      <c r="G22" s="46"/>
      <c r="H22" s="47"/>
      <c r="I22" s="46"/>
      <c r="J22" s="48"/>
      <c r="K22" s="46"/>
      <c r="L22" s="48"/>
      <c r="M22" s="46"/>
      <c r="N22" s="48"/>
      <c r="O22" s="79"/>
      <c r="P22" s="48"/>
      <c r="Q22" s="79"/>
      <c r="R22" s="48"/>
      <c r="S22" s="79"/>
      <c r="T22" s="48"/>
      <c r="U22" s="79"/>
      <c r="V22" s="48"/>
      <c r="W22" s="79"/>
      <c r="X22" s="48"/>
      <c r="Y22" s="79"/>
      <c r="Z22" s="48"/>
      <c r="AA22" s="79"/>
      <c r="AB22" s="48"/>
      <c r="AC22" s="79"/>
      <c r="AD22" s="48"/>
      <c r="AE22" s="79"/>
      <c r="AF22" s="48"/>
      <c r="AG22" s="79"/>
      <c r="AH22" s="48"/>
      <c r="AI22" s="79"/>
      <c r="AJ22" s="48"/>
      <c r="AK22" s="79"/>
      <c r="AL22" s="48"/>
      <c r="AM22" s="80"/>
      <c r="AN22" s="80"/>
      <c r="AO22" s="28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32.1" customHeight="1" x14ac:dyDescent="0.2">
      <c r="A23" s="776" t="s">
        <v>45</v>
      </c>
      <c r="B23" s="776"/>
      <c r="C23" s="776"/>
      <c r="D23" s="776"/>
      <c r="E23" s="776"/>
      <c r="F23" s="776"/>
      <c r="G23" s="776"/>
      <c r="H23" s="776"/>
      <c r="I23" s="776"/>
      <c r="J23" s="776"/>
      <c r="K23" s="776"/>
      <c r="L23" s="82"/>
      <c r="M23" s="11"/>
      <c r="N23" s="11"/>
      <c r="O23" s="8"/>
      <c r="P23" s="8"/>
      <c r="Q23" s="8"/>
      <c r="R23" s="8"/>
      <c r="S23" s="8"/>
      <c r="T23" s="8"/>
      <c r="U23" s="8"/>
      <c r="V23" s="8"/>
      <c r="W23" s="8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5"/>
      <c r="AN23" s="57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X23" s="2"/>
      <c r="BY23" s="2"/>
      <c r="BZ23" s="2"/>
      <c r="CG23" s="13"/>
      <c r="CH23" s="13"/>
      <c r="CI23" s="13"/>
      <c r="CJ23" s="13"/>
      <c r="CK23" s="13"/>
      <c r="CL23" s="13"/>
      <c r="CM23" s="13"/>
    </row>
    <row r="24" spans="1:91" ht="16.350000000000001" customHeight="1" x14ac:dyDescent="0.2">
      <c r="A24" s="1523" t="s">
        <v>39</v>
      </c>
      <c r="B24" s="1501" t="s">
        <v>5</v>
      </c>
      <c r="C24" s="1502"/>
      <c r="D24" s="1503"/>
      <c r="E24" s="1507" t="s">
        <v>6</v>
      </c>
      <c r="F24" s="1508"/>
      <c r="G24" s="1508"/>
      <c r="H24" s="1508"/>
      <c r="I24" s="1508"/>
      <c r="J24" s="1508"/>
      <c r="K24" s="1508"/>
      <c r="L24" s="1508"/>
      <c r="M24" s="1508"/>
      <c r="N24" s="1508"/>
      <c r="O24" s="1508"/>
      <c r="P24" s="1508"/>
      <c r="Q24" s="1508"/>
      <c r="R24" s="1508"/>
      <c r="S24" s="1508"/>
      <c r="T24" s="1508"/>
      <c r="U24" s="1508"/>
      <c r="V24" s="1508"/>
      <c r="W24" s="1508"/>
      <c r="X24" s="1508"/>
      <c r="Y24" s="1508"/>
      <c r="Z24" s="1508"/>
      <c r="AA24" s="1508"/>
      <c r="AB24" s="1508"/>
      <c r="AC24" s="1508"/>
      <c r="AD24" s="1508"/>
      <c r="AE24" s="1508"/>
      <c r="AF24" s="1508"/>
      <c r="AG24" s="1508"/>
      <c r="AH24" s="1508"/>
      <c r="AI24" s="1508"/>
      <c r="AJ24" s="1508"/>
      <c r="AK24" s="1508"/>
      <c r="AL24" s="1509"/>
      <c r="AM24" s="1510" t="s">
        <v>7</v>
      </c>
      <c r="AN24" s="1510" t="s">
        <v>10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24"/>
      <c r="B25" s="1504"/>
      <c r="C25" s="1505"/>
      <c r="D25" s="1506"/>
      <c r="E25" s="1507" t="s">
        <v>11</v>
      </c>
      <c r="F25" s="1509"/>
      <c r="G25" s="1507" t="s">
        <v>12</v>
      </c>
      <c r="H25" s="1509"/>
      <c r="I25" s="1507" t="s">
        <v>13</v>
      </c>
      <c r="J25" s="1509"/>
      <c r="K25" s="1507" t="s">
        <v>14</v>
      </c>
      <c r="L25" s="1509"/>
      <c r="M25" s="1507" t="s">
        <v>15</v>
      </c>
      <c r="N25" s="1509"/>
      <c r="O25" s="1513" t="s">
        <v>16</v>
      </c>
      <c r="P25" s="1514"/>
      <c r="Q25" s="1513" t="s">
        <v>17</v>
      </c>
      <c r="R25" s="1514"/>
      <c r="S25" s="1513" t="s">
        <v>18</v>
      </c>
      <c r="T25" s="1514"/>
      <c r="U25" s="1513" t="s">
        <v>19</v>
      </c>
      <c r="V25" s="1514"/>
      <c r="W25" s="1513" t="s">
        <v>20</v>
      </c>
      <c r="X25" s="1514"/>
      <c r="Y25" s="1513" t="s">
        <v>21</v>
      </c>
      <c r="Z25" s="1514"/>
      <c r="AA25" s="1513" t="s">
        <v>22</v>
      </c>
      <c r="AB25" s="1514"/>
      <c r="AC25" s="1513" t="s">
        <v>23</v>
      </c>
      <c r="AD25" s="1514"/>
      <c r="AE25" s="1513" t="s">
        <v>24</v>
      </c>
      <c r="AF25" s="1514"/>
      <c r="AG25" s="1513" t="s">
        <v>25</v>
      </c>
      <c r="AH25" s="1514"/>
      <c r="AI25" s="1513" t="s">
        <v>26</v>
      </c>
      <c r="AJ25" s="1514"/>
      <c r="AK25" s="1513" t="s">
        <v>27</v>
      </c>
      <c r="AL25" s="1514"/>
      <c r="AM25" s="1511"/>
      <c r="AN25" s="1511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25"/>
      <c r="B26" s="870" t="s">
        <v>32</v>
      </c>
      <c r="C26" s="15" t="s">
        <v>40</v>
      </c>
      <c r="D26" s="764" t="s">
        <v>34</v>
      </c>
      <c r="E26" s="758" t="s">
        <v>40</v>
      </c>
      <c r="F26" s="760" t="s">
        <v>34</v>
      </c>
      <c r="G26" s="758" t="s">
        <v>40</v>
      </c>
      <c r="H26" s="760" t="s">
        <v>34</v>
      </c>
      <c r="I26" s="758" t="s">
        <v>40</v>
      </c>
      <c r="J26" s="760" t="s">
        <v>34</v>
      </c>
      <c r="K26" s="758" t="s">
        <v>40</v>
      </c>
      <c r="L26" s="760" t="s">
        <v>34</v>
      </c>
      <c r="M26" s="758" t="s">
        <v>40</v>
      </c>
      <c r="N26" s="760" t="s">
        <v>34</v>
      </c>
      <c r="O26" s="758" t="s">
        <v>40</v>
      </c>
      <c r="P26" s="760" t="s">
        <v>34</v>
      </c>
      <c r="Q26" s="758" t="s">
        <v>40</v>
      </c>
      <c r="R26" s="760" t="s">
        <v>34</v>
      </c>
      <c r="S26" s="758" t="s">
        <v>40</v>
      </c>
      <c r="T26" s="760" t="s">
        <v>34</v>
      </c>
      <c r="U26" s="758" t="s">
        <v>40</v>
      </c>
      <c r="V26" s="760" t="s">
        <v>34</v>
      </c>
      <c r="W26" s="758" t="s">
        <v>40</v>
      </c>
      <c r="X26" s="760" t="s">
        <v>34</v>
      </c>
      <c r="Y26" s="758" t="s">
        <v>40</v>
      </c>
      <c r="Z26" s="760" t="s">
        <v>34</v>
      </c>
      <c r="AA26" s="758" t="s">
        <v>40</v>
      </c>
      <c r="AB26" s="760" t="s">
        <v>34</v>
      </c>
      <c r="AC26" s="758" t="s">
        <v>40</v>
      </c>
      <c r="AD26" s="760" t="s">
        <v>34</v>
      </c>
      <c r="AE26" s="758" t="s">
        <v>40</v>
      </c>
      <c r="AF26" s="760" t="s">
        <v>34</v>
      </c>
      <c r="AG26" s="758" t="s">
        <v>40</v>
      </c>
      <c r="AH26" s="760" t="s">
        <v>34</v>
      </c>
      <c r="AI26" s="758" t="s">
        <v>40</v>
      </c>
      <c r="AJ26" s="760" t="s">
        <v>34</v>
      </c>
      <c r="AK26" s="758" t="s">
        <v>40</v>
      </c>
      <c r="AL26" s="760" t="s">
        <v>34</v>
      </c>
      <c r="AM26" s="1512"/>
      <c r="AN26" s="15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874" t="s">
        <v>41</v>
      </c>
      <c r="B27" s="875">
        <f t="shared" ref="B27:B32" si="2">SUM(C27+D27)</f>
        <v>0</v>
      </c>
      <c r="C27" s="905">
        <f t="shared" ref="C27:D32" si="3">SUM(E27+G27+I27+K27+M27+O27+Q27+S27+U27+W27+Y27+AA27+AC27+AE27+AG27+AI27+AK27)</f>
        <v>0</v>
      </c>
      <c r="D27" s="897">
        <f t="shared" si="3"/>
        <v>0</v>
      </c>
      <c r="E27" s="898"/>
      <c r="F27" s="899"/>
      <c r="G27" s="898"/>
      <c r="H27" s="899"/>
      <c r="I27" s="898"/>
      <c r="J27" s="900"/>
      <c r="K27" s="898"/>
      <c r="L27" s="900"/>
      <c r="M27" s="898"/>
      <c r="N27" s="900"/>
      <c r="O27" s="906"/>
      <c r="P27" s="900"/>
      <c r="Q27" s="906"/>
      <c r="R27" s="900"/>
      <c r="S27" s="906"/>
      <c r="T27" s="900"/>
      <c r="U27" s="906"/>
      <c r="V27" s="900"/>
      <c r="W27" s="906"/>
      <c r="X27" s="900"/>
      <c r="Y27" s="906"/>
      <c r="Z27" s="900"/>
      <c r="AA27" s="906"/>
      <c r="AB27" s="900"/>
      <c r="AC27" s="906"/>
      <c r="AD27" s="900"/>
      <c r="AE27" s="906"/>
      <c r="AF27" s="900"/>
      <c r="AG27" s="906"/>
      <c r="AH27" s="900"/>
      <c r="AI27" s="906"/>
      <c r="AJ27" s="900"/>
      <c r="AK27" s="906"/>
      <c r="AL27" s="900"/>
      <c r="AM27" s="907"/>
      <c r="AN27" s="907"/>
      <c r="AO27" s="28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>
        <v>0</v>
      </c>
      <c r="CH27" s="13">
        <v>0</v>
      </c>
      <c r="CI27" s="13"/>
      <c r="CJ27" s="13"/>
      <c r="CK27" s="13"/>
      <c r="CL27" s="13"/>
      <c r="CM27" s="13"/>
    </row>
    <row r="28" spans="1:91" ht="16.350000000000001" customHeight="1" x14ac:dyDescent="0.2">
      <c r="A28" s="30" t="s">
        <v>42</v>
      </c>
      <c r="B28" s="63">
        <f t="shared" si="2"/>
        <v>0</v>
      </c>
      <c r="C28" s="64">
        <f t="shared" si="3"/>
        <v>0</v>
      </c>
      <c r="D28" s="72">
        <f t="shared" si="3"/>
        <v>0</v>
      </c>
      <c r="E28" s="34"/>
      <c r="F28" s="73"/>
      <c r="G28" s="34"/>
      <c r="H28" s="73"/>
      <c r="I28" s="34"/>
      <c r="J28" s="35"/>
      <c r="K28" s="34"/>
      <c r="L28" s="35"/>
      <c r="M28" s="34"/>
      <c r="N28" s="35"/>
      <c r="O28" s="74"/>
      <c r="P28" s="35"/>
      <c r="Q28" s="74"/>
      <c r="R28" s="35"/>
      <c r="S28" s="74"/>
      <c r="T28" s="35"/>
      <c r="U28" s="74"/>
      <c r="V28" s="35"/>
      <c r="W28" s="74"/>
      <c r="X28" s="35"/>
      <c r="Y28" s="74"/>
      <c r="Z28" s="35"/>
      <c r="AA28" s="74"/>
      <c r="AB28" s="35"/>
      <c r="AC28" s="74"/>
      <c r="AD28" s="35"/>
      <c r="AE28" s="74"/>
      <c r="AF28" s="35"/>
      <c r="AG28" s="74"/>
      <c r="AH28" s="35"/>
      <c r="AI28" s="74"/>
      <c r="AJ28" s="35"/>
      <c r="AK28" s="74"/>
      <c r="AL28" s="35"/>
      <c r="AM28" s="75"/>
      <c r="AN28" s="75"/>
      <c r="AO28" s="28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2">
        <f t="shared" si="3"/>
        <v>0</v>
      </c>
      <c r="E29" s="34"/>
      <c r="F29" s="73"/>
      <c r="G29" s="34"/>
      <c r="H29" s="73"/>
      <c r="I29" s="34"/>
      <c r="J29" s="35"/>
      <c r="K29" s="34"/>
      <c r="L29" s="35"/>
      <c r="M29" s="34"/>
      <c r="N29" s="35"/>
      <c r="O29" s="74"/>
      <c r="P29" s="35"/>
      <c r="Q29" s="74"/>
      <c r="R29" s="35"/>
      <c r="S29" s="74"/>
      <c r="T29" s="35"/>
      <c r="U29" s="74"/>
      <c r="V29" s="35"/>
      <c r="W29" s="74"/>
      <c r="X29" s="35"/>
      <c r="Y29" s="74"/>
      <c r="Z29" s="35"/>
      <c r="AA29" s="74"/>
      <c r="AB29" s="35"/>
      <c r="AC29" s="74"/>
      <c r="AD29" s="35"/>
      <c r="AE29" s="74"/>
      <c r="AF29" s="35"/>
      <c r="AG29" s="74"/>
      <c r="AH29" s="35"/>
      <c r="AI29" s="74"/>
      <c r="AJ29" s="35"/>
      <c r="AK29" s="74"/>
      <c r="AL29" s="35"/>
      <c r="AM29" s="75"/>
      <c r="AN29" s="75"/>
      <c r="AO29" s="28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46</v>
      </c>
      <c r="B30" s="63">
        <f t="shared" si="2"/>
        <v>0</v>
      </c>
      <c r="C30" s="64">
        <f t="shared" si="3"/>
        <v>0</v>
      </c>
      <c r="D30" s="72">
        <f t="shared" si="3"/>
        <v>0</v>
      </c>
      <c r="E30" s="34"/>
      <c r="F30" s="73"/>
      <c r="G30" s="34"/>
      <c r="H30" s="73"/>
      <c r="I30" s="34"/>
      <c r="J30" s="35"/>
      <c r="K30" s="34"/>
      <c r="L30" s="35"/>
      <c r="M30" s="34"/>
      <c r="N30" s="35"/>
      <c r="O30" s="74"/>
      <c r="P30" s="35"/>
      <c r="Q30" s="74"/>
      <c r="R30" s="35"/>
      <c r="S30" s="74"/>
      <c r="T30" s="35"/>
      <c r="U30" s="74"/>
      <c r="V30" s="35"/>
      <c r="W30" s="74"/>
      <c r="X30" s="35"/>
      <c r="Y30" s="74"/>
      <c r="Z30" s="35"/>
      <c r="AA30" s="74"/>
      <c r="AB30" s="35"/>
      <c r="AC30" s="74"/>
      <c r="AD30" s="35"/>
      <c r="AE30" s="74"/>
      <c r="AF30" s="35"/>
      <c r="AG30" s="74"/>
      <c r="AH30" s="35"/>
      <c r="AI30" s="74"/>
      <c r="AJ30" s="35"/>
      <c r="AK30" s="74"/>
      <c r="AL30" s="35"/>
      <c r="AM30" s="75"/>
      <c r="AN30" s="75"/>
      <c r="AO30" s="28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2">
        <f t="shared" si="3"/>
        <v>0</v>
      </c>
      <c r="E31" s="34"/>
      <c r="F31" s="73"/>
      <c r="G31" s="34"/>
      <c r="H31" s="73"/>
      <c r="I31" s="34"/>
      <c r="J31" s="35"/>
      <c r="K31" s="34"/>
      <c r="L31" s="35"/>
      <c r="M31" s="34"/>
      <c r="N31" s="35"/>
      <c r="O31" s="74"/>
      <c r="P31" s="35"/>
      <c r="Q31" s="74"/>
      <c r="R31" s="35"/>
      <c r="S31" s="74"/>
      <c r="T31" s="35"/>
      <c r="U31" s="74"/>
      <c r="V31" s="35"/>
      <c r="W31" s="74"/>
      <c r="X31" s="35"/>
      <c r="Y31" s="74"/>
      <c r="Z31" s="35"/>
      <c r="AA31" s="74"/>
      <c r="AB31" s="35"/>
      <c r="AC31" s="74"/>
      <c r="AD31" s="35"/>
      <c r="AE31" s="74"/>
      <c r="AF31" s="35"/>
      <c r="AG31" s="74"/>
      <c r="AH31" s="35"/>
      <c r="AI31" s="74"/>
      <c r="AJ31" s="35"/>
      <c r="AK31" s="74"/>
      <c r="AL31" s="35"/>
      <c r="AM31" s="75"/>
      <c r="AN31" s="75"/>
      <c r="AO31" s="28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89" t="s">
        <v>48</v>
      </c>
      <c r="B32" s="77">
        <f t="shared" si="2"/>
        <v>0</v>
      </c>
      <c r="C32" s="78">
        <f t="shared" si="3"/>
        <v>0</v>
      </c>
      <c r="D32" s="45">
        <f t="shared" si="3"/>
        <v>0</v>
      </c>
      <c r="E32" s="46"/>
      <c r="F32" s="47"/>
      <c r="G32" s="46"/>
      <c r="H32" s="47"/>
      <c r="I32" s="46"/>
      <c r="J32" s="48"/>
      <c r="K32" s="46"/>
      <c r="L32" s="48"/>
      <c r="M32" s="46"/>
      <c r="N32" s="48"/>
      <c r="O32" s="79"/>
      <c r="P32" s="48"/>
      <c r="Q32" s="79"/>
      <c r="R32" s="48"/>
      <c r="S32" s="79"/>
      <c r="T32" s="48"/>
      <c r="U32" s="79"/>
      <c r="V32" s="48"/>
      <c r="W32" s="79"/>
      <c r="X32" s="48"/>
      <c r="Y32" s="79"/>
      <c r="Z32" s="48"/>
      <c r="AA32" s="79"/>
      <c r="AB32" s="48"/>
      <c r="AC32" s="79"/>
      <c r="AD32" s="48"/>
      <c r="AE32" s="79"/>
      <c r="AF32" s="48"/>
      <c r="AG32" s="79"/>
      <c r="AH32" s="48"/>
      <c r="AI32" s="79"/>
      <c r="AJ32" s="48"/>
      <c r="AK32" s="79"/>
      <c r="AL32" s="48"/>
      <c r="AM32" s="80"/>
      <c r="AN32" s="80"/>
      <c r="AO32" s="28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32.1" customHeight="1" x14ac:dyDescent="0.2">
      <c r="A33" s="776" t="s">
        <v>49</v>
      </c>
      <c r="B33" s="776"/>
      <c r="C33" s="776"/>
      <c r="D33" s="776"/>
      <c r="E33" s="776"/>
      <c r="F33" s="776"/>
      <c r="G33" s="776"/>
      <c r="H33" s="776"/>
      <c r="I33" s="776"/>
      <c r="J33" s="776"/>
      <c r="K33" s="776"/>
      <c r="L33" s="82"/>
      <c r="M33" s="11"/>
      <c r="N33" s="11"/>
      <c r="O33" s="8"/>
      <c r="P33" s="8"/>
      <c r="Q33" s="8"/>
      <c r="R33" s="8"/>
      <c r="S33" s="8"/>
      <c r="T33" s="8"/>
      <c r="U33" s="8"/>
      <c r="V33" s="8"/>
      <c r="W33" s="8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5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X33" s="2"/>
      <c r="BY33" s="2"/>
      <c r="BZ33" s="2"/>
      <c r="CG33" s="13"/>
      <c r="CH33" s="13"/>
      <c r="CI33" s="13"/>
      <c r="CJ33" s="13"/>
      <c r="CK33" s="13"/>
      <c r="CL33" s="13"/>
      <c r="CM33" s="13"/>
    </row>
    <row r="34" spans="1:91" ht="16.350000000000001" customHeight="1" x14ac:dyDescent="0.2">
      <c r="A34" s="1523" t="s">
        <v>39</v>
      </c>
      <c r="B34" s="1501" t="s">
        <v>5</v>
      </c>
      <c r="C34" s="1502"/>
      <c r="D34" s="1503"/>
      <c r="E34" s="1507" t="s">
        <v>6</v>
      </c>
      <c r="F34" s="1508"/>
      <c r="G34" s="1508"/>
      <c r="H34" s="1508"/>
      <c r="I34" s="1508"/>
      <c r="J34" s="1508"/>
      <c r="K34" s="1508"/>
      <c r="L34" s="1508"/>
      <c r="M34" s="1508"/>
      <c r="N34" s="1508"/>
      <c r="O34" s="1508"/>
      <c r="P34" s="1508"/>
      <c r="Q34" s="1508"/>
      <c r="R34" s="1508"/>
      <c r="S34" s="1508"/>
      <c r="T34" s="1508"/>
      <c r="U34" s="1508"/>
      <c r="V34" s="1508"/>
      <c r="W34" s="1508"/>
      <c r="X34" s="1508"/>
      <c r="Y34" s="1508"/>
      <c r="Z34" s="1508"/>
      <c r="AA34" s="1508"/>
      <c r="AB34" s="1508"/>
      <c r="AC34" s="1508"/>
      <c r="AD34" s="1508"/>
      <c r="AE34" s="1508"/>
      <c r="AF34" s="1508"/>
      <c r="AG34" s="1508"/>
      <c r="AH34" s="1508"/>
      <c r="AI34" s="1508"/>
      <c r="AJ34" s="1508"/>
      <c r="AK34" s="1508"/>
      <c r="AL34" s="1509"/>
      <c r="AM34" s="1510" t="s">
        <v>7</v>
      </c>
      <c r="AN34" s="1510" t="s">
        <v>10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24"/>
      <c r="B35" s="1504"/>
      <c r="C35" s="1505"/>
      <c r="D35" s="1506"/>
      <c r="E35" s="1507" t="s">
        <v>11</v>
      </c>
      <c r="F35" s="1509"/>
      <c r="G35" s="1507" t="s">
        <v>12</v>
      </c>
      <c r="H35" s="1509"/>
      <c r="I35" s="1507" t="s">
        <v>13</v>
      </c>
      <c r="J35" s="1509"/>
      <c r="K35" s="1507" t="s">
        <v>14</v>
      </c>
      <c r="L35" s="1509"/>
      <c r="M35" s="1507" t="s">
        <v>15</v>
      </c>
      <c r="N35" s="1509"/>
      <c r="O35" s="1513" t="s">
        <v>16</v>
      </c>
      <c r="P35" s="1514"/>
      <c r="Q35" s="1513" t="s">
        <v>17</v>
      </c>
      <c r="R35" s="1514"/>
      <c r="S35" s="1513" t="s">
        <v>18</v>
      </c>
      <c r="T35" s="1514"/>
      <c r="U35" s="1513" t="s">
        <v>19</v>
      </c>
      <c r="V35" s="1514"/>
      <c r="W35" s="1513" t="s">
        <v>20</v>
      </c>
      <c r="X35" s="1514"/>
      <c r="Y35" s="1513" t="s">
        <v>21</v>
      </c>
      <c r="Z35" s="1514"/>
      <c r="AA35" s="1513" t="s">
        <v>22</v>
      </c>
      <c r="AB35" s="1514"/>
      <c r="AC35" s="1513" t="s">
        <v>23</v>
      </c>
      <c r="AD35" s="1514"/>
      <c r="AE35" s="1513" t="s">
        <v>24</v>
      </c>
      <c r="AF35" s="1514"/>
      <c r="AG35" s="1513" t="s">
        <v>25</v>
      </c>
      <c r="AH35" s="1514"/>
      <c r="AI35" s="1513" t="s">
        <v>26</v>
      </c>
      <c r="AJ35" s="1514"/>
      <c r="AK35" s="1513" t="s">
        <v>27</v>
      </c>
      <c r="AL35" s="1514"/>
      <c r="AM35" s="1511"/>
      <c r="AN35" s="1511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25"/>
      <c r="B36" s="870" t="s">
        <v>32</v>
      </c>
      <c r="C36" s="15" t="s">
        <v>40</v>
      </c>
      <c r="D36" s="764" t="s">
        <v>34</v>
      </c>
      <c r="E36" s="754" t="s">
        <v>40</v>
      </c>
      <c r="F36" s="765" t="s">
        <v>34</v>
      </c>
      <c r="G36" s="754" t="s">
        <v>40</v>
      </c>
      <c r="H36" s="765" t="s">
        <v>34</v>
      </c>
      <c r="I36" s="754" t="s">
        <v>40</v>
      </c>
      <c r="J36" s="765" t="s">
        <v>34</v>
      </c>
      <c r="K36" s="754" t="s">
        <v>40</v>
      </c>
      <c r="L36" s="765" t="s">
        <v>34</v>
      </c>
      <c r="M36" s="754" t="s">
        <v>40</v>
      </c>
      <c r="N36" s="765" t="s">
        <v>34</v>
      </c>
      <c r="O36" s="754" t="s">
        <v>40</v>
      </c>
      <c r="P36" s="765" t="s">
        <v>34</v>
      </c>
      <c r="Q36" s="754" t="s">
        <v>40</v>
      </c>
      <c r="R36" s="765" t="s">
        <v>34</v>
      </c>
      <c r="S36" s="754" t="s">
        <v>40</v>
      </c>
      <c r="T36" s="765" t="s">
        <v>34</v>
      </c>
      <c r="U36" s="754" t="s">
        <v>40</v>
      </c>
      <c r="V36" s="765" t="s">
        <v>34</v>
      </c>
      <c r="W36" s="754" t="s">
        <v>40</v>
      </c>
      <c r="X36" s="765" t="s">
        <v>34</v>
      </c>
      <c r="Y36" s="754" t="s">
        <v>40</v>
      </c>
      <c r="Z36" s="765" t="s">
        <v>34</v>
      </c>
      <c r="AA36" s="754" t="s">
        <v>40</v>
      </c>
      <c r="AB36" s="765" t="s">
        <v>34</v>
      </c>
      <c r="AC36" s="754" t="s">
        <v>40</v>
      </c>
      <c r="AD36" s="765" t="s">
        <v>34</v>
      </c>
      <c r="AE36" s="754" t="s">
        <v>40</v>
      </c>
      <c r="AF36" s="765" t="s">
        <v>34</v>
      </c>
      <c r="AG36" s="754" t="s">
        <v>40</v>
      </c>
      <c r="AH36" s="765" t="s">
        <v>34</v>
      </c>
      <c r="AI36" s="754" t="s">
        <v>40</v>
      </c>
      <c r="AJ36" s="765" t="s">
        <v>34</v>
      </c>
      <c r="AK36" s="754" t="s">
        <v>40</v>
      </c>
      <c r="AL36" s="765" t="s">
        <v>34</v>
      </c>
      <c r="AM36" s="1512"/>
      <c r="AN36" s="1512"/>
      <c r="AO36" s="91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874" t="s">
        <v>41</v>
      </c>
      <c r="B37" s="875">
        <f t="shared" ref="B37:B42" si="4">SUM(C37+D37)</f>
        <v>0</v>
      </c>
      <c r="C37" s="905">
        <f t="shared" ref="C37:D42" si="5">SUM(E37+G37+I37+K37+M37+O37+Q37+S37+U37+W37+Y37+AA37+AC37+AE37+AG37+AI37+AK37)</f>
        <v>0</v>
      </c>
      <c r="D37" s="897">
        <f t="shared" si="5"/>
        <v>0</v>
      </c>
      <c r="E37" s="66"/>
      <c r="F37" s="67"/>
      <c r="G37" s="66"/>
      <c r="H37" s="67"/>
      <c r="I37" s="66"/>
      <c r="J37" s="68"/>
      <c r="K37" s="66"/>
      <c r="L37" s="68"/>
      <c r="M37" s="66"/>
      <c r="N37" s="68"/>
      <c r="O37" s="69"/>
      <c r="P37" s="68"/>
      <c r="Q37" s="69"/>
      <c r="R37" s="68"/>
      <c r="S37" s="69"/>
      <c r="T37" s="68"/>
      <c r="U37" s="69"/>
      <c r="V37" s="68"/>
      <c r="W37" s="69"/>
      <c r="X37" s="68"/>
      <c r="Y37" s="69"/>
      <c r="Z37" s="68"/>
      <c r="AA37" s="69"/>
      <c r="AB37" s="68"/>
      <c r="AC37" s="69"/>
      <c r="AD37" s="68"/>
      <c r="AE37" s="69"/>
      <c r="AF37" s="68"/>
      <c r="AG37" s="69"/>
      <c r="AH37" s="68"/>
      <c r="AI37" s="69"/>
      <c r="AJ37" s="68"/>
      <c r="AK37" s="69"/>
      <c r="AL37" s="68"/>
      <c r="AM37" s="75"/>
      <c r="AN37" s="907"/>
      <c r="AO37" s="28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>
        <v>0</v>
      </c>
      <c r="CH37" s="13">
        <v>0</v>
      </c>
      <c r="CI37" s="13"/>
      <c r="CJ37" s="13"/>
      <c r="CK37" s="13"/>
      <c r="CL37" s="13"/>
      <c r="CM37" s="13"/>
    </row>
    <row r="38" spans="1:91" ht="16.350000000000001" customHeight="1" x14ac:dyDescent="0.2">
      <c r="A38" s="30" t="s">
        <v>42</v>
      </c>
      <c r="B38" s="63">
        <f t="shared" si="4"/>
        <v>0</v>
      </c>
      <c r="C38" s="64">
        <f t="shared" si="5"/>
        <v>0</v>
      </c>
      <c r="D38" s="72">
        <f t="shared" si="5"/>
        <v>0</v>
      </c>
      <c r="E38" s="34"/>
      <c r="F38" s="73"/>
      <c r="G38" s="34"/>
      <c r="H38" s="73"/>
      <c r="I38" s="34"/>
      <c r="J38" s="35"/>
      <c r="K38" s="34"/>
      <c r="L38" s="35"/>
      <c r="M38" s="34"/>
      <c r="N38" s="35"/>
      <c r="O38" s="74"/>
      <c r="P38" s="35"/>
      <c r="Q38" s="74"/>
      <c r="R38" s="35"/>
      <c r="S38" s="74"/>
      <c r="T38" s="35"/>
      <c r="U38" s="74"/>
      <c r="V38" s="35"/>
      <c r="W38" s="74"/>
      <c r="X38" s="35"/>
      <c r="Y38" s="74"/>
      <c r="Z38" s="35"/>
      <c r="AA38" s="74"/>
      <c r="AB38" s="35"/>
      <c r="AC38" s="74"/>
      <c r="AD38" s="35"/>
      <c r="AE38" s="74"/>
      <c r="AF38" s="35"/>
      <c r="AG38" s="74"/>
      <c r="AH38" s="35"/>
      <c r="AI38" s="74"/>
      <c r="AJ38" s="35"/>
      <c r="AK38" s="74"/>
      <c r="AL38" s="35"/>
      <c r="AM38" s="75"/>
      <c r="AN38" s="75"/>
      <c r="AO38" s="28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2">
        <f t="shared" si="5"/>
        <v>0</v>
      </c>
      <c r="E39" s="34"/>
      <c r="F39" s="73"/>
      <c r="G39" s="34"/>
      <c r="H39" s="73"/>
      <c r="I39" s="34"/>
      <c r="J39" s="35"/>
      <c r="K39" s="34"/>
      <c r="L39" s="35"/>
      <c r="M39" s="34"/>
      <c r="N39" s="35"/>
      <c r="O39" s="74"/>
      <c r="P39" s="35"/>
      <c r="Q39" s="74"/>
      <c r="R39" s="35"/>
      <c r="S39" s="74"/>
      <c r="T39" s="35"/>
      <c r="U39" s="74"/>
      <c r="V39" s="35"/>
      <c r="W39" s="74"/>
      <c r="X39" s="35"/>
      <c r="Y39" s="74"/>
      <c r="Z39" s="35"/>
      <c r="AA39" s="74"/>
      <c r="AB39" s="35"/>
      <c r="AC39" s="74"/>
      <c r="AD39" s="35"/>
      <c r="AE39" s="74"/>
      <c r="AF39" s="35"/>
      <c r="AG39" s="74"/>
      <c r="AH39" s="35"/>
      <c r="AI39" s="74"/>
      <c r="AJ39" s="35"/>
      <c r="AK39" s="74"/>
      <c r="AL39" s="35"/>
      <c r="AM39" s="75"/>
      <c r="AN39" s="75"/>
      <c r="AO39" s="28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46</v>
      </c>
      <c r="B40" s="63">
        <f t="shared" si="4"/>
        <v>0</v>
      </c>
      <c r="C40" s="64">
        <f t="shared" si="5"/>
        <v>0</v>
      </c>
      <c r="D40" s="72">
        <f t="shared" si="5"/>
        <v>0</v>
      </c>
      <c r="E40" s="34"/>
      <c r="F40" s="73"/>
      <c r="G40" s="34"/>
      <c r="H40" s="73"/>
      <c r="I40" s="34"/>
      <c r="J40" s="35"/>
      <c r="K40" s="34"/>
      <c r="L40" s="35"/>
      <c r="M40" s="34"/>
      <c r="N40" s="35"/>
      <c r="O40" s="74"/>
      <c r="P40" s="35"/>
      <c r="Q40" s="74"/>
      <c r="R40" s="35"/>
      <c r="S40" s="74"/>
      <c r="T40" s="35"/>
      <c r="U40" s="74"/>
      <c r="V40" s="35"/>
      <c r="W40" s="74"/>
      <c r="X40" s="35"/>
      <c r="Y40" s="74"/>
      <c r="Z40" s="35"/>
      <c r="AA40" s="74"/>
      <c r="AB40" s="35"/>
      <c r="AC40" s="74"/>
      <c r="AD40" s="35"/>
      <c r="AE40" s="74"/>
      <c r="AF40" s="35"/>
      <c r="AG40" s="74"/>
      <c r="AH40" s="35"/>
      <c r="AI40" s="74"/>
      <c r="AJ40" s="35"/>
      <c r="AK40" s="74"/>
      <c r="AL40" s="35"/>
      <c r="AM40" s="75"/>
      <c r="AN40" s="75"/>
      <c r="AO40" s="28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2">
        <f t="shared" si="5"/>
        <v>0</v>
      </c>
      <c r="E41" s="34"/>
      <c r="F41" s="73"/>
      <c r="G41" s="34"/>
      <c r="H41" s="73"/>
      <c r="I41" s="34"/>
      <c r="J41" s="35"/>
      <c r="K41" s="34"/>
      <c r="L41" s="35"/>
      <c r="M41" s="34"/>
      <c r="N41" s="35"/>
      <c r="O41" s="74"/>
      <c r="P41" s="35"/>
      <c r="Q41" s="74"/>
      <c r="R41" s="35"/>
      <c r="S41" s="74"/>
      <c r="T41" s="35"/>
      <c r="U41" s="74"/>
      <c r="V41" s="35"/>
      <c r="W41" s="74"/>
      <c r="X41" s="35"/>
      <c r="Y41" s="74"/>
      <c r="Z41" s="35"/>
      <c r="AA41" s="74"/>
      <c r="AB41" s="35"/>
      <c r="AC41" s="74"/>
      <c r="AD41" s="35"/>
      <c r="AE41" s="74"/>
      <c r="AF41" s="35"/>
      <c r="AG41" s="74"/>
      <c r="AH41" s="35"/>
      <c r="AI41" s="74"/>
      <c r="AJ41" s="35"/>
      <c r="AK41" s="74"/>
      <c r="AL41" s="35"/>
      <c r="AM41" s="75"/>
      <c r="AN41" s="75"/>
      <c r="AO41" s="28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89" t="s">
        <v>48</v>
      </c>
      <c r="B42" s="77">
        <f t="shared" si="4"/>
        <v>0</v>
      </c>
      <c r="C42" s="78">
        <f t="shared" si="5"/>
        <v>0</v>
      </c>
      <c r="D42" s="45">
        <f t="shared" si="5"/>
        <v>0</v>
      </c>
      <c r="E42" s="46"/>
      <c r="F42" s="47"/>
      <c r="G42" s="46"/>
      <c r="H42" s="47"/>
      <c r="I42" s="46"/>
      <c r="J42" s="48"/>
      <c r="K42" s="46"/>
      <c r="L42" s="48"/>
      <c r="M42" s="46"/>
      <c r="N42" s="48"/>
      <c r="O42" s="79"/>
      <c r="P42" s="48"/>
      <c r="Q42" s="79"/>
      <c r="R42" s="48"/>
      <c r="S42" s="79"/>
      <c r="T42" s="48"/>
      <c r="U42" s="79"/>
      <c r="V42" s="48"/>
      <c r="W42" s="79"/>
      <c r="X42" s="48"/>
      <c r="Y42" s="79"/>
      <c r="Z42" s="48"/>
      <c r="AA42" s="79"/>
      <c r="AB42" s="48"/>
      <c r="AC42" s="79"/>
      <c r="AD42" s="48"/>
      <c r="AE42" s="79"/>
      <c r="AF42" s="48"/>
      <c r="AG42" s="79"/>
      <c r="AH42" s="48"/>
      <c r="AI42" s="79"/>
      <c r="AJ42" s="48"/>
      <c r="AK42" s="79"/>
      <c r="AL42" s="48"/>
      <c r="AM42" s="80"/>
      <c r="AN42" s="80"/>
      <c r="AO42" s="28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32.1" customHeight="1" x14ac:dyDescent="0.2">
      <c r="A43" s="776" t="s">
        <v>50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82"/>
      <c r="M43" s="11"/>
      <c r="N43" s="11"/>
      <c r="O43" s="8"/>
      <c r="P43" s="8"/>
      <c r="Q43" s="8"/>
      <c r="R43" s="8"/>
      <c r="S43" s="8"/>
      <c r="T43" s="8"/>
      <c r="U43" s="8"/>
      <c r="V43" s="8"/>
      <c r="W43" s="8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5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X43" s="2"/>
      <c r="BY43" s="2"/>
      <c r="BZ43" s="2"/>
      <c r="CG43" s="13"/>
      <c r="CH43" s="13"/>
      <c r="CI43" s="13"/>
      <c r="CJ43" s="13"/>
      <c r="CK43" s="13"/>
      <c r="CL43" s="13"/>
      <c r="CM43" s="13"/>
    </row>
    <row r="44" spans="1:91" ht="16.350000000000001" customHeight="1" x14ac:dyDescent="0.2">
      <c r="A44" s="1523" t="s">
        <v>39</v>
      </c>
      <c r="B44" s="1501" t="s">
        <v>5</v>
      </c>
      <c r="C44" s="1502"/>
      <c r="D44" s="1503"/>
      <c r="E44" s="1507" t="s">
        <v>6</v>
      </c>
      <c r="F44" s="1508"/>
      <c r="G44" s="1508"/>
      <c r="H44" s="1508"/>
      <c r="I44" s="1508"/>
      <c r="J44" s="1508"/>
      <c r="K44" s="1508"/>
      <c r="L44" s="1508"/>
      <c r="M44" s="1508"/>
      <c r="N44" s="1508"/>
      <c r="O44" s="1508"/>
      <c r="P44" s="1508"/>
      <c r="Q44" s="1508"/>
      <c r="R44" s="1508"/>
      <c r="S44" s="1508"/>
      <c r="T44" s="1508"/>
      <c r="U44" s="1508"/>
      <c r="V44" s="1508"/>
      <c r="W44" s="1508"/>
      <c r="X44" s="1508"/>
      <c r="Y44" s="1508"/>
      <c r="Z44" s="1508"/>
      <c r="AA44" s="1508"/>
      <c r="AB44" s="1508"/>
      <c r="AC44" s="1508"/>
      <c r="AD44" s="1508"/>
      <c r="AE44" s="1508"/>
      <c r="AF44" s="1508"/>
      <c r="AG44" s="1508"/>
      <c r="AH44" s="1508"/>
      <c r="AI44" s="1508"/>
      <c r="AJ44" s="1508"/>
      <c r="AK44" s="1508"/>
      <c r="AL44" s="1509"/>
      <c r="AM44" s="1510" t="s">
        <v>7</v>
      </c>
      <c r="AN44" s="1510" t="s">
        <v>10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24"/>
      <c r="B45" s="1504"/>
      <c r="C45" s="1505"/>
      <c r="D45" s="1506"/>
      <c r="E45" s="1507" t="s">
        <v>11</v>
      </c>
      <c r="F45" s="1509"/>
      <c r="G45" s="1507" t="s">
        <v>12</v>
      </c>
      <c r="H45" s="1509"/>
      <c r="I45" s="1507" t="s">
        <v>13</v>
      </c>
      <c r="J45" s="1509"/>
      <c r="K45" s="1507" t="s">
        <v>14</v>
      </c>
      <c r="L45" s="1509"/>
      <c r="M45" s="1507" t="s">
        <v>15</v>
      </c>
      <c r="N45" s="1509"/>
      <c r="O45" s="1513" t="s">
        <v>16</v>
      </c>
      <c r="P45" s="1514"/>
      <c r="Q45" s="1513" t="s">
        <v>17</v>
      </c>
      <c r="R45" s="1514"/>
      <c r="S45" s="1513" t="s">
        <v>18</v>
      </c>
      <c r="T45" s="1514"/>
      <c r="U45" s="1513" t="s">
        <v>19</v>
      </c>
      <c r="V45" s="1514"/>
      <c r="W45" s="1513" t="s">
        <v>20</v>
      </c>
      <c r="X45" s="1514"/>
      <c r="Y45" s="1513" t="s">
        <v>21</v>
      </c>
      <c r="Z45" s="1514"/>
      <c r="AA45" s="1513" t="s">
        <v>22</v>
      </c>
      <c r="AB45" s="1514"/>
      <c r="AC45" s="1513" t="s">
        <v>23</v>
      </c>
      <c r="AD45" s="1514"/>
      <c r="AE45" s="1513" t="s">
        <v>24</v>
      </c>
      <c r="AF45" s="1514"/>
      <c r="AG45" s="1513" t="s">
        <v>25</v>
      </c>
      <c r="AH45" s="1514"/>
      <c r="AI45" s="1513" t="s">
        <v>26</v>
      </c>
      <c r="AJ45" s="1514"/>
      <c r="AK45" s="1513" t="s">
        <v>27</v>
      </c>
      <c r="AL45" s="1514"/>
      <c r="AM45" s="1511"/>
      <c r="AN45" s="1511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25"/>
      <c r="B46" s="870" t="s">
        <v>32</v>
      </c>
      <c r="C46" s="15" t="s">
        <v>40</v>
      </c>
      <c r="D46" s="764" t="s">
        <v>34</v>
      </c>
      <c r="E46" s="758" t="s">
        <v>40</v>
      </c>
      <c r="F46" s="760" t="s">
        <v>34</v>
      </c>
      <c r="G46" s="758" t="s">
        <v>40</v>
      </c>
      <c r="H46" s="760" t="s">
        <v>34</v>
      </c>
      <c r="I46" s="758" t="s">
        <v>40</v>
      </c>
      <c r="J46" s="760" t="s">
        <v>34</v>
      </c>
      <c r="K46" s="758" t="s">
        <v>40</v>
      </c>
      <c r="L46" s="760" t="s">
        <v>34</v>
      </c>
      <c r="M46" s="758" t="s">
        <v>40</v>
      </c>
      <c r="N46" s="760" t="s">
        <v>34</v>
      </c>
      <c r="O46" s="758" t="s">
        <v>40</v>
      </c>
      <c r="P46" s="760" t="s">
        <v>34</v>
      </c>
      <c r="Q46" s="758" t="s">
        <v>40</v>
      </c>
      <c r="R46" s="760" t="s">
        <v>34</v>
      </c>
      <c r="S46" s="758" t="s">
        <v>40</v>
      </c>
      <c r="T46" s="760" t="s">
        <v>34</v>
      </c>
      <c r="U46" s="758" t="s">
        <v>40</v>
      </c>
      <c r="V46" s="760" t="s">
        <v>34</v>
      </c>
      <c r="W46" s="758" t="s">
        <v>40</v>
      </c>
      <c r="X46" s="760" t="s">
        <v>34</v>
      </c>
      <c r="Y46" s="758" t="s">
        <v>40</v>
      </c>
      <c r="Z46" s="760" t="s">
        <v>34</v>
      </c>
      <c r="AA46" s="758" t="s">
        <v>40</v>
      </c>
      <c r="AB46" s="760" t="s">
        <v>34</v>
      </c>
      <c r="AC46" s="758" t="s">
        <v>40</v>
      </c>
      <c r="AD46" s="760" t="s">
        <v>34</v>
      </c>
      <c r="AE46" s="758" t="s">
        <v>40</v>
      </c>
      <c r="AF46" s="760" t="s">
        <v>34</v>
      </c>
      <c r="AG46" s="758" t="s">
        <v>40</v>
      </c>
      <c r="AH46" s="760" t="s">
        <v>34</v>
      </c>
      <c r="AI46" s="758" t="s">
        <v>40</v>
      </c>
      <c r="AJ46" s="760" t="s">
        <v>34</v>
      </c>
      <c r="AK46" s="758" t="s">
        <v>40</v>
      </c>
      <c r="AL46" s="760" t="s">
        <v>34</v>
      </c>
      <c r="AM46" s="1512"/>
      <c r="AN46" s="15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874" t="s">
        <v>41</v>
      </c>
      <c r="B47" s="875">
        <f t="shared" ref="B47:B52" si="6">SUM(C47+D47)</f>
        <v>0</v>
      </c>
      <c r="C47" s="905">
        <f t="shared" ref="C47:D52" si="7">SUM(E47+G47+I47+K47+M47+O47+Q47+S47+U47+W47+Y47+AA47+AC47+AE47+AG47+AI47+AK47)</f>
        <v>0</v>
      </c>
      <c r="D47" s="897">
        <f t="shared" si="7"/>
        <v>0</v>
      </c>
      <c r="E47" s="898"/>
      <c r="F47" s="899"/>
      <c r="G47" s="898"/>
      <c r="H47" s="899"/>
      <c r="I47" s="898"/>
      <c r="J47" s="900"/>
      <c r="K47" s="898"/>
      <c r="L47" s="900"/>
      <c r="M47" s="898"/>
      <c r="N47" s="900"/>
      <c r="O47" s="906"/>
      <c r="P47" s="900"/>
      <c r="Q47" s="906"/>
      <c r="R47" s="900"/>
      <c r="S47" s="906"/>
      <c r="T47" s="900"/>
      <c r="U47" s="906"/>
      <c r="V47" s="900"/>
      <c r="W47" s="906"/>
      <c r="X47" s="900"/>
      <c r="Y47" s="906"/>
      <c r="Z47" s="900"/>
      <c r="AA47" s="906"/>
      <c r="AB47" s="900"/>
      <c r="AC47" s="906"/>
      <c r="AD47" s="900"/>
      <c r="AE47" s="906"/>
      <c r="AF47" s="900"/>
      <c r="AG47" s="906"/>
      <c r="AH47" s="900"/>
      <c r="AI47" s="906"/>
      <c r="AJ47" s="900"/>
      <c r="AK47" s="906"/>
      <c r="AL47" s="900"/>
      <c r="AM47" s="907"/>
      <c r="AN47" s="907"/>
      <c r="AO47" s="28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>
        <v>0</v>
      </c>
      <c r="CH47" s="13">
        <v>0</v>
      </c>
      <c r="CI47" s="13"/>
      <c r="CJ47" s="13"/>
      <c r="CK47" s="13"/>
      <c r="CL47" s="13"/>
      <c r="CM47" s="13"/>
    </row>
    <row r="48" spans="1:91" ht="16.350000000000001" customHeight="1" x14ac:dyDescent="0.2">
      <c r="A48" s="30" t="s">
        <v>42</v>
      </c>
      <c r="B48" s="63">
        <f t="shared" si="6"/>
        <v>0</v>
      </c>
      <c r="C48" s="64">
        <f t="shared" si="7"/>
        <v>0</v>
      </c>
      <c r="D48" s="72">
        <f t="shared" si="7"/>
        <v>0</v>
      </c>
      <c r="E48" s="34"/>
      <c r="F48" s="73"/>
      <c r="G48" s="34"/>
      <c r="H48" s="73"/>
      <c r="I48" s="34"/>
      <c r="J48" s="35"/>
      <c r="K48" s="34"/>
      <c r="L48" s="35"/>
      <c r="M48" s="34"/>
      <c r="N48" s="35"/>
      <c r="O48" s="74"/>
      <c r="P48" s="35"/>
      <c r="Q48" s="74"/>
      <c r="R48" s="35"/>
      <c r="S48" s="74"/>
      <c r="T48" s="35"/>
      <c r="U48" s="74"/>
      <c r="V48" s="35"/>
      <c r="W48" s="74"/>
      <c r="X48" s="35"/>
      <c r="Y48" s="74"/>
      <c r="Z48" s="35"/>
      <c r="AA48" s="74"/>
      <c r="AB48" s="35"/>
      <c r="AC48" s="74"/>
      <c r="AD48" s="35"/>
      <c r="AE48" s="74"/>
      <c r="AF48" s="35"/>
      <c r="AG48" s="74"/>
      <c r="AH48" s="35"/>
      <c r="AI48" s="74"/>
      <c r="AJ48" s="35"/>
      <c r="AK48" s="74"/>
      <c r="AL48" s="35"/>
      <c r="AM48" s="75"/>
      <c r="AN48" s="75"/>
      <c r="AO48" s="28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2">
        <f t="shared" si="7"/>
        <v>0</v>
      </c>
      <c r="E49" s="34"/>
      <c r="F49" s="73"/>
      <c r="G49" s="34"/>
      <c r="H49" s="73"/>
      <c r="I49" s="34"/>
      <c r="J49" s="35"/>
      <c r="K49" s="34"/>
      <c r="L49" s="35"/>
      <c r="M49" s="34"/>
      <c r="N49" s="35"/>
      <c r="O49" s="74"/>
      <c r="P49" s="35"/>
      <c r="Q49" s="74"/>
      <c r="R49" s="35"/>
      <c r="S49" s="74"/>
      <c r="T49" s="35"/>
      <c r="U49" s="74"/>
      <c r="V49" s="35"/>
      <c r="W49" s="74"/>
      <c r="X49" s="35"/>
      <c r="Y49" s="74"/>
      <c r="Z49" s="35"/>
      <c r="AA49" s="74"/>
      <c r="AB49" s="35"/>
      <c r="AC49" s="74"/>
      <c r="AD49" s="35"/>
      <c r="AE49" s="74"/>
      <c r="AF49" s="35"/>
      <c r="AG49" s="74"/>
      <c r="AH49" s="35"/>
      <c r="AI49" s="74"/>
      <c r="AJ49" s="35"/>
      <c r="AK49" s="74"/>
      <c r="AL49" s="35"/>
      <c r="AM49" s="75"/>
      <c r="AN49" s="75"/>
      <c r="AO49" s="28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46</v>
      </c>
      <c r="B50" s="63">
        <f t="shared" si="6"/>
        <v>0</v>
      </c>
      <c r="C50" s="64">
        <f t="shared" si="7"/>
        <v>0</v>
      </c>
      <c r="D50" s="72">
        <f t="shared" si="7"/>
        <v>0</v>
      </c>
      <c r="E50" s="34"/>
      <c r="F50" s="73"/>
      <c r="G50" s="34"/>
      <c r="H50" s="73"/>
      <c r="I50" s="34"/>
      <c r="J50" s="35"/>
      <c r="K50" s="34"/>
      <c r="L50" s="35"/>
      <c r="M50" s="34"/>
      <c r="N50" s="35"/>
      <c r="O50" s="74"/>
      <c r="P50" s="35"/>
      <c r="Q50" s="74"/>
      <c r="R50" s="35"/>
      <c r="S50" s="74"/>
      <c r="T50" s="35"/>
      <c r="U50" s="74"/>
      <c r="V50" s="35"/>
      <c r="W50" s="74"/>
      <c r="X50" s="35"/>
      <c r="Y50" s="74"/>
      <c r="Z50" s="35"/>
      <c r="AA50" s="74"/>
      <c r="AB50" s="35"/>
      <c r="AC50" s="74"/>
      <c r="AD50" s="35"/>
      <c r="AE50" s="74"/>
      <c r="AF50" s="35"/>
      <c r="AG50" s="74"/>
      <c r="AH50" s="35"/>
      <c r="AI50" s="74"/>
      <c r="AJ50" s="35"/>
      <c r="AK50" s="74"/>
      <c r="AL50" s="35"/>
      <c r="AM50" s="75"/>
      <c r="AN50" s="75"/>
      <c r="AO50" s="28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2">
        <f t="shared" si="7"/>
        <v>0</v>
      </c>
      <c r="E51" s="34"/>
      <c r="F51" s="73"/>
      <c r="G51" s="34"/>
      <c r="H51" s="73"/>
      <c r="I51" s="34"/>
      <c r="J51" s="35"/>
      <c r="K51" s="34"/>
      <c r="L51" s="35"/>
      <c r="M51" s="34"/>
      <c r="N51" s="35"/>
      <c r="O51" s="74"/>
      <c r="P51" s="35"/>
      <c r="Q51" s="74"/>
      <c r="R51" s="35"/>
      <c r="S51" s="74"/>
      <c r="T51" s="35"/>
      <c r="U51" s="74"/>
      <c r="V51" s="35"/>
      <c r="W51" s="74"/>
      <c r="X51" s="35"/>
      <c r="Y51" s="74"/>
      <c r="Z51" s="35"/>
      <c r="AA51" s="74"/>
      <c r="AB51" s="35"/>
      <c r="AC51" s="74"/>
      <c r="AD51" s="35"/>
      <c r="AE51" s="74"/>
      <c r="AF51" s="35"/>
      <c r="AG51" s="74"/>
      <c r="AH51" s="35"/>
      <c r="AI51" s="74"/>
      <c r="AJ51" s="35"/>
      <c r="AK51" s="74"/>
      <c r="AL51" s="35"/>
      <c r="AM51" s="75"/>
      <c r="AN51" s="75"/>
      <c r="AO51" s="28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89" t="s">
        <v>48</v>
      </c>
      <c r="B52" s="77">
        <f t="shared" si="6"/>
        <v>0</v>
      </c>
      <c r="C52" s="78">
        <f t="shared" si="7"/>
        <v>0</v>
      </c>
      <c r="D52" s="45">
        <f t="shared" si="7"/>
        <v>0</v>
      </c>
      <c r="E52" s="46"/>
      <c r="F52" s="47"/>
      <c r="G52" s="46"/>
      <c r="H52" s="47"/>
      <c r="I52" s="46"/>
      <c r="J52" s="48"/>
      <c r="K52" s="46"/>
      <c r="L52" s="48"/>
      <c r="M52" s="46"/>
      <c r="N52" s="48"/>
      <c r="O52" s="79"/>
      <c r="P52" s="48"/>
      <c r="Q52" s="79"/>
      <c r="R52" s="48"/>
      <c r="S52" s="79"/>
      <c r="T52" s="48"/>
      <c r="U52" s="79"/>
      <c r="V52" s="48"/>
      <c r="W52" s="79"/>
      <c r="X52" s="48"/>
      <c r="Y52" s="79"/>
      <c r="Z52" s="48"/>
      <c r="AA52" s="79"/>
      <c r="AB52" s="48"/>
      <c r="AC52" s="79"/>
      <c r="AD52" s="48"/>
      <c r="AE52" s="79"/>
      <c r="AF52" s="48"/>
      <c r="AG52" s="79"/>
      <c r="AH52" s="48"/>
      <c r="AI52" s="79"/>
      <c r="AJ52" s="48"/>
      <c r="AK52" s="79"/>
      <c r="AL52" s="48"/>
      <c r="AM52" s="80"/>
      <c r="AN52" s="80"/>
      <c r="AO52" s="28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s="94" customFormat="1" ht="32.1" customHeight="1" x14ac:dyDescent="0.2">
      <c r="A53" s="92" t="s">
        <v>51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  <c r="O53" s="93"/>
      <c r="P53" s="56"/>
      <c r="Q53" s="56"/>
      <c r="R53" s="56"/>
      <c r="S53" s="56"/>
      <c r="T53" s="56"/>
      <c r="U53" s="56"/>
      <c r="V53" s="56"/>
      <c r="W53" s="56"/>
      <c r="X53" s="56"/>
      <c r="Y53" s="56"/>
      <c r="AN53" s="8"/>
      <c r="AO53" s="8"/>
      <c r="AP53" s="8"/>
      <c r="AQ53" s="8"/>
      <c r="AR53" s="57"/>
      <c r="AS53" s="57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95"/>
      <c r="CB53" s="95"/>
      <c r="CC53" s="95"/>
      <c r="CD53" s="95"/>
      <c r="CE53" s="95"/>
      <c r="CF53" s="95"/>
      <c r="CG53" s="96"/>
      <c r="CH53" s="96"/>
      <c r="CI53" s="96"/>
      <c r="CJ53" s="96"/>
      <c r="CK53" s="96"/>
      <c r="CL53" s="96"/>
      <c r="CM53" s="96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</row>
    <row r="54" spans="1:104" ht="16.350000000000001" customHeight="1" x14ac:dyDescent="0.2">
      <c r="A54" s="1502" t="s">
        <v>52</v>
      </c>
      <c r="B54" s="1531" t="s">
        <v>53</v>
      </c>
      <c r="C54" s="1532"/>
      <c r="D54" s="1533"/>
      <c r="E54" s="1537" t="s">
        <v>6</v>
      </c>
      <c r="F54" s="1538"/>
      <c r="G54" s="1538"/>
      <c r="H54" s="1538"/>
      <c r="I54" s="1538"/>
      <c r="J54" s="1538"/>
      <c r="K54" s="1538"/>
      <c r="L54" s="1538"/>
      <c r="M54" s="1538"/>
      <c r="N54" s="1538"/>
      <c r="O54" s="1538"/>
      <c r="P54" s="1538"/>
      <c r="Q54" s="1538"/>
      <c r="R54" s="1538"/>
      <c r="S54" s="1538"/>
      <c r="T54" s="1538"/>
      <c r="U54" s="1538"/>
      <c r="V54" s="1538"/>
      <c r="W54" s="1538"/>
      <c r="X54" s="1538"/>
      <c r="Y54" s="1538"/>
      <c r="Z54" s="1538"/>
      <c r="AA54" s="1538"/>
      <c r="AB54" s="1538"/>
      <c r="AC54" s="1538"/>
      <c r="AD54" s="1538"/>
      <c r="AE54" s="1538"/>
      <c r="AF54" s="1538"/>
      <c r="AG54" s="1538"/>
      <c r="AH54" s="1538"/>
      <c r="AI54" s="1538"/>
      <c r="AJ54" s="1538"/>
      <c r="AK54" s="1538"/>
      <c r="AL54" s="1539"/>
      <c r="AM54" s="1526" t="s">
        <v>54</v>
      </c>
      <c r="AN54" s="1527"/>
      <c r="AO54" s="7"/>
      <c r="AP54" s="7"/>
      <c r="AQ54" s="7"/>
      <c r="AR54" s="97"/>
      <c r="AS54" s="97"/>
      <c r="AT54" s="7"/>
      <c r="BX54" s="2"/>
      <c r="BY54" s="2"/>
      <c r="CG54" s="13"/>
      <c r="CH54" s="13"/>
      <c r="CI54" s="13"/>
      <c r="CJ54" s="13"/>
      <c r="CK54" s="13"/>
      <c r="CL54" s="13"/>
      <c r="CM54" s="13"/>
    </row>
    <row r="55" spans="1:104" ht="16.350000000000001" customHeight="1" x14ac:dyDescent="0.2">
      <c r="A55" s="1530"/>
      <c r="B55" s="1534"/>
      <c r="C55" s="1535"/>
      <c r="D55" s="1536"/>
      <c r="E55" s="1507" t="s">
        <v>11</v>
      </c>
      <c r="F55" s="1509"/>
      <c r="G55" s="1507" t="s">
        <v>12</v>
      </c>
      <c r="H55" s="1509"/>
      <c r="I55" s="1507" t="s">
        <v>13</v>
      </c>
      <c r="J55" s="1509"/>
      <c r="K55" s="1507" t="s">
        <v>14</v>
      </c>
      <c r="L55" s="1509"/>
      <c r="M55" s="1507" t="s">
        <v>15</v>
      </c>
      <c r="N55" s="1509"/>
      <c r="O55" s="1513" t="s">
        <v>16</v>
      </c>
      <c r="P55" s="1514"/>
      <c r="Q55" s="1513" t="s">
        <v>17</v>
      </c>
      <c r="R55" s="1514"/>
      <c r="S55" s="1513" t="s">
        <v>18</v>
      </c>
      <c r="T55" s="1514"/>
      <c r="U55" s="1513" t="s">
        <v>19</v>
      </c>
      <c r="V55" s="1520"/>
      <c r="W55" s="1513" t="s">
        <v>20</v>
      </c>
      <c r="X55" s="1514"/>
      <c r="Y55" s="1513" t="s">
        <v>21</v>
      </c>
      <c r="Z55" s="1514"/>
      <c r="AA55" s="1513" t="s">
        <v>22</v>
      </c>
      <c r="AB55" s="1514"/>
      <c r="AC55" s="1513" t="s">
        <v>23</v>
      </c>
      <c r="AD55" s="1514"/>
      <c r="AE55" s="1513" t="s">
        <v>24</v>
      </c>
      <c r="AF55" s="1514"/>
      <c r="AG55" s="1513" t="s">
        <v>25</v>
      </c>
      <c r="AH55" s="1514"/>
      <c r="AI55" s="1513" t="s">
        <v>26</v>
      </c>
      <c r="AJ55" s="1514"/>
      <c r="AK55" s="1513" t="s">
        <v>27</v>
      </c>
      <c r="AL55" s="1514"/>
      <c r="AM55" s="1528"/>
      <c r="AN55" s="1529"/>
      <c r="AO55" s="97"/>
      <c r="AP55" s="97"/>
      <c r="AQ55" s="97"/>
      <c r="AR55" s="97"/>
      <c r="AS55" s="97"/>
      <c r="AT55" s="97"/>
      <c r="AU55" s="12"/>
      <c r="AV55" s="12"/>
      <c r="AW55" s="12"/>
      <c r="AX55" s="12"/>
      <c r="AY55" s="12"/>
      <c r="AZ55" s="12"/>
      <c r="BA55" s="12"/>
      <c r="BB55" s="12"/>
      <c r="BC55" s="12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32.1" customHeight="1" x14ac:dyDescent="0.2">
      <c r="A56" s="1505"/>
      <c r="B56" s="777" t="s">
        <v>32</v>
      </c>
      <c r="C56" s="774" t="s">
        <v>33</v>
      </c>
      <c r="D56" s="765" t="s">
        <v>34</v>
      </c>
      <c r="E56" s="872" t="s">
        <v>33</v>
      </c>
      <c r="F56" s="765" t="s">
        <v>34</v>
      </c>
      <c r="G56" s="872" t="s">
        <v>33</v>
      </c>
      <c r="H56" s="765" t="s">
        <v>34</v>
      </c>
      <c r="I56" s="872" t="s">
        <v>33</v>
      </c>
      <c r="J56" s="765" t="s">
        <v>34</v>
      </c>
      <c r="K56" s="872" t="s">
        <v>33</v>
      </c>
      <c r="L56" s="765" t="s">
        <v>34</v>
      </c>
      <c r="M56" s="872" t="s">
        <v>33</v>
      </c>
      <c r="N56" s="765" t="s">
        <v>34</v>
      </c>
      <c r="O56" s="872" t="s">
        <v>33</v>
      </c>
      <c r="P56" s="765" t="s">
        <v>34</v>
      </c>
      <c r="Q56" s="872" t="s">
        <v>33</v>
      </c>
      <c r="R56" s="765" t="s">
        <v>34</v>
      </c>
      <c r="S56" s="872" t="s">
        <v>33</v>
      </c>
      <c r="T56" s="765" t="s">
        <v>34</v>
      </c>
      <c r="U56" s="872" t="s">
        <v>33</v>
      </c>
      <c r="V56" s="775" t="s">
        <v>34</v>
      </c>
      <c r="W56" s="872" t="s">
        <v>33</v>
      </c>
      <c r="X56" s="765" t="s">
        <v>34</v>
      </c>
      <c r="Y56" s="872" t="s">
        <v>33</v>
      </c>
      <c r="Z56" s="765" t="s">
        <v>34</v>
      </c>
      <c r="AA56" s="872" t="s">
        <v>33</v>
      </c>
      <c r="AB56" s="765" t="s">
        <v>34</v>
      </c>
      <c r="AC56" s="872" t="s">
        <v>33</v>
      </c>
      <c r="AD56" s="765" t="s">
        <v>34</v>
      </c>
      <c r="AE56" s="872" t="s">
        <v>33</v>
      </c>
      <c r="AF56" s="765" t="s">
        <v>34</v>
      </c>
      <c r="AG56" s="872" t="s">
        <v>33</v>
      </c>
      <c r="AH56" s="765" t="s">
        <v>34</v>
      </c>
      <c r="AI56" s="872" t="s">
        <v>33</v>
      </c>
      <c r="AJ56" s="765" t="s">
        <v>34</v>
      </c>
      <c r="AK56" s="872" t="s">
        <v>33</v>
      </c>
      <c r="AL56" s="765" t="s">
        <v>34</v>
      </c>
      <c r="AM56" s="100" t="s">
        <v>55</v>
      </c>
      <c r="AN56" s="765" t="s">
        <v>56</v>
      </c>
      <c r="AO56" s="97"/>
      <c r="AP56" s="97"/>
      <c r="AQ56" s="97"/>
      <c r="AR56" s="97"/>
      <c r="AS56" s="97"/>
      <c r="AT56" s="97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16.350000000000001" customHeight="1" x14ac:dyDescent="0.2">
      <c r="A57" s="908" t="s">
        <v>57</v>
      </c>
      <c r="B57" s="875">
        <f t="shared" ref="B57:B62" si="8">SUM(C57+D57)</f>
        <v>24</v>
      </c>
      <c r="C57" s="905">
        <f t="shared" ref="C57:D62" si="9">SUM(E57+G57+I57+K57+M57+O57+Q57+S57+U57+W57+Y57+AA57+AC57+AE57+AG57+AI57+AK57)</f>
        <v>17</v>
      </c>
      <c r="D57" s="897">
        <f t="shared" si="9"/>
        <v>7</v>
      </c>
      <c r="E57" s="898"/>
      <c r="F57" s="899">
        <v>1</v>
      </c>
      <c r="G57" s="898"/>
      <c r="H57" s="900"/>
      <c r="I57" s="898">
        <v>1</v>
      </c>
      <c r="J57" s="900"/>
      <c r="K57" s="898"/>
      <c r="L57" s="900"/>
      <c r="M57" s="898"/>
      <c r="N57" s="900"/>
      <c r="O57" s="898"/>
      <c r="P57" s="900"/>
      <c r="Q57" s="898">
        <v>2</v>
      </c>
      <c r="R57" s="900"/>
      <c r="S57" s="898">
        <v>1</v>
      </c>
      <c r="T57" s="900"/>
      <c r="U57" s="898"/>
      <c r="V57" s="902"/>
      <c r="W57" s="898"/>
      <c r="X57" s="900"/>
      <c r="Y57" s="898"/>
      <c r="Z57" s="900"/>
      <c r="AA57" s="898">
        <v>3</v>
      </c>
      <c r="AB57" s="900"/>
      <c r="AC57" s="898">
        <v>1</v>
      </c>
      <c r="AD57" s="900">
        <v>1</v>
      </c>
      <c r="AE57" s="898">
        <v>3</v>
      </c>
      <c r="AF57" s="900"/>
      <c r="AG57" s="898">
        <v>1</v>
      </c>
      <c r="AH57" s="900"/>
      <c r="AI57" s="898">
        <v>3</v>
      </c>
      <c r="AJ57" s="900">
        <v>2</v>
      </c>
      <c r="AK57" s="906">
        <v>2</v>
      </c>
      <c r="AL57" s="900">
        <v>3</v>
      </c>
      <c r="AM57" s="906"/>
      <c r="AN57" s="900">
        <v>24</v>
      </c>
      <c r="AO57" s="102" t="str">
        <f>CA57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2"/>
      <c r="BB57" s="12"/>
      <c r="BC57" s="12"/>
      <c r="BX57" s="2"/>
      <c r="BY57" s="2"/>
      <c r="CA57" s="103" t="str">
        <f>IF(CG57=1,"* La suma de las Herramientas de Categorización debe ser igual al total. ","")</f>
        <v/>
      </c>
      <c r="CG57" s="104">
        <f>IF(B57&lt;&gt;(AM57+AN57),1,0)</f>
        <v>0</v>
      </c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05" t="s">
        <v>58</v>
      </c>
      <c r="B58" s="63">
        <f t="shared" si="8"/>
        <v>414</v>
      </c>
      <c r="C58" s="64">
        <f t="shared" si="9"/>
        <v>231</v>
      </c>
      <c r="D58" s="72">
        <f t="shared" si="9"/>
        <v>183</v>
      </c>
      <c r="E58" s="34">
        <v>12</v>
      </c>
      <c r="F58" s="73">
        <v>12</v>
      </c>
      <c r="G58" s="34">
        <v>5</v>
      </c>
      <c r="H58" s="35">
        <v>6</v>
      </c>
      <c r="I58" s="34">
        <v>6</v>
      </c>
      <c r="J58" s="35">
        <v>7</v>
      </c>
      <c r="K58" s="34">
        <v>5</v>
      </c>
      <c r="L58" s="35">
        <v>7</v>
      </c>
      <c r="M58" s="34">
        <v>12</v>
      </c>
      <c r="N58" s="35">
        <v>16</v>
      </c>
      <c r="O58" s="34">
        <v>18</v>
      </c>
      <c r="P58" s="35">
        <v>9</v>
      </c>
      <c r="Q58" s="34">
        <v>12</v>
      </c>
      <c r="R58" s="35">
        <v>8</v>
      </c>
      <c r="S58" s="34">
        <v>14</v>
      </c>
      <c r="T58" s="35">
        <v>13</v>
      </c>
      <c r="U58" s="34">
        <v>8</v>
      </c>
      <c r="V58" s="39">
        <v>6</v>
      </c>
      <c r="W58" s="34">
        <v>17</v>
      </c>
      <c r="X58" s="35">
        <v>4</v>
      </c>
      <c r="Y58" s="34">
        <v>14</v>
      </c>
      <c r="Z58" s="35">
        <v>10</v>
      </c>
      <c r="AA58" s="34">
        <v>23</v>
      </c>
      <c r="AB58" s="35">
        <v>15</v>
      </c>
      <c r="AC58" s="34">
        <v>18</v>
      </c>
      <c r="AD58" s="35">
        <v>12</v>
      </c>
      <c r="AE58" s="34">
        <v>16</v>
      </c>
      <c r="AF58" s="35">
        <v>8</v>
      </c>
      <c r="AG58" s="34">
        <v>13</v>
      </c>
      <c r="AH58" s="35">
        <v>16</v>
      </c>
      <c r="AI58" s="34">
        <v>11</v>
      </c>
      <c r="AJ58" s="35">
        <v>12</v>
      </c>
      <c r="AK58" s="74">
        <v>27</v>
      </c>
      <c r="AL58" s="35">
        <v>22</v>
      </c>
      <c r="AM58" s="74"/>
      <c r="AN58" s="35">
        <v>414</v>
      </c>
      <c r="AO58" s="102" t="str">
        <f t="shared" ref="AO58:AO61" si="10"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3" t="str">
        <f t="shared" ref="CA58:CA61" si="11">IF(CG58=1,"* La suma de las Herramientas de Categorización debe ser igual al total. ","")</f>
        <v/>
      </c>
      <c r="CG58" s="104">
        <f t="shared" ref="CG58:CG61" si="12"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5" t="s">
        <v>59</v>
      </c>
      <c r="B59" s="63">
        <f t="shared" si="8"/>
        <v>2280</v>
      </c>
      <c r="C59" s="64">
        <f t="shared" si="9"/>
        <v>1133</v>
      </c>
      <c r="D59" s="72">
        <f t="shared" si="9"/>
        <v>1147</v>
      </c>
      <c r="E59" s="34">
        <v>136</v>
      </c>
      <c r="F59" s="73">
        <v>126</v>
      </c>
      <c r="G59" s="34">
        <v>74</v>
      </c>
      <c r="H59" s="35">
        <v>66</v>
      </c>
      <c r="I59" s="34">
        <v>59</v>
      </c>
      <c r="J59" s="35">
        <v>39</v>
      </c>
      <c r="K59" s="34">
        <v>45</v>
      </c>
      <c r="L59" s="35">
        <v>48</v>
      </c>
      <c r="M59" s="34">
        <v>47</v>
      </c>
      <c r="N59" s="35">
        <v>65</v>
      </c>
      <c r="O59" s="34">
        <v>55</v>
      </c>
      <c r="P59" s="35">
        <v>46</v>
      </c>
      <c r="Q59" s="34">
        <v>79</v>
      </c>
      <c r="R59" s="35">
        <v>64</v>
      </c>
      <c r="S59" s="34">
        <v>82</v>
      </c>
      <c r="T59" s="35">
        <v>67</v>
      </c>
      <c r="U59" s="34">
        <v>43</v>
      </c>
      <c r="V59" s="39">
        <v>54</v>
      </c>
      <c r="W59" s="34">
        <v>58</v>
      </c>
      <c r="X59" s="35">
        <v>79</v>
      </c>
      <c r="Y59" s="34">
        <v>48</v>
      </c>
      <c r="Z59" s="35">
        <v>64</v>
      </c>
      <c r="AA59" s="34">
        <v>71</v>
      </c>
      <c r="AB59" s="35">
        <v>86</v>
      </c>
      <c r="AC59" s="34">
        <v>66</v>
      </c>
      <c r="AD59" s="35">
        <v>73</v>
      </c>
      <c r="AE59" s="34">
        <v>79</v>
      </c>
      <c r="AF59" s="35">
        <v>68</v>
      </c>
      <c r="AG59" s="34">
        <v>64</v>
      </c>
      <c r="AH59" s="35">
        <v>71</v>
      </c>
      <c r="AI59" s="34">
        <v>61</v>
      </c>
      <c r="AJ59" s="35">
        <v>39</v>
      </c>
      <c r="AK59" s="74">
        <v>66</v>
      </c>
      <c r="AL59" s="35">
        <v>92</v>
      </c>
      <c r="AM59" s="74"/>
      <c r="AN59" s="35">
        <v>2280</v>
      </c>
      <c r="AO59" s="102" t="str">
        <f t="shared" si="10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3" t="str">
        <f t="shared" si="11"/>
        <v/>
      </c>
      <c r="CG59" s="104">
        <f t="shared" si="12"/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5" t="s">
        <v>60</v>
      </c>
      <c r="B60" s="63">
        <f t="shared" si="8"/>
        <v>657</v>
      </c>
      <c r="C60" s="64">
        <f t="shared" si="9"/>
        <v>323</v>
      </c>
      <c r="D60" s="72">
        <f t="shared" si="9"/>
        <v>334</v>
      </c>
      <c r="E60" s="34">
        <v>31</v>
      </c>
      <c r="F60" s="73">
        <v>32</v>
      </c>
      <c r="G60" s="34">
        <v>25</v>
      </c>
      <c r="H60" s="35">
        <v>23</v>
      </c>
      <c r="I60" s="34">
        <v>17</v>
      </c>
      <c r="J60" s="35">
        <v>16</v>
      </c>
      <c r="K60" s="34">
        <v>18</v>
      </c>
      <c r="L60" s="35">
        <v>18</v>
      </c>
      <c r="M60" s="34">
        <v>28</v>
      </c>
      <c r="N60" s="35">
        <v>36</v>
      </c>
      <c r="O60" s="34">
        <v>31</v>
      </c>
      <c r="P60" s="35">
        <v>30</v>
      </c>
      <c r="Q60" s="34">
        <v>22</v>
      </c>
      <c r="R60" s="35">
        <v>28</v>
      </c>
      <c r="S60" s="34">
        <v>20</v>
      </c>
      <c r="T60" s="35">
        <v>30</v>
      </c>
      <c r="U60" s="34">
        <v>24</v>
      </c>
      <c r="V60" s="39">
        <v>22</v>
      </c>
      <c r="W60" s="34">
        <v>26</v>
      </c>
      <c r="X60" s="35">
        <v>19</v>
      </c>
      <c r="Y60" s="34">
        <v>27</v>
      </c>
      <c r="Z60" s="35">
        <v>31</v>
      </c>
      <c r="AA60" s="34">
        <v>17</v>
      </c>
      <c r="AB60" s="35">
        <v>11</v>
      </c>
      <c r="AC60" s="34">
        <v>11</v>
      </c>
      <c r="AD60" s="35">
        <v>12</v>
      </c>
      <c r="AE60" s="34">
        <v>11</v>
      </c>
      <c r="AF60" s="35">
        <v>6</v>
      </c>
      <c r="AG60" s="34">
        <v>10</v>
      </c>
      <c r="AH60" s="35">
        <v>5</v>
      </c>
      <c r="AI60" s="34">
        <v>4</v>
      </c>
      <c r="AJ60" s="35">
        <v>11</v>
      </c>
      <c r="AK60" s="74">
        <v>1</v>
      </c>
      <c r="AL60" s="35">
        <v>4</v>
      </c>
      <c r="AM60" s="74"/>
      <c r="AN60" s="35">
        <v>657</v>
      </c>
      <c r="AO60" s="102" t="str">
        <f t="shared" si="10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3" t="str">
        <f t="shared" si="11"/>
        <v/>
      </c>
      <c r="CG60" s="104">
        <f t="shared" si="12"/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6" t="s">
        <v>61</v>
      </c>
      <c r="B61" s="107">
        <f t="shared" si="8"/>
        <v>39</v>
      </c>
      <c r="C61" s="108">
        <f t="shared" si="9"/>
        <v>16</v>
      </c>
      <c r="D61" s="109">
        <f t="shared" si="9"/>
        <v>23</v>
      </c>
      <c r="E61" s="110">
        <v>1</v>
      </c>
      <c r="F61" s="111"/>
      <c r="G61" s="110"/>
      <c r="H61" s="112"/>
      <c r="I61" s="110"/>
      <c r="J61" s="112">
        <v>1</v>
      </c>
      <c r="K61" s="110">
        <v>1</v>
      </c>
      <c r="L61" s="112">
        <v>1</v>
      </c>
      <c r="M61" s="110"/>
      <c r="N61" s="112">
        <v>3</v>
      </c>
      <c r="O61" s="110"/>
      <c r="P61" s="112">
        <v>3</v>
      </c>
      <c r="Q61" s="110">
        <v>4</v>
      </c>
      <c r="R61" s="112">
        <v>6</v>
      </c>
      <c r="S61" s="110">
        <v>1</v>
      </c>
      <c r="T61" s="112">
        <v>2</v>
      </c>
      <c r="U61" s="110"/>
      <c r="V61" s="113">
        <v>3</v>
      </c>
      <c r="W61" s="110">
        <v>4</v>
      </c>
      <c r="X61" s="112">
        <v>1</v>
      </c>
      <c r="Y61" s="110">
        <v>2</v>
      </c>
      <c r="Z61" s="112">
        <v>1</v>
      </c>
      <c r="AA61" s="110">
        <v>1</v>
      </c>
      <c r="AB61" s="112">
        <v>1</v>
      </c>
      <c r="AC61" s="110"/>
      <c r="AD61" s="112"/>
      <c r="AE61" s="110">
        <v>1</v>
      </c>
      <c r="AF61" s="112"/>
      <c r="AG61" s="110">
        <v>1</v>
      </c>
      <c r="AH61" s="112">
        <v>1</v>
      </c>
      <c r="AI61" s="110"/>
      <c r="AJ61" s="112"/>
      <c r="AK61" s="114"/>
      <c r="AL61" s="112"/>
      <c r="AM61" s="114"/>
      <c r="AN61" s="112">
        <v>39</v>
      </c>
      <c r="AO61" s="102" t="str">
        <f t="shared" si="10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3" t="str">
        <f t="shared" si="11"/>
        <v/>
      </c>
      <c r="CG61" s="104">
        <f t="shared" si="12"/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5" t="s">
        <v>62</v>
      </c>
      <c r="B62" s="77">
        <f t="shared" si="8"/>
        <v>0</v>
      </c>
      <c r="C62" s="78">
        <f t="shared" si="9"/>
        <v>0</v>
      </c>
      <c r="D62" s="45">
        <f t="shared" si="9"/>
        <v>0</v>
      </c>
      <c r="E62" s="46"/>
      <c r="F62" s="47"/>
      <c r="G62" s="46"/>
      <c r="H62" s="48"/>
      <c r="I62" s="46"/>
      <c r="J62" s="48"/>
      <c r="K62" s="46"/>
      <c r="L62" s="48"/>
      <c r="M62" s="46"/>
      <c r="N62" s="48"/>
      <c r="O62" s="46"/>
      <c r="P62" s="48"/>
      <c r="Q62" s="46"/>
      <c r="R62" s="48"/>
      <c r="S62" s="46"/>
      <c r="T62" s="48"/>
      <c r="U62" s="46"/>
      <c r="V62" s="50"/>
      <c r="W62" s="46"/>
      <c r="X62" s="48"/>
      <c r="Y62" s="46"/>
      <c r="Z62" s="48"/>
      <c r="AA62" s="46"/>
      <c r="AB62" s="48"/>
      <c r="AC62" s="46"/>
      <c r="AD62" s="48"/>
      <c r="AE62" s="46"/>
      <c r="AF62" s="48"/>
      <c r="AG62" s="46"/>
      <c r="AH62" s="48"/>
      <c r="AI62" s="46"/>
      <c r="AJ62" s="48"/>
      <c r="AK62" s="79"/>
      <c r="AL62" s="48"/>
      <c r="AM62" s="53"/>
      <c r="AN62" s="53"/>
      <c r="AO62" s="28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G62" s="13"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754" t="s">
        <v>53</v>
      </c>
      <c r="B63" s="909">
        <f t="shared" ref="B63:AL63" si="13">SUM(B57:B62)</f>
        <v>3414</v>
      </c>
      <c r="C63" s="910">
        <f t="shared" si="13"/>
        <v>1720</v>
      </c>
      <c r="D63" s="118">
        <f t="shared" si="13"/>
        <v>1694</v>
      </c>
      <c r="E63" s="911">
        <f t="shared" si="13"/>
        <v>180</v>
      </c>
      <c r="F63" s="120">
        <f t="shared" si="13"/>
        <v>171</v>
      </c>
      <c r="G63" s="911">
        <f t="shared" si="13"/>
        <v>104</v>
      </c>
      <c r="H63" s="912">
        <f t="shared" si="13"/>
        <v>95</v>
      </c>
      <c r="I63" s="911">
        <f t="shared" si="13"/>
        <v>83</v>
      </c>
      <c r="J63" s="912">
        <f t="shared" si="13"/>
        <v>63</v>
      </c>
      <c r="K63" s="911">
        <f t="shared" si="13"/>
        <v>69</v>
      </c>
      <c r="L63" s="912">
        <f t="shared" si="13"/>
        <v>74</v>
      </c>
      <c r="M63" s="911">
        <f t="shared" si="13"/>
        <v>87</v>
      </c>
      <c r="N63" s="912">
        <f t="shared" si="13"/>
        <v>120</v>
      </c>
      <c r="O63" s="911">
        <f t="shared" si="13"/>
        <v>104</v>
      </c>
      <c r="P63" s="912">
        <f t="shared" si="13"/>
        <v>88</v>
      </c>
      <c r="Q63" s="911">
        <f t="shared" si="13"/>
        <v>119</v>
      </c>
      <c r="R63" s="912">
        <f t="shared" si="13"/>
        <v>106</v>
      </c>
      <c r="S63" s="911">
        <f t="shared" si="13"/>
        <v>118</v>
      </c>
      <c r="T63" s="912">
        <f t="shared" si="13"/>
        <v>112</v>
      </c>
      <c r="U63" s="122">
        <f t="shared" si="13"/>
        <v>75</v>
      </c>
      <c r="V63" s="913">
        <f t="shared" si="13"/>
        <v>85</v>
      </c>
      <c r="W63" s="911">
        <f t="shared" si="13"/>
        <v>105</v>
      </c>
      <c r="X63" s="912">
        <f t="shared" si="13"/>
        <v>103</v>
      </c>
      <c r="Y63" s="911">
        <f t="shared" si="13"/>
        <v>91</v>
      </c>
      <c r="Z63" s="912">
        <f t="shared" si="13"/>
        <v>106</v>
      </c>
      <c r="AA63" s="911">
        <f t="shared" si="13"/>
        <v>115</v>
      </c>
      <c r="AB63" s="912">
        <f t="shared" si="13"/>
        <v>113</v>
      </c>
      <c r="AC63" s="911">
        <f t="shared" si="13"/>
        <v>96</v>
      </c>
      <c r="AD63" s="912">
        <f t="shared" si="13"/>
        <v>98</v>
      </c>
      <c r="AE63" s="911">
        <f t="shared" si="13"/>
        <v>110</v>
      </c>
      <c r="AF63" s="912">
        <f t="shared" si="13"/>
        <v>82</v>
      </c>
      <c r="AG63" s="911">
        <f t="shared" si="13"/>
        <v>89</v>
      </c>
      <c r="AH63" s="912">
        <f t="shared" si="13"/>
        <v>93</v>
      </c>
      <c r="AI63" s="911">
        <f t="shared" si="13"/>
        <v>79</v>
      </c>
      <c r="AJ63" s="912">
        <f t="shared" si="13"/>
        <v>64</v>
      </c>
      <c r="AK63" s="124">
        <f t="shared" si="13"/>
        <v>96</v>
      </c>
      <c r="AL63" s="912">
        <f t="shared" si="13"/>
        <v>121</v>
      </c>
      <c r="AM63" s="124">
        <f>SUM(AM57:AM61)</f>
        <v>0</v>
      </c>
      <c r="AN63" s="912">
        <f>SUM(AN57:AN61)</f>
        <v>3414</v>
      </c>
      <c r="AO63" s="125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7"/>
      <c r="BE63" s="7"/>
      <c r="BX63" s="2"/>
      <c r="BY63" s="2"/>
      <c r="CG63" s="13"/>
      <c r="CH63" s="13"/>
      <c r="CI63" s="13"/>
      <c r="CJ63" s="13"/>
      <c r="CK63" s="13"/>
      <c r="CL63" s="13"/>
      <c r="CM63" s="13"/>
    </row>
    <row r="64" spans="1:104" ht="32.1" customHeight="1" x14ac:dyDescent="0.2">
      <c r="A64" s="92" t="s">
        <v>63</v>
      </c>
      <c r="B64" s="126"/>
      <c r="C64" s="126"/>
      <c r="D64" s="126"/>
      <c r="E64" s="126"/>
      <c r="F64" s="126"/>
      <c r="G64" s="126"/>
      <c r="H64" s="126"/>
      <c r="I64" s="82"/>
      <c r="J64" s="82"/>
      <c r="K64" s="82"/>
      <c r="L64" s="82"/>
      <c r="M64" s="82"/>
      <c r="N64" s="82"/>
      <c r="O64" s="82"/>
      <c r="P64" s="8"/>
      <c r="Q64" s="8"/>
      <c r="R64" s="8"/>
      <c r="S64" s="8"/>
      <c r="T64" s="8"/>
      <c r="U64" s="8"/>
      <c r="V64" s="8"/>
      <c r="W64" s="8"/>
      <c r="X64" s="8"/>
      <c r="Y64" s="8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X64" s="2"/>
      <c r="BY64" s="2"/>
      <c r="BZ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758" t="s">
        <v>64</v>
      </c>
      <c r="B65" s="914" t="s">
        <v>5</v>
      </c>
      <c r="C65" s="914" t="s">
        <v>65</v>
      </c>
      <c r="D65" s="914" t="s">
        <v>66</v>
      </c>
      <c r="E65" s="914" t="s">
        <v>67</v>
      </c>
      <c r="F65" s="1"/>
      <c r="G65" s="8"/>
      <c r="H65" s="8"/>
      <c r="I65" s="8"/>
      <c r="J65" s="8"/>
      <c r="K65" s="8"/>
      <c r="L65" s="8"/>
      <c r="M65" s="8"/>
      <c r="N65" s="128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CG65" s="13"/>
      <c r="CH65" s="13"/>
      <c r="CI65" s="13"/>
      <c r="CJ65" s="13"/>
      <c r="CK65" s="13"/>
      <c r="CL65" s="13"/>
      <c r="CM65" s="13"/>
    </row>
    <row r="66" spans="1:91" ht="16.350000000000001" customHeight="1" x14ac:dyDescent="0.2">
      <c r="A66" s="915" t="s">
        <v>69</v>
      </c>
      <c r="B66" s="916">
        <f t="shared" ref="B66:B84" si="14">SUM(C66:E66)</f>
        <v>0</v>
      </c>
      <c r="C66" s="907"/>
      <c r="D66" s="907"/>
      <c r="E66" s="907"/>
      <c r="F66" s="13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32" t="s">
        <v>70</v>
      </c>
      <c r="B67" s="133">
        <f t="shared" si="14"/>
        <v>0</v>
      </c>
      <c r="C67" s="75"/>
      <c r="D67" s="75"/>
      <c r="E67" s="75"/>
      <c r="F67" s="131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2" t="s">
        <v>71</v>
      </c>
      <c r="B68" s="133">
        <f t="shared" si="14"/>
        <v>0</v>
      </c>
      <c r="C68" s="75"/>
      <c r="D68" s="75"/>
      <c r="E68" s="75"/>
      <c r="F68" s="131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2" t="s">
        <v>72</v>
      </c>
      <c r="B69" s="133">
        <f t="shared" si="14"/>
        <v>186</v>
      </c>
      <c r="C69" s="75">
        <v>186</v>
      </c>
      <c r="D69" s="75"/>
      <c r="E69" s="75"/>
      <c r="F69" s="131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2" t="s">
        <v>73</v>
      </c>
      <c r="B70" s="133">
        <f t="shared" si="14"/>
        <v>0</v>
      </c>
      <c r="C70" s="75"/>
      <c r="D70" s="75"/>
      <c r="E70" s="75"/>
      <c r="F70" s="13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2" t="s">
        <v>74</v>
      </c>
      <c r="B71" s="133">
        <f t="shared" si="14"/>
        <v>0</v>
      </c>
      <c r="C71" s="75"/>
      <c r="D71" s="75"/>
      <c r="E71" s="75"/>
      <c r="F71" s="1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2" t="s">
        <v>75</v>
      </c>
      <c r="B72" s="133">
        <f t="shared" si="14"/>
        <v>129</v>
      </c>
      <c r="C72" s="75">
        <v>129</v>
      </c>
      <c r="D72" s="75"/>
      <c r="E72" s="75"/>
      <c r="F72" s="131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2" t="s">
        <v>76</v>
      </c>
      <c r="B73" s="133">
        <f t="shared" si="14"/>
        <v>0</v>
      </c>
      <c r="C73" s="75"/>
      <c r="D73" s="75"/>
      <c r="E73" s="75"/>
      <c r="F73" s="131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2" t="s">
        <v>77</v>
      </c>
      <c r="B74" s="133">
        <f t="shared" si="14"/>
        <v>0</v>
      </c>
      <c r="C74" s="75"/>
      <c r="D74" s="75"/>
      <c r="E74" s="75"/>
      <c r="F74" s="131"/>
      <c r="G74" s="134"/>
      <c r="H74" s="134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2" t="s">
        <v>78</v>
      </c>
      <c r="B75" s="133">
        <f t="shared" si="14"/>
        <v>0</v>
      </c>
      <c r="C75" s="75"/>
      <c r="D75" s="75"/>
      <c r="E75" s="75"/>
      <c r="F75" s="131"/>
      <c r="G75" s="134"/>
      <c r="H75" s="134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2" t="s">
        <v>79</v>
      </c>
      <c r="B76" s="133">
        <f t="shared" si="14"/>
        <v>0</v>
      </c>
      <c r="C76" s="75"/>
      <c r="D76" s="75"/>
      <c r="E76" s="75"/>
      <c r="F76" s="131"/>
      <c r="G76" s="134"/>
      <c r="H76" s="134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5" t="s">
        <v>80</v>
      </c>
      <c r="B77" s="133">
        <f t="shared" si="14"/>
        <v>0</v>
      </c>
      <c r="C77" s="75"/>
      <c r="D77" s="75"/>
      <c r="E77" s="75"/>
      <c r="F77" s="131"/>
      <c r="G77" s="134"/>
      <c r="H77" s="134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32" t="s">
        <v>81</v>
      </c>
      <c r="B78" s="133">
        <f t="shared" si="14"/>
        <v>223</v>
      </c>
      <c r="C78" s="75">
        <v>223</v>
      </c>
      <c r="D78" s="75"/>
      <c r="E78" s="75"/>
      <c r="F78" s="131"/>
      <c r="G78" s="134"/>
      <c r="H78" s="134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2" t="s">
        <v>82</v>
      </c>
      <c r="B79" s="133">
        <f t="shared" si="14"/>
        <v>0</v>
      </c>
      <c r="C79" s="75"/>
      <c r="D79" s="75"/>
      <c r="E79" s="75"/>
      <c r="F79" s="131"/>
      <c r="G79" s="134"/>
      <c r="H79" s="134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2" t="s">
        <v>83</v>
      </c>
      <c r="B80" s="133">
        <f t="shared" si="14"/>
        <v>223</v>
      </c>
      <c r="C80" s="75">
        <v>223</v>
      </c>
      <c r="D80" s="75"/>
      <c r="E80" s="75"/>
      <c r="F80" s="131"/>
      <c r="G80" s="134"/>
      <c r="H80" s="134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2" t="s">
        <v>84</v>
      </c>
      <c r="B81" s="133">
        <f t="shared" si="14"/>
        <v>0</v>
      </c>
      <c r="C81" s="75"/>
      <c r="D81" s="75"/>
      <c r="E81" s="75"/>
      <c r="F81" s="131"/>
      <c r="G81" s="134"/>
      <c r="H81" s="134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2" t="s">
        <v>85</v>
      </c>
      <c r="B82" s="133">
        <f t="shared" si="14"/>
        <v>0</v>
      </c>
      <c r="C82" s="75"/>
      <c r="D82" s="75"/>
      <c r="E82" s="75"/>
      <c r="F82" s="131"/>
      <c r="G82" s="134"/>
      <c r="H82" s="134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2" t="s">
        <v>86</v>
      </c>
      <c r="B83" s="133">
        <f t="shared" si="14"/>
        <v>0</v>
      </c>
      <c r="C83" s="75"/>
      <c r="D83" s="75"/>
      <c r="E83" s="75"/>
      <c r="F83" s="131"/>
      <c r="G83" s="134"/>
      <c r="H83" s="134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2" t="s">
        <v>87</v>
      </c>
      <c r="B84" s="136">
        <f t="shared" si="14"/>
        <v>0</v>
      </c>
      <c r="C84" s="137"/>
      <c r="D84" s="137"/>
      <c r="E84" s="137"/>
      <c r="F84" s="131"/>
      <c r="G84" s="134"/>
      <c r="H84" s="134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754" t="s">
        <v>53</v>
      </c>
      <c r="B85" s="917">
        <f>SUM(B66:B84)</f>
        <v>761</v>
      </c>
      <c r="C85" s="917">
        <f>SUM(C66:C84)</f>
        <v>761</v>
      </c>
      <c r="D85" s="917">
        <f>SUM(D66:D84)</f>
        <v>0</v>
      </c>
      <c r="E85" s="917">
        <f>SUM(E66:E84)</f>
        <v>0</v>
      </c>
      <c r="F85" s="131"/>
      <c r="G85" s="134"/>
      <c r="H85" s="134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56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32.1" customHeight="1" x14ac:dyDescent="0.2">
      <c r="A86" s="82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3"/>
      <c r="CH86" s="13"/>
      <c r="CI86" s="13"/>
      <c r="CJ86" s="13"/>
      <c r="CK86" s="13"/>
      <c r="CL86" s="13"/>
      <c r="CM86" s="13"/>
    </row>
    <row r="87" spans="1:91" ht="16.350000000000001" customHeight="1" x14ac:dyDescent="0.2">
      <c r="A87" s="1501" t="s">
        <v>89</v>
      </c>
      <c r="B87" s="1503"/>
      <c r="C87" s="1501" t="s">
        <v>5</v>
      </c>
      <c r="D87" s="1502"/>
      <c r="E87" s="1503"/>
      <c r="F87" s="1507" t="s">
        <v>6</v>
      </c>
      <c r="G87" s="1508"/>
      <c r="H87" s="1508"/>
      <c r="I87" s="1508"/>
      <c r="J87" s="1508"/>
      <c r="K87" s="1508"/>
      <c r="L87" s="1508"/>
      <c r="M87" s="1508"/>
      <c r="N87" s="1508"/>
      <c r="O87" s="1508"/>
      <c r="P87" s="1508"/>
      <c r="Q87" s="1508"/>
      <c r="R87" s="1508"/>
      <c r="S87" s="1508"/>
      <c r="T87" s="1508"/>
      <c r="U87" s="1508"/>
      <c r="V87" s="1508"/>
      <c r="W87" s="1508"/>
      <c r="X87" s="1508"/>
      <c r="Y87" s="1508"/>
      <c r="Z87" s="1508"/>
      <c r="AA87" s="1508"/>
      <c r="AB87" s="1508"/>
      <c r="AC87" s="1508"/>
      <c r="AD87" s="1508"/>
      <c r="AE87" s="1508"/>
      <c r="AF87" s="1508"/>
      <c r="AG87" s="1508"/>
      <c r="AH87" s="1508"/>
      <c r="AI87" s="1508"/>
      <c r="AJ87" s="1508"/>
      <c r="AK87" s="1508"/>
      <c r="AL87" s="1508"/>
      <c r="AM87" s="1509"/>
      <c r="AN87" s="1510" t="s">
        <v>7</v>
      </c>
      <c r="AO87" s="1510" t="s">
        <v>90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45"/>
      <c r="B88" s="1546"/>
      <c r="C88" s="1504"/>
      <c r="D88" s="1505"/>
      <c r="E88" s="1506"/>
      <c r="F88" s="1507" t="s">
        <v>11</v>
      </c>
      <c r="G88" s="1509"/>
      <c r="H88" s="1508" t="s">
        <v>12</v>
      </c>
      <c r="I88" s="1508"/>
      <c r="J88" s="1507" t="s">
        <v>13</v>
      </c>
      <c r="K88" s="1509"/>
      <c r="L88" s="1508" t="s">
        <v>14</v>
      </c>
      <c r="M88" s="1508"/>
      <c r="N88" s="1507" t="s">
        <v>15</v>
      </c>
      <c r="O88" s="1509"/>
      <c r="P88" s="1508" t="s">
        <v>16</v>
      </c>
      <c r="Q88" s="1508"/>
      <c r="R88" s="1507" t="s">
        <v>17</v>
      </c>
      <c r="S88" s="1509"/>
      <c r="T88" s="1508" t="s">
        <v>18</v>
      </c>
      <c r="U88" s="1508"/>
      <c r="V88" s="1507" t="s">
        <v>19</v>
      </c>
      <c r="W88" s="1509"/>
      <c r="X88" s="1508" t="s">
        <v>20</v>
      </c>
      <c r="Y88" s="1509"/>
      <c r="Z88" s="1507" t="s">
        <v>21</v>
      </c>
      <c r="AA88" s="1508"/>
      <c r="AB88" s="1507" t="s">
        <v>22</v>
      </c>
      <c r="AC88" s="1509"/>
      <c r="AD88" s="1508" t="s">
        <v>23</v>
      </c>
      <c r="AE88" s="1508"/>
      <c r="AF88" s="1507" t="s">
        <v>24</v>
      </c>
      <c r="AG88" s="1509"/>
      <c r="AH88" s="1508" t="s">
        <v>25</v>
      </c>
      <c r="AI88" s="1508"/>
      <c r="AJ88" s="1507" t="s">
        <v>26</v>
      </c>
      <c r="AK88" s="1509"/>
      <c r="AL88" s="1508" t="s">
        <v>27</v>
      </c>
      <c r="AM88" s="1509"/>
      <c r="AN88" s="1511"/>
      <c r="AO88" s="1511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504"/>
      <c r="B89" s="1505"/>
      <c r="C89" s="872" t="s">
        <v>32</v>
      </c>
      <c r="D89" s="918" t="s">
        <v>40</v>
      </c>
      <c r="E89" s="765" t="s">
        <v>34</v>
      </c>
      <c r="F89" s="754" t="s">
        <v>40</v>
      </c>
      <c r="G89" s="765" t="s">
        <v>34</v>
      </c>
      <c r="H89" s="775" t="s">
        <v>40</v>
      </c>
      <c r="I89" s="775" t="s">
        <v>34</v>
      </c>
      <c r="J89" s="754" t="s">
        <v>40</v>
      </c>
      <c r="K89" s="765" t="s">
        <v>34</v>
      </c>
      <c r="L89" s="775" t="s">
        <v>40</v>
      </c>
      <c r="M89" s="775" t="s">
        <v>34</v>
      </c>
      <c r="N89" s="754" t="s">
        <v>40</v>
      </c>
      <c r="O89" s="765" t="s">
        <v>34</v>
      </c>
      <c r="P89" s="775" t="s">
        <v>40</v>
      </c>
      <c r="Q89" s="775" t="s">
        <v>34</v>
      </c>
      <c r="R89" s="754" t="s">
        <v>40</v>
      </c>
      <c r="S89" s="765" t="s">
        <v>34</v>
      </c>
      <c r="T89" s="775" t="s">
        <v>40</v>
      </c>
      <c r="U89" s="775" t="s">
        <v>34</v>
      </c>
      <c r="V89" s="754" t="s">
        <v>40</v>
      </c>
      <c r="W89" s="765" t="s">
        <v>34</v>
      </c>
      <c r="X89" s="775" t="s">
        <v>40</v>
      </c>
      <c r="Y89" s="765" t="s">
        <v>34</v>
      </c>
      <c r="Z89" s="754" t="s">
        <v>40</v>
      </c>
      <c r="AA89" s="775" t="s">
        <v>34</v>
      </c>
      <c r="AB89" s="754" t="s">
        <v>40</v>
      </c>
      <c r="AC89" s="765" t="s">
        <v>34</v>
      </c>
      <c r="AD89" s="775" t="s">
        <v>40</v>
      </c>
      <c r="AE89" s="775" t="s">
        <v>34</v>
      </c>
      <c r="AF89" s="754" t="s">
        <v>40</v>
      </c>
      <c r="AG89" s="765" t="s">
        <v>34</v>
      </c>
      <c r="AH89" s="775" t="s">
        <v>40</v>
      </c>
      <c r="AI89" s="775" t="s">
        <v>34</v>
      </c>
      <c r="AJ89" s="754" t="s">
        <v>40</v>
      </c>
      <c r="AK89" s="765" t="s">
        <v>34</v>
      </c>
      <c r="AL89" s="775" t="s">
        <v>40</v>
      </c>
      <c r="AM89" s="765" t="s">
        <v>34</v>
      </c>
      <c r="AN89" s="1512"/>
      <c r="AO89" s="15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07" t="s">
        <v>91</v>
      </c>
      <c r="B90" s="1509"/>
      <c r="C90" s="875">
        <f t="shared" ref="C90:AN90" si="15">SUM(C91:C97)</f>
        <v>670</v>
      </c>
      <c r="D90" s="897">
        <f>SUM(D91:D97)</f>
        <v>278</v>
      </c>
      <c r="E90" s="897">
        <f>SUM(E91:E97)</f>
        <v>392</v>
      </c>
      <c r="F90" s="909">
        <f t="shared" si="15"/>
        <v>16</v>
      </c>
      <c r="G90" s="919">
        <f t="shared" si="15"/>
        <v>13</v>
      </c>
      <c r="H90" s="909">
        <f t="shared" si="15"/>
        <v>11</v>
      </c>
      <c r="I90" s="919">
        <f t="shared" si="15"/>
        <v>9</v>
      </c>
      <c r="J90" s="909">
        <f t="shared" si="15"/>
        <v>9</v>
      </c>
      <c r="K90" s="919">
        <f t="shared" si="15"/>
        <v>11</v>
      </c>
      <c r="L90" s="909">
        <f t="shared" si="15"/>
        <v>12</v>
      </c>
      <c r="M90" s="919">
        <f t="shared" si="15"/>
        <v>23</v>
      </c>
      <c r="N90" s="909">
        <f t="shared" si="15"/>
        <v>8</v>
      </c>
      <c r="O90" s="919">
        <f t="shared" si="15"/>
        <v>30</v>
      </c>
      <c r="P90" s="909">
        <f t="shared" si="15"/>
        <v>6</v>
      </c>
      <c r="Q90" s="919">
        <f t="shared" si="15"/>
        <v>34</v>
      </c>
      <c r="R90" s="909">
        <f t="shared" si="15"/>
        <v>7</v>
      </c>
      <c r="S90" s="919">
        <f t="shared" si="15"/>
        <v>49</v>
      </c>
      <c r="T90" s="909">
        <f t="shared" si="15"/>
        <v>19</v>
      </c>
      <c r="U90" s="919">
        <f t="shared" si="15"/>
        <v>37</v>
      </c>
      <c r="V90" s="909">
        <f t="shared" si="15"/>
        <v>5</v>
      </c>
      <c r="W90" s="919">
        <f t="shared" si="15"/>
        <v>25</v>
      </c>
      <c r="X90" s="909">
        <f t="shared" si="15"/>
        <v>10</v>
      </c>
      <c r="Y90" s="919">
        <f t="shared" si="15"/>
        <v>11</v>
      </c>
      <c r="Z90" s="909">
        <f t="shared" si="15"/>
        <v>15</v>
      </c>
      <c r="AA90" s="919">
        <f t="shared" si="15"/>
        <v>14</v>
      </c>
      <c r="AB90" s="909">
        <f t="shared" si="15"/>
        <v>26</v>
      </c>
      <c r="AC90" s="919">
        <f t="shared" si="15"/>
        <v>16</v>
      </c>
      <c r="AD90" s="909">
        <f t="shared" si="15"/>
        <v>22</v>
      </c>
      <c r="AE90" s="919">
        <f t="shared" si="15"/>
        <v>25</v>
      </c>
      <c r="AF90" s="909">
        <f t="shared" si="15"/>
        <v>29</v>
      </c>
      <c r="AG90" s="919">
        <f t="shared" si="15"/>
        <v>19</v>
      </c>
      <c r="AH90" s="909">
        <f t="shared" si="15"/>
        <v>22</v>
      </c>
      <c r="AI90" s="919">
        <f t="shared" si="15"/>
        <v>18</v>
      </c>
      <c r="AJ90" s="909">
        <f t="shared" si="15"/>
        <v>26</v>
      </c>
      <c r="AK90" s="919">
        <f t="shared" si="15"/>
        <v>14</v>
      </c>
      <c r="AL90" s="909">
        <f t="shared" si="15"/>
        <v>35</v>
      </c>
      <c r="AM90" s="919">
        <f t="shared" si="15"/>
        <v>44</v>
      </c>
      <c r="AN90" s="920">
        <f t="shared" si="15"/>
        <v>639</v>
      </c>
      <c r="AO90" s="920">
        <f>SUM(AO91:AO93)</f>
        <v>0</v>
      </c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>
        <v>0</v>
      </c>
      <c r="CH90" s="13">
        <v>0</v>
      </c>
      <c r="CI90" s="13"/>
      <c r="CJ90" s="13"/>
      <c r="CK90" s="13"/>
      <c r="CL90" s="13"/>
      <c r="CM90" s="13"/>
    </row>
    <row r="91" spans="1:91" ht="16.350000000000001" customHeight="1" x14ac:dyDescent="0.2">
      <c r="A91" s="1510" t="s">
        <v>92</v>
      </c>
      <c r="B91" s="768" t="s">
        <v>93</v>
      </c>
      <c r="C91" s="875">
        <f t="shared" ref="C91:C97" si="16">SUM(D91+E91)</f>
        <v>470</v>
      </c>
      <c r="D91" s="897">
        <f>SUM(F91+H91+J91+L91+N91+P91+R91+T91+V91+X91+Z91+AB91+AD91+AF91+AH91+AJ91+AL91)</f>
        <v>174</v>
      </c>
      <c r="E91" s="897">
        <f>SUM(G91+I91+K91+M91+O91+Q91+S91+U91+W91+Y91+AA91+AC91+AE91+AG91+AI91+AK91+AM91)</f>
        <v>296</v>
      </c>
      <c r="F91" s="877">
        <v>16</v>
      </c>
      <c r="G91" s="921">
        <v>12</v>
      </c>
      <c r="H91" s="879">
        <v>10</v>
      </c>
      <c r="I91" s="880">
        <v>9</v>
      </c>
      <c r="J91" s="879">
        <v>9</v>
      </c>
      <c r="K91" s="880">
        <v>10</v>
      </c>
      <c r="L91" s="877">
        <v>9</v>
      </c>
      <c r="M91" s="921">
        <v>15</v>
      </c>
      <c r="N91" s="879">
        <v>6</v>
      </c>
      <c r="O91" s="880">
        <v>26</v>
      </c>
      <c r="P91" s="879">
        <v>3</v>
      </c>
      <c r="Q91" s="880">
        <v>33</v>
      </c>
      <c r="R91" s="879">
        <v>4</v>
      </c>
      <c r="S91" s="880">
        <v>42</v>
      </c>
      <c r="T91" s="879">
        <v>12</v>
      </c>
      <c r="U91" s="880">
        <v>30</v>
      </c>
      <c r="V91" s="879">
        <v>3</v>
      </c>
      <c r="W91" s="880">
        <v>21</v>
      </c>
      <c r="X91" s="879">
        <v>6</v>
      </c>
      <c r="Y91" s="880">
        <v>8</v>
      </c>
      <c r="Z91" s="879">
        <v>5</v>
      </c>
      <c r="AA91" s="880">
        <v>9</v>
      </c>
      <c r="AB91" s="879">
        <v>15</v>
      </c>
      <c r="AC91" s="880">
        <v>12</v>
      </c>
      <c r="AD91" s="879">
        <v>15</v>
      </c>
      <c r="AE91" s="880">
        <v>15</v>
      </c>
      <c r="AF91" s="879">
        <v>15</v>
      </c>
      <c r="AG91" s="880">
        <v>12</v>
      </c>
      <c r="AH91" s="879">
        <v>13</v>
      </c>
      <c r="AI91" s="880">
        <v>10</v>
      </c>
      <c r="AJ91" s="879">
        <v>13</v>
      </c>
      <c r="AK91" s="880">
        <v>6</v>
      </c>
      <c r="AL91" s="879">
        <v>20</v>
      </c>
      <c r="AM91" s="880">
        <v>26</v>
      </c>
      <c r="AN91" s="882">
        <v>450</v>
      </c>
      <c r="AO91" s="882">
        <v>0</v>
      </c>
      <c r="AP91" s="28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12"/>
      <c r="BB91" s="12"/>
      <c r="CG91" s="13">
        <v>0</v>
      </c>
      <c r="CH91" s="13">
        <v>0</v>
      </c>
      <c r="CI91" s="13">
        <v>0</v>
      </c>
      <c r="CJ91" s="13">
        <v>0</v>
      </c>
      <c r="CK91" s="13"/>
      <c r="CL91" s="13"/>
      <c r="CM91" s="13"/>
    </row>
    <row r="92" spans="1:91" ht="16.350000000000001" customHeight="1" x14ac:dyDescent="0.2">
      <c r="A92" s="1511"/>
      <c r="B92" s="144" t="s">
        <v>94</v>
      </c>
      <c r="C92" s="107">
        <f t="shared" si="16"/>
        <v>61</v>
      </c>
      <c r="D92" s="32">
        <f t="shared" ref="D92:E97" si="17">SUM(F92+H92+J92+L92+N92+P92+R92+T92+V92+X92+Z92+AB92+AD92+AF92+AH92+AJ92+AL92)</f>
        <v>34</v>
      </c>
      <c r="E92" s="32">
        <f t="shared" si="17"/>
        <v>27</v>
      </c>
      <c r="F92" s="145"/>
      <c r="G92" s="146"/>
      <c r="H92" s="147"/>
      <c r="I92" s="148"/>
      <c r="J92" s="145"/>
      <c r="K92" s="149"/>
      <c r="L92" s="147"/>
      <c r="M92" s="150">
        <v>1</v>
      </c>
      <c r="N92" s="145"/>
      <c r="O92" s="149">
        <v>2</v>
      </c>
      <c r="P92" s="148">
        <v>1</v>
      </c>
      <c r="Q92" s="150"/>
      <c r="R92" s="151">
        <v>1</v>
      </c>
      <c r="S92" s="149">
        <v>4</v>
      </c>
      <c r="T92" s="148">
        <v>1</v>
      </c>
      <c r="U92" s="150">
        <v>1</v>
      </c>
      <c r="V92" s="151">
        <v>1</v>
      </c>
      <c r="W92" s="149">
        <v>1</v>
      </c>
      <c r="X92" s="148"/>
      <c r="Y92" s="149">
        <v>2</v>
      </c>
      <c r="Z92" s="151">
        <v>4</v>
      </c>
      <c r="AA92" s="150">
        <v>1</v>
      </c>
      <c r="AB92" s="151">
        <v>4</v>
      </c>
      <c r="AC92" s="149">
        <v>2</v>
      </c>
      <c r="AD92" s="148">
        <v>5</v>
      </c>
      <c r="AE92" s="150">
        <v>3</v>
      </c>
      <c r="AF92" s="151">
        <v>3</v>
      </c>
      <c r="AG92" s="149">
        <v>2</v>
      </c>
      <c r="AH92" s="148">
        <v>3</v>
      </c>
      <c r="AI92" s="150">
        <v>3</v>
      </c>
      <c r="AJ92" s="151">
        <v>6</v>
      </c>
      <c r="AK92" s="149">
        <v>2</v>
      </c>
      <c r="AL92" s="148">
        <v>5</v>
      </c>
      <c r="AM92" s="149">
        <v>3</v>
      </c>
      <c r="AN92" s="152">
        <v>59</v>
      </c>
      <c r="AO92" s="152">
        <v>0</v>
      </c>
      <c r="AP92" s="28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thickBot="1" x14ac:dyDescent="0.25">
      <c r="A93" s="1540"/>
      <c r="B93" s="153" t="s">
        <v>95</v>
      </c>
      <c r="C93" s="154">
        <f t="shared" si="16"/>
        <v>4</v>
      </c>
      <c r="D93" s="155">
        <f t="shared" si="17"/>
        <v>2</v>
      </c>
      <c r="E93" s="155">
        <f t="shared" si="17"/>
        <v>2</v>
      </c>
      <c r="F93" s="156"/>
      <c r="G93" s="157"/>
      <c r="H93" s="158"/>
      <c r="I93" s="159"/>
      <c r="J93" s="156"/>
      <c r="K93" s="160"/>
      <c r="L93" s="158"/>
      <c r="M93" s="161"/>
      <c r="N93" s="156"/>
      <c r="O93" s="160"/>
      <c r="P93" s="159"/>
      <c r="Q93" s="161"/>
      <c r="R93" s="162"/>
      <c r="S93" s="160"/>
      <c r="T93" s="159"/>
      <c r="U93" s="161"/>
      <c r="V93" s="162"/>
      <c r="W93" s="160"/>
      <c r="X93" s="159"/>
      <c r="Y93" s="160"/>
      <c r="Z93" s="162"/>
      <c r="AA93" s="161"/>
      <c r="AB93" s="162">
        <v>1</v>
      </c>
      <c r="AC93" s="160"/>
      <c r="AD93" s="159"/>
      <c r="AE93" s="161"/>
      <c r="AF93" s="162"/>
      <c r="AG93" s="160">
        <v>2</v>
      </c>
      <c r="AH93" s="159">
        <v>1</v>
      </c>
      <c r="AI93" s="161"/>
      <c r="AJ93" s="162"/>
      <c r="AK93" s="160"/>
      <c r="AL93" s="159"/>
      <c r="AM93" s="160"/>
      <c r="AN93" s="163">
        <v>3</v>
      </c>
      <c r="AO93" s="163">
        <v>0</v>
      </c>
      <c r="AP93" s="28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Top="1" x14ac:dyDescent="0.2">
      <c r="A94" s="1541" t="s">
        <v>96</v>
      </c>
      <c r="B94" s="1542"/>
      <c r="C94" s="164">
        <f t="shared" si="16"/>
        <v>20</v>
      </c>
      <c r="D94" s="64">
        <f t="shared" si="17"/>
        <v>10</v>
      </c>
      <c r="E94" s="165">
        <f>SUM(G94+I94+K94+M94+O94+Q94+S94+U94+W94+Y94+AA94+AC94+AE94+AG94+AI94+AK94+AM94)</f>
        <v>10</v>
      </c>
      <c r="F94" s="166"/>
      <c r="G94" s="167"/>
      <c r="H94" s="168"/>
      <c r="I94" s="169"/>
      <c r="J94" s="170"/>
      <c r="K94" s="167">
        <v>1</v>
      </c>
      <c r="L94" s="168">
        <v>2</v>
      </c>
      <c r="M94" s="171">
        <v>2</v>
      </c>
      <c r="N94" s="170"/>
      <c r="O94" s="167">
        <v>1</v>
      </c>
      <c r="P94" s="169">
        <v>1</v>
      </c>
      <c r="Q94" s="171"/>
      <c r="R94" s="172"/>
      <c r="S94" s="167"/>
      <c r="T94" s="169"/>
      <c r="U94" s="171">
        <v>1</v>
      </c>
      <c r="V94" s="172"/>
      <c r="W94" s="167">
        <v>1</v>
      </c>
      <c r="X94" s="169"/>
      <c r="Y94" s="167"/>
      <c r="Z94" s="172">
        <v>1</v>
      </c>
      <c r="AA94" s="171"/>
      <c r="AB94" s="172">
        <v>1</v>
      </c>
      <c r="AC94" s="167"/>
      <c r="AD94" s="169"/>
      <c r="AE94" s="171"/>
      <c r="AF94" s="172">
        <v>1</v>
      </c>
      <c r="AG94" s="167"/>
      <c r="AH94" s="169">
        <v>1</v>
      </c>
      <c r="AI94" s="171">
        <v>2</v>
      </c>
      <c r="AJ94" s="172"/>
      <c r="AK94" s="167">
        <v>1</v>
      </c>
      <c r="AL94" s="169">
        <v>3</v>
      </c>
      <c r="AM94" s="167">
        <v>1</v>
      </c>
      <c r="AN94" s="173">
        <v>18</v>
      </c>
      <c r="AO94" s="174"/>
      <c r="AP94" s="28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/>
      <c r="CJ94" s="13"/>
      <c r="CK94" s="13"/>
      <c r="CL94" s="13"/>
      <c r="CM94" s="13"/>
    </row>
    <row r="95" spans="1:91" ht="16.350000000000001" customHeight="1" x14ac:dyDescent="0.2">
      <c r="A95" s="1543" t="s">
        <v>97</v>
      </c>
      <c r="B95" s="1544"/>
      <c r="C95" s="31">
        <f t="shared" si="16"/>
        <v>34</v>
      </c>
      <c r="D95" s="64">
        <f t="shared" si="17"/>
        <v>14</v>
      </c>
      <c r="E95" s="175">
        <f>SUM(G95+I95+K95+M95+O95+Q95+S95+U95+W95+Y95+AA95+AC95+AE95+AG95+AI95+AK95+AM95)</f>
        <v>20</v>
      </c>
      <c r="F95" s="176"/>
      <c r="G95" s="177">
        <v>1</v>
      </c>
      <c r="H95" s="178">
        <v>1</v>
      </c>
      <c r="I95" s="179"/>
      <c r="J95" s="166"/>
      <c r="K95" s="180"/>
      <c r="L95" s="178">
        <v>1</v>
      </c>
      <c r="M95" s="181">
        <v>2</v>
      </c>
      <c r="N95" s="166"/>
      <c r="O95" s="180"/>
      <c r="P95" s="179">
        <v>1</v>
      </c>
      <c r="Q95" s="181"/>
      <c r="R95" s="182">
        <v>1</v>
      </c>
      <c r="S95" s="180">
        <v>1</v>
      </c>
      <c r="T95" s="179">
        <v>1</v>
      </c>
      <c r="U95" s="181">
        <v>3</v>
      </c>
      <c r="V95" s="182">
        <v>1</v>
      </c>
      <c r="W95" s="180">
        <v>1</v>
      </c>
      <c r="X95" s="179">
        <v>1</v>
      </c>
      <c r="Y95" s="180"/>
      <c r="Z95" s="182">
        <v>2</v>
      </c>
      <c r="AA95" s="181">
        <v>1</v>
      </c>
      <c r="AB95" s="182">
        <v>2</v>
      </c>
      <c r="AC95" s="180">
        <v>1</v>
      </c>
      <c r="AD95" s="179"/>
      <c r="AE95" s="181">
        <v>3</v>
      </c>
      <c r="AF95" s="182">
        <v>1</v>
      </c>
      <c r="AG95" s="180"/>
      <c r="AH95" s="179"/>
      <c r="AI95" s="181">
        <v>1</v>
      </c>
      <c r="AJ95" s="182">
        <v>1</v>
      </c>
      <c r="AK95" s="180">
        <v>2</v>
      </c>
      <c r="AL95" s="179">
        <v>1</v>
      </c>
      <c r="AM95" s="180">
        <v>4</v>
      </c>
      <c r="AN95" s="183">
        <v>30</v>
      </c>
      <c r="AO95" s="184"/>
      <c r="AP95" s="28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543" t="s">
        <v>98</v>
      </c>
      <c r="B96" s="1544"/>
      <c r="C96" s="107">
        <f t="shared" si="16"/>
        <v>81</v>
      </c>
      <c r="D96" s="32">
        <f t="shared" si="17"/>
        <v>44</v>
      </c>
      <c r="E96" s="185">
        <f>SUM(G96+I96+K96+M96+O96+Q96+S96+U96+W96+Y96+AA96+AC96+AE96+AG96+AI96+AK96+AM96)</f>
        <v>37</v>
      </c>
      <c r="F96" s="145"/>
      <c r="G96" s="146"/>
      <c r="H96" s="147"/>
      <c r="I96" s="148"/>
      <c r="J96" s="145"/>
      <c r="K96" s="149"/>
      <c r="L96" s="147"/>
      <c r="M96" s="150">
        <v>3</v>
      </c>
      <c r="N96" s="145">
        <v>2</v>
      </c>
      <c r="O96" s="149">
        <v>1</v>
      </c>
      <c r="P96" s="148"/>
      <c r="Q96" s="150">
        <v>1</v>
      </c>
      <c r="R96" s="151">
        <v>1</v>
      </c>
      <c r="S96" s="149">
        <v>2</v>
      </c>
      <c r="T96" s="148">
        <v>5</v>
      </c>
      <c r="U96" s="150">
        <v>2</v>
      </c>
      <c r="V96" s="151"/>
      <c r="W96" s="149">
        <v>1</v>
      </c>
      <c r="X96" s="148">
        <v>3</v>
      </c>
      <c r="Y96" s="149">
        <v>1</v>
      </c>
      <c r="Z96" s="151">
        <v>3</v>
      </c>
      <c r="AA96" s="150">
        <v>3</v>
      </c>
      <c r="AB96" s="151">
        <v>3</v>
      </c>
      <c r="AC96" s="149">
        <v>1</v>
      </c>
      <c r="AD96" s="148">
        <v>2</v>
      </c>
      <c r="AE96" s="150">
        <v>4</v>
      </c>
      <c r="AF96" s="151">
        <v>9</v>
      </c>
      <c r="AG96" s="149">
        <v>3</v>
      </c>
      <c r="AH96" s="148">
        <v>4</v>
      </c>
      <c r="AI96" s="150">
        <v>2</v>
      </c>
      <c r="AJ96" s="151">
        <v>6</v>
      </c>
      <c r="AK96" s="149">
        <v>3</v>
      </c>
      <c r="AL96" s="148">
        <v>6</v>
      </c>
      <c r="AM96" s="149">
        <v>10</v>
      </c>
      <c r="AN96" s="152">
        <v>79</v>
      </c>
      <c r="AO96" s="186"/>
      <c r="AP96" s="28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547" t="s">
        <v>99</v>
      </c>
      <c r="B97" s="1548"/>
      <c r="C97" s="77">
        <f t="shared" si="16"/>
        <v>0</v>
      </c>
      <c r="D97" s="78">
        <f t="shared" si="17"/>
        <v>0</v>
      </c>
      <c r="E97" s="187">
        <f>SUM(G97+I97+K97+M97+O97+Q97+S97+U97+W97+Y97+AA97+AC97+AE97+AG97+AI97+AK97+AM97)</f>
        <v>0</v>
      </c>
      <c r="F97" s="188"/>
      <c r="G97" s="189"/>
      <c r="H97" s="190"/>
      <c r="I97" s="191"/>
      <c r="J97" s="188"/>
      <c r="K97" s="192"/>
      <c r="L97" s="190"/>
      <c r="M97" s="193"/>
      <c r="N97" s="188"/>
      <c r="O97" s="192"/>
      <c r="P97" s="191"/>
      <c r="Q97" s="193"/>
      <c r="R97" s="194"/>
      <c r="S97" s="192"/>
      <c r="T97" s="191"/>
      <c r="U97" s="193"/>
      <c r="V97" s="194"/>
      <c r="W97" s="192"/>
      <c r="X97" s="191"/>
      <c r="Y97" s="192"/>
      <c r="Z97" s="194"/>
      <c r="AA97" s="193"/>
      <c r="AB97" s="194"/>
      <c r="AC97" s="192"/>
      <c r="AD97" s="191"/>
      <c r="AE97" s="193"/>
      <c r="AF97" s="194"/>
      <c r="AG97" s="192"/>
      <c r="AH97" s="191"/>
      <c r="AI97" s="193"/>
      <c r="AJ97" s="194"/>
      <c r="AK97" s="192"/>
      <c r="AL97" s="191"/>
      <c r="AM97" s="192"/>
      <c r="AN97" s="195">
        <v>0</v>
      </c>
      <c r="AO97" s="196"/>
      <c r="AP97" s="28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32.1" customHeight="1" x14ac:dyDescent="0.2">
      <c r="A98" s="82" t="s">
        <v>100</v>
      </c>
      <c r="B98" s="8"/>
      <c r="C98" s="8"/>
      <c r="D98" s="8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X98" s="2"/>
      <c r="BY98" s="2"/>
      <c r="BZ98" s="2"/>
      <c r="CG98" s="13"/>
      <c r="CH98" s="13"/>
      <c r="CI98" s="13"/>
      <c r="CJ98" s="13"/>
      <c r="CK98" s="13"/>
      <c r="CL98" s="13"/>
      <c r="CM98" s="13"/>
    </row>
    <row r="99" spans="1:91" ht="16.350000000000001" customHeight="1" x14ac:dyDescent="0.2">
      <c r="A99" s="1507" t="s">
        <v>101</v>
      </c>
      <c r="B99" s="1508"/>
      <c r="C99" s="1509"/>
      <c r="D99" s="914" t="s">
        <v>53</v>
      </c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CG99" s="13"/>
      <c r="CH99" s="13"/>
      <c r="CI99" s="13"/>
      <c r="CJ99" s="13"/>
      <c r="CK99" s="13"/>
      <c r="CL99" s="13"/>
      <c r="CM99" s="13"/>
    </row>
    <row r="100" spans="1:91" ht="25.35" customHeight="1" x14ac:dyDescent="0.2">
      <c r="A100" s="1501" t="s">
        <v>102</v>
      </c>
      <c r="B100" s="1503"/>
      <c r="C100" s="922" t="s">
        <v>103</v>
      </c>
      <c r="D100" s="923"/>
      <c r="E100" s="131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45"/>
      <c r="B101" s="1546"/>
      <c r="C101" s="769" t="s">
        <v>104</v>
      </c>
      <c r="D101" s="152"/>
      <c r="E101" s="131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504"/>
      <c r="B102" s="1506"/>
      <c r="C102" s="770" t="s">
        <v>105</v>
      </c>
      <c r="D102" s="200"/>
      <c r="E102" s="131"/>
      <c r="CG102" s="13"/>
      <c r="CH102" s="13"/>
      <c r="CI102" s="13"/>
      <c r="CJ102" s="13"/>
      <c r="CK102" s="13"/>
      <c r="CL102" s="13"/>
      <c r="CM102" s="13"/>
    </row>
    <row r="103" spans="1:91" ht="32.1" customHeight="1" x14ac:dyDescent="0.2">
      <c r="A103" s="776" t="s">
        <v>106</v>
      </c>
      <c r="B103" s="56"/>
      <c r="C103" s="201"/>
      <c r="D103" s="201"/>
      <c r="E103" s="202"/>
      <c r="F103" s="203"/>
      <c r="G103" s="203"/>
      <c r="H103" s="94"/>
      <c r="I103" s="203"/>
      <c r="J103" s="56"/>
      <c r="K103" s="204"/>
      <c r="L103" s="205"/>
      <c r="M103" s="204"/>
      <c r="N103" s="204"/>
      <c r="O103" s="206"/>
      <c r="P103" s="56"/>
      <c r="Q103" s="204"/>
      <c r="R103" s="206"/>
      <c r="S103" s="56"/>
      <c r="T103" s="204"/>
      <c r="U103" s="56"/>
      <c r="V103" s="56"/>
      <c r="W103" s="206"/>
      <c r="X103" s="206"/>
      <c r="Y103" s="206"/>
      <c r="Z103" s="207"/>
      <c r="AA103" s="56"/>
      <c r="AB103" s="206"/>
      <c r="AC103" s="206"/>
      <c r="AD103" s="206"/>
      <c r="AE103" s="206"/>
      <c r="AF103" s="207"/>
      <c r="AG103" s="56"/>
      <c r="AH103" s="206"/>
      <c r="AI103" s="206"/>
      <c r="AJ103" s="206"/>
      <c r="AK103" s="56"/>
      <c r="AL103" s="204"/>
      <c r="AM103" s="206"/>
      <c r="AN103" s="204"/>
      <c r="AO103" s="208"/>
      <c r="AP103" s="56"/>
      <c r="BX103" s="2"/>
      <c r="BY103" s="2"/>
      <c r="BZ103" s="2"/>
      <c r="CG103" s="13"/>
      <c r="CH103" s="13"/>
      <c r="CI103" s="13"/>
      <c r="CJ103" s="13"/>
      <c r="CK103" s="13"/>
      <c r="CL103" s="13"/>
      <c r="CM103" s="13"/>
    </row>
    <row r="104" spans="1:91" ht="16.350000000000001" customHeight="1" x14ac:dyDescent="0.2">
      <c r="A104" s="1523" t="s">
        <v>89</v>
      </c>
      <c r="B104" s="1549"/>
      <c r="C104" s="1501" t="s">
        <v>5</v>
      </c>
      <c r="D104" s="1502"/>
      <c r="E104" s="1503"/>
      <c r="F104" s="1507" t="s">
        <v>6</v>
      </c>
      <c r="G104" s="1508"/>
      <c r="H104" s="1508"/>
      <c r="I104" s="1508"/>
      <c r="J104" s="1508"/>
      <c r="K104" s="1508"/>
      <c r="L104" s="1508"/>
      <c r="M104" s="1508"/>
      <c r="N104" s="1508"/>
      <c r="O104" s="1508"/>
      <c r="P104" s="1508"/>
      <c r="Q104" s="1508"/>
      <c r="R104" s="1508"/>
      <c r="S104" s="1508"/>
      <c r="T104" s="1508"/>
      <c r="U104" s="1508"/>
      <c r="V104" s="1508"/>
      <c r="W104" s="1508"/>
      <c r="X104" s="1508"/>
      <c r="Y104" s="1508"/>
      <c r="Z104" s="1508"/>
      <c r="AA104" s="1508"/>
      <c r="AB104" s="1508"/>
      <c r="AC104" s="1508"/>
      <c r="AD104" s="1508"/>
      <c r="AE104" s="1508"/>
      <c r="AF104" s="1508"/>
      <c r="AG104" s="1508"/>
      <c r="AH104" s="1508"/>
      <c r="AI104" s="1508"/>
      <c r="AJ104" s="1508"/>
      <c r="AK104" s="1508"/>
      <c r="AL104" s="1508"/>
      <c r="AM104" s="1509"/>
      <c r="AN104" s="1510" t="s">
        <v>7</v>
      </c>
      <c r="AO104" s="209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24"/>
      <c r="B105" s="1550"/>
      <c r="C105" s="1504"/>
      <c r="D105" s="1505"/>
      <c r="E105" s="1506"/>
      <c r="F105" s="1507" t="s">
        <v>11</v>
      </c>
      <c r="G105" s="1509"/>
      <c r="H105" s="1507" t="s">
        <v>12</v>
      </c>
      <c r="I105" s="1509"/>
      <c r="J105" s="1507" t="s">
        <v>13</v>
      </c>
      <c r="K105" s="1509"/>
      <c r="L105" s="1507" t="s">
        <v>14</v>
      </c>
      <c r="M105" s="1509"/>
      <c r="N105" s="1507" t="s">
        <v>15</v>
      </c>
      <c r="O105" s="1509"/>
      <c r="P105" s="1513" t="s">
        <v>16</v>
      </c>
      <c r="Q105" s="1514"/>
      <c r="R105" s="1513" t="s">
        <v>17</v>
      </c>
      <c r="S105" s="1514"/>
      <c r="T105" s="1513" t="s">
        <v>18</v>
      </c>
      <c r="U105" s="1514"/>
      <c r="V105" s="1513" t="s">
        <v>19</v>
      </c>
      <c r="W105" s="1514"/>
      <c r="X105" s="1513" t="s">
        <v>20</v>
      </c>
      <c r="Y105" s="1514"/>
      <c r="Z105" s="1513" t="s">
        <v>21</v>
      </c>
      <c r="AA105" s="1514"/>
      <c r="AB105" s="1513" t="s">
        <v>22</v>
      </c>
      <c r="AC105" s="1514"/>
      <c r="AD105" s="1520" t="s">
        <v>23</v>
      </c>
      <c r="AE105" s="1520"/>
      <c r="AF105" s="1513" t="s">
        <v>24</v>
      </c>
      <c r="AG105" s="1514"/>
      <c r="AH105" s="1520" t="s">
        <v>25</v>
      </c>
      <c r="AI105" s="1520"/>
      <c r="AJ105" s="1513" t="s">
        <v>26</v>
      </c>
      <c r="AK105" s="1514"/>
      <c r="AL105" s="1520" t="s">
        <v>27</v>
      </c>
      <c r="AM105" s="1514"/>
      <c r="AN105" s="1511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25"/>
      <c r="B106" s="1551"/>
      <c r="C106" s="870" t="s">
        <v>32</v>
      </c>
      <c r="D106" s="871" t="s">
        <v>40</v>
      </c>
      <c r="E106" s="765" t="s">
        <v>34</v>
      </c>
      <c r="F106" s="754" t="s">
        <v>40</v>
      </c>
      <c r="G106" s="765" t="s">
        <v>34</v>
      </c>
      <c r="H106" s="754" t="s">
        <v>40</v>
      </c>
      <c r="I106" s="765" t="s">
        <v>34</v>
      </c>
      <c r="J106" s="754" t="s">
        <v>40</v>
      </c>
      <c r="K106" s="765" t="s">
        <v>34</v>
      </c>
      <c r="L106" s="754" t="s">
        <v>40</v>
      </c>
      <c r="M106" s="765" t="s">
        <v>34</v>
      </c>
      <c r="N106" s="754" t="s">
        <v>40</v>
      </c>
      <c r="O106" s="765" t="s">
        <v>34</v>
      </c>
      <c r="P106" s="754" t="s">
        <v>40</v>
      </c>
      <c r="Q106" s="765" t="s">
        <v>34</v>
      </c>
      <c r="R106" s="754" t="s">
        <v>40</v>
      </c>
      <c r="S106" s="765" t="s">
        <v>34</v>
      </c>
      <c r="T106" s="754" t="s">
        <v>40</v>
      </c>
      <c r="U106" s="765" t="s">
        <v>34</v>
      </c>
      <c r="V106" s="754" t="s">
        <v>40</v>
      </c>
      <c r="W106" s="765" t="s">
        <v>34</v>
      </c>
      <c r="X106" s="754" t="s">
        <v>40</v>
      </c>
      <c r="Y106" s="765" t="s">
        <v>34</v>
      </c>
      <c r="Z106" s="754" t="s">
        <v>40</v>
      </c>
      <c r="AA106" s="765" t="s">
        <v>34</v>
      </c>
      <c r="AB106" s="754" t="s">
        <v>40</v>
      </c>
      <c r="AC106" s="765" t="s">
        <v>34</v>
      </c>
      <c r="AD106" s="775" t="s">
        <v>40</v>
      </c>
      <c r="AE106" s="775" t="s">
        <v>34</v>
      </c>
      <c r="AF106" s="754" t="s">
        <v>40</v>
      </c>
      <c r="AG106" s="765" t="s">
        <v>34</v>
      </c>
      <c r="AH106" s="775" t="s">
        <v>40</v>
      </c>
      <c r="AI106" s="775" t="s">
        <v>34</v>
      </c>
      <c r="AJ106" s="754" t="s">
        <v>40</v>
      </c>
      <c r="AK106" s="765" t="s">
        <v>34</v>
      </c>
      <c r="AL106" s="775" t="s">
        <v>40</v>
      </c>
      <c r="AM106" s="765" t="s">
        <v>34</v>
      </c>
      <c r="AN106" s="1512"/>
      <c r="AO106" s="210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764" t="s">
        <v>107</v>
      </c>
      <c r="B107" s="1765"/>
      <c r="C107" s="164">
        <f>SUM(D107+E107)</f>
        <v>0</v>
      </c>
      <c r="D107" s="211">
        <f t="shared" ref="D107:E109" si="18">SUM(F107+H107+J107+L107+N107+P107+R107+T107+V107+X107+Z107+AB107+AD107+AF107+AH107+AJ107+AL107)</f>
        <v>0</v>
      </c>
      <c r="E107" s="65">
        <f t="shared" si="18"/>
        <v>0</v>
      </c>
      <c r="F107" s="212"/>
      <c r="G107" s="213"/>
      <c r="H107" s="212"/>
      <c r="I107" s="213"/>
      <c r="J107" s="212"/>
      <c r="K107" s="213"/>
      <c r="L107" s="212"/>
      <c r="M107" s="213"/>
      <c r="N107" s="212"/>
      <c r="O107" s="213"/>
      <c r="P107" s="212"/>
      <c r="Q107" s="213"/>
      <c r="R107" s="212"/>
      <c r="S107" s="213"/>
      <c r="T107" s="212"/>
      <c r="U107" s="213"/>
      <c r="V107" s="212"/>
      <c r="W107" s="213"/>
      <c r="X107" s="212"/>
      <c r="Y107" s="213"/>
      <c r="Z107" s="212"/>
      <c r="AA107" s="213"/>
      <c r="AB107" s="212"/>
      <c r="AC107" s="213"/>
      <c r="AD107" s="214"/>
      <c r="AE107" s="215"/>
      <c r="AF107" s="212"/>
      <c r="AG107" s="213"/>
      <c r="AH107" s="214"/>
      <c r="AI107" s="215"/>
      <c r="AJ107" s="212"/>
      <c r="AK107" s="213"/>
      <c r="AL107" s="214"/>
      <c r="AM107" s="213"/>
      <c r="AN107" s="216"/>
      <c r="AO107" s="28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12"/>
      <c r="CG107" s="13">
        <v>0</v>
      </c>
      <c r="CH107" s="13">
        <v>0</v>
      </c>
      <c r="CI107" s="13"/>
      <c r="CJ107" s="13"/>
      <c r="CK107" s="13"/>
      <c r="CL107" s="13"/>
      <c r="CM107" s="13"/>
    </row>
    <row r="108" spans="1:91" ht="16.350000000000001" customHeight="1" x14ac:dyDescent="0.2">
      <c r="A108" s="1558" t="s">
        <v>108</v>
      </c>
      <c r="B108" s="1559"/>
      <c r="C108" s="63">
        <f>SUM(D108+E108)</f>
        <v>3</v>
      </c>
      <c r="D108" s="64">
        <f t="shared" si="18"/>
        <v>0</v>
      </c>
      <c r="E108" s="72">
        <f t="shared" si="18"/>
        <v>3</v>
      </c>
      <c r="F108" s="217"/>
      <c r="G108" s="218">
        <v>1</v>
      </c>
      <c r="H108" s="217"/>
      <c r="I108" s="218"/>
      <c r="J108" s="217"/>
      <c r="K108" s="218"/>
      <c r="L108" s="217"/>
      <c r="M108" s="218"/>
      <c r="N108" s="217"/>
      <c r="O108" s="218"/>
      <c r="P108" s="217"/>
      <c r="Q108" s="218"/>
      <c r="R108" s="217"/>
      <c r="S108" s="218"/>
      <c r="T108" s="217"/>
      <c r="U108" s="218"/>
      <c r="V108" s="217"/>
      <c r="W108" s="218"/>
      <c r="X108" s="217"/>
      <c r="Y108" s="218"/>
      <c r="Z108" s="217"/>
      <c r="AA108" s="218"/>
      <c r="AB108" s="217"/>
      <c r="AC108" s="218"/>
      <c r="AD108" s="219"/>
      <c r="AE108" s="220"/>
      <c r="AF108" s="217"/>
      <c r="AG108" s="218"/>
      <c r="AH108" s="219"/>
      <c r="AI108" s="220"/>
      <c r="AJ108" s="217"/>
      <c r="AK108" s="218"/>
      <c r="AL108" s="219"/>
      <c r="AM108" s="218">
        <v>2</v>
      </c>
      <c r="AN108" s="221">
        <v>3</v>
      </c>
      <c r="AO108" s="28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52" t="s">
        <v>109</v>
      </c>
      <c r="B109" s="1553"/>
      <c r="C109" s="77">
        <f>SUM(D109+E109)</f>
        <v>4</v>
      </c>
      <c r="D109" s="78">
        <f t="shared" si="18"/>
        <v>1</v>
      </c>
      <c r="E109" s="45">
        <f t="shared" si="18"/>
        <v>3</v>
      </c>
      <c r="F109" s="222"/>
      <c r="G109" s="223"/>
      <c r="H109" s="222"/>
      <c r="I109" s="223"/>
      <c r="J109" s="222"/>
      <c r="K109" s="223"/>
      <c r="L109" s="222"/>
      <c r="M109" s="223"/>
      <c r="N109" s="222"/>
      <c r="O109" s="223"/>
      <c r="P109" s="222"/>
      <c r="Q109" s="223"/>
      <c r="R109" s="222"/>
      <c r="S109" s="223"/>
      <c r="T109" s="222"/>
      <c r="U109" s="223"/>
      <c r="V109" s="222"/>
      <c r="W109" s="223"/>
      <c r="X109" s="222"/>
      <c r="Y109" s="223"/>
      <c r="Z109" s="222"/>
      <c r="AA109" s="223"/>
      <c r="AB109" s="222"/>
      <c r="AC109" s="223"/>
      <c r="AD109" s="224"/>
      <c r="AE109" s="225">
        <v>1</v>
      </c>
      <c r="AF109" s="222"/>
      <c r="AG109" s="223"/>
      <c r="AH109" s="224"/>
      <c r="AI109" s="225">
        <v>2</v>
      </c>
      <c r="AJ109" s="222">
        <v>1</v>
      </c>
      <c r="AK109" s="223"/>
      <c r="AL109" s="224"/>
      <c r="AM109" s="223"/>
      <c r="AN109" s="226">
        <v>4</v>
      </c>
      <c r="AO109" s="28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32.1" customHeight="1" x14ac:dyDescent="0.2">
      <c r="A110" s="82" t="s">
        <v>110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X110" s="2"/>
      <c r="BY110" s="2"/>
      <c r="BZ110" s="2"/>
      <c r="CG110" s="13"/>
      <c r="CH110" s="13"/>
      <c r="CI110" s="13"/>
      <c r="CJ110" s="13"/>
      <c r="CK110" s="13"/>
      <c r="CL110" s="13"/>
      <c r="CM110" s="13"/>
    </row>
    <row r="111" spans="1:91" ht="16.350000000000001" customHeight="1" x14ac:dyDescent="0.2">
      <c r="A111" s="1523" t="s">
        <v>111</v>
      </c>
      <c r="B111" s="1549"/>
      <c r="C111" s="1523" t="s">
        <v>53</v>
      </c>
      <c r="D111" s="1554"/>
      <c r="E111" s="1549"/>
      <c r="F111" s="1507" t="s">
        <v>112</v>
      </c>
      <c r="G111" s="1509"/>
      <c r="H111" s="1555" t="s">
        <v>113</v>
      </c>
      <c r="I111" s="1509"/>
      <c r="J111" s="1507" t="s">
        <v>114</v>
      </c>
      <c r="K111" s="1509"/>
      <c r="L111" s="1507" t="s">
        <v>115</v>
      </c>
      <c r="M111" s="1509"/>
      <c r="N111" s="1507" t="s">
        <v>116</v>
      </c>
      <c r="O111" s="1509"/>
      <c r="P111" s="1513" t="s">
        <v>117</v>
      </c>
      <c r="Q111" s="1514"/>
      <c r="R111" s="1513" t="s">
        <v>118</v>
      </c>
      <c r="S111" s="1514"/>
      <c r="T111" s="1513" t="s">
        <v>119</v>
      </c>
      <c r="U111" s="1520"/>
      <c r="V111" s="1513" t="s">
        <v>120</v>
      </c>
      <c r="W111" s="1520"/>
      <c r="X111" s="1562" t="s">
        <v>121</v>
      </c>
      <c r="Y111" s="1767" t="s">
        <v>122</v>
      </c>
      <c r="Z111" s="1520"/>
      <c r="AA111" s="1520"/>
      <c r="AB111" s="1514"/>
      <c r="AC111" s="1565" t="s">
        <v>123</v>
      </c>
      <c r="AD111" s="1566"/>
      <c r="AE111" s="1520" t="s">
        <v>124</v>
      </c>
      <c r="AF111" s="1520"/>
      <c r="AG111" s="1520"/>
      <c r="AH111" s="1514"/>
      <c r="AI111" s="1510" t="s">
        <v>125</v>
      </c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CG111" s="13"/>
      <c r="CH111" s="13"/>
      <c r="CI111" s="13"/>
      <c r="CJ111" s="13"/>
      <c r="CK111" s="13"/>
      <c r="CL111" s="13"/>
      <c r="CM111" s="13"/>
    </row>
    <row r="112" spans="1:91" ht="25.35" customHeight="1" x14ac:dyDescent="0.2">
      <c r="A112" s="1525"/>
      <c r="B112" s="1551"/>
      <c r="C112" s="870" t="s">
        <v>32</v>
      </c>
      <c r="D112" s="871" t="s">
        <v>33</v>
      </c>
      <c r="E112" s="756" t="s">
        <v>34</v>
      </c>
      <c r="F112" s="872" t="s">
        <v>40</v>
      </c>
      <c r="G112" s="873" t="s">
        <v>34</v>
      </c>
      <c r="H112" s="872" t="s">
        <v>40</v>
      </c>
      <c r="I112" s="873" t="s">
        <v>34</v>
      </c>
      <c r="J112" s="872" t="s">
        <v>40</v>
      </c>
      <c r="K112" s="873" t="s">
        <v>34</v>
      </c>
      <c r="L112" s="872" t="s">
        <v>40</v>
      </c>
      <c r="M112" s="873" t="s">
        <v>34</v>
      </c>
      <c r="N112" s="872" t="s">
        <v>40</v>
      </c>
      <c r="O112" s="873" t="s">
        <v>34</v>
      </c>
      <c r="P112" s="872" t="s">
        <v>40</v>
      </c>
      <c r="Q112" s="873" t="s">
        <v>34</v>
      </c>
      <c r="R112" s="872" t="s">
        <v>40</v>
      </c>
      <c r="S112" s="873" t="s">
        <v>34</v>
      </c>
      <c r="T112" s="872" t="s">
        <v>40</v>
      </c>
      <c r="U112" s="924" t="s">
        <v>34</v>
      </c>
      <c r="V112" s="872" t="s">
        <v>40</v>
      </c>
      <c r="W112" s="924" t="s">
        <v>34</v>
      </c>
      <c r="X112" s="1563"/>
      <c r="Y112" s="230" t="s">
        <v>126</v>
      </c>
      <c r="Z112" s="231" t="s">
        <v>127</v>
      </c>
      <c r="AA112" s="767" t="s">
        <v>128</v>
      </c>
      <c r="AB112" s="914" t="s">
        <v>129</v>
      </c>
      <c r="AC112" s="761" t="s">
        <v>130</v>
      </c>
      <c r="AD112" s="925" t="s">
        <v>131</v>
      </c>
      <c r="AE112" s="926" t="s">
        <v>132</v>
      </c>
      <c r="AF112" s="914" t="s">
        <v>133</v>
      </c>
      <c r="AG112" s="236" t="s">
        <v>134</v>
      </c>
      <c r="AH112" s="914" t="s">
        <v>135</v>
      </c>
      <c r="AI112" s="15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16.350000000000001" customHeight="1" x14ac:dyDescent="0.2">
      <c r="A113" s="1764" t="s">
        <v>136</v>
      </c>
      <c r="B113" s="1765"/>
      <c r="C113" s="875">
        <f>SUM(D113+E113)</f>
        <v>8</v>
      </c>
      <c r="D113" s="905">
        <f>SUM(F113+H113+J113+L113+N113+P113+R113+T113+V113)</f>
        <v>2</v>
      </c>
      <c r="E113" s="897">
        <f>SUM(G113+I113+K113+M113+O113+Q113+S113+U113+W113)</f>
        <v>6</v>
      </c>
      <c r="F113" s="921"/>
      <c r="G113" s="927"/>
      <c r="H113" s="877"/>
      <c r="I113" s="880"/>
      <c r="J113" s="921"/>
      <c r="K113" s="927">
        <v>1</v>
      </c>
      <c r="L113" s="877">
        <v>1</v>
      </c>
      <c r="M113" s="880">
        <v>2</v>
      </c>
      <c r="N113" s="921">
        <v>1</v>
      </c>
      <c r="O113" s="927">
        <v>1</v>
      </c>
      <c r="P113" s="877"/>
      <c r="Q113" s="880">
        <v>1</v>
      </c>
      <c r="R113" s="921"/>
      <c r="S113" s="927">
        <v>1</v>
      </c>
      <c r="T113" s="877"/>
      <c r="U113" s="880"/>
      <c r="V113" s="921"/>
      <c r="W113" s="928"/>
      <c r="X113" s="879"/>
      <c r="Y113" s="929">
        <v>6</v>
      </c>
      <c r="Z113" s="877">
        <v>2</v>
      </c>
      <c r="AA113" s="930"/>
      <c r="AB113" s="931"/>
      <c r="AC113" s="928">
        <v>6</v>
      </c>
      <c r="AD113" s="932">
        <v>2</v>
      </c>
      <c r="AE113" s="929">
        <v>1</v>
      </c>
      <c r="AF113" s="882"/>
      <c r="AG113" s="882">
        <v>7</v>
      </c>
      <c r="AH113" s="882"/>
      <c r="AI113" s="882"/>
      <c r="AJ113" s="28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12"/>
      <c r="AW113" s="12"/>
      <c r="AX113" s="12"/>
      <c r="AY113" s="12"/>
      <c r="AZ113" s="12"/>
      <c r="BA113" s="12"/>
      <c r="CG113" s="13">
        <v>0</v>
      </c>
      <c r="CH113" s="13">
        <v>0</v>
      </c>
      <c r="CI113" s="13">
        <v>0</v>
      </c>
      <c r="CJ113" s="13"/>
      <c r="CK113" s="13"/>
      <c r="CL113" s="13"/>
      <c r="CM113" s="13"/>
    </row>
    <row r="114" spans="1:91" ht="16.350000000000001" customHeight="1" x14ac:dyDescent="0.2">
      <c r="A114" s="1571" t="s">
        <v>137</v>
      </c>
      <c r="B114" s="1572"/>
      <c r="C114" s="239">
        <f>SUM(D114+E114)</f>
        <v>27</v>
      </c>
      <c r="D114" s="240">
        <f>SUM(F114+H114+J114+L114+N114+P114+R114+T114+V114)</f>
        <v>19</v>
      </c>
      <c r="E114" s="241">
        <f>SUM(G114+I114+K114+M114+O114+Q114+S114+U114+W114)</f>
        <v>8</v>
      </c>
      <c r="F114" s="242"/>
      <c r="G114" s="243">
        <v>1</v>
      </c>
      <c r="H114" s="244">
        <v>1</v>
      </c>
      <c r="I114" s="245"/>
      <c r="J114" s="242">
        <v>3</v>
      </c>
      <c r="K114" s="243">
        <v>2</v>
      </c>
      <c r="L114" s="244">
        <v>7</v>
      </c>
      <c r="M114" s="245">
        <v>3</v>
      </c>
      <c r="N114" s="242">
        <v>3</v>
      </c>
      <c r="O114" s="243">
        <v>1</v>
      </c>
      <c r="P114" s="244">
        <v>2</v>
      </c>
      <c r="Q114" s="245">
        <v>1</v>
      </c>
      <c r="R114" s="242">
        <v>3</v>
      </c>
      <c r="S114" s="243"/>
      <c r="T114" s="244"/>
      <c r="U114" s="245"/>
      <c r="V114" s="242"/>
      <c r="W114" s="246"/>
      <c r="X114" s="247"/>
      <c r="Y114" s="248"/>
      <c r="Z114" s="249"/>
      <c r="AA114" s="250">
        <v>13</v>
      </c>
      <c r="AB114" s="250">
        <v>14</v>
      </c>
      <c r="AC114" s="247">
        <v>8</v>
      </c>
      <c r="AD114" s="251">
        <v>19</v>
      </c>
      <c r="AE114" s="252">
        <v>10</v>
      </c>
      <c r="AF114" s="253"/>
      <c r="AG114" s="253">
        <v>9</v>
      </c>
      <c r="AH114" s="253">
        <v>5</v>
      </c>
      <c r="AI114" s="253">
        <v>3</v>
      </c>
      <c r="AJ114" s="28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32.1" customHeight="1" x14ac:dyDescent="0.2">
      <c r="A115" s="82" t="s">
        <v>138</v>
      </c>
      <c r="B115" s="11"/>
      <c r="C115" s="1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"/>
      <c r="V115" s="8"/>
      <c r="W115" s="8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BX115" s="2"/>
      <c r="BY115" s="2"/>
      <c r="BZ115" s="2"/>
      <c r="CG115" s="13"/>
      <c r="CH115" s="13"/>
      <c r="CI115" s="13"/>
      <c r="CJ115" s="13"/>
      <c r="CK115" s="13"/>
      <c r="CL115" s="13"/>
      <c r="CM115" s="13"/>
    </row>
    <row r="116" spans="1:91" ht="16.350000000000001" customHeight="1" x14ac:dyDescent="0.2">
      <c r="A116" s="1523" t="s">
        <v>111</v>
      </c>
      <c r="B116" s="1549"/>
      <c r="C116" s="1498" t="s">
        <v>53</v>
      </c>
      <c r="D116" s="1507" t="s">
        <v>6</v>
      </c>
      <c r="E116" s="1508"/>
      <c r="F116" s="1508"/>
      <c r="G116" s="1508"/>
      <c r="H116" s="1508"/>
      <c r="I116" s="1508"/>
      <c r="J116" s="1508"/>
      <c r="K116" s="1508"/>
      <c r="L116" s="1508"/>
      <c r="M116" s="1561"/>
      <c r="N116" s="1766" t="s">
        <v>139</v>
      </c>
      <c r="O116" s="1561"/>
      <c r="P116" s="1503" t="s">
        <v>7</v>
      </c>
      <c r="Q116" s="8"/>
      <c r="R116" s="7"/>
      <c r="S116" s="7"/>
      <c r="T116" s="7"/>
      <c r="U116" s="7"/>
      <c r="V116" s="7"/>
      <c r="W116" s="7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CG116" s="13"/>
      <c r="CH116" s="13"/>
      <c r="CI116" s="13"/>
      <c r="CJ116" s="13"/>
      <c r="CK116" s="13"/>
      <c r="CL116" s="13"/>
      <c r="CM116" s="13"/>
    </row>
    <row r="117" spans="1:91" ht="21.6" customHeight="1" x14ac:dyDescent="0.2">
      <c r="A117" s="1525"/>
      <c r="B117" s="1551"/>
      <c r="C117" s="1500"/>
      <c r="D117" s="872" t="s">
        <v>11</v>
      </c>
      <c r="E117" s="100" t="s">
        <v>12</v>
      </c>
      <c r="F117" s="918" t="s">
        <v>13</v>
      </c>
      <c r="G117" s="918" t="s">
        <v>14</v>
      </c>
      <c r="H117" s="918" t="s">
        <v>15</v>
      </c>
      <c r="I117" s="918" t="s">
        <v>140</v>
      </c>
      <c r="J117" s="918" t="s">
        <v>141</v>
      </c>
      <c r="K117" s="918" t="s">
        <v>142</v>
      </c>
      <c r="L117" s="918" t="s">
        <v>143</v>
      </c>
      <c r="M117" s="933" t="s">
        <v>144</v>
      </c>
      <c r="N117" s="890" t="s">
        <v>33</v>
      </c>
      <c r="O117" s="755" t="s">
        <v>34</v>
      </c>
      <c r="P117" s="1506"/>
      <c r="Q117" s="8"/>
      <c r="R117" s="7"/>
      <c r="S117" s="7"/>
      <c r="T117" s="7"/>
      <c r="U117" s="7"/>
      <c r="V117" s="7"/>
      <c r="W117" s="7"/>
      <c r="CG117" s="13"/>
      <c r="CH117" s="13"/>
      <c r="CI117" s="13"/>
      <c r="CJ117" s="13"/>
      <c r="CK117" s="13"/>
      <c r="CL117" s="13"/>
      <c r="CM117" s="13"/>
    </row>
    <row r="118" spans="1:91" ht="26.25" customHeight="1" x14ac:dyDescent="0.2">
      <c r="A118" s="1510" t="s">
        <v>145</v>
      </c>
      <c r="B118" s="934" t="s">
        <v>146</v>
      </c>
      <c r="C118" s="935">
        <f>SUM(F118:K118)</f>
        <v>0</v>
      </c>
      <c r="D118" s="259"/>
      <c r="E118" s="260"/>
      <c r="F118" s="904"/>
      <c r="G118" s="904"/>
      <c r="H118" s="904"/>
      <c r="I118" s="904"/>
      <c r="J118" s="904"/>
      <c r="K118" s="904"/>
      <c r="L118" s="260"/>
      <c r="M118" s="261"/>
      <c r="N118" s="936"/>
      <c r="O118" s="937"/>
      <c r="P118" s="899"/>
      <c r="Q118" s="28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12"/>
      <c r="AD118" s="12"/>
      <c r="AE118" s="12"/>
      <c r="CG118" s="13">
        <v>0</v>
      </c>
      <c r="CH118" s="13">
        <v>0</v>
      </c>
      <c r="CI118" s="13">
        <v>0</v>
      </c>
      <c r="CJ118" s="13"/>
      <c r="CK118" s="13"/>
      <c r="CL118" s="13"/>
      <c r="CM118" s="13"/>
    </row>
    <row r="119" spans="1:91" ht="23.25" customHeight="1" x14ac:dyDescent="0.2">
      <c r="A119" s="1512"/>
      <c r="B119" s="263" t="s">
        <v>147</v>
      </c>
      <c r="C119" s="264">
        <f>SUM(F119:K119)</f>
        <v>0</v>
      </c>
      <c r="D119" s="52"/>
      <c r="E119" s="53"/>
      <c r="F119" s="49"/>
      <c r="G119" s="265"/>
      <c r="H119" s="265"/>
      <c r="I119" s="265"/>
      <c r="J119" s="265"/>
      <c r="K119" s="265"/>
      <c r="L119" s="53"/>
      <c r="M119" s="266"/>
      <c r="N119" s="267"/>
      <c r="O119" s="268"/>
      <c r="P119" s="47"/>
      <c r="Q119" s="28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12"/>
      <c r="AD119" s="12"/>
      <c r="AE119" s="12"/>
      <c r="CG119" s="13">
        <v>0</v>
      </c>
      <c r="CH119" s="13">
        <v>0</v>
      </c>
      <c r="CI119" s="13">
        <v>0</v>
      </c>
      <c r="CJ119" s="13"/>
      <c r="CK119" s="13"/>
      <c r="CL119" s="13"/>
      <c r="CM119" s="13"/>
    </row>
    <row r="120" spans="1:91" ht="32.1" customHeight="1" x14ac:dyDescent="0.2">
      <c r="A120" s="82" t="s">
        <v>148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"/>
      <c r="P120" s="8"/>
      <c r="Q120" s="57"/>
      <c r="R120" s="57"/>
      <c r="S120" s="57"/>
      <c r="T120" s="57"/>
      <c r="U120" s="57"/>
      <c r="V120" s="57"/>
      <c r="W120" s="57"/>
      <c r="X120" s="12"/>
      <c r="Y120" s="12"/>
      <c r="Z120" s="12"/>
      <c r="AA120" s="12"/>
      <c r="AB120" s="12"/>
      <c r="AC120" s="12"/>
      <c r="AD120" s="12"/>
      <c r="AE120" s="12"/>
      <c r="BX120" s="2"/>
      <c r="BY120" s="2"/>
      <c r="BZ120" s="2"/>
      <c r="CG120" s="13"/>
      <c r="CH120" s="13"/>
      <c r="CI120" s="13"/>
      <c r="CJ120" s="13"/>
      <c r="CK120" s="13"/>
      <c r="CL120" s="13"/>
      <c r="CM120" s="13"/>
    </row>
    <row r="121" spans="1:91" ht="16.350000000000001" customHeight="1" x14ac:dyDescent="0.2">
      <c r="A121" s="1510" t="s">
        <v>149</v>
      </c>
      <c r="B121" s="1510" t="s">
        <v>150</v>
      </c>
      <c r="C121" s="8"/>
      <c r="D121" s="26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12"/>
      <c r="B122" s="1512"/>
      <c r="C122" s="8"/>
      <c r="D122" s="26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938" t="s">
        <v>151</v>
      </c>
      <c r="B123" s="907">
        <v>2</v>
      </c>
      <c r="C123" s="13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271" t="s">
        <v>152</v>
      </c>
      <c r="B124" s="70">
        <v>0</v>
      </c>
      <c r="C124" s="13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1" t="s">
        <v>153</v>
      </c>
      <c r="B125" s="70">
        <v>11</v>
      </c>
      <c r="C125" s="13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1" t="s">
        <v>154</v>
      </c>
      <c r="B126" s="70">
        <v>5</v>
      </c>
      <c r="C126" s="13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1" t="s">
        <v>155</v>
      </c>
      <c r="B127" s="70">
        <v>0</v>
      </c>
      <c r="C127" s="13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2" t="s">
        <v>156</v>
      </c>
      <c r="B128" s="75">
        <v>1</v>
      </c>
      <c r="C128" s="13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2" t="s">
        <v>157</v>
      </c>
      <c r="B129" s="75">
        <v>0</v>
      </c>
      <c r="C129" s="13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2" t="s">
        <v>158</v>
      </c>
      <c r="B130" s="70">
        <v>1</v>
      </c>
      <c r="C130" s="13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2" t="s">
        <v>159</v>
      </c>
      <c r="B131" s="75">
        <v>1</v>
      </c>
      <c r="C131" s="13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3" t="s">
        <v>160</v>
      </c>
      <c r="B132" s="274">
        <v>8</v>
      </c>
      <c r="C132" s="13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5" t="s">
        <v>161</v>
      </c>
      <c r="B133" s="274">
        <v>116</v>
      </c>
      <c r="C133" s="131"/>
      <c r="D133" s="8"/>
      <c r="E133" s="8"/>
      <c r="F133" s="8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5" t="s">
        <v>162</v>
      </c>
      <c r="B134" s="274">
        <v>8</v>
      </c>
      <c r="C134" s="131"/>
      <c r="D134" s="8"/>
      <c r="E134" s="8"/>
      <c r="F134" s="8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939" t="s">
        <v>53</v>
      </c>
      <c r="B135" s="917">
        <f>SUM(B123:B134)</f>
        <v>153</v>
      </c>
      <c r="C135" s="8"/>
      <c r="D135" s="8"/>
      <c r="E135" s="8"/>
      <c r="F135" s="8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8"/>
      <c r="CG135" s="13"/>
      <c r="CH135" s="13"/>
      <c r="CI135" s="13"/>
      <c r="CJ135" s="13"/>
      <c r="CK135" s="13"/>
      <c r="CL135" s="13"/>
      <c r="CM135" s="13"/>
    </row>
    <row r="136" spans="1:91" ht="32.1" customHeight="1" x14ac:dyDescent="0.2">
      <c r="A136" s="776" t="s">
        <v>163</v>
      </c>
      <c r="B136" s="1"/>
      <c r="C136" s="1"/>
      <c r="D136" s="8"/>
      <c r="E136" s="277"/>
      <c r="F136" s="8"/>
      <c r="G136" s="278"/>
      <c r="H136" s="57"/>
      <c r="I136" s="57"/>
      <c r="J136" s="57"/>
      <c r="K136" s="57"/>
      <c r="L136" s="57"/>
      <c r="M136" s="279"/>
      <c r="N136" s="279"/>
      <c r="O136" s="279"/>
      <c r="P136" s="57"/>
      <c r="Q136" s="57"/>
      <c r="R136" s="57"/>
      <c r="S136" s="57"/>
      <c r="T136" s="57"/>
      <c r="U136" s="57"/>
      <c r="V136" s="57"/>
      <c r="W136" s="8"/>
      <c r="BX136" s="2"/>
      <c r="BY136" s="2"/>
      <c r="BZ136" s="2"/>
      <c r="CG136" s="13"/>
      <c r="CH136" s="13"/>
      <c r="CI136" s="13"/>
      <c r="CJ136" s="13"/>
      <c r="CK136" s="13"/>
      <c r="CL136" s="13"/>
      <c r="CM136" s="13"/>
    </row>
    <row r="137" spans="1:91" ht="25.35" customHeight="1" x14ac:dyDescent="0.2">
      <c r="A137" s="1507" t="s">
        <v>164</v>
      </c>
      <c r="B137" s="1508"/>
      <c r="C137" s="1508"/>
      <c r="D137" s="1509"/>
      <c r="E137" s="914" t="s">
        <v>165</v>
      </c>
      <c r="F137" s="914" t="s">
        <v>166</v>
      </c>
      <c r="G137" s="280"/>
      <c r="H137" s="281"/>
      <c r="I137" s="281"/>
      <c r="J137" s="281"/>
      <c r="K137" s="281"/>
      <c r="L137" s="57"/>
      <c r="M137" s="57"/>
      <c r="N137" s="57"/>
      <c r="O137" s="57"/>
      <c r="P137" s="57"/>
      <c r="Q137" s="57"/>
      <c r="R137" s="57"/>
      <c r="S137" s="57"/>
      <c r="T137" s="97"/>
      <c r="U137" s="97"/>
      <c r="V137" s="97"/>
      <c r="W137" s="7"/>
      <c r="CG137" s="13"/>
      <c r="CH137" s="13"/>
      <c r="CI137" s="13"/>
      <c r="CJ137" s="13"/>
      <c r="CK137" s="13"/>
      <c r="CL137" s="13"/>
      <c r="CM137" s="13"/>
    </row>
    <row r="138" spans="1:91" ht="16.350000000000001" customHeight="1" x14ac:dyDescent="0.2">
      <c r="A138" s="914" t="s">
        <v>167</v>
      </c>
      <c r="B138" s="1567" t="s">
        <v>168</v>
      </c>
      <c r="C138" s="1568"/>
      <c r="D138" s="1569"/>
      <c r="E138" s="940"/>
      <c r="F138" s="940"/>
      <c r="G138" s="102" t="str">
        <f>CA138</f>
        <v/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57"/>
      <c r="T138" s="97"/>
      <c r="U138" s="97"/>
      <c r="V138" s="97"/>
      <c r="W138" s="7"/>
      <c r="CA138" s="103" t="str">
        <f>IF(E138&lt;F138,"* El número de llamadas válidas NO DEBE ser mayor al total de llamadas.","")</f>
        <v/>
      </c>
      <c r="CG138" s="104">
        <f>IF(E138&lt;F138,1,0)</f>
        <v>0</v>
      </c>
      <c r="CH138" s="13"/>
      <c r="CI138" s="13"/>
      <c r="CJ138" s="13"/>
      <c r="CK138" s="13"/>
      <c r="CL138" s="13"/>
      <c r="CM138" s="13"/>
    </row>
    <row r="139" spans="1:91" ht="32.1" customHeight="1" x14ac:dyDescent="0.2">
      <c r="A139" s="82" t="s">
        <v>169</v>
      </c>
      <c r="B139" s="82"/>
      <c r="C139" s="82"/>
      <c r="D139" s="82"/>
      <c r="E139" s="82"/>
      <c r="F139" s="82"/>
      <c r="G139" s="283"/>
      <c r="H139" s="283"/>
      <c r="I139" s="283"/>
      <c r="J139" s="283"/>
      <c r="K139" s="283"/>
      <c r="L139" s="284"/>
      <c r="M139" s="57"/>
      <c r="N139" s="57"/>
      <c r="O139" s="57"/>
      <c r="P139" s="57"/>
      <c r="Q139" s="57"/>
      <c r="R139" s="12"/>
      <c r="S139" s="12"/>
      <c r="T139" s="12"/>
      <c r="U139" s="12"/>
      <c r="V139" s="12"/>
      <c r="BX139" s="2"/>
      <c r="BY139" s="2"/>
      <c r="BZ139" s="2"/>
      <c r="CG139" s="13"/>
      <c r="CH139" s="13"/>
      <c r="CI139" s="13"/>
      <c r="CJ139" s="13"/>
      <c r="CK139" s="13"/>
      <c r="CL139" s="13"/>
      <c r="CM139" s="13"/>
    </row>
    <row r="140" spans="1:91" ht="27" customHeight="1" x14ac:dyDescent="0.2">
      <c r="A140" s="1523" t="s">
        <v>164</v>
      </c>
      <c r="B140" s="1554"/>
      <c r="C140" s="1549"/>
      <c r="D140" s="1513" t="s">
        <v>170</v>
      </c>
      <c r="E140" s="1520"/>
      <c r="F140" s="1514"/>
      <c r="G140" s="1510" t="s">
        <v>7</v>
      </c>
      <c r="H140" s="1508" t="s">
        <v>171</v>
      </c>
      <c r="I140" s="1508"/>
      <c r="J140" s="1509"/>
      <c r="K140" s="1507" t="s">
        <v>172</v>
      </c>
      <c r="L140" s="1508"/>
      <c r="M140" s="150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25"/>
      <c r="B141" s="1570"/>
      <c r="C141" s="1551"/>
      <c r="D141" s="766" t="s">
        <v>53</v>
      </c>
      <c r="E141" s="777" t="s">
        <v>173</v>
      </c>
      <c r="F141" s="760" t="s">
        <v>174</v>
      </c>
      <c r="G141" s="1512"/>
      <c r="H141" s="777" t="s">
        <v>175</v>
      </c>
      <c r="I141" s="772" t="s">
        <v>176</v>
      </c>
      <c r="J141" s="760" t="s">
        <v>177</v>
      </c>
      <c r="K141" s="777" t="s">
        <v>175</v>
      </c>
      <c r="L141" s="772" t="s">
        <v>176</v>
      </c>
      <c r="M141" s="760" t="s">
        <v>177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16.350000000000001" customHeight="1" x14ac:dyDescent="0.2">
      <c r="A142" s="1510" t="s">
        <v>178</v>
      </c>
      <c r="B142" s="1768" t="s">
        <v>179</v>
      </c>
      <c r="C142" s="1769"/>
      <c r="D142" s="935">
        <f>SUM(E142+F142)</f>
        <v>0</v>
      </c>
      <c r="E142" s="898"/>
      <c r="F142" s="899"/>
      <c r="G142" s="907"/>
      <c r="H142" s="898"/>
      <c r="I142" s="901"/>
      <c r="J142" s="899"/>
      <c r="K142" s="898"/>
      <c r="L142" s="901"/>
      <c r="M142" s="899"/>
      <c r="N142" s="28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12"/>
      <c r="AA142" s="12"/>
      <c r="CG142" s="13"/>
      <c r="CH142" s="13"/>
      <c r="CI142" s="13">
        <v>0</v>
      </c>
      <c r="CJ142" s="13"/>
      <c r="CK142" s="13"/>
      <c r="CL142" s="13"/>
      <c r="CM142" s="13"/>
    </row>
    <row r="143" spans="1:91" ht="16.350000000000001" customHeight="1" x14ac:dyDescent="0.2">
      <c r="A143" s="1512"/>
      <c r="B143" s="286" t="s">
        <v>180</v>
      </c>
      <c r="C143" s="287"/>
      <c r="D143" s="288">
        <f>SUM(E143+F143)</f>
        <v>0</v>
      </c>
      <c r="E143" s="289"/>
      <c r="F143" s="290"/>
      <c r="G143" s="291"/>
      <c r="H143" s="289"/>
      <c r="I143" s="292"/>
      <c r="J143" s="290"/>
      <c r="K143" s="289"/>
      <c r="L143" s="292"/>
      <c r="M143" s="290"/>
      <c r="N143" s="28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32.1" customHeight="1" x14ac:dyDescent="0.2">
      <c r="A144" s="776" t="s">
        <v>181</v>
      </c>
      <c r="B144" s="8"/>
      <c r="C144" s="293"/>
      <c r="D144" s="293"/>
      <c r="E144" s="294"/>
      <c r="F144" s="8"/>
      <c r="G144" s="8"/>
      <c r="H144" s="8"/>
      <c r="I144" s="8"/>
      <c r="J144" s="8"/>
      <c r="K144" s="8"/>
      <c r="L144" s="8"/>
      <c r="M144" s="8"/>
      <c r="N144" s="57"/>
      <c r="O144" s="57"/>
      <c r="P144" s="57"/>
      <c r="Q144" s="57"/>
      <c r="R144" s="57"/>
      <c r="S144" s="57"/>
      <c r="T144" s="57"/>
      <c r="U144" s="57"/>
      <c r="V144" s="57"/>
      <c r="W144" s="12"/>
      <c r="X144" s="12"/>
      <c r="Y144" s="12"/>
      <c r="Z144" s="12"/>
      <c r="AA144" s="12"/>
      <c r="BX144" s="2"/>
      <c r="BY144" s="2"/>
      <c r="BZ144" s="2"/>
      <c r="CG144" s="13"/>
      <c r="CH144" s="13"/>
      <c r="CI144" s="13"/>
      <c r="CJ144" s="13"/>
      <c r="CK144" s="13"/>
      <c r="CL144" s="13"/>
      <c r="CM144" s="13"/>
    </row>
    <row r="145" spans="1:104" ht="58.35" customHeight="1" x14ac:dyDescent="0.2">
      <c r="A145" s="1513" t="s">
        <v>182</v>
      </c>
      <c r="B145" s="1514"/>
      <c r="C145" s="914" t="s">
        <v>5</v>
      </c>
      <c r="D145" s="914" t="s">
        <v>183</v>
      </c>
      <c r="E145" s="872" t="s">
        <v>184</v>
      </c>
      <c r="F145" s="765" t="s">
        <v>67</v>
      </c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97"/>
      <c r="T145" s="97"/>
      <c r="U145" s="97"/>
      <c r="V145" s="97"/>
      <c r="W145" s="12"/>
      <c r="X145" s="12"/>
      <c r="Y145" s="12"/>
      <c r="Z145" s="12"/>
      <c r="AA145" s="12"/>
      <c r="CG145" s="13"/>
      <c r="CH145" s="13"/>
      <c r="CI145" s="13"/>
      <c r="CJ145" s="13"/>
      <c r="CK145" s="13"/>
      <c r="CL145" s="13"/>
      <c r="CM145" s="13"/>
    </row>
    <row r="146" spans="1:104" ht="16.350000000000001" customHeight="1" x14ac:dyDescent="0.2">
      <c r="A146" s="1510" t="s">
        <v>185</v>
      </c>
      <c r="B146" s="62" t="s">
        <v>186</v>
      </c>
      <c r="C146" s="137"/>
      <c r="D146" s="295"/>
      <c r="E146" s="941"/>
      <c r="F146" s="942"/>
      <c r="G146" s="28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97"/>
      <c r="T146" s="97"/>
      <c r="U146" s="97"/>
      <c r="V146" s="97"/>
      <c r="W146" s="12"/>
      <c r="X146" s="12"/>
      <c r="CG146" s="13">
        <v>0</v>
      </c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12"/>
      <c r="B147" s="89" t="s">
        <v>187</v>
      </c>
      <c r="C147" s="80"/>
      <c r="D147" s="46"/>
      <c r="E147" s="298"/>
      <c r="F147" s="299"/>
      <c r="G147" s="28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97"/>
      <c r="T147" s="97"/>
      <c r="U147" s="97"/>
      <c r="V147" s="97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771" t="s">
        <v>188</v>
      </c>
      <c r="B148" s="71" t="s">
        <v>186</v>
      </c>
      <c r="C148" s="940"/>
      <c r="D148" s="943"/>
      <c r="E148" s="302"/>
      <c r="F148" s="303"/>
      <c r="G148" s="28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97"/>
      <c r="T148" s="97"/>
      <c r="U148" s="97"/>
      <c r="V148" s="97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510" t="s">
        <v>189</v>
      </c>
      <c r="B149" s="62" t="s">
        <v>190</v>
      </c>
      <c r="C149" s="137"/>
      <c r="D149" s="36"/>
      <c r="E149" s="304"/>
      <c r="F149" s="305"/>
      <c r="G149" s="28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97"/>
      <c r="T149" s="97"/>
      <c r="U149" s="97"/>
      <c r="V149" s="97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11"/>
      <c r="B150" s="30" t="s">
        <v>191</v>
      </c>
      <c r="C150" s="75"/>
      <c r="D150" s="34"/>
      <c r="E150" s="38"/>
      <c r="F150" s="73"/>
      <c r="G150" s="28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97"/>
      <c r="T150" s="97"/>
      <c r="U150" s="97"/>
      <c r="V150" s="97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12"/>
      <c r="B151" s="89" t="s">
        <v>192</v>
      </c>
      <c r="C151" s="80"/>
      <c r="D151" s="46"/>
      <c r="E151" s="49"/>
      <c r="F151" s="47"/>
      <c r="G151" s="28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97"/>
      <c r="T151" s="97"/>
      <c r="U151" s="97"/>
      <c r="V151" s="97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s="82" customFormat="1" ht="32.1" customHeight="1" x14ac:dyDescent="0.2">
      <c r="A152" s="306" t="s">
        <v>193</v>
      </c>
      <c r="CA152" s="307"/>
      <c r="CB152" s="307"/>
      <c r="CC152" s="307"/>
      <c r="CD152" s="307"/>
      <c r="CE152" s="307"/>
      <c r="CF152" s="307"/>
      <c r="CG152" s="308"/>
      <c r="CH152" s="308"/>
      <c r="CI152" s="308"/>
      <c r="CJ152" s="308"/>
      <c r="CK152" s="308"/>
      <c r="CL152" s="308"/>
      <c r="CM152" s="308"/>
      <c r="CN152" s="307"/>
      <c r="CO152" s="307"/>
      <c r="CP152" s="307"/>
      <c r="CQ152" s="307"/>
      <c r="CR152" s="307"/>
      <c r="CS152" s="307"/>
      <c r="CT152" s="307"/>
      <c r="CU152" s="307"/>
      <c r="CV152" s="307"/>
      <c r="CW152" s="307"/>
      <c r="CX152" s="307"/>
      <c r="CY152" s="307"/>
      <c r="CZ152" s="307"/>
    </row>
    <row r="153" spans="1:104" s="82" customFormat="1" ht="16.350000000000001" customHeight="1" x14ac:dyDescent="0.2">
      <c r="A153" s="1523" t="s">
        <v>164</v>
      </c>
      <c r="B153" s="1554"/>
      <c r="C153" s="1549"/>
      <c r="D153" s="1513" t="s">
        <v>194</v>
      </c>
      <c r="E153" s="1520"/>
      <c r="F153" s="1573"/>
      <c r="G153" s="1574" t="s">
        <v>183</v>
      </c>
      <c r="H153" s="1515" t="s">
        <v>195</v>
      </c>
      <c r="I153" s="1503" t="s">
        <v>67</v>
      </c>
      <c r="BX153" s="310"/>
      <c r="BY153" s="310"/>
      <c r="BZ153" s="310"/>
      <c r="CA153" s="307"/>
      <c r="CB153" s="307"/>
      <c r="CC153" s="307"/>
      <c r="CD153" s="307"/>
      <c r="CE153" s="307"/>
      <c r="CF153" s="307"/>
      <c r="CG153" s="308"/>
      <c r="CH153" s="308"/>
      <c r="CI153" s="308"/>
      <c r="CJ153" s="308"/>
      <c r="CK153" s="308"/>
      <c r="CL153" s="308"/>
      <c r="CM153" s="308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</row>
    <row r="154" spans="1:104" s="82" customFormat="1" ht="16.350000000000001" customHeight="1" x14ac:dyDescent="0.2">
      <c r="A154" s="1525"/>
      <c r="B154" s="1570"/>
      <c r="C154" s="1551"/>
      <c r="D154" s="766" t="s">
        <v>196</v>
      </c>
      <c r="E154" s="872" t="s">
        <v>185</v>
      </c>
      <c r="F154" s="762" t="s">
        <v>189</v>
      </c>
      <c r="G154" s="1575"/>
      <c r="H154" s="1516"/>
      <c r="I154" s="1506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BX154" s="310"/>
      <c r="BY154" s="310"/>
      <c r="BZ154" s="310"/>
      <c r="CA154" s="307"/>
      <c r="CB154" s="307"/>
      <c r="CC154" s="307"/>
      <c r="CD154" s="307"/>
      <c r="CE154" s="307"/>
      <c r="CF154" s="307"/>
      <c r="CG154" s="308"/>
      <c r="CH154" s="308"/>
      <c r="CI154" s="308"/>
      <c r="CJ154" s="308"/>
      <c r="CK154" s="308"/>
      <c r="CL154" s="308"/>
      <c r="CM154" s="308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</row>
    <row r="155" spans="1:104" ht="16.350000000000001" customHeight="1" x14ac:dyDescent="0.2">
      <c r="A155" s="1770" t="s">
        <v>197</v>
      </c>
      <c r="B155" s="1771" t="s">
        <v>192</v>
      </c>
      <c r="C155" s="1772"/>
      <c r="D155" s="935">
        <f t="shared" ref="D155:D160" si="19">SUM(E155:F155)</f>
        <v>0</v>
      </c>
      <c r="E155" s="898"/>
      <c r="F155" s="944"/>
      <c r="G155" s="901"/>
      <c r="H155" s="904"/>
      <c r="I155" s="899"/>
      <c r="J155" s="28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12"/>
      <c r="W155" s="12"/>
      <c r="X155" s="12"/>
      <c r="Y155" s="12"/>
      <c r="Z155" s="12"/>
      <c r="AA155" s="12"/>
      <c r="CG155" s="13">
        <v>0</v>
      </c>
      <c r="CH155" s="13"/>
      <c r="CI155" s="13"/>
      <c r="CJ155" s="13"/>
      <c r="CK155" s="13"/>
      <c r="CL155" s="13"/>
      <c r="CM155" s="13"/>
    </row>
    <row r="156" spans="1:104" ht="16.350000000000001" customHeight="1" x14ac:dyDescent="0.2">
      <c r="A156" s="1579"/>
      <c r="B156" s="1558" t="s">
        <v>190</v>
      </c>
      <c r="C156" s="1559"/>
      <c r="D156" s="313">
        <f t="shared" si="19"/>
        <v>181</v>
      </c>
      <c r="E156" s="34">
        <v>181</v>
      </c>
      <c r="F156" s="314"/>
      <c r="G156" s="38">
        <v>181</v>
      </c>
      <c r="H156" s="41"/>
      <c r="I156" s="7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0"/>
      <c r="B157" s="1547" t="s">
        <v>191</v>
      </c>
      <c r="C157" s="1548"/>
      <c r="D157" s="264">
        <f t="shared" si="19"/>
        <v>0</v>
      </c>
      <c r="E157" s="46"/>
      <c r="F157" s="316"/>
      <c r="G157" s="49"/>
      <c r="H157" s="265"/>
      <c r="I157" s="47"/>
      <c r="J157" s="2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10" t="s">
        <v>198</v>
      </c>
      <c r="B158" s="1771" t="s">
        <v>192</v>
      </c>
      <c r="C158" s="1772"/>
      <c r="D158" s="935">
        <f t="shared" si="19"/>
        <v>0</v>
      </c>
      <c r="E158" s="898"/>
      <c r="F158" s="944"/>
      <c r="G158" s="901"/>
      <c r="H158" s="904"/>
      <c r="I158" s="899"/>
      <c r="J158" s="28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11"/>
      <c r="B159" s="1558" t="s">
        <v>190</v>
      </c>
      <c r="C159" s="1559"/>
      <c r="D159" s="313">
        <f t="shared" si="19"/>
        <v>179</v>
      </c>
      <c r="E159" s="34">
        <v>179</v>
      </c>
      <c r="F159" s="314"/>
      <c r="G159" s="38">
        <v>179</v>
      </c>
      <c r="H159" s="41"/>
      <c r="I159" s="73"/>
      <c r="J159" s="28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12"/>
      <c r="B160" s="1547" t="s">
        <v>191</v>
      </c>
      <c r="C160" s="1548"/>
      <c r="D160" s="264">
        <f t="shared" si="19"/>
        <v>0</v>
      </c>
      <c r="E160" s="46"/>
      <c r="F160" s="316"/>
      <c r="G160" s="49"/>
      <c r="H160" s="265"/>
      <c r="I160" s="47"/>
      <c r="J160" s="28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32.1" customHeight="1" x14ac:dyDescent="0.2">
      <c r="A161" s="10" t="s">
        <v>199</v>
      </c>
      <c r="B161" s="10"/>
      <c r="C161" s="10"/>
      <c r="D161" s="10"/>
      <c r="E161" s="8"/>
      <c r="G161" s="8"/>
      <c r="H161" s="8"/>
      <c r="I161" s="8"/>
      <c r="J161" s="57"/>
      <c r="K161" s="57"/>
      <c r="L161" s="57"/>
      <c r="M161" s="57"/>
      <c r="N161" s="57"/>
      <c r="O161" s="12"/>
      <c r="P161" s="57"/>
      <c r="Q161" s="57"/>
      <c r="R161" s="57"/>
      <c r="S161" s="57"/>
      <c r="T161" s="57"/>
      <c r="U161" s="57"/>
      <c r="V161" s="57"/>
      <c r="W161" s="57"/>
      <c r="X161" s="12"/>
      <c r="Y161" s="12"/>
      <c r="Z161" s="12"/>
      <c r="AA161" s="12"/>
      <c r="BX161" s="2"/>
      <c r="BY161" s="2"/>
      <c r="BZ161" s="2"/>
      <c r="CG161" s="13"/>
      <c r="CH161" s="13"/>
      <c r="CI161" s="13"/>
      <c r="CJ161" s="13"/>
      <c r="CK161" s="13"/>
      <c r="CL161" s="13"/>
      <c r="CM161" s="13"/>
    </row>
    <row r="162" spans="1:91" ht="16.350000000000001" customHeight="1" x14ac:dyDescent="0.2">
      <c r="A162" s="1776" t="s">
        <v>200</v>
      </c>
      <c r="B162" s="1776"/>
      <c r="C162" s="1589" t="s">
        <v>201</v>
      </c>
      <c r="D162" s="1590"/>
      <c r="E162" s="1591"/>
      <c r="F162" s="1565" t="s">
        <v>6</v>
      </c>
      <c r="G162" s="1595"/>
      <c r="H162" s="1595"/>
      <c r="I162" s="1595"/>
      <c r="J162" s="1595"/>
      <c r="K162" s="1595"/>
      <c r="L162" s="1595"/>
      <c r="M162" s="1595"/>
      <c r="N162" s="1595"/>
      <c r="O162" s="1595"/>
      <c r="P162" s="1595"/>
      <c r="Q162" s="1595"/>
      <c r="R162" s="1595"/>
      <c r="S162" s="1595"/>
      <c r="T162" s="1595"/>
      <c r="U162" s="1595"/>
      <c r="V162" s="1595"/>
      <c r="W162" s="1595"/>
      <c r="X162" s="1595"/>
      <c r="Y162" s="1595"/>
      <c r="Z162" s="1595"/>
      <c r="AA162" s="1595"/>
      <c r="AB162" s="1595"/>
      <c r="AC162" s="1595"/>
      <c r="AD162" s="1595"/>
      <c r="AE162" s="1595"/>
      <c r="AF162" s="1595"/>
      <c r="AG162" s="1595"/>
      <c r="AH162" s="1595"/>
      <c r="AI162" s="1595"/>
      <c r="AJ162" s="1595"/>
      <c r="AK162" s="1595"/>
      <c r="AL162" s="1595"/>
      <c r="AM162" s="1596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776"/>
      <c r="B163" s="1776"/>
      <c r="C163" s="1592"/>
      <c r="D163" s="1593"/>
      <c r="E163" s="1594"/>
      <c r="F163" s="1777" t="s">
        <v>11</v>
      </c>
      <c r="G163" s="1777"/>
      <c r="H163" s="1777" t="s">
        <v>12</v>
      </c>
      <c r="I163" s="1777"/>
      <c r="J163" s="1777" t="s">
        <v>13</v>
      </c>
      <c r="K163" s="1777"/>
      <c r="L163" s="1509" t="s">
        <v>14</v>
      </c>
      <c r="M163" s="1507"/>
      <c r="N163" s="1777" t="s">
        <v>15</v>
      </c>
      <c r="O163" s="1777"/>
      <c r="P163" s="1514" t="s">
        <v>16</v>
      </c>
      <c r="Q163" s="1513"/>
      <c r="R163" s="1773" t="s">
        <v>17</v>
      </c>
      <c r="S163" s="1773"/>
      <c r="T163" s="1514" t="s">
        <v>18</v>
      </c>
      <c r="U163" s="1513"/>
      <c r="V163" s="1773" t="s">
        <v>19</v>
      </c>
      <c r="W163" s="1773"/>
      <c r="X163" s="1514" t="s">
        <v>20</v>
      </c>
      <c r="Y163" s="1513"/>
      <c r="Z163" s="1513" t="s">
        <v>21</v>
      </c>
      <c r="AA163" s="1514"/>
      <c r="AB163" s="1773" t="s">
        <v>22</v>
      </c>
      <c r="AC163" s="1773"/>
      <c r="AD163" s="1773" t="s">
        <v>23</v>
      </c>
      <c r="AE163" s="1773"/>
      <c r="AF163" s="1773" t="s">
        <v>24</v>
      </c>
      <c r="AG163" s="1773"/>
      <c r="AH163" s="1773" t="s">
        <v>25</v>
      </c>
      <c r="AI163" s="1773"/>
      <c r="AJ163" s="1773" t="s">
        <v>26</v>
      </c>
      <c r="AK163" s="1773"/>
      <c r="AL163" s="1773" t="s">
        <v>27</v>
      </c>
      <c r="AM163" s="1773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776"/>
      <c r="B164" s="1776"/>
      <c r="C164" s="945" t="s">
        <v>32</v>
      </c>
      <c r="D164" s="946" t="s">
        <v>33</v>
      </c>
      <c r="E164" s="320" t="s">
        <v>34</v>
      </c>
      <c r="F164" s="872" t="s">
        <v>40</v>
      </c>
      <c r="G164" s="765" t="s">
        <v>34</v>
      </c>
      <c r="H164" s="872" t="s">
        <v>40</v>
      </c>
      <c r="I164" s="765" t="s">
        <v>34</v>
      </c>
      <c r="J164" s="872" t="s">
        <v>40</v>
      </c>
      <c r="K164" s="765" t="s">
        <v>34</v>
      </c>
      <c r="L164" s="872" t="s">
        <v>40</v>
      </c>
      <c r="M164" s="775" t="s">
        <v>34</v>
      </c>
      <c r="N164" s="872" t="s">
        <v>40</v>
      </c>
      <c r="O164" s="765" t="s">
        <v>34</v>
      </c>
      <c r="P164" s="872" t="s">
        <v>40</v>
      </c>
      <c r="Q164" s="775" t="s">
        <v>34</v>
      </c>
      <c r="R164" s="872" t="s">
        <v>40</v>
      </c>
      <c r="S164" s="765" t="s">
        <v>34</v>
      </c>
      <c r="T164" s="872" t="s">
        <v>40</v>
      </c>
      <c r="U164" s="775" t="s">
        <v>34</v>
      </c>
      <c r="V164" s="872" t="s">
        <v>40</v>
      </c>
      <c r="W164" s="765" t="s">
        <v>34</v>
      </c>
      <c r="X164" s="872" t="s">
        <v>40</v>
      </c>
      <c r="Y164" s="775" t="s">
        <v>34</v>
      </c>
      <c r="Z164" s="872" t="s">
        <v>40</v>
      </c>
      <c r="AA164" s="765" t="s">
        <v>34</v>
      </c>
      <c r="AB164" s="872" t="s">
        <v>40</v>
      </c>
      <c r="AC164" s="765" t="s">
        <v>34</v>
      </c>
      <c r="AD164" s="872" t="s">
        <v>40</v>
      </c>
      <c r="AE164" s="765" t="s">
        <v>34</v>
      </c>
      <c r="AF164" s="872" t="s">
        <v>40</v>
      </c>
      <c r="AG164" s="765" t="s">
        <v>34</v>
      </c>
      <c r="AH164" s="872" t="s">
        <v>40</v>
      </c>
      <c r="AI164" s="765" t="s">
        <v>34</v>
      </c>
      <c r="AJ164" s="872" t="s">
        <v>40</v>
      </c>
      <c r="AK164" s="765" t="s">
        <v>34</v>
      </c>
      <c r="AL164" s="872" t="s">
        <v>40</v>
      </c>
      <c r="AM164" s="765" t="s">
        <v>34</v>
      </c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774" t="s">
        <v>202</v>
      </c>
      <c r="B165" s="1775"/>
      <c r="C165" s="321">
        <f>SUM(D165+E165)</f>
        <v>0</v>
      </c>
      <c r="D165" s="322">
        <f>SUM(P165+R165+T165+V165+X165+Z165+AB165+AD165+AF165+AH165+AJ165+AL165)</f>
        <v>0</v>
      </c>
      <c r="E165" s="947">
        <f>SUM(Q165+S165+U165+W165+Y165+AA165+AC165+AE165+AG165+AI165+AK165+AM165)</f>
        <v>0</v>
      </c>
      <c r="F165" s="948"/>
      <c r="G165" s="325"/>
      <c r="H165" s="326"/>
      <c r="I165" s="949"/>
      <c r="J165" s="948"/>
      <c r="K165" s="325"/>
      <c r="L165" s="326"/>
      <c r="M165" s="949"/>
      <c r="N165" s="326"/>
      <c r="O165" s="949"/>
      <c r="P165" s="950"/>
      <c r="Q165" s="951"/>
      <c r="R165" s="952"/>
      <c r="S165" s="953"/>
      <c r="T165" s="950"/>
      <c r="U165" s="951"/>
      <c r="V165" s="952"/>
      <c r="W165" s="953"/>
      <c r="X165" s="950"/>
      <c r="Y165" s="951"/>
      <c r="Z165" s="952"/>
      <c r="AA165" s="953"/>
      <c r="AB165" s="952"/>
      <c r="AC165" s="953"/>
      <c r="AD165" s="952"/>
      <c r="AE165" s="953"/>
      <c r="AF165" s="952"/>
      <c r="AG165" s="953"/>
      <c r="AH165" s="952"/>
      <c r="AI165" s="953"/>
      <c r="AJ165" s="952"/>
      <c r="AK165" s="953"/>
      <c r="AL165" s="952"/>
      <c r="AM165" s="953"/>
      <c r="AN165" s="131"/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586" t="s">
        <v>203</v>
      </c>
      <c r="B166" s="1587"/>
      <c r="C166" s="328">
        <f>SUM(D166+E166)</f>
        <v>0</v>
      </c>
      <c r="D166" s="329">
        <f t="shared" ref="D166:E168" si="20">SUM(F166+H166+J166+L166+N166+P166+R166+T166+V166+X166+Z166+AB166+AD166+AF166+AH166+AJ166+AL166)</f>
        <v>0</v>
      </c>
      <c r="E166" s="330">
        <f t="shared" si="20"/>
        <v>0</v>
      </c>
      <c r="F166" s="954"/>
      <c r="G166" s="955"/>
      <c r="H166" s="954"/>
      <c r="I166" s="955"/>
      <c r="J166" s="954"/>
      <c r="K166" s="955"/>
      <c r="L166" s="956"/>
      <c r="M166" s="957"/>
      <c r="N166" s="954"/>
      <c r="O166" s="955"/>
      <c r="P166" s="956"/>
      <c r="Q166" s="957"/>
      <c r="R166" s="954"/>
      <c r="S166" s="955"/>
      <c r="T166" s="956"/>
      <c r="U166" s="957"/>
      <c r="V166" s="954"/>
      <c r="W166" s="955"/>
      <c r="X166" s="956"/>
      <c r="Y166" s="957"/>
      <c r="Z166" s="954"/>
      <c r="AA166" s="955"/>
      <c r="AB166" s="954"/>
      <c r="AC166" s="955"/>
      <c r="AD166" s="954"/>
      <c r="AE166" s="955"/>
      <c r="AF166" s="954"/>
      <c r="AG166" s="955"/>
      <c r="AH166" s="954"/>
      <c r="AI166" s="955"/>
      <c r="AJ166" s="954"/>
      <c r="AK166" s="955"/>
      <c r="AL166" s="954"/>
      <c r="AM166" s="955"/>
      <c r="AN166" s="131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98" t="s">
        <v>204</v>
      </c>
      <c r="B167" s="1599"/>
      <c r="C167" s="328">
        <f>SUM(D167+E167)</f>
        <v>0</v>
      </c>
      <c r="D167" s="329">
        <f t="shared" si="20"/>
        <v>0</v>
      </c>
      <c r="E167" s="330">
        <f t="shared" si="20"/>
        <v>0</v>
      </c>
      <c r="F167" s="954"/>
      <c r="G167" s="955"/>
      <c r="H167" s="954"/>
      <c r="I167" s="955"/>
      <c r="J167" s="954"/>
      <c r="K167" s="955"/>
      <c r="L167" s="956"/>
      <c r="M167" s="957"/>
      <c r="N167" s="954"/>
      <c r="O167" s="955"/>
      <c r="P167" s="956"/>
      <c r="Q167" s="957"/>
      <c r="R167" s="954"/>
      <c r="S167" s="955"/>
      <c r="T167" s="956"/>
      <c r="U167" s="957"/>
      <c r="V167" s="954"/>
      <c r="W167" s="955"/>
      <c r="X167" s="956"/>
      <c r="Y167" s="957"/>
      <c r="Z167" s="954"/>
      <c r="AA167" s="955"/>
      <c r="AB167" s="954"/>
      <c r="AC167" s="955"/>
      <c r="AD167" s="954"/>
      <c r="AE167" s="955"/>
      <c r="AF167" s="954"/>
      <c r="AG167" s="955"/>
      <c r="AH167" s="954"/>
      <c r="AI167" s="955"/>
      <c r="AJ167" s="954"/>
      <c r="AK167" s="955"/>
      <c r="AL167" s="954"/>
      <c r="AM167" s="955"/>
      <c r="AN167" s="131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600" t="s">
        <v>67</v>
      </c>
      <c r="B168" s="1601"/>
      <c r="C168" s="331">
        <f>SUM(D168+E168)</f>
        <v>0</v>
      </c>
      <c r="D168" s="332">
        <f t="shared" si="20"/>
        <v>0</v>
      </c>
      <c r="E168" s="333">
        <f t="shared" si="20"/>
        <v>0</v>
      </c>
      <c r="F168" s="958"/>
      <c r="G168" s="959"/>
      <c r="H168" s="958"/>
      <c r="I168" s="959"/>
      <c r="J168" s="958"/>
      <c r="K168" s="959"/>
      <c r="L168" s="960"/>
      <c r="M168" s="961"/>
      <c r="N168" s="958"/>
      <c r="O168" s="959"/>
      <c r="P168" s="960"/>
      <c r="Q168" s="961"/>
      <c r="R168" s="958"/>
      <c r="S168" s="959"/>
      <c r="T168" s="960"/>
      <c r="U168" s="961"/>
      <c r="V168" s="958"/>
      <c r="W168" s="959"/>
      <c r="X168" s="960"/>
      <c r="Y168" s="961"/>
      <c r="Z168" s="958"/>
      <c r="AA168" s="959"/>
      <c r="AB168" s="958"/>
      <c r="AC168" s="959"/>
      <c r="AD168" s="958"/>
      <c r="AE168" s="959"/>
      <c r="AF168" s="958"/>
      <c r="AG168" s="959"/>
      <c r="AH168" s="958"/>
      <c r="AI168" s="959"/>
      <c r="AJ168" s="958"/>
      <c r="AK168" s="959"/>
      <c r="AL168" s="958"/>
      <c r="AM168" s="959"/>
      <c r="AN168" s="131"/>
      <c r="CG168" s="13"/>
      <c r="CH168" s="13"/>
      <c r="CI168" s="13"/>
      <c r="CJ168" s="13"/>
      <c r="CK168" s="13"/>
      <c r="CL168" s="13"/>
      <c r="CM168" s="13"/>
    </row>
    <row r="169" spans="1:91" ht="32.1" customHeight="1" x14ac:dyDescent="0.2">
      <c r="A169" s="334" t="s">
        <v>205</v>
      </c>
      <c r="B169" s="334"/>
      <c r="C169" s="10"/>
      <c r="D169" s="10"/>
      <c r="E169" s="11"/>
      <c r="F169" s="9"/>
      <c r="G169" s="8"/>
      <c r="H169" s="8"/>
      <c r="I169" s="1"/>
      <c r="J169" s="1"/>
      <c r="K169" s="1"/>
      <c r="L169" s="56"/>
      <c r="M169" s="206"/>
      <c r="N169" s="56"/>
      <c r="O169" s="335"/>
      <c r="P169" s="204"/>
      <c r="Q169" s="204"/>
      <c r="R169" s="204"/>
      <c r="S169" s="206"/>
      <c r="T169" s="56"/>
      <c r="U169" s="204"/>
      <c r="V169" s="204"/>
      <c r="W169" s="206"/>
      <c r="X169" s="206"/>
      <c r="Y169" s="56"/>
      <c r="Z169" s="206"/>
      <c r="AA169" s="56"/>
      <c r="AB169" s="206"/>
      <c r="AC169" s="204"/>
      <c r="BX169" s="2"/>
      <c r="BY169" s="2"/>
      <c r="BZ169" s="2"/>
      <c r="CG169" s="13"/>
      <c r="CH169" s="13"/>
      <c r="CI169" s="13"/>
      <c r="CJ169" s="13"/>
      <c r="CK169" s="13"/>
      <c r="CL169" s="13"/>
      <c r="CM169" s="13"/>
    </row>
    <row r="170" spans="1:91" ht="16.350000000000001" customHeight="1" x14ac:dyDescent="0.2">
      <c r="A170" s="1523" t="s">
        <v>111</v>
      </c>
      <c r="B170" s="1549"/>
      <c r="C170" s="1523" t="s">
        <v>53</v>
      </c>
      <c r="D170" s="1554"/>
      <c r="E170" s="1549"/>
      <c r="F170" s="1513" t="s">
        <v>206</v>
      </c>
      <c r="G170" s="1520"/>
      <c r="H170" s="1520"/>
      <c r="I170" s="1520"/>
      <c r="J170" s="1520"/>
      <c r="K170" s="1520"/>
      <c r="L170" s="1520"/>
      <c r="M170" s="1520"/>
      <c r="N170" s="1520"/>
      <c r="O170" s="1520"/>
      <c r="P170" s="1520"/>
      <c r="Q170" s="1520"/>
      <c r="R170" s="1520"/>
      <c r="S170" s="1520"/>
      <c r="T170" s="1520"/>
      <c r="U170" s="1514"/>
      <c r="V170" s="1503" t="s">
        <v>207</v>
      </c>
      <c r="W170" s="1757" t="s">
        <v>208</v>
      </c>
      <c r="X170" s="1757" t="s">
        <v>209</v>
      </c>
      <c r="Y170" s="1757" t="s">
        <v>210</v>
      </c>
      <c r="Z170" s="1757" t="s">
        <v>211</v>
      </c>
      <c r="AA170" s="1757" t="s">
        <v>212</v>
      </c>
      <c r="AB170" s="1753" t="s">
        <v>213</v>
      </c>
      <c r="AC170" s="1753"/>
      <c r="AD170" s="1753"/>
      <c r="AE170" s="1753"/>
      <c r="AF170" s="1565" t="s">
        <v>123</v>
      </c>
      <c r="AG170" s="1596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24"/>
      <c r="B171" s="1550"/>
      <c r="C171" s="1524"/>
      <c r="D171" s="1602"/>
      <c r="E171" s="1550"/>
      <c r="F171" s="1757" t="s">
        <v>11</v>
      </c>
      <c r="G171" s="1757"/>
      <c r="H171" s="1757" t="s">
        <v>12</v>
      </c>
      <c r="I171" s="1757"/>
      <c r="J171" s="1757" t="s">
        <v>13</v>
      </c>
      <c r="K171" s="1757"/>
      <c r="L171" s="1757" t="s">
        <v>214</v>
      </c>
      <c r="M171" s="1757"/>
      <c r="N171" s="1757" t="s">
        <v>114</v>
      </c>
      <c r="O171" s="1757"/>
      <c r="P171" s="1753" t="s">
        <v>215</v>
      </c>
      <c r="Q171" s="1753"/>
      <c r="R171" s="1753" t="s">
        <v>216</v>
      </c>
      <c r="S171" s="1753"/>
      <c r="T171" s="1551" t="s">
        <v>217</v>
      </c>
      <c r="U171" s="1500"/>
      <c r="V171" s="1546"/>
      <c r="W171" s="1757"/>
      <c r="X171" s="1757"/>
      <c r="Y171" s="1757"/>
      <c r="Z171" s="1757"/>
      <c r="AA171" s="1757"/>
      <c r="AB171" s="1757" t="s">
        <v>126</v>
      </c>
      <c r="AC171" s="1757" t="s">
        <v>127</v>
      </c>
      <c r="AD171" s="1757" t="s">
        <v>128</v>
      </c>
      <c r="AE171" s="1757" t="s">
        <v>129</v>
      </c>
      <c r="AF171" s="1778" t="s">
        <v>130</v>
      </c>
      <c r="AG171" s="1778" t="s">
        <v>131</v>
      </c>
      <c r="AH171" s="210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25"/>
      <c r="B172" s="1551"/>
      <c r="C172" s="962" t="s">
        <v>32</v>
      </c>
      <c r="D172" s="963" t="s">
        <v>40</v>
      </c>
      <c r="E172" s="756" t="s">
        <v>34</v>
      </c>
      <c r="F172" s="964" t="s">
        <v>40</v>
      </c>
      <c r="G172" s="965" t="s">
        <v>34</v>
      </c>
      <c r="H172" s="964" t="s">
        <v>40</v>
      </c>
      <c r="I172" s="965" t="s">
        <v>34</v>
      </c>
      <c r="J172" s="964" t="s">
        <v>40</v>
      </c>
      <c r="K172" s="965" t="s">
        <v>34</v>
      </c>
      <c r="L172" s="964" t="s">
        <v>40</v>
      </c>
      <c r="M172" s="965" t="s">
        <v>34</v>
      </c>
      <c r="N172" s="964" t="s">
        <v>40</v>
      </c>
      <c r="O172" s="965" t="s">
        <v>34</v>
      </c>
      <c r="P172" s="964" t="s">
        <v>40</v>
      </c>
      <c r="Q172" s="965" t="s">
        <v>34</v>
      </c>
      <c r="R172" s="964" t="s">
        <v>40</v>
      </c>
      <c r="S172" s="965" t="s">
        <v>34</v>
      </c>
      <c r="T172" s="100" t="s">
        <v>40</v>
      </c>
      <c r="U172" s="965" t="s">
        <v>34</v>
      </c>
      <c r="V172" s="1506"/>
      <c r="W172" s="1757"/>
      <c r="X172" s="1757"/>
      <c r="Y172" s="1757"/>
      <c r="Z172" s="1757"/>
      <c r="AA172" s="1757"/>
      <c r="AB172" s="1757"/>
      <c r="AC172" s="1757"/>
      <c r="AD172" s="1757"/>
      <c r="AE172" s="1757"/>
      <c r="AF172" s="1778"/>
      <c r="AG172" s="1778"/>
      <c r="AH172" s="210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26.25" customHeight="1" x14ac:dyDescent="0.2">
      <c r="A173" s="1757" t="s">
        <v>218</v>
      </c>
      <c r="B173" s="966" t="s">
        <v>219</v>
      </c>
      <c r="C173" s="967">
        <f>SUM(D173:E173)</f>
        <v>1</v>
      </c>
      <c r="D173" s="968">
        <f>SUM(F173+H173+J173+L173+N173+P173+R173+T173)</f>
        <v>0</v>
      </c>
      <c r="E173" s="56">
        <f>G173+I173+K173+M173+O173+Q173+S173+U173</f>
        <v>1</v>
      </c>
      <c r="F173" s="969"/>
      <c r="G173" s="970">
        <v>1</v>
      </c>
      <c r="H173" s="969"/>
      <c r="I173" s="970"/>
      <c r="J173" s="969"/>
      <c r="K173" s="970"/>
      <c r="L173" s="969"/>
      <c r="M173" s="970"/>
      <c r="N173" s="969"/>
      <c r="O173" s="970"/>
      <c r="P173" s="969"/>
      <c r="Q173" s="970"/>
      <c r="R173" s="969"/>
      <c r="S173" s="970"/>
      <c r="T173" s="969"/>
      <c r="U173" s="970"/>
      <c r="V173" s="971"/>
      <c r="W173" s="969"/>
      <c r="X173" s="970">
        <v>1</v>
      </c>
      <c r="Y173" s="970"/>
      <c r="Z173" s="970"/>
      <c r="AA173" s="970"/>
      <c r="AB173" s="969"/>
      <c r="AC173" s="970"/>
      <c r="AD173" s="970">
        <v>1</v>
      </c>
      <c r="AE173" s="972"/>
      <c r="AF173" s="970">
        <v>1</v>
      </c>
      <c r="AG173" s="972"/>
      <c r="AH173" s="28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12"/>
      <c r="AT173" s="12"/>
      <c r="BW173" s="3"/>
      <c r="CG173" s="13">
        <v>0</v>
      </c>
      <c r="CH173" s="13">
        <v>0</v>
      </c>
      <c r="CI173" s="13">
        <v>0</v>
      </c>
      <c r="CJ173" s="13">
        <v>0</v>
      </c>
      <c r="CK173" s="13"/>
      <c r="CL173" s="13"/>
      <c r="CM173" s="13"/>
    </row>
    <row r="174" spans="1:91" ht="26.25" customHeight="1" x14ac:dyDescent="0.2">
      <c r="A174" s="1757"/>
      <c r="B174" s="89" t="s">
        <v>220</v>
      </c>
      <c r="C174" s="344">
        <f>SUM(D174:E174)</f>
        <v>4</v>
      </c>
      <c r="D174" s="44">
        <f>SUM(F174+H174+J174+L174+N174+P174+R174+T174)</f>
        <v>1</v>
      </c>
      <c r="E174" s="345">
        <f>G174+I174+K174+M174+O174+Q174+S174+U174</f>
        <v>3</v>
      </c>
      <c r="F174" s="222">
        <v>1</v>
      </c>
      <c r="G174" s="346">
        <v>1</v>
      </c>
      <c r="H174" s="222"/>
      <c r="I174" s="346">
        <v>1</v>
      </c>
      <c r="J174" s="222"/>
      <c r="K174" s="346"/>
      <c r="L174" s="222"/>
      <c r="M174" s="346"/>
      <c r="N174" s="222"/>
      <c r="O174" s="346"/>
      <c r="P174" s="222"/>
      <c r="Q174" s="346">
        <v>1</v>
      </c>
      <c r="R174" s="222"/>
      <c r="S174" s="346"/>
      <c r="T174" s="222"/>
      <c r="U174" s="346"/>
      <c r="V174" s="347">
        <v>1</v>
      </c>
      <c r="W174" s="222"/>
      <c r="X174" s="346">
        <v>3</v>
      </c>
      <c r="Y174" s="346"/>
      <c r="Z174" s="346"/>
      <c r="AA174" s="346"/>
      <c r="AB174" s="222"/>
      <c r="AC174" s="346">
        <v>2</v>
      </c>
      <c r="AD174" s="346"/>
      <c r="AE174" s="223">
        <v>2</v>
      </c>
      <c r="AF174" s="346">
        <v>4</v>
      </c>
      <c r="AG174" s="223"/>
      <c r="AH174" s="28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32.1" customHeight="1" x14ac:dyDescent="0.2">
      <c r="A175" s="82" t="s">
        <v>221</v>
      </c>
      <c r="B175" s="8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BX175" s="2"/>
      <c r="BY175" s="2"/>
      <c r="BZ175" s="2"/>
      <c r="CG175" s="13"/>
      <c r="CH175" s="13"/>
      <c r="CI175" s="13"/>
      <c r="CJ175" s="13"/>
      <c r="CK175" s="13"/>
      <c r="CL175" s="13"/>
      <c r="CM175" s="13"/>
    </row>
    <row r="176" spans="1:91" ht="16.350000000000001" customHeight="1" x14ac:dyDescent="0.2">
      <c r="A176" s="1498" t="s">
        <v>4</v>
      </c>
      <c r="B176" s="1498" t="s">
        <v>53</v>
      </c>
      <c r="C176" s="1510" t="s">
        <v>65</v>
      </c>
      <c r="D176" s="1503" t="s">
        <v>222</v>
      </c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BX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00"/>
      <c r="B177" s="1500"/>
      <c r="C177" s="1512"/>
      <c r="D177" s="1506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20.25" customHeight="1" x14ac:dyDescent="0.2">
      <c r="A178" s="966" t="s">
        <v>223</v>
      </c>
      <c r="B178" s="973">
        <f>SUM(C178:D178)</f>
        <v>5</v>
      </c>
      <c r="C178" s="974"/>
      <c r="D178" s="975">
        <v>5</v>
      </c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89" t="s">
        <v>224</v>
      </c>
      <c r="B179" s="349">
        <f>SUM(C179)</f>
        <v>0</v>
      </c>
      <c r="C179" s="350"/>
      <c r="D179" s="976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32.1" customHeight="1" x14ac:dyDescent="0.2">
      <c r="A180" s="352" t="s">
        <v>225</v>
      </c>
      <c r="B180" s="334"/>
      <c r="C180" s="353"/>
      <c r="D180" s="10"/>
      <c r="F180" s="207"/>
      <c r="G180" s="206"/>
      <c r="H180" s="56"/>
      <c r="I180" s="206"/>
      <c r="J180" s="204"/>
      <c r="K180" s="204"/>
      <c r="L180" s="206"/>
      <c r="M180" s="56"/>
      <c r="N180" s="206"/>
      <c r="O180" s="206"/>
      <c r="P180" s="56"/>
      <c r="Q180" s="206"/>
      <c r="R180" s="206"/>
      <c r="S180" s="56"/>
      <c r="T180" s="206"/>
      <c r="U180" s="206"/>
      <c r="V180" s="204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BX180" s="2"/>
      <c r="BY180" s="2"/>
      <c r="BZ180" s="2"/>
      <c r="CG180" s="13"/>
      <c r="CH180" s="13"/>
      <c r="CI180" s="13"/>
      <c r="CJ180" s="13"/>
      <c r="CK180" s="13"/>
      <c r="CL180" s="13"/>
      <c r="CM180" s="13"/>
    </row>
    <row r="181" spans="1:91" ht="16.350000000000001" customHeight="1" x14ac:dyDescent="0.2">
      <c r="A181" s="1498" t="s">
        <v>111</v>
      </c>
      <c r="B181" s="1523" t="s">
        <v>53</v>
      </c>
      <c r="C181" s="1554"/>
      <c r="D181" s="1549"/>
      <c r="E181" s="1613" t="s">
        <v>6</v>
      </c>
      <c r="F181" s="1614"/>
      <c r="G181" s="1614"/>
      <c r="H181" s="1614"/>
      <c r="I181" s="1614"/>
      <c r="J181" s="1614"/>
      <c r="K181" s="1614"/>
      <c r="L181" s="1614"/>
      <c r="M181" s="1614"/>
      <c r="N181" s="1614"/>
      <c r="O181" s="1614"/>
      <c r="P181" s="1614"/>
      <c r="Q181" s="1614"/>
      <c r="R181" s="1614"/>
      <c r="S181" s="1614"/>
      <c r="T181" s="1614"/>
      <c r="U181" s="1614"/>
      <c r="V181" s="1615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499"/>
      <c r="B182" s="1525"/>
      <c r="C182" s="1570"/>
      <c r="D182" s="1551"/>
      <c r="E182" s="1757" t="s">
        <v>112</v>
      </c>
      <c r="F182" s="1757"/>
      <c r="G182" s="1781" t="s">
        <v>226</v>
      </c>
      <c r="H182" s="1757"/>
      <c r="I182" s="1757" t="s">
        <v>15</v>
      </c>
      <c r="J182" s="1757"/>
      <c r="K182" s="1757" t="s">
        <v>227</v>
      </c>
      <c r="L182" s="1757"/>
      <c r="M182" s="1757" t="s">
        <v>117</v>
      </c>
      <c r="N182" s="1757"/>
      <c r="O182" s="1753" t="s">
        <v>118</v>
      </c>
      <c r="P182" s="1753"/>
      <c r="Q182" s="1753" t="s">
        <v>228</v>
      </c>
      <c r="R182" s="1753"/>
      <c r="S182" s="1753" t="s">
        <v>229</v>
      </c>
      <c r="T182" s="1753"/>
      <c r="U182" s="1514" t="s">
        <v>230</v>
      </c>
      <c r="V182" s="1753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00"/>
      <c r="B183" s="14" t="s">
        <v>32</v>
      </c>
      <c r="C183" s="15" t="s">
        <v>33</v>
      </c>
      <c r="D183" s="757" t="s">
        <v>34</v>
      </c>
      <c r="E183" s="964" t="s">
        <v>40</v>
      </c>
      <c r="F183" s="965" t="s">
        <v>34</v>
      </c>
      <c r="G183" s="964" t="s">
        <v>40</v>
      </c>
      <c r="H183" s="965" t="s">
        <v>34</v>
      </c>
      <c r="I183" s="964" t="s">
        <v>40</v>
      </c>
      <c r="J183" s="965" t="s">
        <v>34</v>
      </c>
      <c r="K183" s="964" t="s">
        <v>40</v>
      </c>
      <c r="L183" s="765" t="s">
        <v>34</v>
      </c>
      <c r="M183" s="964" t="s">
        <v>40</v>
      </c>
      <c r="N183" s="765" t="s">
        <v>34</v>
      </c>
      <c r="O183" s="964" t="s">
        <v>40</v>
      </c>
      <c r="P183" s="765" t="s">
        <v>34</v>
      </c>
      <c r="Q183" s="964" t="s">
        <v>40</v>
      </c>
      <c r="R183" s="965" t="s">
        <v>34</v>
      </c>
      <c r="S183" s="964" t="s">
        <v>40</v>
      </c>
      <c r="T183" s="965" t="s">
        <v>34</v>
      </c>
      <c r="U183" s="100" t="s">
        <v>40</v>
      </c>
      <c r="V183" s="965" t="s">
        <v>34</v>
      </c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977" t="s">
        <v>231</v>
      </c>
      <c r="B184" s="978">
        <f>SUM(C184+D184)</f>
        <v>21</v>
      </c>
      <c r="C184" s="979">
        <f>SUM(E184+G184+I184+K184+M184+O184+Q184+S184+U184)</f>
        <v>5</v>
      </c>
      <c r="D184" s="118">
        <f>SUM(F184+H184+J184+L184+N184+P184+R184+T184+V184)</f>
        <v>16</v>
      </c>
      <c r="E184" s="980"/>
      <c r="F184" s="981"/>
      <c r="G184" s="980">
        <v>2</v>
      </c>
      <c r="H184" s="981">
        <v>6</v>
      </c>
      <c r="I184" s="980">
        <v>1</v>
      </c>
      <c r="J184" s="981">
        <v>4</v>
      </c>
      <c r="K184" s="980">
        <v>1</v>
      </c>
      <c r="L184" s="358">
        <v>5</v>
      </c>
      <c r="M184" s="980"/>
      <c r="N184" s="358">
        <v>1</v>
      </c>
      <c r="O184" s="980">
        <v>1</v>
      </c>
      <c r="P184" s="358"/>
      <c r="Q184" s="980"/>
      <c r="R184" s="981"/>
      <c r="S184" s="980"/>
      <c r="T184" s="981"/>
      <c r="U184" s="980"/>
      <c r="V184" s="358"/>
      <c r="W184" s="131"/>
      <c r="CG184" s="13"/>
      <c r="CH184" s="13"/>
      <c r="CI184" s="13"/>
      <c r="CJ184" s="13"/>
      <c r="CK184" s="13"/>
      <c r="CL184" s="13"/>
      <c r="CM184" s="13"/>
    </row>
    <row r="185" spans="1:91" ht="32.1" customHeight="1" x14ac:dyDescent="0.2">
      <c r="A185" s="82" t="s">
        <v>232</v>
      </c>
      <c r="B185" s="82"/>
      <c r="BX185" s="2"/>
      <c r="BY185" s="2"/>
      <c r="BZ185" s="2"/>
      <c r="CG185" s="13"/>
      <c r="CH185" s="13"/>
      <c r="CI185" s="13"/>
      <c r="CJ185" s="13"/>
      <c r="CK185" s="13"/>
      <c r="CL185" s="13"/>
      <c r="CM185" s="13"/>
    </row>
    <row r="186" spans="1:91" ht="16.350000000000001" customHeight="1" x14ac:dyDescent="0.2">
      <c r="A186" s="1549" t="s">
        <v>233</v>
      </c>
      <c r="B186" s="1501" t="s">
        <v>53</v>
      </c>
      <c r="C186" s="1502"/>
      <c r="D186" s="1503"/>
      <c r="E186" s="1606" t="s">
        <v>6</v>
      </c>
      <c r="F186" s="1607"/>
      <c r="G186" s="1607"/>
      <c r="H186" s="1607"/>
      <c r="I186" s="1607"/>
      <c r="J186" s="1607"/>
      <c r="K186" s="1607"/>
      <c r="L186" s="1608"/>
      <c r="M186" s="1502" t="s">
        <v>234</v>
      </c>
      <c r="N186" s="1609"/>
      <c r="O186" s="1503" t="s">
        <v>235</v>
      </c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50"/>
      <c r="B187" s="1504"/>
      <c r="C187" s="1505"/>
      <c r="D187" s="1506"/>
      <c r="E187" s="1507" t="s">
        <v>11</v>
      </c>
      <c r="F187" s="1509"/>
      <c r="G187" s="1507" t="s">
        <v>12</v>
      </c>
      <c r="H187" s="1509"/>
      <c r="I187" s="1779" t="s">
        <v>13</v>
      </c>
      <c r="J187" s="1780"/>
      <c r="K187" s="1507" t="s">
        <v>236</v>
      </c>
      <c r="L187" s="1561"/>
      <c r="M187" s="1505"/>
      <c r="N187" s="1610"/>
      <c r="O187" s="1546"/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50"/>
      <c r="B188" s="756" t="s">
        <v>32</v>
      </c>
      <c r="C188" s="977" t="s">
        <v>33</v>
      </c>
      <c r="D188" s="756" t="s">
        <v>34</v>
      </c>
      <c r="E188" s="964" t="s">
        <v>40</v>
      </c>
      <c r="F188" s="773" t="s">
        <v>34</v>
      </c>
      <c r="G188" s="964" t="s">
        <v>40</v>
      </c>
      <c r="H188" s="773" t="s">
        <v>34</v>
      </c>
      <c r="I188" s="778" t="s">
        <v>40</v>
      </c>
      <c r="J188" s="779" t="s">
        <v>34</v>
      </c>
      <c r="K188" s="964" t="s">
        <v>40</v>
      </c>
      <c r="L188" s="755" t="s">
        <v>34</v>
      </c>
      <c r="M188" s="982" t="s">
        <v>237</v>
      </c>
      <c r="N188" s="763" t="s">
        <v>238</v>
      </c>
      <c r="O188" s="150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51"/>
      <c r="B189" s="366">
        <f t="shared" ref="B189:B194" si="21">+C189+D189</f>
        <v>24</v>
      </c>
      <c r="C189" s="367">
        <f t="shared" ref="C189:D194" si="22">+E189+G189+I189+K189</f>
        <v>11</v>
      </c>
      <c r="D189" s="368">
        <f t="shared" si="22"/>
        <v>13</v>
      </c>
      <c r="E189" s="983">
        <f t="shared" ref="E189:O189" si="23">SUM(E190:E194)</f>
        <v>1</v>
      </c>
      <c r="F189" s="370">
        <f t="shared" si="23"/>
        <v>3</v>
      </c>
      <c r="G189" s="983">
        <f t="shared" si="23"/>
        <v>2</v>
      </c>
      <c r="H189" s="370">
        <f t="shared" si="23"/>
        <v>2</v>
      </c>
      <c r="I189" s="983">
        <f t="shared" si="23"/>
        <v>1</v>
      </c>
      <c r="J189" s="984">
        <f t="shared" si="23"/>
        <v>0</v>
      </c>
      <c r="K189" s="978">
        <f t="shared" si="23"/>
        <v>7</v>
      </c>
      <c r="L189" s="372">
        <f t="shared" si="23"/>
        <v>8</v>
      </c>
      <c r="M189" s="373">
        <f t="shared" si="23"/>
        <v>16</v>
      </c>
      <c r="N189" s="370">
        <f t="shared" si="23"/>
        <v>8</v>
      </c>
      <c r="O189" s="985">
        <f t="shared" si="23"/>
        <v>13</v>
      </c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966" t="s">
        <v>239</v>
      </c>
      <c r="B190" s="973">
        <f t="shared" si="21"/>
        <v>20</v>
      </c>
      <c r="C190" s="973">
        <f t="shared" si="22"/>
        <v>9</v>
      </c>
      <c r="D190" s="986">
        <f t="shared" si="22"/>
        <v>11</v>
      </c>
      <c r="E190" s="212">
        <v>1</v>
      </c>
      <c r="F190" s="216">
        <v>2</v>
      </c>
      <c r="G190" s="212">
        <v>2</v>
      </c>
      <c r="H190" s="216">
        <v>2</v>
      </c>
      <c r="I190" s="212">
        <v>1</v>
      </c>
      <c r="J190" s="213"/>
      <c r="K190" s="212">
        <v>5</v>
      </c>
      <c r="L190" s="376">
        <v>7</v>
      </c>
      <c r="M190" s="214">
        <v>12</v>
      </c>
      <c r="N190" s="216">
        <v>8</v>
      </c>
      <c r="O190" s="377">
        <v>11</v>
      </c>
      <c r="P190" s="28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12"/>
      <c r="AC190" s="12"/>
      <c r="AD190" s="12"/>
      <c r="AE190" s="12"/>
      <c r="BX190" s="2"/>
      <c r="BY190" s="2"/>
      <c r="BZ190" s="2"/>
      <c r="CG190" s="13">
        <v>0</v>
      </c>
      <c r="CH190" s="13">
        <v>0</v>
      </c>
      <c r="CI190" s="13"/>
      <c r="CJ190" s="13"/>
      <c r="CK190" s="13"/>
      <c r="CL190" s="13"/>
      <c r="CM190" s="13"/>
    </row>
    <row r="191" spans="1:91" ht="16.350000000000001" customHeight="1" x14ac:dyDescent="0.2">
      <c r="A191" s="30" t="s">
        <v>240</v>
      </c>
      <c r="B191" s="378">
        <f t="shared" si="21"/>
        <v>0</v>
      </c>
      <c r="C191" s="378">
        <f t="shared" si="22"/>
        <v>0</v>
      </c>
      <c r="D191" s="379">
        <f t="shared" si="22"/>
        <v>0</v>
      </c>
      <c r="E191" s="217"/>
      <c r="F191" s="221"/>
      <c r="G191" s="217"/>
      <c r="H191" s="221"/>
      <c r="I191" s="217"/>
      <c r="J191" s="218"/>
      <c r="K191" s="217"/>
      <c r="L191" s="380"/>
      <c r="M191" s="219"/>
      <c r="N191" s="221"/>
      <c r="O191" s="381"/>
      <c r="P191" s="28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78">
        <f t="shared" si="21"/>
        <v>1</v>
      </c>
      <c r="C192" s="378">
        <f t="shared" si="22"/>
        <v>0</v>
      </c>
      <c r="D192" s="379">
        <f t="shared" si="22"/>
        <v>1</v>
      </c>
      <c r="E192" s="217"/>
      <c r="F192" s="221">
        <v>1</v>
      </c>
      <c r="G192" s="217"/>
      <c r="H192" s="221"/>
      <c r="I192" s="217"/>
      <c r="J192" s="218"/>
      <c r="K192" s="217"/>
      <c r="L192" s="380"/>
      <c r="M192" s="219">
        <v>1</v>
      </c>
      <c r="N192" s="221"/>
      <c r="O192" s="381"/>
      <c r="P192" s="28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78">
        <f t="shared" si="21"/>
        <v>0</v>
      </c>
      <c r="C193" s="378">
        <f t="shared" si="22"/>
        <v>0</v>
      </c>
      <c r="D193" s="379">
        <f t="shared" si="22"/>
        <v>0</v>
      </c>
      <c r="E193" s="382"/>
      <c r="F193" s="383"/>
      <c r="G193" s="382"/>
      <c r="H193" s="383"/>
      <c r="I193" s="382"/>
      <c r="J193" s="384"/>
      <c r="K193" s="382"/>
      <c r="L193" s="385"/>
      <c r="M193" s="386"/>
      <c r="N193" s="383"/>
      <c r="O193" s="387"/>
      <c r="P193" s="28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76" t="s">
        <v>243</v>
      </c>
      <c r="B194" s="388">
        <f t="shared" si="21"/>
        <v>3</v>
      </c>
      <c r="C194" s="388">
        <f t="shared" si="22"/>
        <v>2</v>
      </c>
      <c r="D194" s="389">
        <f t="shared" si="22"/>
        <v>1</v>
      </c>
      <c r="E194" s="222"/>
      <c r="F194" s="223"/>
      <c r="G194" s="222"/>
      <c r="H194" s="223"/>
      <c r="I194" s="222"/>
      <c r="J194" s="223"/>
      <c r="K194" s="222">
        <v>2</v>
      </c>
      <c r="L194" s="390">
        <v>1</v>
      </c>
      <c r="M194" s="224">
        <v>3</v>
      </c>
      <c r="N194" s="223"/>
      <c r="O194" s="391">
        <v>2</v>
      </c>
      <c r="P194" s="28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9" spans="1:104" s="392" customFormat="1" hidden="1" x14ac:dyDescent="0.2">
      <c r="A199" s="392">
        <f>SUM(B12:B14,B19:B22,B27:B32,B63,B85,C90,D100:D102,C107:C109,C113:C114,C118:C119,B135,D142:D143,C146:C151,D155:D160,C165:C168,B178:B179,B184,B37:B42,B47:B52,E138:F138,C91:C97,C173:C174,B189)</f>
        <v>9964</v>
      </c>
      <c r="B199" s="392">
        <f>SUM(CG8:CM194)</f>
        <v>1</v>
      </c>
      <c r="BX199" s="393"/>
      <c r="BY199" s="393"/>
      <c r="BZ199" s="393"/>
      <c r="CA199" s="393"/>
      <c r="CB199" s="393"/>
      <c r="CC199" s="393"/>
      <c r="CD199" s="393"/>
      <c r="CE199" s="393"/>
      <c r="CF199" s="393"/>
      <c r="CG199" s="393"/>
      <c r="CH199" s="393"/>
      <c r="CI199" s="393"/>
      <c r="CJ199" s="393"/>
      <c r="CK199" s="393"/>
      <c r="CL199" s="393"/>
      <c r="CM199" s="393"/>
      <c r="CN199" s="393"/>
      <c r="CO199" s="393"/>
      <c r="CP199" s="393"/>
      <c r="CQ199" s="393"/>
      <c r="CR199" s="393"/>
      <c r="CS199" s="393"/>
      <c r="CT199" s="393"/>
      <c r="CU199" s="393"/>
      <c r="CV199" s="393"/>
      <c r="CW199" s="393"/>
      <c r="CX199" s="393"/>
      <c r="CY199" s="393"/>
      <c r="CZ199" s="393"/>
    </row>
  </sheetData>
  <mergeCells count="319">
    <mergeCell ref="K187:L187"/>
    <mergeCell ref="S182:T182"/>
    <mergeCell ref="U182:V182"/>
    <mergeCell ref="A186:A189"/>
    <mergeCell ref="B186:D187"/>
    <mergeCell ref="E186:L186"/>
    <mergeCell ref="M186:N187"/>
    <mergeCell ref="O186:O188"/>
    <mergeCell ref="E187:F187"/>
    <mergeCell ref="G187:H187"/>
    <mergeCell ref="I187:J187"/>
    <mergeCell ref="A181:A183"/>
    <mergeCell ref="B181:D182"/>
    <mergeCell ref="E181:V181"/>
    <mergeCell ref="E182:F182"/>
    <mergeCell ref="G182:H182"/>
    <mergeCell ref="I182:J182"/>
    <mergeCell ref="K182:L182"/>
    <mergeCell ref="M182:N182"/>
    <mergeCell ref="O182:P182"/>
    <mergeCell ref="Q182:R182"/>
    <mergeCell ref="A173:A174"/>
    <mergeCell ref="A176:A177"/>
    <mergeCell ref="B176:B177"/>
    <mergeCell ref="C176:C177"/>
    <mergeCell ref="D176:D177"/>
    <mergeCell ref="AF170:AG170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AB171:AB172"/>
    <mergeCell ref="W170:W172"/>
    <mergeCell ref="X170:X172"/>
    <mergeCell ref="Y170:Y172"/>
    <mergeCell ref="Z170:Z172"/>
    <mergeCell ref="AA170:AA172"/>
    <mergeCell ref="AB170:AE170"/>
    <mergeCell ref="AC171:AC172"/>
    <mergeCell ref="AD171:AD172"/>
    <mergeCell ref="AE171:AE172"/>
    <mergeCell ref="A167:B167"/>
    <mergeCell ref="A168:B168"/>
    <mergeCell ref="A170:B172"/>
    <mergeCell ref="C170:E171"/>
    <mergeCell ref="F170:U170"/>
    <mergeCell ref="V170:V172"/>
    <mergeCell ref="AF163:AG163"/>
    <mergeCell ref="AF171:AF172"/>
    <mergeCell ref="AG171:AG172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H163:AI163"/>
    <mergeCell ref="A146:A147"/>
    <mergeCell ref="A149:A151"/>
    <mergeCell ref="A153:C154"/>
    <mergeCell ref="D153:F153"/>
    <mergeCell ref="G153:G154"/>
    <mergeCell ref="H153:H154"/>
    <mergeCell ref="G140:G141"/>
    <mergeCell ref="H140:J140"/>
    <mergeCell ref="K140:M140"/>
    <mergeCell ref="A142:A143"/>
    <mergeCell ref="B142:C142"/>
    <mergeCell ref="A145:B145"/>
    <mergeCell ref="I153:I154"/>
    <mergeCell ref="A118:A119"/>
    <mergeCell ref="A121:A122"/>
    <mergeCell ref="B121:B122"/>
    <mergeCell ref="A137:D137"/>
    <mergeCell ref="B138:D138"/>
    <mergeCell ref="A140:C141"/>
    <mergeCell ref="D140:F140"/>
    <mergeCell ref="A114:B114"/>
    <mergeCell ref="A116:B117"/>
    <mergeCell ref="C116:C117"/>
    <mergeCell ref="D116:M116"/>
    <mergeCell ref="N116:O116"/>
    <mergeCell ref="P116:P117"/>
    <mergeCell ref="X111:X112"/>
    <mergeCell ref="Y111:AB111"/>
    <mergeCell ref="AC111:AD111"/>
    <mergeCell ref="AE111:AH111"/>
    <mergeCell ref="AI111:AI112"/>
    <mergeCell ref="A113:B113"/>
    <mergeCell ref="L111:M111"/>
    <mergeCell ref="N111:O111"/>
    <mergeCell ref="P111:Q111"/>
    <mergeCell ref="R111:S111"/>
    <mergeCell ref="T111:U111"/>
    <mergeCell ref="V111:W111"/>
    <mergeCell ref="A109:B109"/>
    <mergeCell ref="A111:B112"/>
    <mergeCell ref="C111:E111"/>
    <mergeCell ref="F111:G111"/>
    <mergeCell ref="H111:I111"/>
    <mergeCell ref="J111:K111"/>
    <mergeCell ref="AF105:AG105"/>
    <mergeCell ref="AH105:AI105"/>
    <mergeCell ref="AJ105:AK105"/>
    <mergeCell ref="A107:B107"/>
    <mergeCell ref="A108:B108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97:B97"/>
    <mergeCell ref="A99:C99"/>
    <mergeCell ref="A100:B102"/>
    <mergeCell ref="A104:B106"/>
    <mergeCell ref="C104:E105"/>
    <mergeCell ref="F104:AM104"/>
    <mergeCell ref="X105:Y105"/>
    <mergeCell ref="Z105:AA105"/>
    <mergeCell ref="AB105:AC105"/>
    <mergeCell ref="AD105:AE105"/>
    <mergeCell ref="AL105:AM105"/>
    <mergeCell ref="A90:B90"/>
    <mergeCell ref="A91:A93"/>
    <mergeCell ref="A94:B94"/>
    <mergeCell ref="A95:B95"/>
    <mergeCell ref="A96:B96"/>
    <mergeCell ref="Z88:AA88"/>
    <mergeCell ref="AB88:AC88"/>
    <mergeCell ref="AD88:AE88"/>
    <mergeCell ref="AF88:AG88"/>
    <mergeCell ref="A87:B89"/>
    <mergeCell ref="C87:E88"/>
    <mergeCell ref="AO87:AO89"/>
    <mergeCell ref="F88:G88"/>
    <mergeCell ref="H88:I88"/>
    <mergeCell ref="J88:K88"/>
    <mergeCell ref="L88:M88"/>
    <mergeCell ref="N88:O88"/>
    <mergeCell ref="P88:Q88"/>
    <mergeCell ref="R88:S88"/>
    <mergeCell ref="T88:U88"/>
    <mergeCell ref="AL88:AM88"/>
    <mergeCell ref="AH88:AI88"/>
    <mergeCell ref="AJ88:AK88"/>
    <mergeCell ref="F87:AM87"/>
    <mergeCell ref="V88:W88"/>
    <mergeCell ref="X88:Y88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K55:AL55"/>
    <mergeCell ref="AM54:AN55"/>
    <mergeCell ref="E55:F55"/>
    <mergeCell ref="G55:H55"/>
    <mergeCell ref="I55:J55"/>
    <mergeCell ref="K55:L55"/>
    <mergeCell ref="AN87:AN89"/>
    <mergeCell ref="M55:N55"/>
    <mergeCell ref="O55:P5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C55:AD55"/>
    <mergeCell ref="AE55:AF55"/>
    <mergeCell ref="AG55:AH55"/>
    <mergeCell ref="AI55:AJ5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3" width="13.5703125" style="2" customWidth="1"/>
    <col min="24" max="24" width="17.42578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 customWidth="1"/>
    <col min="35" max="35" width="14" style="2" customWidth="1"/>
    <col min="36" max="37" width="11.42578125" style="2" customWidth="1"/>
    <col min="38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05" width="11.42578125" style="2" hidden="1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1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",[12]NOMBRE!B6," - ","( ",[12]NOMBRE!C6,[12]NOMBRE!D6," )")</f>
        <v>MES: NOVIEMBRE - ( 11 )</v>
      </c>
    </row>
    <row r="5" spans="1:91" ht="16.350000000000001" customHeight="1" x14ac:dyDescent="0.2">
      <c r="A5" s="1" t="str">
        <f>CONCATENATE("AÑO: ",[12]NOMBRE!B7)</f>
        <v>AÑO: 2020</v>
      </c>
      <c r="AP5" s="5"/>
    </row>
    <row r="6" spans="1:91" ht="15" x14ac:dyDescent="0.2">
      <c r="A6" s="1497" t="s">
        <v>1</v>
      </c>
      <c r="B6" s="1497"/>
      <c r="C6" s="1497"/>
      <c r="D6" s="1497"/>
      <c r="E6" s="1497"/>
      <c r="F6" s="1497"/>
      <c r="G6" s="1497"/>
      <c r="H6" s="1497"/>
      <c r="I6" s="1497"/>
      <c r="J6" s="1497"/>
      <c r="K6" s="1497"/>
      <c r="L6" s="1497"/>
      <c r="M6" s="1497"/>
      <c r="N6" s="1497"/>
      <c r="O6" s="1497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498" t="s">
        <v>4</v>
      </c>
      <c r="B9" s="1501" t="s">
        <v>5</v>
      </c>
      <c r="C9" s="1502"/>
      <c r="D9" s="1503"/>
      <c r="E9" s="1507" t="s">
        <v>6</v>
      </c>
      <c r="F9" s="1508"/>
      <c r="G9" s="1508"/>
      <c r="H9" s="1508"/>
      <c r="I9" s="1508"/>
      <c r="J9" s="1508"/>
      <c r="K9" s="1508"/>
      <c r="L9" s="1508"/>
      <c r="M9" s="1508"/>
      <c r="N9" s="1508"/>
      <c r="O9" s="1508"/>
      <c r="P9" s="1508"/>
      <c r="Q9" s="1508"/>
      <c r="R9" s="1508"/>
      <c r="S9" s="1508"/>
      <c r="T9" s="1508"/>
      <c r="U9" s="1508"/>
      <c r="V9" s="1508"/>
      <c r="W9" s="1508"/>
      <c r="X9" s="1508"/>
      <c r="Y9" s="1508"/>
      <c r="Z9" s="1508"/>
      <c r="AA9" s="1508"/>
      <c r="AB9" s="1508"/>
      <c r="AC9" s="1508"/>
      <c r="AD9" s="1508"/>
      <c r="AE9" s="1508"/>
      <c r="AF9" s="1508"/>
      <c r="AG9" s="1508"/>
      <c r="AH9" s="1508"/>
      <c r="AI9" s="1508"/>
      <c r="AJ9" s="1508"/>
      <c r="AK9" s="1508"/>
      <c r="AL9" s="1509"/>
      <c r="AM9" s="1510" t="s">
        <v>7</v>
      </c>
      <c r="AN9" s="1507" t="s">
        <v>8</v>
      </c>
      <c r="AO9" s="1508"/>
      <c r="AP9" s="1508"/>
      <c r="AQ9" s="1509"/>
      <c r="AR9" s="1510" t="s">
        <v>9</v>
      </c>
      <c r="AS9" s="1510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499"/>
      <c r="B10" s="1504"/>
      <c r="C10" s="1505"/>
      <c r="D10" s="1506"/>
      <c r="E10" s="1507" t="s">
        <v>11</v>
      </c>
      <c r="F10" s="1509"/>
      <c r="G10" s="1507" t="s">
        <v>12</v>
      </c>
      <c r="H10" s="1509"/>
      <c r="I10" s="1507" t="s">
        <v>13</v>
      </c>
      <c r="J10" s="1509"/>
      <c r="K10" s="1507" t="s">
        <v>14</v>
      </c>
      <c r="L10" s="1509"/>
      <c r="M10" s="1507" t="s">
        <v>15</v>
      </c>
      <c r="N10" s="1509"/>
      <c r="O10" s="1513" t="s">
        <v>16</v>
      </c>
      <c r="P10" s="1514"/>
      <c r="Q10" s="1513" t="s">
        <v>17</v>
      </c>
      <c r="R10" s="1514"/>
      <c r="S10" s="1513" t="s">
        <v>18</v>
      </c>
      <c r="T10" s="1514"/>
      <c r="U10" s="1513" t="s">
        <v>19</v>
      </c>
      <c r="V10" s="1514"/>
      <c r="W10" s="1513" t="s">
        <v>20</v>
      </c>
      <c r="X10" s="1514"/>
      <c r="Y10" s="1513" t="s">
        <v>21</v>
      </c>
      <c r="Z10" s="1514"/>
      <c r="AA10" s="1513" t="s">
        <v>22</v>
      </c>
      <c r="AB10" s="1514"/>
      <c r="AC10" s="1513" t="s">
        <v>23</v>
      </c>
      <c r="AD10" s="1514"/>
      <c r="AE10" s="1513" t="s">
        <v>24</v>
      </c>
      <c r="AF10" s="1514"/>
      <c r="AG10" s="1520" t="s">
        <v>25</v>
      </c>
      <c r="AH10" s="1520"/>
      <c r="AI10" s="1513" t="s">
        <v>26</v>
      </c>
      <c r="AJ10" s="1514"/>
      <c r="AK10" s="1520" t="s">
        <v>27</v>
      </c>
      <c r="AL10" s="1514"/>
      <c r="AM10" s="1511"/>
      <c r="AN10" s="1521" t="s">
        <v>28</v>
      </c>
      <c r="AO10" s="1515" t="s">
        <v>29</v>
      </c>
      <c r="AP10" s="1515" t="s">
        <v>30</v>
      </c>
      <c r="AQ10" s="1517" t="s">
        <v>31</v>
      </c>
      <c r="AR10" s="1511"/>
      <c r="AS10" s="1511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00"/>
      <c r="B11" s="14" t="s">
        <v>32</v>
      </c>
      <c r="C11" s="15" t="s">
        <v>33</v>
      </c>
      <c r="D11" s="764" t="s">
        <v>34</v>
      </c>
      <c r="E11" s="777" t="s">
        <v>33</v>
      </c>
      <c r="F11" s="760" t="s">
        <v>34</v>
      </c>
      <c r="G11" s="777" t="s">
        <v>33</v>
      </c>
      <c r="H11" s="760" t="s">
        <v>34</v>
      </c>
      <c r="I11" s="777" t="s">
        <v>33</v>
      </c>
      <c r="J11" s="760" t="s">
        <v>34</v>
      </c>
      <c r="K11" s="777" t="s">
        <v>33</v>
      </c>
      <c r="L11" s="760" t="s">
        <v>34</v>
      </c>
      <c r="M11" s="777" t="s">
        <v>33</v>
      </c>
      <c r="N11" s="760" t="s">
        <v>34</v>
      </c>
      <c r="O11" s="777" t="s">
        <v>33</v>
      </c>
      <c r="P11" s="760" t="s">
        <v>34</v>
      </c>
      <c r="Q11" s="777" t="s">
        <v>33</v>
      </c>
      <c r="R11" s="760" t="s">
        <v>34</v>
      </c>
      <c r="S11" s="777" t="s">
        <v>33</v>
      </c>
      <c r="T11" s="760" t="s">
        <v>34</v>
      </c>
      <c r="U11" s="777" t="s">
        <v>33</v>
      </c>
      <c r="V11" s="760" t="s">
        <v>34</v>
      </c>
      <c r="W11" s="777" t="s">
        <v>33</v>
      </c>
      <c r="X11" s="760" t="s">
        <v>34</v>
      </c>
      <c r="Y11" s="777" t="s">
        <v>33</v>
      </c>
      <c r="Z11" s="760" t="s">
        <v>34</v>
      </c>
      <c r="AA11" s="777" t="s">
        <v>33</v>
      </c>
      <c r="AB11" s="760" t="s">
        <v>34</v>
      </c>
      <c r="AC11" s="777" t="s">
        <v>33</v>
      </c>
      <c r="AD11" s="760" t="s">
        <v>34</v>
      </c>
      <c r="AE11" s="777" t="s">
        <v>33</v>
      </c>
      <c r="AF11" s="760" t="s">
        <v>34</v>
      </c>
      <c r="AG11" s="772" t="s">
        <v>33</v>
      </c>
      <c r="AH11" s="759" t="s">
        <v>34</v>
      </c>
      <c r="AI11" s="777" t="s">
        <v>33</v>
      </c>
      <c r="AJ11" s="760" t="s">
        <v>34</v>
      </c>
      <c r="AK11" s="772" t="s">
        <v>33</v>
      </c>
      <c r="AL11" s="760" t="s">
        <v>34</v>
      </c>
      <c r="AM11" s="1512"/>
      <c r="AN11" s="1522"/>
      <c r="AO11" s="1516"/>
      <c r="AP11" s="1516"/>
      <c r="AQ11" s="1518"/>
      <c r="AR11" s="1512"/>
      <c r="AS11" s="15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836" t="s">
        <v>35</v>
      </c>
      <c r="B12" s="837">
        <f>SUM(C12+D12)</f>
        <v>3476</v>
      </c>
      <c r="C12" s="832">
        <f t="shared" ref="C12:D14" si="0">SUM(E12+G12+I12+K12+M12+O12+Q12+S12+U12+W12+Y12+AA12+AC12+AE12+AG12+AI12+AK12)</f>
        <v>1791</v>
      </c>
      <c r="D12" s="838">
        <f t="shared" si="0"/>
        <v>1685</v>
      </c>
      <c r="E12" s="839">
        <v>178</v>
      </c>
      <c r="F12" s="840">
        <v>136</v>
      </c>
      <c r="G12" s="839">
        <v>103</v>
      </c>
      <c r="H12" s="840">
        <v>104</v>
      </c>
      <c r="I12" s="839">
        <v>74</v>
      </c>
      <c r="J12" s="841">
        <v>83</v>
      </c>
      <c r="K12" s="839">
        <v>63</v>
      </c>
      <c r="L12" s="841">
        <v>105</v>
      </c>
      <c r="M12" s="839">
        <v>112</v>
      </c>
      <c r="N12" s="841">
        <v>89</v>
      </c>
      <c r="O12" s="839">
        <v>115</v>
      </c>
      <c r="P12" s="841">
        <v>121</v>
      </c>
      <c r="Q12" s="839">
        <v>136</v>
      </c>
      <c r="R12" s="841">
        <v>106</v>
      </c>
      <c r="S12" s="839">
        <v>104</v>
      </c>
      <c r="T12" s="841">
        <v>118</v>
      </c>
      <c r="U12" s="839">
        <v>78</v>
      </c>
      <c r="V12" s="841">
        <v>101</v>
      </c>
      <c r="W12" s="839">
        <v>86</v>
      </c>
      <c r="X12" s="841">
        <v>85</v>
      </c>
      <c r="Y12" s="839">
        <v>97</v>
      </c>
      <c r="Z12" s="841">
        <v>104</v>
      </c>
      <c r="AA12" s="839">
        <v>144</v>
      </c>
      <c r="AB12" s="841">
        <v>112</v>
      </c>
      <c r="AC12" s="839">
        <v>106</v>
      </c>
      <c r="AD12" s="841">
        <v>82</v>
      </c>
      <c r="AE12" s="839">
        <v>103</v>
      </c>
      <c r="AF12" s="841">
        <v>76</v>
      </c>
      <c r="AG12" s="842">
        <v>99</v>
      </c>
      <c r="AH12" s="843">
        <v>84</v>
      </c>
      <c r="AI12" s="839">
        <v>76</v>
      </c>
      <c r="AJ12" s="841">
        <v>77</v>
      </c>
      <c r="AK12" s="844">
        <v>117</v>
      </c>
      <c r="AL12" s="841">
        <v>102</v>
      </c>
      <c r="AM12" s="844">
        <v>3315</v>
      </c>
      <c r="AN12" s="839">
        <v>70</v>
      </c>
      <c r="AO12" s="845"/>
      <c r="AP12" s="845">
        <v>214</v>
      </c>
      <c r="AQ12" s="841">
        <v>380</v>
      </c>
      <c r="AR12" s="841">
        <v>234</v>
      </c>
      <c r="AS12" s="841">
        <v>4150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328</v>
      </c>
      <c r="C13" s="32">
        <f t="shared" si="0"/>
        <v>0</v>
      </c>
      <c r="D13" s="33">
        <f t="shared" si="0"/>
        <v>328</v>
      </c>
      <c r="E13" s="34"/>
      <c r="F13" s="35"/>
      <c r="G13" s="36"/>
      <c r="H13" s="37"/>
      <c r="I13" s="36"/>
      <c r="J13" s="35">
        <v>1</v>
      </c>
      <c r="K13" s="34"/>
      <c r="L13" s="35">
        <v>26</v>
      </c>
      <c r="M13" s="34"/>
      <c r="N13" s="35">
        <v>75</v>
      </c>
      <c r="O13" s="34"/>
      <c r="P13" s="35">
        <v>74</v>
      </c>
      <c r="Q13" s="34"/>
      <c r="R13" s="35">
        <v>62</v>
      </c>
      <c r="S13" s="34"/>
      <c r="T13" s="35">
        <v>35</v>
      </c>
      <c r="U13" s="34"/>
      <c r="V13" s="35">
        <v>24</v>
      </c>
      <c r="W13" s="34"/>
      <c r="X13" s="35">
        <v>14</v>
      </c>
      <c r="Y13" s="34"/>
      <c r="Z13" s="35">
        <v>10</v>
      </c>
      <c r="AA13" s="34"/>
      <c r="AB13" s="35">
        <v>2</v>
      </c>
      <c r="AC13" s="34"/>
      <c r="AD13" s="35">
        <v>1</v>
      </c>
      <c r="AE13" s="34"/>
      <c r="AF13" s="35"/>
      <c r="AG13" s="38"/>
      <c r="AH13" s="39">
        <v>3</v>
      </c>
      <c r="AI13" s="34"/>
      <c r="AJ13" s="35">
        <v>1</v>
      </c>
      <c r="AK13" s="40"/>
      <c r="AL13" s="35"/>
      <c r="AM13" s="40">
        <v>318</v>
      </c>
      <c r="AN13" s="34">
        <v>11</v>
      </c>
      <c r="AO13" s="41"/>
      <c r="AP13" s="41">
        <v>4</v>
      </c>
      <c r="AQ13" s="35">
        <v>23</v>
      </c>
      <c r="AR13" s="35">
        <v>9</v>
      </c>
      <c r="AS13" s="35">
        <v>521</v>
      </c>
      <c r="AT13" s="28" t="s">
        <v>244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D13" s="4" t="s">
        <v>244</v>
      </c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ht="16.350000000000001" customHeight="1" x14ac:dyDescent="0.2">
      <c r="A14" s="42" t="s">
        <v>37</v>
      </c>
      <c r="B14" s="43">
        <f>SUM(C14+D14)</f>
        <v>178</v>
      </c>
      <c r="C14" s="44">
        <f t="shared" si="0"/>
        <v>0</v>
      </c>
      <c r="D14" s="45">
        <f t="shared" si="0"/>
        <v>178</v>
      </c>
      <c r="E14" s="46"/>
      <c r="F14" s="47"/>
      <c r="G14" s="46"/>
      <c r="H14" s="47"/>
      <c r="I14" s="46"/>
      <c r="J14" s="48"/>
      <c r="K14" s="46"/>
      <c r="L14" s="48">
        <v>12</v>
      </c>
      <c r="M14" s="46"/>
      <c r="N14" s="48">
        <v>40</v>
      </c>
      <c r="O14" s="46"/>
      <c r="P14" s="48">
        <v>35</v>
      </c>
      <c r="Q14" s="46"/>
      <c r="R14" s="48">
        <v>31</v>
      </c>
      <c r="S14" s="46"/>
      <c r="T14" s="48">
        <v>27</v>
      </c>
      <c r="U14" s="46"/>
      <c r="V14" s="48">
        <v>15</v>
      </c>
      <c r="W14" s="46"/>
      <c r="X14" s="48">
        <v>3</v>
      </c>
      <c r="Y14" s="46"/>
      <c r="Z14" s="48">
        <v>3</v>
      </c>
      <c r="AA14" s="46"/>
      <c r="AB14" s="48">
        <v>3</v>
      </c>
      <c r="AC14" s="46"/>
      <c r="AD14" s="48">
        <v>2</v>
      </c>
      <c r="AE14" s="46"/>
      <c r="AF14" s="48">
        <v>2</v>
      </c>
      <c r="AG14" s="49"/>
      <c r="AH14" s="50">
        <v>3</v>
      </c>
      <c r="AI14" s="46"/>
      <c r="AJ14" s="48">
        <v>1</v>
      </c>
      <c r="AK14" s="51"/>
      <c r="AL14" s="48">
        <v>1</v>
      </c>
      <c r="AM14" s="51">
        <v>176</v>
      </c>
      <c r="AN14" s="52"/>
      <c r="AO14" s="53"/>
      <c r="AP14" s="53"/>
      <c r="AQ14" s="54"/>
      <c r="AR14" s="54"/>
      <c r="AS14" s="54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32.1" customHeight="1" x14ac:dyDescent="0.2">
      <c r="A15" s="1519" t="s">
        <v>38</v>
      </c>
      <c r="B15" s="1519"/>
      <c r="C15" s="1519"/>
      <c r="D15" s="1519"/>
      <c r="E15" s="1519"/>
      <c r="F15" s="1519"/>
      <c r="G15" s="1519"/>
      <c r="H15" s="1519"/>
      <c r="I15" s="1519"/>
      <c r="J15" s="1519"/>
      <c r="K15" s="1519"/>
      <c r="L15" s="1519"/>
      <c r="M15" s="1519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X15" s="2"/>
      <c r="BY15" s="2"/>
      <c r="BZ15" s="2"/>
      <c r="CG15" s="13"/>
      <c r="CH15" s="13"/>
      <c r="CI15" s="13"/>
      <c r="CJ15" s="13"/>
      <c r="CK15" s="13"/>
      <c r="CL15" s="13"/>
      <c r="CM15" s="13"/>
    </row>
    <row r="16" spans="1:91" ht="16.350000000000001" customHeight="1" x14ac:dyDescent="0.2">
      <c r="A16" s="1498" t="s">
        <v>39</v>
      </c>
      <c r="B16" s="1501" t="s">
        <v>5</v>
      </c>
      <c r="C16" s="1502"/>
      <c r="D16" s="1503"/>
      <c r="E16" s="1507" t="s">
        <v>6</v>
      </c>
      <c r="F16" s="1508"/>
      <c r="G16" s="1508"/>
      <c r="H16" s="1508"/>
      <c r="I16" s="1508"/>
      <c r="J16" s="1508"/>
      <c r="K16" s="1508"/>
      <c r="L16" s="1508"/>
      <c r="M16" s="1508"/>
      <c r="N16" s="1508"/>
      <c r="O16" s="1508"/>
      <c r="P16" s="1508"/>
      <c r="Q16" s="1508"/>
      <c r="R16" s="1508"/>
      <c r="S16" s="1508"/>
      <c r="T16" s="1508"/>
      <c r="U16" s="1508"/>
      <c r="V16" s="1508"/>
      <c r="W16" s="1508"/>
      <c r="X16" s="1508"/>
      <c r="Y16" s="1508"/>
      <c r="Z16" s="1508"/>
      <c r="AA16" s="1508"/>
      <c r="AB16" s="1508"/>
      <c r="AC16" s="1508"/>
      <c r="AD16" s="1508"/>
      <c r="AE16" s="1508"/>
      <c r="AF16" s="1508"/>
      <c r="AG16" s="1508"/>
      <c r="AH16" s="1508"/>
      <c r="AI16" s="1508"/>
      <c r="AJ16" s="1508"/>
      <c r="AK16" s="1508"/>
      <c r="AL16" s="1509"/>
      <c r="AM16" s="1510" t="s">
        <v>7</v>
      </c>
      <c r="AN16" s="1510" t="s">
        <v>10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499"/>
      <c r="B17" s="1504"/>
      <c r="C17" s="1505"/>
      <c r="D17" s="1506"/>
      <c r="E17" s="1507" t="s">
        <v>11</v>
      </c>
      <c r="F17" s="1509"/>
      <c r="G17" s="1507" t="s">
        <v>12</v>
      </c>
      <c r="H17" s="1509"/>
      <c r="I17" s="1507" t="s">
        <v>13</v>
      </c>
      <c r="J17" s="1509"/>
      <c r="K17" s="1507" t="s">
        <v>14</v>
      </c>
      <c r="L17" s="1509"/>
      <c r="M17" s="1507" t="s">
        <v>15</v>
      </c>
      <c r="N17" s="1509"/>
      <c r="O17" s="1513" t="s">
        <v>16</v>
      </c>
      <c r="P17" s="1514"/>
      <c r="Q17" s="1513" t="s">
        <v>17</v>
      </c>
      <c r="R17" s="1514"/>
      <c r="S17" s="1513" t="s">
        <v>18</v>
      </c>
      <c r="T17" s="1514"/>
      <c r="U17" s="1513" t="s">
        <v>19</v>
      </c>
      <c r="V17" s="1514"/>
      <c r="W17" s="1513" t="s">
        <v>20</v>
      </c>
      <c r="X17" s="1514"/>
      <c r="Y17" s="1513" t="s">
        <v>21</v>
      </c>
      <c r="Z17" s="1514"/>
      <c r="AA17" s="1513" t="s">
        <v>22</v>
      </c>
      <c r="AB17" s="1514"/>
      <c r="AC17" s="1513" t="s">
        <v>23</v>
      </c>
      <c r="AD17" s="1514"/>
      <c r="AE17" s="1513" t="s">
        <v>24</v>
      </c>
      <c r="AF17" s="1514"/>
      <c r="AG17" s="1513" t="s">
        <v>25</v>
      </c>
      <c r="AH17" s="1514"/>
      <c r="AI17" s="1513" t="s">
        <v>26</v>
      </c>
      <c r="AJ17" s="1514"/>
      <c r="AK17" s="1513" t="s">
        <v>27</v>
      </c>
      <c r="AL17" s="1514"/>
      <c r="AM17" s="1511"/>
      <c r="AN17" s="1511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00"/>
      <c r="B18" s="785" t="s">
        <v>32</v>
      </c>
      <c r="C18" s="829" t="s">
        <v>40</v>
      </c>
      <c r="D18" s="765" t="s">
        <v>34</v>
      </c>
      <c r="E18" s="787" t="s">
        <v>40</v>
      </c>
      <c r="F18" s="765" t="s">
        <v>34</v>
      </c>
      <c r="G18" s="787" t="s">
        <v>40</v>
      </c>
      <c r="H18" s="765" t="s">
        <v>34</v>
      </c>
      <c r="I18" s="787" t="s">
        <v>40</v>
      </c>
      <c r="J18" s="765" t="s">
        <v>34</v>
      </c>
      <c r="K18" s="787" t="s">
        <v>40</v>
      </c>
      <c r="L18" s="765" t="s">
        <v>34</v>
      </c>
      <c r="M18" s="787" t="s">
        <v>40</v>
      </c>
      <c r="N18" s="765" t="s">
        <v>34</v>
      </c>
      <c r="O18" s="787" t="s">
        <v>40</v>
      </c>
      <c r="P18" s="765" t="s">
        <v>34</v>
      </c>
      <c r="Q18" s="787" t="s">
        <v>40</v>
      </c>
      <c r="R18" s="765" t="s">
        <v>34</v>
      </c>
      <c r="S18" s="787" t="s">
        <v>40</v>
      </c>
      <c r="T18" s="765" t="s">
        <v>34</v>
      </c>
      <c r="U18" s="787" t="s">
        <v>40</v>
      </c>
      <c r="V18" s="765" t="s">
        <v>34</v>
      </c>
      <c r="W18" s="787" t="s">
        <v>40</v>
      </c>
      <c r="X18" s="765" t="s">
        <v>34</v>
      </c>
      <c r="Y18" s="787" t="s">
        <v>40</v>
      </c>
      <c r="Z18" s="765" t="s">
        <v>34</v>
      </c>
      <c r="AA18" s="787" t="s">
        <v>40</v>
      </c>
      <c r="AB18" s="765" t="s">
        <v>34</v>
      </c>
      <c r="AC18" s="787" t="s">
        <v>40</v>
      </c>
      <c r="AD18" s="765" t="s">
        <v>34</v>
      </c>
      <c r="AE18" s="787" t="s">
        <v>40</v>
      </c>
      <c r="AF18" s="765" t="s">
        <v>34</v>
      </c>
      <c r="AG18" s="787" t="s">
        <v>40</v>
      </c>
      <c r="AH18" s="765" t="s">
        <v>34</v>
      </c>
      <c r="AI18" s="787" t="s">
        <v>40</v>
      </c>
      <c r="AJ18" s="765" t="s">
        <v>34</v>
      </c>
      <c r="AK18" s="787" t="s">
        <v>40</v>
      </c>
      <c r="AL18" s="765" t="s">
        <v>34</v>
      </c>
      <c r="AM18" s="1512"/>
      <c r="AN18" s="15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62" t="s">
        <v>41</v>
      </c>
      <c r="B19" s="63">
        <f>SUM(C19+D19)</f>
        <v>0</v>
      </c>
      <c r="C19" s="64">
        <f t="shared" ref="C19:D22" si="1">SUM(E19+G19+I19+K19+M19+O19+Q19+S19+U19+W19+Y19+AA19+AC19+AE19+AG19+AI19+AK19)</f>
        <v>0</v>
      </c>
      <c r="D19" s="65">
        <f t="shared" si="1"/>
        <v>0</v>
      </c>
      <c r="E19" s="66"/>
      <c r="F19" s="67"/>
      <c r="G19" s="66"/>
      <c r="H19" s="67"/>
      <c r="I19" s="66"/>
      <c r="J19" s="68"/>
      <c r="K19" s="66"/>
      <c r="L19" s="68"/>
      <c r="M19" s="66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69"/>
      <c r="AH19" s="68"/>
      <c r="AI19" s="69"/>
      <c r="AJ19" s="68"/>
      <c r="AK19" s="69"/>
      <c r="AL19" s="68"/>
      <c r="AM19" s="70"/>
      <c r="AN19" s="70"/>
      <c r="AO19" s="28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>
        <v>0</v>
      </c>
      <c r="CH19" s="13">
        <v>0</v>
      </c>
      <c r="CI19" s="13"/>
      <c r="CJ19" s="13"/>
      <c r="CK19" s="13"/>
      <c r="CL19" s="13"/>
      <c r="CM19" s="13"/>
    </row>
    <row r="20" spans="1:91" ht="16.350000000000001" customHeight="1" x14ac:dyDescent="0.2">
      <c r="A20" s="71" t="s">
        <v>42</v>
      </c>
      <c r="B20" s="63">
        <f>SUM(C20+D20)</f>
        <v>0</v>
      </c>
      <c r="C20" s="64">
        <f t="shared" si="1"/>
        <v>0</v>
      </c>
      <c r="D20" s="72">
        <f t="shared" si="1"/>
        <v>0</v>
      </c>
      <c r="E20" s="34"/>
      <c r="F20" s="73"/>
      <c r="G20" s="34"/>
      <c r="H20" s="73"/>
      <c r="I20" s="34"/>
      <c r="J20" s="35"/>
      <c r="K20" s="34"/>
      <c r="L20" s="35"/>
      <c r="M20" s="34"/>
      <c r="N20" s="35"/>
      <c r="O20" s="74"/>
      <c r="P20" s="35"/>
      <c r="Q20" s="74"/>
      <c r="R20" s="35"/>
      <c r="S20" s="74"/>
      <c r="T20" s="35"/>
      <c r="U20" s="74"/>
      <c r="V20" s="35"/>
      <c r="W20" s="74"/>
      <c r="X20" s="35"/>
      <c r="Y20" s="74"/>
      <c r="Z20" s="35"/>
      <c r="AA20" s="74"/>
      <c r="AB20" s="35"/>
      <c r="AC20" s="74"/>
      <c r="AD20" s="35"/>
      <c r="AE20" s="74"/>
      <c r="AF20" s="35"/>
      <c r="AG20" s="74"/>
      <c r="AH20" s="35"/>
      <c r="AI20" s="74"/>
      <c r="AJ20" s="35"/>
      <c r="AK20" s="74"/>
      <c r="AL20" s="35"/>
      <c r="AM20" s="75"/>
      <c r="AN20" s="75"/>
      <c r="AO20" s="28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1" t="s">
        <v>43</v>
      </c>
      <c r="B21" s="63">
        <f>SUM(C21+D21)</f>
        <v>0</v>
      </c>
      <c r="C21" s="64">
        <f t="shared" si="1"/>
        <v>0</v>
      </c>
      <c r="D21" s="72">
        <f t="shared" si="1"/>
        <v>0</v>
      </c>
      <c r="E21" s="34"/>
      <c r="F21" s="73"/>
      <c r="G21" s="34"/>
      <c r="H21" s="73"/>
      <c r="I21" s="34"/>
      <c r="J21" s="35"/>
      <c r="K21" s="34"/>
      <c r="L21" s="35"/>
      <c r="M21" s="34"/>
      <c r="N21" s="35"/>
      <c r="O21" s="74"/>
      <c r="P21" s="35"/>
      <c r="Q21" s="74"/>
      <c r="R21" s="35"/>
      <c r="S21" s="74"/>
      <c r="T21" s="35"/>
      <c r="U21" s="74"/>
      <c r="V21" s="35"/>
      <c r="W21" s="74"/>
      <c r="X21" s="35"/>
      <c r="Y21" s="74"/>
      <c r="Z21" s="35"/>
      <c r="AA21" s="74"/>
      <c r="AB21" s="35"/>
      <c r="AC21" s="74"/>
      <c r="AD21" s="35"/>
      <c r="AE21" s="74"/>
      <c r="AF21" s="35"/>
      <c r="AG21" s="74"/>
      <c r="AH21" s="35"/>
      <c r="AI21" s="74"/>
      <c r="AJ21" s="35"/>
      <c r="AK21" s="74"/>
      <c r="AL21" s="35"/>
      <c r="AM21" s="75"/>
      <c r="AN21" s="75"/>
      <c r="AO21" s="28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6" t="s">
        <v>44</v>
      </c>
      <c r="B22" s="77">
        <f>SUM(C22+D22)</f>
        <v>0</v>
      </c>
      <c r="C22" s="78">
        <f t="shared" si="1"/>
        <v>0</v>
      </c>
      <c r="D22" s="45">
        <f t="shared" si="1"/>
        <v>0</v>
      </c>
      <c r="E22" s="46"/>
      <c r="F22" s="47"/>
      <c r="G22" s="46"/>
      <c r="H22" s="47"/>
      <c r="I22" s="46"/>
      <c r="J22" s="48"/>
      <c r="K22" s="46"/>
      <c r="L22" s="48"/>
      <c r="M22" s="46"/>
      <c r="N22" s="48"/>
      <c r="O22" s="79"/>
      <c r="P22" s="48"/>
      <c r="Q22" s="79"/>
      <c r="R22" s="48"/>
      <c r="S22" s="79"/>
      <c r="T22" s="48"/>
      <c r="U22" s="79"/>
      <c r="V22" s="48"/>
      <c r="W22" s="79"/>
      <c r="X22" s="48"/>
      <c r="Y22" s="79"/>
      <c r="Z22" s="48"/>
      <c r="AA22" s="79"/>
      <c r="AB22" s="48"/>
      <c r="AC22" s="79"/>
      <c r="AD22" s="48"/>
      <c r="AE22" s="79"/>
      <c r="AF22" s="48"/>
      <c r="AG22" s="79"/>
      <c r="AH22" s="48"/>
      <c r="AI22" s="79"/>
      <c r="AJ22" s="48"/>
      <c r="AK22" s="79"/>
      <c r="AL22" s="48"/>
      <c r="AM22" s="80"/>
      <c r="AN22" s="80"/>
      <c r="AO22" s="28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32.1" customHeight="1" x14ac:dyDescent="0.2">
      <c r="A23" s="776" t="s">
        <v>45</v>
      </c>
      <c r="B23" s="776"/>
      <c r="C23" s="776"/>
      <c r="D23" s="776"/>
      <c r="E23" s="776"/>
      <c r="F23" s="776"/>
      <c r="G23" s="776"/>
      <c r="H23" s="776"/>
      <c r="I23" s="776"/>
      <c r="J23" s="776"/>
      <c r="K23" s="776"/>
      <c r="L23" s="82"/>
      <c r="M23" s="11"/>
      <c r="N23" s="11"/>
      <c r="O23" s="8"/>
      <c r="P23" s="8"/>
      <c r="Q23" s="8"/>
      <c r="R23" s="8"/>
      <c r="S23" s="8"/>
      <c r="T23" s="8"/>
      <c r="U23" s="8"/>
      <c r="V23" s="8"/>
      <c r="W23" s="8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5"/>
      <c r="AN23" s="57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X23" s="2"/>
      <c r="BY23" s="2"/>
      <c r="BZ23" s="2"/>
      <c r="CG23" s="13"/>
      <c r="CH23" s="13"/>
      <c r="CI23" s="13"/>
      <c r="CJ23" s="13"/>
      <c r="CK23" s="13"/>
      <c r="CL23" s="13"/>
      <c r="CM23" s="13"/>
    </row>
    <row r="24" spans="1:91" ht="16.350000000000001" customHeight="1" x14ac:dyDescent="0.2">
      <c r="A24" s="1523" t="s">
        <v>39</v>
      </c>
      <c r="B24" s="1501" t="s">
        <v>5</v>
      </c>
      <c r="C24" s="1502"/>
      <c r="D24" s="1503"/>
      <c r="E24" s="1507" t="s">
        <v>6</v>
      </c>
      <c r="F24" s="1508"/>
      <c r="G24" s="1508"/>
      <c r="H24" s="1508"/>
      <c r="I24" s="1508"/>
      <c r="J24" s="1508"/>
      <c r="K24" s="1508"/>
      <c r="L24" s="1508"/>
      <c r="M24" s="1508"/>
      <c r="N24" s="1508"/>
      <c r="O24" s="1508"/>
      <c r="P24" s="1508"/>
      <c r="Q24" s="1508"/>
      <c r="R24" s="1508"/>
      <c r="S24" s="1508"/>
      <c r="T24" s="1508"/>
      <c r="U24" s="1508"/>
      <c r="V24" s="1508"/>
      <c r="W24" s="1508"/>
      <c r="X24" s="1508"/>
      <c r="Y24" s="1508"/>
      <c r="Z24" s="1508"/>
      <c r="AA24" s="1508"/>
      <c r="AB24" s="1508"/>
      <c r="AC24" s="1508"/>
      <c r="AD24" s="1508"/>
      <c r="AE24" s="1508"/>
      <c r="AF24" s="1508"/>
      <c r="AG24" s="1508"/>
      <c r="AH24" s="1508"/>
      <c r="AI24" s="1508"/>
      <c r="AJ24" s="1508"/>
      <c r="AK24" s="1508"/>
      <c r="AL24" s="1509"/>
      <c r="AM24" s="1510" t="s">
        <v>7</v>
      </c>
      <c r="AN24" s="1510" t="s">
        <v>10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24"/>
      <c r="B25" s="1504"/>
      <c r="C25" s="1505"/>
      <c r="D25" s="1506"/>
      <c r="E25" s="1507" t="s">
        <v>11</v>
      </c>
      <c r="F25" s="1509"/>
      <c r="G25" s="1507" t="s">
        <v>12</v>
      </c>
      <c r="H25" s="1509"/>
      <c r="I25" s="1507" t="s">
        <v>13</v>
      </c>
      <c r="J25" s="1509"/>
      <c r="K25" s="1507" t="s">
        <v>14</v>
      </c>
      <c r="L25" s="1509"/>
      <c r="M25" s="1507" t="s">
        <v>15</v>
      </c>
      <c r="N25" s="1509"/>
      <c r="O25" s="1513" t="s">
        <v>16</v>
      </c>
      <c r="P25" s="1514"/>
      <c r="Q25" s="1513" t="s">
        <v>17</v>
      </c>
      <c r="R25" s="1514"/>
      <c r="S25" s="1513" t="s">
        <v>18</v>
      </c>
      <c r="T25" s="1514"/>
      <c r="U25" s="1513" t="s">
        <v>19</v>
      </c>
      <c r="V25" s="1514"/>
      <c r="W25" s="1513" t="s">
        <v>20</v>
      </c>
      <c r="X25" s="1514"/>
      <c r="Y25" s="1513" t="s">
        <v>21</v>
      </c>
      <c r="Z25" s="1514"/>
      <c r="AA25" s="1513" t="s">
        <v>22</v>
      </c>
      <c r="AB25" s="1514"/>
      <c r="AC25" s="1513" t="s">
        <v>23</v>
      </c>
      <c r="AD25" s="1514"/>
      <c r="AE25" s="1513" t="s">
        <v>24</v>
      </c>
      <c r="AF25" s="1514"/>
      <c r="AG25" s="1513" t="s">
        <v>25</v>
      </c>
      <c r="AH25" s="1514"/>
      <c r="AI25" s="1513" t="s">
        <v>26</v>
      </c>
      <c r="AJ25" s="1514"/>
      <c r="AK25" s="1513" t="s">
        <v>27</v>
      </c>
      <c r="AL25" s="1514"/>
      <c r="AM25" s="1511"/>
      <c r="AN25" s="1511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25"/>
      <c r="B26" s="785" t="s">
        <v>32</v>
      </c>
      <c r="C26" s="15" t="s">
        <v>40</v>
      </c>
      <c r="D26" s="764" t="s">
        <v>34</v>
      </c>
      <c r="E26" s="758" t="s">
        <v>40</v>
      </c>
      <c r="F26" s="760" t="s">
        <v>34</v>
      </c>
      <c r="G26" s="758" t="s">
        <v>40</v>
      </c>
      <c r="H26" s="760" t="s">
        <v>34</v>
      </c>
      <c r="I26" s="758" t="s">
        <v>40</v>
      </c>
      <c r="J26" s="760" t="s">
        <v>34</v>
      </c>
      <c r="K26" s="758" t="s">
        <v>40</v>
      </c>
      <c r="L26" s="760" t="s">
        <v>34</v>
      </c>
      <c r="M26" s="758" t="s">
        <v>40</v>
      </c>
      <c r="N26" s="760" t="s">
        <v>34</v>
      </c>
      <c r="O26" s="758" t="s">
        <v>40</v>
      </c>
      <c r="P26" s="760" t="s">
        <v>34</v>
      </c>
      <c r="Q26" s="758" t="s">
        <v>40</v>
      </c>
      <c r="R26" s="760" t="s">
        <v>34</v>
      </c>
      <c r="S26" s="758" t="s">
        <v>40</v>
      </c>
      <c r="T26" s="760" t="s">
        <v>34</v>
      </c>
      <c r="U26" s="758" t="s">
        <v>40</v>
      </c>
      <c r="V26" s="760" t="s">
        <v>34</v>
      </c>
      <c r="W26" s="758" t="s">
        <v>40</v>
      </c>
      <c r="X26" s="760" t="s">
        <v>34</v>
      </c>
      <c r="Y26" s="758" t="s">
        <v>40</v>
      </c>
      <c r="Z26" s="760" t="s">
        <v>34</v>
      </c>
      <c r="AA26" s="758" t="s">
        <v>40</v>
      </c>
      <c r="AB26" s="760" t="s">
        <v>34</v>
      </c>
      <c r="AC26" s="758" t="s">
        <v>40</v>
      </c>
      <c r="AD26" s="760" t="s">
        <v>34</v>
      </c>
      <c r="AE26" s="758" t="s">
        <v>40</v>
      </c>
      <c r="AF26" s="760" t="s">
        <v>34</v>
      </c>
      <c r="AG26" s="758" t="s">
        <v>40</v>
      </c>
      <c r="AH26" s="760" t="s">
        <v>34</v>
      </c>
      <c r="AI26" s="758" t="s">
        <v>40</v>
      </c>
      <c r="AJ26" s="760" t="s">
        <v>34</v>
      </c>
      <c r="AK26" s="758" t="s">
        <v>40</v>
      </c>
      <c r="AL26" s="760" t="s">
        <v>34</v>
      </c>
      <c r="AM26" s="1512"/>
      <c r="AN26" s="15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830" t="s">
        <v>41</v>
      </c>
      <c r="B27" s="831">
        <f t="shared" ref="B27:B32" si="2">SUM(C27+D27)</f>
        <v>0</v>
      </c>
      <c r="C27" s="846">
        <f t="shared" ref="C27:D32" si="3">SUM(E27+G27+I27+K27+M27+O27+Q27+S27+U27+W27+Y27+AA27+AC27+AE27+AG27+AI27+AK27)</f>
        <v>0</v>
      </c>
      <c r="D27" s="838">
        <f t="shared" si="3"/>
        <v>0</v>
      </c>
      <c r="E27" s="839"/>
      <c r="F27" s="840"/>
      <c r="G27" s="839"/>
      <c r="H27" s="840"/>
      <c r="I27" s="839"/>
      <c r="J27" s="841"/>
      <c r="K27" s="839"/>
      <c r="L27" s="841"/>
      <c r="M27" s="839"/>
      <c r="N27" s="841"/>
      <c r="O27" s="847"/>
      <c r="P27" s="841"/>
      <c r="Q27" s="847"/>
      <c r="R27" s="841"/>
      <c r="S27" s="847"/>
      <c r="T27" s="841"/>
      <c r="U27" s="847"/>
      <c r="V27" s="841"/>
      <c r="W27" s="847"/>
      <c r="X27" s="841"/>
      <c r="Y27" s="847"/>
      <c r="Z27" s="841"/>
      <c r="AA27" s="847"/>
      <c r="AB27" s="841"/>
      <c r="AC27" s="847"/>
      <c r="AD27" s="841"/>
      <c r="AE27" s="847"/>
      <c r="AF27" s="841"/>
      <c r="AG27" s="847"/>
      <c r="AH27" s="841"/>
      <c r="AI27" s="847"/>
      <c r="AJ27" s="841"/>
      <c r="AK27" s="847"/>
      <c r="AL27" s="841"/>
      <c r="AM27" s="848"/>
      <c r="AN27" s="848"/>
      <c r="AO27" s="28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>
        <v>0</v>
      </c>
      <c r="CH27" s="13">
        <v>0</v>
      </c>
      <c r="CI27" s="13"/>
      <c r="CJ27" s="13"/>
      <c r="CK27" s="13"/>
      <c r="CL27" s="13"/>
      <c r="CM27" s="13"/>
    </row>
    <row r="28" spans="1:91" ht="16.350000000000001" customHeight="1" x14ac:dyDescent="0.2">
      <c r="A28" s="30" t="s">
        <v>42</v>
      </c>
      <c r="B28" s="63">
        <f t="shared" si="2"/>
        <v>0</v>
      </c>
      <c r="C28" s="64">
        <f t="shared" si="3"/>
        <v>0</v>
      </c>
      <c r="D28" s="72">
        <f t="shared" si="3"/>
        <v>0</v>
      </c>
      <c r="E28" s="34"/>
      <c r="F28" s="73"/>
      <c r="G28" s="34"/>
      <c r="H28" s="73"/>
      <c r="I28" s="34"/>
      <c r="J28" s="35"/>
      <c r="K28" s="34"/>
      <c r="L28" s="35"/>
      <c r="M28" s="34"/>
      <c r="N28" s="35"/>
      <c r="O28" s="74"/>
      <c r="P28" s="35"/>
      <c r="Q28" s="74"/>
      <c r="R28" s="35"/>
      <c r="S28" s="74"/>
      <c r="T28" s="35"/>
      <c r="U28" s="74"/>
      <c r="V28" s="35"/>
      <c r="W28" s="74"/>
      <c r="X28" s="35"/>
      <c r="Y28" s="74"/>
      <c r="Z28" s="35"/>
      <c r="AA28" s="74"/>
      <c r="AB28" s="35"/>
      <c r="AC28" s="74"/>
      <c r="AD28" s="35"/>
      <c r="AE28" s="74"/>
      <c r="AF28" s="35"/>
      <c r="AG28" s="74"/>
      <c r="AH28" s="35"/>
      <c r="AI28" s="74"/>
      <c r="AJ28" s="35"/>
      <c r="AK28" s="74"/>
      <c r="AL28" s="35"/>
      <c r="AM28" s="75"/>
      <c r="AN28" s="75"/>
      <c r="AO28" s="28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2">
        <f t="shared" si="3"/>
        <v>0</v>
      </c>
      <c r="E29" s="34"/>
      <c r="F29" s="73"/>
      <c r="G29" s="34"/>
      <c r="H29" s="73"/>
      <c r="I29" s="34"/>
      <c r="J29" s="35"/>
      <c r="K29" s="34"/>
      <c r="L29" s="35"/>
      <c r="M29" s="34"/>
      <c r="N29" s="35"/>
      <c r="O29" s="74"/>
      <c r="P29" s="35"/>
      <c r="Q29" s="74"/>
      <c r="R29" s="35"/>
      <c r="S29" s="74"/>
      <c r="T29" s="35"/>
      <c r="U29" s="74"/>
      <c r="V29" s="35"/>
      <c r="W29" s="74"/>
      <c r="X29" s="35"/>
      <c r="Y29" s="74"/>
      <c r="Z29" s="35"/>
      <c r="AA29" s="74"/>
      <c r="AB29" s="35"/>
      <c r="AC29" s="74"/>
      <c r="AD29" s="35"/>
      <c r="AE29" s="74"/>
      <c r="AF29" s="35"/>
      <c r="AG29" s="74"/>
      <c r="AH29" s="35"/>
      <c r="AI29" s="74"/>
      <c r="AJ29" s="35"/>
      <c r="AK29" s="74"/>
      <c r="AL29" s="35"/>
      <c r="AM29" s="75"/>
      <c r="AN29" s="75"/>
      <c r="AO29" s="28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46</v>
      </c>
      <c r="B30" s="63">
        <f t="shared" si="2"/>
        <v>0</v>
      </c>
      <c r="C30" s="64">
        <f t="shared" si="3"/>
        <v>0</v>
      </c>
      <c r="D30" s="72">
        <f t="shared" si="3"/>
        <v>0</v>
      </c>
      <c r="E30" s="34"/>
      <c r="F30" s="73"/>
      <c r="G30" s="34"/>
      <c r="H30" s="73"/>
      <c r="I30" s="34"/>
      <c r="J30" s="35"/>
      <c r="K30" s="34"/>
      <c r="L30" s="35"/>
      <c r="M30" s="34"/>
      <c r="N30" s="35"/>
      <c r="O30" s="74"/>
      <c r="P30" s="35"/>
      <c r="Q30" s="74"/>
      <c r="R30" s="35"/>
      <c r="S30" s="74"/>
      <c r="T30" s="35"/>
      <c r="U30" s="74"/>
      <c r="V30" s="35"/>
      <c r="W30" s="74"/>
      <c r="X30" s="35"/>
      <c r="Y30" s="74"/>
      <c r="Z30" s="35"/>
      <c r="AA30" s="74"/>
      <c r="AB30" s="35"/>
      <c r="AC30" s="74"/>
      <c r="AD30" s="35"/>
      <c r="AE30" s="74"/>
      <c r="AF30" s="35"/>
      <c r="AG30" s="74"/>
      <c r="AH30" s="35"/>
      <c r="AI30" s="74"/>
      <c r="AJ30" s="35"/>
      <c r="AK30" s="74"/>
      <c r="AL30" s="35"/>
      <c r="AM30" s="75"/>
      <c r="AN30" s="75"/>
      <c r="AO30" s="28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2">
        <f t="shared" si="3"/>
        <v>0</v>
      </c>
      <c r="E31" s="34"/>
      <c r="F31" s="73"/>
      <c r="G31" s="34"/>
      <c r="H31" s="73"/>
      <c r="I31" s="34"/>
      <c r="J31" s="35"/>
      <c r="K31" s="34"/>
      <c r="L31" s="35"/>
      <c r="M31" s="34"/>
      <c r="N31" s="35"/>
      <c r="O31" s="74"/>
      <c r="P31" s="35"/>
      <c r="Q31" s="74"/>
      <c r="R31" s="35"/>
      <c r="S31" s="74"/>
      <c r="T31" s="35"/>
      <c r="U31" s="74"/>
      <c r="V31" s="35"/>
      <c r="W31" s="74"/>
      <c r="X31" s="35"/>
      <c r="Y31" s="74"/>
      <c r="Z31" s="35"/>
      <c r="AA31" s="74"/>
      <c r="AB31" s="35"/>
      <c r="AC31" s="74"/>
      <c r="AD31" s="35"/>
      <c r="AE31" s="74"/>
      <c r="AF31" s="35"/>
      <c r="AG31" s="74"/>
      <c r="AH31" s="35"/>
      <c r="AI31" s="74"/>
      <c r="AJ31" s="35"/>
      <c r="AK31" s="74"/>
      <c r="AL31" s="35"/>
      <c r="AM31" s="75"/>
      <c r="AN31" s="75"/>
      <c r="AO31" s="28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89" t="s">
        <v>48</v>
      </c>
      <c r="B32" s="77">
        <f t="shared" si="2"/>
        <v>0</v>
      </c>
      <c r="C32" s="78">
        <f t="shared" si="3"/>
        <v>0</v>
      </c>
      <c r="D32" s="45">
        <f t="shared" si="3"/>
        <v>0</v>
      </c>
      <c r="E32" s="46"/>
      <c r="F32" s="47"/>
      <c r="G32" s="46"/>
      <c r="H32" s="47"/>
      <c r="I32" s="46"/>
      <c r="J32" s="48"/>
      <c r="K32" s="46"/>
      <c r="L32" s="48"/>
      <c r="M32" s="46"/>
      <c r="N32" s="48"/>
      <c r="O32" s="79"/>
      <c r="P32" s="48"/>
      <c r="Q32" s="79"/>
      <c r="R32" s="48"/>
      <c r="S32" s="79"/>
      <c r="T32" s="48"/>
      <c r="U32" s="79"/>
      <c r="V32" s="48"/>
      <c r="W32" s="79"/>
      <c r="X32" s="48"/>
      <c r="Y32" s="79"/>
      <c r="Z32" s="48"/>
      <c r="AA32" s="79"/>
      <c r="AB32" s="48"/>
      <c r="AC32" s="79"/>
      <c r="AD32" s="48"/>
      <c r="AE32" s="79"/>
      <c r="AF32" s="48"/>
      <c r="AG32" s="79"/>
      <c r="AH32" s="48"/>
      <c r="AI32" s="79"/>
      <c r="AJ32" s="48"/>
      <c r="AK32" s="79"/>
      <c r="AL32" s="48"/>
      <c r="AM32" s="80"/>
      <c r="AN32" s="80"/>
      <c r="AO32" s="28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32.1" customHeight="1" x14ac:dyDescent="0.2">
      <c r="A33" s="776" t="s">
        <v>49</v>
      </c>
      <c r="B33" s="776"/>
      <c r="C33" s="776"/>
      <c r="D33" s="776"/>
      <c r="E33" s="776"/>
      <c r="F33" s="776"/>
      <c r="G33" s="776"/>
      <c r="H33" s="776"/>
      <c r="I33" s="776"/>
      <c r="J33" s="776"/>
      <c r="K33" s="776"/>
      <c r="L33" s="82"/>
      <c r="M33" s="11"/>
      <c r="N33" s="11"/>
      <c r="O33" s="8"/>
      <c r="P33" s="8"/>
      <c r="Q33" s="8"/>
      <c r="R33" s="8"/>
      <c r="S33" s="8"/>
      <c r="T33" s="8"/>
      <c r="U33" s="8"/>
      <c r="V33" s="8"/>
      <c r="W33" s="8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5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X33" s="2"/>
      <c r="BY33" s="2"/>
      <c r="BZ33" s="2"/>
      <c r="CG33" s="13"/>
      <c r="CH33" s="13"/>
      <c r="CI33" s="13"/>
      <c r="CJ33" s="13"/>
      <c r="CK33" s="13"/>
      <c r="CL33" s="13"/>
      <c r="CM33" s="13"/>
    </row>
    <row r="34" spans="1:91" ht="16.350000000000001" customHeight="1" x14ac:dyDescent="0.2">
      <c r="A34" s="1523" t="s">
        <v>39</v>
      </c>
      <c r="B34" s="1501" t="s">
        <v>5</v>
      </c>
      <c r="C34" s="1502"/>
      <c r="D34" s="1503"/>
      <c r="E34" s="1507" t="s">
        <v>6</v>
      </c>
      <c r="F34" s="1508"/>
      <c r="G34" s="1508"/>
      <c r="H34" s="1508"/>
      <c r="I34" s="1508"/>
      <c r="J34" s="1508"/>
      <c r="K34" s="1508"/>
      <c r="L34" s="1508"/>
      <c r="M34" s="1508"/>
      <c r="N34" s="1508"/>
      <c r="O34" s="1508"/>
      <c r="P34" s="1508"/>
      <c r="Q34" s="1508"/>
      <c r="R34" s="1508"/>
      <c r="S34" s="1508"/>
      <c r="T34" s="1508"/>
      <c r="U34" s="1508"/>
      <c r="V34" s="1508"/>
      <c r="W34" s="1508"/>
      <c r="X34" s="1508"/>
      <c r="Y34" s="1508"/>
      <c r="Z34" s="1508"/>
      <c r="AA34" s="1508"/>
      <c r="AB34" s="1508"/>
      <c r="AC34" s="1508"/>
      <c r="AD34" s="1508"/>
      <c r="AE34" s="1508"/>
      <c r="AF34" s="1508"/>
      <c r="AG34" s="1508"/>
      <c r="AH34" s="1508"/>
      <c r="AI34" s="1508"/>
      <c r="AJ34" s="1508"/>
      <c r="AK34" s="1508"/>
      <c r="AL34" s="1509"/>
      <c r="AM34" s="1510" t="s">
        <v>7</v>
      </c>
      <c r="AN34" s="1510" t="s">
        <v>10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24"/>
      <c r="B35" s="1504"/>
      <c r="C35" s="1505"/>
      <c r="D35" s="1506"/>
      <c r="E35" s="1507" t="s">
        <v>11</v>
      </c>
      <c r="F35" s="1509"/>
      <c r="G35" s="1507" t="s">
        <v>12</v>
      </c>
      <c r="H35" s="1509"/>
      <c r="I35" s="1507" t="s">
        <v>13</v>
      </c>
      <c r="J35" s="1509"/>
      <c r="K35" s="1507" t="s">
        <v>14</v>
      </c>
      <c r="L35" s="1509"/>
      <c r="M35" s="1507" t="s">
        <v>15</v>
      </c>
      <c r="N35" s="1509"/>
      <c r="O35" s="1513" t="s">
        <v>16</v>
      </c>
      <c r="P35" s="1514"/>
      <c r="Q35" s="1513" t="s">
        <v>17</v>
      </c>
      <c r="R35" s="1514"/>
      <c r="S35" s="1513" t="s">
        <v>18</v>
      </c>
      <c r="T35" s="1514"/>
      <c r="U35" s="1513" t="s">
        <v>19</v>
      </c>
      <c r="V35" s="1514"/>
      <c r="W35" s="1513" t="s">
        <v>20</v>
      </c>
      <c r="X35" s="1514"/>
      <c r="Y35" s="1513" t="s">
        <v>21</v>
      </c>
      <c r="Z35" s="1514"/>
      <c r="AA35" s="1513" t="s">
        <v>22</v>
      </c>
      <c r="AB35" s="1514"/>
      <c r="AC35" s="1513" t="s">
        <v>23</v>
      </c>
      <c r="AD35" s="1514"/>
      <c r="AE35" s="1513" t="s">
        <v>24</v>
      </c>
      <c r="AF35" s="1514"/>
      <c r="AG35" s="1513" t="s">
        <v>25</v>
      </c>
      <c r="AH35" s="1514"/>
      <c r="AI35" s="1513" t="s">
        <v>26</v>
      </c>
      <c r="AJ35" s="1514"/>
      <c r="AK35" s="1513" t="s">
        <v>27</v>
      </c>
      <c r="AL35" s="1514"/>
      <c r="AM35" s="1511"/>
      <c r="AN35" s="1511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25"/>
      <c r="B36" s="785" t="s">
        <v>32</v>
      </c>
      <c r="C36" s="15" t="s">
        <v>40</v>
      </c>
      <c r="D36" s="764" t="s">
        <v>34</v>
      </c>
      <c r="E36" s="754" t="s">
        <v>40</v>
      </c>
      <c r="F36" s="765" t="s">
        <v>34</v>
      </c>
      <c r="G36" s="754" t="s">
        <v>40</v>
      </c>
      <c r="H36" s="765" t="s">
        <v>34</v>
      </c>
      <c r="I36" s="754" t="s">
        <v>40</v>
      </c>
      <c r="J36" s="765" t="s">
        <v>34</v>
      </c>
      <c r="K36" s="754" t="s">
        <v>40</v>
      </c>
      <c r="L36" s="765" t="s">
        <v>34</v>
      </c>
      <c r="M36" s="754" t="s">
        <v>40</v>
      </c>
      <c r="N36" s="765" t="s">
        <v>34</v>
      </c>
      <c r="O36" s="754" t="s">
        <v>40</v>
      </c>
      <c r="P36" s="765" t="s">
        <v>34</v>
      </c>
      <c r="Q36" s="754" t="s">
        <v>40</v>
      </c>
      <c r="R36" s="765" t="s">
        <v>34</v>
      </c>
      <c r="S36" s="754" t="s">
        <v>40</v>
      </c>
      <c r="T36" s="765" t="s">
        <v>34</v>
      </c>
      <c r="U36" s="754" t="s">
        <v>40</v>
      </c>
      <c r="V36" s="765" t="s">
        <v>34</v>
      </c>
      <c r="W36" s="754" t="s">
        <v>40</v>
      </c>
      <c r="X36" s="765" t="s">
        <v>34</v>
      </c>
      <c r="Y36" s="754" t="s">
        <v>40</v>
      </c>
      <c r="Z36" s="765" t="s">
        <v>34</v>
      </c>
      <c r="AA36" s="754" t="s">
        <v>40</v>
      </c>
      <c r="AB36" s="765" t="s">
        <v>34</v>
      </c>
      <c r="AC36" s="754" t="s">
        <v>40</v>
      </c>
      <c r="AD36" s="765" t="s">
        <v>34</v>
      </c>
      <c r="AE36" s="754" t="s">
        <v>40</v>
      </c>
      <c r="AF36" s="765" t="s">
        <v>34</v>
      </c>
      <c r="AG36" s="754" t="s">
        <v>40</v>
      </c>
      <c r="AH36" s="765" t="s">
        <v>34</v>
      </c>
      <c r="AI36" s="754" t="s">
        <v>40</v>
      </c>
      <c r="AJ36" s="765" t="s">
        <v>34</v>
      </c>
      <c r="AK36" s="754" t="s">
        <v>40</v>
      </c>
      <c r="AL36" s="765" t="s">
        <v>34</v>
      </c>
      <c r="AM36" s="1512"/>
      <c r="AN36" s="1512"/>
      <c r="AO36" s="91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830" t="s">
        <v>41</v>
      </c>
      <c r="B37" s="831">
        <f t="shared" ref="B37:B42" si="4">SUM(C37+D37)</f>
        <v>0</v>
      </c>
      <c r="C37" s="846">
        <f t="shared" ref="C37:D42" si="5">SUM(E37+G37+I37+K37+M37+O37+Q37+S37+U37+W37+Y37+AA37+AC37+AE37+AG37+AI37+AK37)</f>
        <v>0</v>
      </c>
      <c r="D37" s="838">
        <f t="shared" si="5"/>
        <v>0</v>
      </c>
      <c r="E37" s="66"/>
      <c r="F37" s="67"/>
      <c r="G37" s="66"/>
      <c r="H37" s="67"/>
      <c r="I37" s="66"/>
      <c r="J37" s="68"/>
      <c r="K37" s="66"/>
      <c r="L37" s="68"/>
      <c r="M37" s="66"/>
      <c r="N37" s="68"/>
      <c r="O37" s="69"/>
      <c r="P37" s="68"/>
      <c r="Q37" s="69"/>
      <c r="R37" s="68"/>
      <c r="S37" s="69"/>
      <c r="T37" s="68"/>
      <c r="U37" s="69"/>
      <c r="V37" s="68"/>
      <c r="W37" s="69"/>
      <c r="X37" s="68"/>
      <c r="Y37" s="69"/>
      <c r="Z37" s="68"/>
      <c r="AA37" s="69"/>
      <c r="AB37" s="68"/>
      <c r="AC37" s="69"/>
      <c r="AD37" s="68"/>
      <c r="AE37" s="69"/>
      <c r="AF37" s="68"/>
      <c r="AG37" s="69"/>
      <c r="AH37" s="68"/>
      <c r="AI37" s="69"/>
      <c r="AJ37" s="68"/>
      <c r="AK37" s="69"/>
      <c r="AL37" s="68"/>
      <c r="AM37" s="75"/>
      <c r="AN37" s="848"/>
      <c r="AO37" s="28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>
        <v>0</v>
      </c>
      <c r="CH37" s="13">
        <v>0</v>
      </c>
      <c r="CI37" s="13"/>
      <c r="CJ37" s="13"/>
      <c r="CK37" s="13"/>
      <c r="CL37" s="13"/>
      <c r="CM37" s="13"/>
    </row>
    <row r="38" spans="1:91" ht="16.350000000000001" customHeight="1" x14ac:dyDescent="0.2">
      <c r="A38" s="30" t="s">
        <v>42</v>
      </c>
      <c r="B38" s="63">
        <f t="shared" si="4"/>
        <v>0</v>
      </c>
      <c r="C38" s="64">
        <f t="shared" si="5"/>
        <v>0</v>
      </c>
      <c r="D38" s="72">
        <f t="shared" si="5"/>
        <v>0</v>
      </c>
      <c r="E38" s="34"/>
      <c r="F38" s="73"/>
      <c r="G38" s="34"/>
      <c r="H38" s="73"/>
      <c r="I38" s="34"/>
      <c r="J38" s="35"/>
      <c r="K38" s="34"/>
      <c r="L38" s="35"/>
      <c r="M38" s="34"/>
      <c r="N38" s="35"/>
      <c r="O38" s="74"/>
      <c r="P38" s="35"/>
      <c r="Q38" s="74"/>
      <c r="R38" s="35"/>
      <c r="S38" s="74"/>
      <c r="T38" s="35"/>
      <c r="U38" s="74"/>
      <c r="V38" s="35"/>
      <c r="W38" s="74"/>
      <c r="X38" s="35"/>
      <c r="Y38" s="74"/>
      <c r="Z38" s="35"/>
      <c r="AA38" s="74"/>
      <c r="AB38" s="35"/>
      <c r="AC38" s="74"/>
      <c r="AD38" s="35"/>
      <c r="AE38" s="74"/>
      <c r="AF38" s="35"/>
      <c r="AG38" s="74"/>
      <c r="AH38" s="35"/>
      <c r="AI38" s="74"/>
      <c r="AJ38" s="35"/>
      <c r="AK38" s="74"/>
      <c r="AL38" s="35"/>
      <c r="AM38" s="75"/>
      <c r="AN38" s="75"/>
      <c r="AO38" s="28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2">
        <f t="shared" si="5"/>
        <v>0</v>
      </c>
      <c r="E39" s="34"/>
      <c r="F39" s="73"/>
      <c r="G39" s="34"/>
      <c r="H39" s="73"/>
      <c r="I39" s="34"/>
      <c r="J39" s="35"/>
      <c r="K39" s="34"/>
      <c r="L39" s="35"/>
      <c r="M39" s="34"/>
      <c r="N39" s="35"/>
      <c r="O39" s="74"/>
      <c r="P39" s="35"/>
      <c r="Q39" s="74"/>
      <c r="R39" s="35"/>
      <c r="S39" s="74"/>
      <c r="T39" s="35"/>
      <c r="U39" s="74"/>
      <c r="V39" s="35"/>
      <c r="W39" s="74"/>
      <c r="X39" s="35"/>
      <c r="Y39" s="74"/>
      <c r="Z39" s="35"/>
      <c r="AA39" s="74"/>
      <c r="AB39" s="35"/>
      <c r="AC39" s="74"/>
      <c r="AD39" s="35"/>
      <c r="AE39" s="74"/>
      <c r="AF39" s="35"/>
      <c r="AG39" s="74"/>
      <c r="AH39" s="35"/>
      <c r="AI39" s="74"/>
      <c r="AJ39" s="35"/>
      <c r="AK39" s="74"/>
      <c r="AL39" s="35"/>
      <c r="AM39" s="75"/>
      <c r="AN39" s="75"/>
      <c r="AO39" s="28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46</v>
      </c>
      <c r="B40" s="63">
        <f t="shared" si="4"/>
        <v>0</v>
      </c>
      <c r="C40" s="64">
        <f t="shared" si="5"/>
        <v>0</v>
      </c>
      <c r="D40" s="72">
        <f t="shared" si="5"/>
        <v>0</v>
      </c>
      <c r="E40" s="34"/>
      <c r="F40" s="73"/>
      <c r="G40" s="34"/>
      <c r="H40" s="73"/>
      <c r="I40" s="34"/>
      <c r="J40" s="35"/>
      <c r="K40" s="34"/>
      <c r="L40" s="35"/>
      <c r="M40" s="34"/>
      <c r="N40" s="35"/>
      <c r="O40" s="74"/>
      <c r="P40" s="35"/>
      <c r="Q40" s="74"/>
      <c r="R40" s="35"/>
      <c r="S40" s="74"/>
      <c r="T40" s="35"/>
      <c r="U40" s="74"/>
      <c r="V40" s="35"/>
      <c r="W40" s="74"/>
      <c r="X40" s="35"/>
      <c r="Y40" s="74"/>
      <c r="Z40" s="35"/>
      <c r="AA40" s="74"/>
      <c r="AB40" s="35"/>
      <c r="AC40" s="74"/>
      <c r="AD40" s="35"/>
      <c r="AE40" s="74"/>
      <c r="AF40" s="35"/>
      <c r="AG40" s="74"/>
      <c r="AH40" s="35"/>
      <c r="AI40" s="74"/>
      <c r="AJ40" s="35"/>
      <c r="AK40" s="74"/>
      <c r="AL40" s="35"/>
      <c r="AM40" s="75"/>
      <c r="AN40" s="75"/>
      <c r="AO40" s="28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2">
        <f t="shared" si="5"/>
        <v>0</v>
      </c>
      <c r="E41" s="34"/>
      <c r="F41" s="73"/>
      <c r="G41" s="34"/>
      <c r="H41" s="73"/>
      <c r="I41" s="34"/>
      <c r="J41" s="35"/>
      <c r="K41" s="34"/>
      <c r="L41" s="35"/>
      <c r="M41" s="34"/>
      <c r="N41" s="35"/>
      <c r="O41" s="74"/>
      <c r="P41" s="35"/>
      <c r="Q41" s="74"/>
      <c r="R41" s="35"/>
      <c r="S41" s="74"/>
      <c r="T41" s="35"/>
      <c r="U41" s="74"/>
      <c r="V41" s="35"/>
      <c r="W41" s="74"/>
      <c r="X41" s="35"/>
      <c r="Y41" s="74"/>
      <c r="Z41" s="35"/>
      <c r="AA41" s="74"/>
      <c r="AB41" s="35"/>
      <c r="AC41" s="74"/>
      <c r="AD41" s="35"/>
      <c r="AE41" s="74"/>
      <c r="AF41" s="35"/>
      <c r="AG41" s="74"/>
      <c r="AH41" s="35"/>
      <c r="AI41" s="74"/>
      <c r="AJ41" s="35"/>
      <c r="AK41" s="74"/>
      <c r="AL41" s="35"/>
      <c r="AM41" s="75"/>
      <c r="AN41" s="75"/>
      <c r="AO41" s="28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89" t="s">
        <v>48</v>
      </c>
      <c r="B42" s="77">
        <f t="shared" si="4"/>
        <v>0</v>
      </c>
      <c r="C42" s="78">
        <f t="shared" si="5"/>
        <v>0</v>
      </c>
      <c r="D42" s="45">
        <f t="shared" si="5"/>
        <v>0</v>
      </c>
      <c r="E42" s="46"/>
      <c r="F42" s="47"/>
      <c r="G42" s="46"/>
      <c r="H42" s="47"/>
      <c r="I42" s="46"/>
      <c r="J42" s="48"/>
      <c r="K42" s="46"/>
      <c r="L42" s="48"/>
      <c r="M42" s="46"/>
      <c r="N42" s="48"/>
      <c r="O42" s="79"/>
      <c r="P42" s="48"/>
      <c r="Q42" s="79"/>
      <c r="R42" s="48"/>
      <c r="S42" s="79"/>
      <c r="T42" s="48"/>
      <c r="U42" s="79"/>
      <c r="V42" s="48"/>
      <c r="W42" s="79"/>
      <c r="X42" s="48"/>
      <c r="Y42" s="79"/>
      <c r="Z42" s="48"/>
      <c r="AA42" s="79"/>
      <c r="AB42" s="48"/>
      <c r="AC42" s="79"/>
      <c r="AD42" s="48"/>
      <c r="AE42" s="79"/>
      <c r="AF42" s="48"/>
      <c r="AG42" s="79"/>
      <c r="AH42" s="48"/>
      <c r="AI42" s="79"/>
      <c r="AJ42" s="48"/>
      <c r="AK42" s="79"/>
      <c r="AL42" s="48"/>
      <c r="AM42" s="80"/>
      <c r="AN42" s="80"/>
      <c r="AO42" s="28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32.1" customHeight="1" x14ac:dyDescent="0.2">
      <c r="A43" s="776" t="s">
        <v>50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82"/>
      <c r="M43" s="11"/>
      <c r="N43" s="11"/>
      <c r="O43" s="8"/>
      <c r="P43" s="8"/>
      <c r="Q43" s="8"/>
      <c r="R43" s="8"/>
      <c r="S43" s="8"/>
      <c r="T43" s="8"/>
      <c r="U43" s="8"/>
      <c r="V43" s="8"/>
      <c r="W43" s="8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5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X43" s="2"/>
      <c r="BY43" s="2"/>
      <c r="BZ43" s="2"/>
      <c r="CG43" s="13"/>
      <c r="CH43" s="13"/>
      <c r="CI43" s="13"/>
      <c r="CJ43" s="13"/>
      <c r="CK43" s="13"/>
      <c r="CL43" s="13"/>
      <c r="CM43" s="13"/>
    </row>
    <row r="44" spans="1:91" ht="16.350000000000001" customHeight="1" x14ac:dyDescent="0.2">
      <c r="A44" s="1523" t="s">
        <v>39</v>
      </c>
      <c r="B44" s="1501" t="s">
        <v>5</v>
      </c>
      <c r="C44" s="1502"/>
      <c r="D44" s="1503"/>
      <c r="E44" s="1507" t="s">
        <v>6</v>
      </c>
      <c r="F44" s="1508"/>
      <c r="G44" s="1508"/>
      <c r="H44" s="1508"/>
      <c r="I44" s="1508"/>
      <c r="J44" s="1508"/>
      <c r="K44" s="1508"/>
      <c r="L44" s="1508"/>
      <c r="M44" s="1508"/>
      <c r="N44" s="1508"/>
      <c r="O44" s="1508"/>
      <c r="P44" s="1508"/>
      <c r="Q44" s="1508"/>
      <c r="R44" s="1508"/>
      <c r="S44" s="1508"/>
      <c r="T44" s="1508"/>
      <c r="U44" s="1508"/>
      <c r="V44" s="1508"/>
      <c r="W44" s="1508"/>
      <c r="X44" s="1508"/>
      <c r="Y44" s="1508"/>
      <c r="Z44" s="1508"/>
      <c r="AA44" s="1508"/>
      <c r="AB44" s="1508"/>
      <c r="AC44" s="1508"/>
      <c r="AD44" s="1508"/>
      <c r="AE44" s="1508"/>
      <c r="AF44" s="1508"/>
      <c r="AG44" s="1508"/>
      <c r="AH44" s="1508"/>
      <c r="AI44" s="1508"/>
      <c r="AJ44" s="1508"/>
      <c r="AK44" s="1508"/>
      <c r="AL44" s="1509"/>
      <c r="AM44" s="1510" t="s">
        <v>7</v>
      </c>
      <c r="AN44" s="1510" t="s">
        <v>10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24"/>
      <c r="B45" s="1504"/>
      <c r="C45" s="1505"/>
      <c r="D45" s="1506"/>
      <c r="E45" s="1507" t="s">
        <v>11</v>
      </c>
      <c r="F45" s="1509"/>
      <c r="G45" s="1507" t="s">
        <v>12</v>
      </c>
      <c r="H45" s="1509"/>
      <c r="I45" s="1507" t="s">
        <v>13</v>
      </c>
      <c r="J45" s="1509"/>
      <c r="K45" s="1507" t="s">
        <v>14</v>
      </c>
      <c r="L45" s="1509"/>
      <c r="M45" s="1507" t="s">
        <v>15</v>
      </c>
      <c r="N45" s="1509"/>
      <c r="O45" s="1513" t="s">
        <v>16</v>
      </c>
      <c r="P45" s="1514"/>
      <c r="Q45" s="1513" t="s">
        <v>17</v>
      </c>
      <c r="R45" s="1514"/>
      <c r="S45" s="1513" t="s">
        <v>18</v>
      </c>
      <c r="T45" s="1514"/>
      <c r="U45" s="1513" t="s">
        <v>19</v>
      </c>
      <c r="V45" s="1514"/>
      <c r="W45" s="1513" t="s">
        <v>20</v>
      </c>
      <c r="X45" s="1514"/>
      <c r="Y45" s="1513" t="s">
        <v>21</v>
      </c>
      <c r="Z45" s="1514"/>
      <c r="AA45" s="1513" t="s">
        <v>22</v>
      </c>
      <c r="AB45" s="1514"/>
      <c r="AC45" s="1513" t="s">
        <v>23</v>
      </c>
      <c r="AD45" s="1514"/>
      <c r="AE45" s="1513" t="s">
        <v>24</v>
      </c>
      <c r="AF45" s="1514"/>
      <c r="AG45" s="1513" t="s">
        <v>25</v>
      </c>
      <c r="AH45" s="1514"/>
      <c r="AI45" s="1513" t="s">
        <v>26</v>
      </c>
      <c r="AJ45" s="1514"/>
      <c r="AK45" s="1513" t="s">
        <v>27</v>
      </c>
      <c r="AL45" s="1514"/>
      <c r="AM45" s="1511"/>
      <c r="AN45" s="1511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25"/>
      <c r="B46" s="785" t="s">
        <v>32</v>
      </c>
      <c r="C46" s="15" t="s">
        <v>40</v>
      </c>
      <c r="D46" s="764" t="s">
        <v>34</v>
      </c>
      <c r="E46" s="758" t="s">
        <v>40</v>
      </c>
      <c r="F46" s="760" t="s">
        <v>34</v>
      </c>
      <c r="G46" s="758" t="s">
        <v>40</v>
      </c>
      <c r="H46" s="760" t="s">
        <v>34</v>
      </c>
      <c r="I46" s="758" t="s">
        <v>40</v>
      </c>
      <c r="J46" s="760" t="s">
        <v>34</v>
      </c>
      <c r="K46" s="758" t="s">
        <v>40</v>
      </c>
      <c r="L46" s="760" t="s">
        <v>34</v>
      </c>
      <c r="M46" s="758" t="s">
        <v>40</v>
      </c>
      <c r="N46" s="760" t="s">
        <v>34</v>
      </c>
      <c r="O46" s="758" t="s">
        <v>40</v>
      </c>
      <c r="P46" s="760" t="s">
        <v>34</v>
      </c>
      <c r="Q46" s="758" t="s">
        <v>40</v>
      </c>
      <c r="R46" s="760" t="s">
        <v>34</v>
      </c>
      <c r="S46" s="758" t="s">
        <v>40</v>
      </c>
      <c r="T46" s="760" t="s">
        <v>34</v>
      </c>
      <c r="U46" s="758" t="s">
        <v>40</v>
      </c>
      <c r="V46" s="760" t="s">
        <v>34</v>
      </c>
      <c r="W46" s="758" t="s">
        <v>40</v>
      </c>
      <c r="X46" s="760" t="s">
        <v>34</v>
      </c>
      <c r="Y46" s="758" t="s">
        <v>40</v>
      </c>
      <c r="Z46" s="760" t="s">
        <v>34</v>
      </c>
      <c r="AA46" s="758" t="s">
        <v>40</v>
      </c>
      <c r="AB46" s="760" t="s">
        <v>34</v>
      </c>
      <c r="AC46" s="758" t="s">
        <v>40</v>
      </c>
      <c r="AD46" s="760" t="s">
        <v>34</v>
      </c>
      <c r="AE46" s="758" t="s">
        <v>40</v>
      </c>
      <c r="AF46" s="760" t="s">
        <v>34</v>
      </c>
      <c r="AG46" s="758" t="s">
        <v>40</v>
      </c>
      <c r="AH46" s="760" t="s">
        <v>34</v>
      </c>
      <c r="AI46" s="758" t="s">
        <v>40</v>
      </c>
      <c r="AJ46" s="760" t="s">
        <v>34</v>
      </c>
      <c r="AK46" s="758" t="s">
        <v>40</v>
      </c>
      <c r="AL46" s="760" t="s">
        <v>34</v>
      </c>
      <c r="AM46" s="1512"/>
      <c r="AN46" s="15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830" t="s">
        <v>41</v>
      </c>
      <c r="B47" s="831">
        <f t="shared" ref="B47:B52" si="6">SUM(C47+D47)</f>
        <v>0</v>
      </c>
      <c r="C47" s="846">
        <f t="shared" ref="C47:D52" si="7">SUM(E47+G47+I47+K47+M47+O47+Q47+S47+U47+W47+Y47+AA47+AC47+AE47+AG47+AI47+AK47)</f>
        <v>0</v>
      </c>
      <c r="D47" s="838">
        <f t="shared" si="7"/>
        <v>0</v>
      </c>
      <c r="E47" s="839"/>
      <c r="F47" s="840"/>
      <c r="G47" s="839"/>
      <c r="H47" s="840"/>
      <c r="I47" s="839"/>
      <c r="J47" s="841"/>
      <c r="K47" s="839"/>
      <c r="L47" s="841"/>
      <c r="M47" s="839"/>
      <c r="N47" s="841"/>
      <c r="O47" s="847"/>
      <c r="P47" s="841"/>
      <c r="Q47" s="847"/>
      <c r="R47" s="841"/>
      <c r="S47" s="847"/>
      <c r="T47" s="841"/>
      <c r="U47" s="847"/>
      <c r="V47" s="841"/>
      <c r="W47" s="847"/>
      <c r="X47" s="841"/>
      <c r="Y47" s="847"/>
      <c r="Z47" s="841"/>
      <c r="AA47" s="847"/>
      <c r="AB47" s="841"/>
      <c r="AC47" s="847"/>
      <c r="AD47" s="841"/>
      <c r="AE47" s="847"/>
      <c r="AF47" s="841"/>
      <c r="AG47" s="847"/>
      <c r="AH47" s="841"/>
      <c r="AI47" s="847"/>
      <c r="AJ47" s="841"/>
      <c r="AK47" s="847"/>
      <c r="AL47" s="841"/>
      <c r="AM47" s="848"/>
      <c r="AN47" s="848"/>
      <c r="AO47" s="28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>
        <v>0</v>
      </c>
      <c r="CH47" s="13">
        <v>0</v>
      </c>
      <c r="CI47" s="13"/>
      <c r="CJ47" s="13"/>
      <c r="CK47" s="13"/>
      <c r="CL47" s="13"/>
      <c r="CM47" s="13"/>
    </row>
    <row r="48" spans="1:91" ht="16.350000000000001" customHeight="1" x14ac:dyDescent="0.2">
      <c r="A48" s="30" t="s">
        <v>42</v>
      </c>
      <c r="B48" s="63">
        <f t="shared" si="6"/>
        <v>0</v>
      </c>
      <c r="C48" s="64">
        <f t="shared" si="7"/>
        <v>0</v>
      </c>
      <c r="D48" s="72">
        <f t="shared" si="7"/>
        <v>0</v>
      </c>
      <c r="E48" s="34"/>
      <c r="F48" s="73"/>
      <c r="G48" s="34"/>
      <c r="H48" s="73"/>
      <c r="I48" s="34"/>
      <c r="J48" s="35"/>
      <c r="K48" s="34"/>
      <c r="L48" s="35"/>
      <c r="M48" s="34"/>
      <c r="N48" s="35"/>
      <c r="O48" s="74"/>
      <c r="P48" s="35"/>
      <c r="Q48" s="74"/>
      <c r="R48" s="35"/>
      <c r="S48" s="74"/>
      <c r="T48" s="35"/>
      <c r="U48" s="74"/>
      <c r="V48" s="35"/>
      <c r="W48" s="74"/>
      <c r="X48" s="35"/>
      <c r="Y48" s="74"/>
      <c r="Z48" s="35"/>
      <c r="AA48" s="74"/>
      <c r="AB48" s="35"/>
      <c r="AC48" s="74"/>
      <c r="AD48" s="35"/>
      <c r="AE48" s="74"/>
      <c r="AF48" s="35"/>
      <c r="AG48" s="74"/>
      <c r="AH48" s="35"/>
      <c r="AI48" s="74"/>
      <c r="AJ48" s="35"/>
      <c r="AK48" s="74"/>
      <c r="AL48" s="35"/>
      <c r="AM48" s="75"/>
      <c r="AN48" s="75"/>
      <c r="AO48" s="28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2">
        <f t="shared" si="7"/>
        <v>0</v>
      </c>
      <c r="E49" s="34"/>
      <c r="F49" s="73"/>
      <c r="G49" s="34"/>
      <c r="H49" s="73"/>
      <c r="I49" s="34"/>
      <c r="J49" s="35"/>
      <c r="K49" s="34"/>
      <c r="L49" s="35"/>
      <c r="M49" s="34"/>
      <c r="N49" s="35"/>
      <c r="O49" s="74"/>
      <c r="P49" s="35"/>
      <c r="Q49" s="74"/>
      <c r="R49" s="35"/>
      <c r="S49" s="74"/>
      <c r="T49" s="35"/>
      <c r="U49" s="74"/>
      <c r="V49" s="35"/>
      <c r="W49" s="74"/>
      <c r="X49" s="35"/>
      <c r="Y49" s="74"/>
      <c r="Z49" s="35"/>
      <c r="AA49" s="74"/>
      <c r="AB49" s="35"/>
      <c r="AC49" s="74"/>
      <c r="AD49" s="35"/>
      <c r="AE49" s="74"/>
      <c r="AF49" s="35"/>
      <c r="AG49" s="74"/>
      <c r="AH49" s="35"/>
      <c r="AI49" s="74"/>
      <c r="AJ49" s="35"/>
      <c r="AK49" s="74"/>
      <c r="AL49" s="35"/>
      <c r="AM49" s="75"/>
      <c r="AN49" s="75"/>
      <c r="AO49" s="28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46</v>
      </c>
      <c r="B50" s="63">
        <f t="shared" si="6"/>
        <v>0</v>
      </c>
      <c r="C50" s="64">
        <f t="shared" si="7"/>
        <v>0</v>
      </c>
      <c r="D50" s="72">
        <f t="shared" si="7"/>
        <v>0</v>
      </c>
      <c r="E50" s="34"/>
      <c r="F50" s="73"/>
      <c r="G50" s="34"/>
      <c r="H50" s="73"/>
      <c r="I50" s="34"/>
      <c r="J50" s="35"/>
      <c r="K50" s="34"/>
      <c r="L50" s="35"/>
      <c r="M50" s="34"/>
      <c r="N50" s="35"/>
      <c r="O50" s="74"/>
      <c r="P50" s="35"/>
      <c r="Q50" s="74"/>
      <c r="R50" s="35"/>
      <c r="S50" s="74"/>
      <c r="T50" s="35"/>
      <c r="U50" s="74"/>
      <c r="V50" s="35"/>
      <c r="W50" s="74"/>
      <c r="X50" s="35"/>
      <c r="Y50" s="74"/>
      <c r="Z50" s="35"/>
      <c r="AA50" s="74"/>
      <c r="AB50" s="35"/>
      <c r="AC50" s="74"/>
      <c r="AD50" s="35"/>
      <c r="AE50" s="74"/>
      <c r="AF50" s="35"/>
      <c r="AG50" s="74"/>
      <c r="AH50" s="35"/>
      <c r="AI50" s="74"/>
      <c r="AJ50" s="35"/>
      <c r="AK50" s="74"/>
      <c r="AL50" s="35"/>
      <c r="AM50" s="75"/>
      <c r="AN50" s="75"/>
      <c r="AO50" s="28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2">
        <f t="shared" si="7"/>
        <v>0</v>
      </c>
      <c r="E51" s="34"/>
      <c r="F51" s="73"/>
      <c r="G51" s="34"/>
      <c r="H51" s="73"/>
      <c r="I51" s="34"/>
      <c r="J51" s="35"/>
      <c r="K51" s="34"/>
      <c r="L51" s="35"/>
      <c r="M51" s="34"/>
      <c r="N51" s="35"/>
      <c r="O51" s="74"/>
      <c r="P51" s="35"/>
      <c r="Q51" s="74"/>
      <c r="R51" s="35"/>
      <c r="S51" s="74"/>
      <c r="T51" s="35"/>
      <c r="U51" s="74"/>
      <c r="V51" s="35"/>
      <c r="W51" s="74"/>
      <c r="X51" s="35"/>
      <c r="Y51" s="74"/>
      <c r="Z51" s="35"/>
      <c r="AA51" s="74"/>
      <c r="AB51" s="35"/>
      <c r="AC51" s="74"/>
      <c r="AD51" s="35"/>
      <c r="AE51" s="74"/>
      <c r="AF51" s="35"/>
      <c r="AG51" s="74"/>
      <c r="AH51" s="35"/>
      <c r="AI51" s="74"/>
      <c r="AJ51" s="35"/>
      <c r="AK51" s="74"/>
      <c r="AL51" s="35"/>
      <c r="AM51" s="75"/>
      <c r="AN51" s="75"/>
      <c r="AO51" s="28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89" t="s">
        <v>48</v>
      </c>
      <c r="B52" s="77">
        <f t="shared" si="6"/>
        <v>0</v>
      </c>
      <c r="C52" s="78">
        <f t="shared" si="7"/>
        <v>0</v>
      </c>
      <c r="D52" s="45">
        <f t="shared" si="7"/>
        <v>0</v>
      </c>
      <c r="E52" s="46"/>
      <c r="F52" s="47"/>
      <c r="G52" s="46"/>
      <c r="H52" s="47"/>
      <c r="I52" s="46"/>
      <c r="J52" s="48"/>
      <c r="K52" s="46"/>
      <c r="L52" s="48"/>
      <c r="M52" s="46"/>
      <c r="N52" s="48"/>
      <c r="O52" s="79"/>
      <c r="P52" s="48"/>
      <c r="Q52" s="79"/>
      <c r="R52" s="48"/>
      <c r="S52" s="79"/>
      <c r="T52" s="48"/>
      <c r="U52" s="79"/>
      <c r="V52" s="48"/>
      <c r="W52" s="79"/>
      <c r="X52" s="48"/>
      <c r="Y52" s="79"/>
      <c r="Z52" s="48"/>
      <c r="AA52" s="79"/>
      <c r="AB52" s="48"/>
      <c r="AC52" s="79"/>
      <c r="AD52" s="48"/>
      <c r="AE52" s="79"/>
      <c r="AF52" s="48"/>
      <c r="AG52" s="79"/>
      <c r="AH52" s="48"/>
      <c r="AI52" s="79"/>
      <c r="AJ52" s="48"/>
      <c r="AK52" s="79"/>
      <c r="AL52" s="48"/>
      <c r="AM52" s="80"/>
      <c r="AN52" s="80"/>
      <c r="AO52" s="28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s="94" customFormat="1" ht="32.1" customHeight="1" x14ac:dyDescent="0.2">
      <c r="A53" s="92" t="s">
        <v>51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  <c r="O53" s="93"/>
      <c r="P53" s="56"/>
      <c r="Q53" s="56"/>
      <c r="R53" s="56"/>
      <c r="S53" s="56"/>
      <c r="T53" s="56"/>
      <c r="U53" s="56"/>
      <c r="V53" s="56"/>
      <c r="W53" s="56"/>
      <c r="X53" s="56"/>
      <c r="Y53" s="56"/>
      <c r="AN53" s="8"/>
      <c r="AO53" s="8"/>
      <c r="AP53" s="8"/>
      <c r="AQ53" s="8"/>
      <c r="AR53" s="57"/>
      <c r="AS53" s="57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95"/>
      <c r="CB53" s="95"/>
      <c r="CC53" s="95"/>
      <c r="CD53" s="95"/>
      <c r="CE53" s="95"/>
      <c r="CF53" s="95"/>
      <c r="CG53" s="96"/>
      <c r="CH53" s="96"/>
      <c r="CI53" s="96"/>
      <c r="CJ53" s="96"/>
      <c r="CK53" s="96"/>
      <c r="CL53" s="96"/>
      <c r="CM53" s="96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</row>
    <row r="54" spans="1:104" ht="16.350000000000001" customHeight="1" x14ac:dyDescent="0.2">
      <c r="A54" s="1502" t="s">
        <v>52</v>
      </c>
      <c r="B54" s="1531" t="s">
        <v>53</v>
      </c>
      <c r="C54" s="1532"/>
      <c r="D54" s="1533"/>
      <c r="E54" s="1537" t="s">
        <v>6</v>
      </c>
      <c r="F54" s="1538"/>
      <c r="G54" s="1538"/>
      <c r="H54" s="1538"/>
      <c r="I54" s="1538"/>
      <c r="J54" s="1538"/>
      <c r="K54" s="1538"/>
      <c r="L54" s="1538"/>
      <c r="M54" s="1538"/>
      <c r="N54" s="1538"/>
      <c r="O54" s="1538"/>
      <c r="P54" s="1538"/>
      <c r="Q54" s="1538"/>
      <c r="R54" s="1538"/>
      <c r="S54" s="1538"/>
      <c r="T54" s="1538"/>
      <c r="U54" s="1538"/>
      <c r="V54" s="1538"/>
      <c r="W54" s="1538"/>
      <c r="X54" s="1538"/>
      <c r="Y54" s="1538"/>
      <c r="Z54" s="1538"/>
      <c r="AA54" s="1538"/>
      <c r="AB54" s="1538"/>
      <c r="AC54" s="1538"/>
      <c r="AD54" s="1538"/>
      <c r="AE54" s="1538"/>
      <c r="AF54" s="1538"/>
      <c r="AG54" s="1538"/>
      <c r="AH54" s="1538"/>
      <c r="AI54" s="1538"/>
      <c r="AJ54" s="1538"/>
      <c r="AK54" s="1538"/>
      <c r="AL54" s="1539"/>
      <c r="AM54" s="1526" t="s">
        <v>54</v>
      </c>
      <c r="AN54" s="1527"/>
      <c r="AO54" s="7"/>
      <c r="AP54" s="7"/>
      <c r="AQ54" s="7"/>
      <c r="AR54" s="97"/>
      <c r="AS54" s="97"/>
      <c r="AT54" s="7"/>
      <c r="BX54" s="2"/>
      <c r="BY54" s="2"/>
      <c r="CG54" s="13"/>
      <c r="CH54" s="13"/>
      <c r="CI54" s="13"/>
      <c r="CJ54" s="13"/>
      <c r="CK54" s="13"/>
      <c r="CL54" s="13"/>
      <c r="CM54" s="13"/>
    </row>
    <row r="55" spans="1:104" ht="16.350000000000001" customHeight="1" x14ac:dyDescent="0.2">
      <c r="A55" s="1530"/>
      <c r="B55" s="1534"/>
      <c r="C55" s="1535"/>
      <c r="D55" s="1536"/>
      <c r="E55" s="1507" t="s">
        <v>11</v>
      </c>
      <c r="F55" s="1509"/>
      <c r="G55" s="1507" t="s">
        <v>12</v>
      </c>
      <c r="H55" s="1509"/>
      <c r="I55" s="1507" t="s">
        <v>13</v>
      </c>
      <c r="J55" s="1509"/>
      <c r="K55" s="1507" t="s">
        <v>14</v>
      </c>
      <c r="L55" s="1509"/>
      <c r="M55" s="1507" t="s">
        <v>15</v>
      </c>
      <c r="N55" s="1509"/>
      <c r="O55" s="1513" t="s">
        <v>16</v>
      </c>
      <c r="P55" s="1514"/>
      <c r="Q55" s="1513" t="s">
        <v>17</v>
      </c>
      <c r="R55" s="1514"/>
      <c r="S55" s="1513" t="s">
        <v>18</v>
      </c>
      <c r="T55" s="1514"/>
      <c r="U55" s="1513" t="s">
        <v>19</v>
      </c>
      <c r="V55" s="1520"/>
      <c r="W55" s="1513" t="s">
        <v>20</v>
      </c>
      <c r="X55" s="1514"/>
      <c r="Y55" s="1513" t="s">
        <v>21</v>
      </c>
      <c r="Z55" s="1514"/>
      <c r="AA55" s="1513" t="s">
        <v>22</v>
      </c>
      <c r="AB55" s="1514"/>
      <c r="AC55" s="1513" t="s">
        <v>23</v>
      </c>
      <c r="AD55" s="1514"/>
      <c r="AE55" s="1513" t="s">
        <v>24</v>
      </c>
      <c r="AF55" s="1514"/>
      <c r="AG55" s="1513" t="s">
        <v>25</v>
      </c>
      <c r="AH55" s="1514"/>
      <c r="AI55" s="1513" t="s">
        <v>26</v>
      </c>
      <c r="AJ55" s="1514"/>
      <c r="AK55" s="1513" t="s">
        <v>27</v>
      </c>
      <c r="AL55" s="1514"/>
      <c r="AM55" s="1528"/>
      <c r="AN55" s="1529"/>
      <c r="AO55" s="97"/>
      <c r="AP55" s="97"/>
      <c r="AQ55" s="97"/>
      <c r="AR55" s="97"/>
      <c r="AS55" s="97"/>
      <c r="AT55" s="97"/>
      <c r="AU55" s="12"/>
      <c r="AV55" s="12"/>
      <c r="AW55" s="12"/>
      <c r="AX55" s="12"/>
      <c r="AY55" s="12"/>
      <c r="AZ55" s="12"/>
      <c r="BA55" s="12"/>
      <c r="BB55" s="12"/>
      <c r="BC55" s="12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32.1" customHeight="1" x14ac:dyDescent="0.2">
      <c r="A56" s="1505"/>
      <c r="B56" s="777" t="s">
        <v>32</v>
      </c>
      <c r="C56" s="774" t="s">
        <v>33</v>
      </c>
      <c r="D56" s="765" t="s">
        <v>34</v>
      </c>
      <c r="E56" s="787" t="s">
        <v>33</v>
      </c>
      <c r="F56" s="765" t="s">
        <v>34</v>
      </c>
      <c r="G56" s="787" t="s">
        <v>33</v>
      </c>
      <c r="H56" s="765" t="s">
        <v>34</v>
      </c>
      <c r="I56" s="787" t="s">
        <v>33</v>
      </c>
      <c r="J56" s="765" t="s">
        <v>34</v>
      </c>
      <c r="K56" s="787" t="s">
        <v>33</v>
      </c>
      <c r="L56" s="765" t="s">
        <v>34</v>
      </c>
      <c r="M56" s="787" t="s">
        <v>33</v>
      </c>
      <c r="N56" s="765" t="s">
        <v>34</v>
      </c>
      <c r="O56" s="787" t="s">
        <v>33</v>
      </c>
      <c r="P56" s="765" t="s">
        <v>34</v>
      </c>
      <c r="Q56" s="787" t="s">
        <v>33</v>
      </c>
      <c r="R56" s="765" t="s">
        <v>34</v>
      </c>
      <c r="S56" s="787" t="s">
        <v>33</v>
      </c>
      <c r="T56" s="765" t="s">
        <v>34</v>
      </c>
      <c r="U56" s="787" t="s">
        <v>33</v>
      </c>
      <c r="V56" s="775" t="s">
        <v>34</v>
      </c>
      <c r="W56" s="787" t="s">
        <v>33</v>
      </c>
      <c r="X56" s="765" t="s">
        <v>34</v>
      </c>
      <c r="Y56" s="787" t="s">
        <v>33</v>
      </c>
      <c r="Z56" s="765" t="s">
        <v>34</v>
      </c>
      <c r="AA56" s="787" t="s">
        <v>33</v>
      </c>
      <c r="AB56" s="765" t="s">
        <v>34</v>
      </c>
      <c r="AC56" s="787" t="s">
        <v>33</v>
      </c>
      <c r="AD56" s="765" t="s">
        <v>34</v>
      </c>
      <c r="AE56" s="787" t="s">
        <v>33</v>
      </c>
      <c r="AF56" s="765" t="s">
        <v>34</v>
      </c>
      <c r="AG56" s="787" t="s">
        <v>33</v>
      </c>
      <c r="AH56" s="765" t="s">
        <v>34</v>
      </c>
      <c r="AI56" s="787" t="s">
        <v>33</v>
      </c>
      <c r="AJ56" s="765" t="s">
        <v>34</v>
      </c>
      <c r="AK56" s="787" t="s">
        <v>33</v>
      </c>
      <c r="AL56" s="765" t="s">
        <v>34</v>
      </c>
      <c r="AM56" s="100" t="s">
        <v>55</v>
      </c>
      <c r="AN56" s="765" t="s">
        <v>56</v>
      </c>
      <c r="AO56" s="97"/>
      <c r="AP56" s="97"/>
      <c r="AQ56" s="97"/>
      <c r="AR56" s="97"/>
      <c r="AS56" s="97"/>
      <c r="AT56" s="97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16.350000000000001" customHeight="1" x14ac:dyDescent="0.2">
      <c r="A57" s="849" t="s">
        <v>57</v>
      </c>
      <c r="B57" s="831">
        <f t="shared" ref="B57:B62" si="8">SUM(C57+D57)</f>
        <v>41</v>
      </c>
      <c r="C57" s="846">
        <f t="shared" ref="C57:D62" si="9">SUM(E57+G57+I57+K57+M57+O57+Q57+S57+U57+W57+Y57+AA57+AC57+AE57+AG57+AI57+AK57)</f>
        <v>25</v>
      </c>
      <c r="D57" s="838">
        <f t="shared" si="9"/>
        <v>16</v>
      </c>
      <c r="E57" s="839">
        <v>1</v>
      </c>
      <c r="F57" s="840">
        <v>1</v>
      </c>
      <c r="G57" s="839"/>
      <c r="H57" s="841">
        <v>1</v>
      </c>
      <c r="I57" s="839"/>
      <c r="J57" s="841"/>
      <c r="K57" s="839">
        <v>1</v>
      </c>
      <c r="L57" s="841">
        <v>1</v>
      </c>
      <c r="M57" s="839">
        <v>1</v>
      </c>
      <c r="N57" s="841"/>
      <c r="O57" s="839">
        <v>3</v>
      </c>
      <c r="P57" s="841"/>
      <c r="Q57" s="839">
        <v>2</v>
      </c>
      <c r="R57" s="841"/>
      <c r="S57" s="839">
        <v>1</v>
      </c>
      <c r="T57" s="841">
        <v>1</v>
      </c>
      <c r="U57" s="839"/>
      <c r="V57" s="843">
        <v>2</v>
      </c>
      <c r="W57" s="839">
        <v>1</v>
      </c>
      <c r="X57" s="841"/>
      <c r="Y57" s="839">
        <v>2</v>
      </c>
      <c r="Z57" s="841">
        <v>1</v>
      </c>
      <c r="AA57" s="839">
        <v>2</v>
      </c>
      <c r="AB57" s="841">
        <v>1</v>
      </c>
      <c r="AC57" s="839">
        <v>3</v>
      </c>
      <c r="AD57" s="841">
        <v>3</v>
      </c>
      <c r="AE57" s="839">
        <v>1</v>
      </c>
      <c r="AF57" s="841">
        <v>1</v>
      </c>
      <c r="AG57" s="839">
        <v>2</v>
      </c>
      <c r="AH57" s="841">
        <v>2</v>
      </c>
      <c r="AI57" s="839">
        <v>1</v>
      </c>
      <c r="AJ57" s="841">
        <v>1</v>
      </c>
      <c r="AK57" s="847">
        <v>4</v>
      </c>
      <c r="AL57" s="841">
        <v>1</v>
      </c>
      <c r="AM57" s="847"/>
      <c r="AN57" s="841">
        <v>41</v>
      </c>
      <c r="AO57" s="102" t="str">
        <f>CA57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2"/>
      <c r="BB57" s="12"/>
      <c r="BC57" s="12"/>
      <c r="BX57" s="2"/>
      <c r="BY57" s="2"/>
      <c r="CA57" s="103" t="str">
        <f>IF(CG57=1,"* La suma de las Herramientas de Categorización debe ser igual al total. ","")</f>
        <v/>
      </c>
      <c r="CG57" s="104">
        <f>IF(B57&lt;&gt;(AM57+AN57),1,0)</f>
        <v>0</v>
      </c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05" t="s">
        <v>58</v>
      </c>
      <c r="B58" s="63">
        <f t="shared" si="8"/>
        <v>466</v>
      </c>
      <c r="C58" s="64">
        <f t="shared" si="9"/>
        <v>265</v>
      </c>
      <c r="D58" s="72">
        <f t="shared" si="9"/>
        <v>201</v>
      </c>
      <c r="E58" s="34">
        <v>20</v>
      </c>
      <c r="F58" s="73">
        <v>13</v>
      </c>
      <c r="G58" s="34">
        <v>11</v>
      </c>
      <c r="H58" s="35">
        <v>7</v>
      </c>
      <c r="I58" s="34">
        <v>9</v>
      </c>
      <c r="J58" s="35">
        <v>10</v>
      </c>
      <c r="K58" s="34">
        <v>11</v>
      </c>
      <c r="L58" s="35">
        <v>21</v>
      </c>
      <c r="M58" s="34">
        <v>17</v>
      </c>
      <c r="N58" s="35">
        <v>10</v>
      </c>
      <c r="O58" s="34">
        <v>15</v>
      </c>
      <c r="P58" s="35">
        <v>14</v>
      </c>
      <c r="Q58" s="34">
        <v>19</v>
      </c>
      <c r="R58" s="35">
        <v>20</v>
      </c>
      <c r="S58" s="34">
        <v>15</v>
      </c>
      <c r="T58" s="35">
        <v>6</v>
      </c>
      <c r="U58" s="34">
        <v>9</v>
      </c>
      <c r="V58" s="39">
        <v>8</v>
      </c>
      <c r="W58" s="34">
        <v>9</v>
      </c>
      <c r="X58" s="35">
        <v>5</v>
      </c>
      <c r="Y58" s="34">
        <v>18</v>
      </c>
      <c r="Z58" s="35">
        <v>17</v>
      </c>
      <c r="AA58" s="34">
        <v>25</v>
      </c>
      <c r="AB58" s="35">
        <v>18</v>
      </c>
      <c r="AC58" s="34">
        <v>12</v>
      </c>
      <c r="AD58" s="35">
        <v>6</v>
      </c>
      <c r="AE58" s="34">
        <v>17</v>
      </c>
      <c r="AF58" s="35">
        <v>8</v>
      </c>
      <c r="AG58" s="34">
        <v>10</v>
      </c>
      <c r="AH58" s="35">
        <v>7</v>
      </c>
      <c r="AI58" s="34">
        <v>20</v>
      </c>
      <c r="AJ58" s="35">
        <v>9</v>
      </c>
      <c r="AK58" s="74">
        <v>28</v>
      </c>
      <c r="AL58" s="35">
        <v>22</v>
      </c>
      <c r="AM58" s="74"/>
      <c r="AN58" s="35">
        <v>466</v>
      </c>
      <c r="AO58" s="102" t="str">
        <f t="shared" ref="AO58:AO61" si="10"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3" t="str">
        <f t="shared" ref="CA58:CA61" si="11">IF(CG58=1,"* La suma de las Herramientas de Categorización debe ser igual al total. ","")</f>
        <v/>
      </c>
      <c r="CG58" s="104">
        <f t="shared" ref="CG58:CG61" si="12"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5" t="s">
        <v>59</v>
      </c>
      <c r="B59" s="63">
        <f t="shared" si="8"/>
        <v>2259</v>
      </c>
      <c r="C59" s="64">
        <f t="shared" si="9"/>
        <v>1173</v>
      </c>
      <c r="D59" s="72">
        <f t="shared" si="9"/>
        <v>1086</v>
      </c>
      <c r="E59" s="34">
        <v>114</v>
      </c>
      <c r="F59" s="73">
        <v>85</v>
      </c>
      <c r="G59" s="34">
        <v>70</v>
      </c>
      <c r="H59" s="35">
        <v>54</v>
      </c>
      <c r="I59" s="34">
        <v>50</v>
      </c>
      <c r="J59" s="35">
        <v>50</v>
      </c>
      <c r="K59" s="34">
        <v>38</v>
      </c>
      <c r="L59" s="35">
        <v>63</v>
      </c>
      <c r="M59" s="34">
        <v>71</v>
      </c>
      <c r="N59" s="35">
        <v>56</v>
      </c>
      <c r="O59" s="34">
        <v>71</v>
      </c>
      <c r="P59" s="35">
        <v>67</v>
      </c>
      <c r="Q59" s="34">
        <v>86</v>
      </c>
      <c r="R59" s="35">
        <v>56</v>
      </c>
      <c r="S59" s="34">
        <v>63</v>
      </c>
      <c r="T59" s="35">
        <v>72</v>
      </c>
      <c r="U59" s="34">
        <v>45</v>
      </c>
      <c r="V59" s="39">
        <v>63</v>
      </c>
      <c r="W59" s="34">
        <v>61</v>
      </c>
      <c r="X59" s="35">
        <v>64</v>
      </c>
      <c r="Y59" s="34">
        <v>59</v>
      </c>
      <c r="Z59" s="35">
        <v>65</v>
      </c>
      <c r="AA59" s="34">
        <v>96</v>
      </c>
      <c r="AB59" s="35">
        <v>73</v>
      </c>
      <c r="AC59" s="34">
        <v>71</v>
      </c>
      <c r="AD59" s="35">
        <v>64</v>
      </c>
      <c r="AE59" s="34">
        <v>72</v>
      </c>
      <c r="AF59" s="35">
        <v>58</v>
      </c>
      <c r="AG59" s="34">
        <v>76</v>
      </c>
      <c r="AH59" s="35">
        <v>62</v>
      </c>
      <c r="AI59" s="34">
        <v>51</v>
      </c>
      <c r="AJ59" s="35">
        <v>59</v>
      </c>
      <c r="AK59" s="74">
        <v>79</v>
      </c>
      <c r="AL59" s="35">
        <v>75</v>
      </c>
      <c r="AM59" s="74"/>
      <c r="AN59" s="35">
        <v>2259</v>
      </c>
      <c r="AO59" s="102" t="str">
        <f t="shared" si="10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3" t="str">
        <f t="shared" si="11"/>
        <v/>
      </c>
      <c r="CG59" s="104">
        <f t="shared" si="12"/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5" t="s">
        <v>60</v>
      </c>
      <c r="B60" s="63">
        <f t="shared" si="8"/>
        <v>663</v>
      </c>
      <c r="C60" s="64">
        <f t="shared" si="9"/>
        <v>319</v>
      </c>
      <c r="D60" s="72">
        <f t="shared" si="9"/>
        <v>344</v>
      </c>
      <c r="E60" s="34">
        <v>43</v>
      </c>
      <c r="F60" s="73">
        <v>34</v>
      </c>
      <c r="G60" s="34">
        <v>22</v>
      </c>
      <c r="H60" s="35">
        <v>40</v>
      </c>
      <c r="I60" s="34">
        <v>15</v>
      </c>
      <c r="J60" s="35">
        <v>22</v>
      </c>
      <c r="K60" s="34">
        <v>13</v>
      </c>
      <c r="L60" s="35">
        <v>14</v>
      </c>
      <c r="M60" s="34">
        <v>21</v>
      </c>
      <c r="N60" s="35">
        <v>20</v>
      </c>
      <c r="O60" s="34">
        <v>26</v>
      </c>
      <c r="P60" s="35">
        <v>37</v>
      </c>
      <c r="Q60" s="34">
        <v>28</v>
      </c>
      <c r="R60" s="35">
        <v>26</v>
      </c>
      <c r="S60" s="34">
        <v>24</v>
      </c>
      <c r="T60" s="35">
        <v>37</v>
      </c>
      <c r="U60" s="34">
        <v>24</v>
      </c>
      <c r="V60" s="39">
        <v>23</v>
      </c>
      <c r="W60" s="34">
        <v>13</v>
      </c>
      <c r="X60" s="35">
        <v>14</v>
      </c>
      <c r="Y60" s="34">
        <v>18</v>
      </c>
      <c r="Z60" s="35">
        <v>20</v>
      </c>
      <c r="AA60" s="34">
        <v>20</v>
      </c>
      <c r="AB60" s="35">
        <v>19</v>
      </c>
      <c r="AC60" s="34">
        <v>20</v>
      </c>
      <c r="AD60" s="35">
        <v>8</v>
      </c>
      <c r="AE60" s="34">
        <v>12</v>
      </c>
      <c r="AF60" s="35">
        <v>6</v>
      </c>
      <c r="AG60" s="34">
        <v>11</v>
      </c>
      <c r="AH60" s="35">
        <v>12</v>
      </c>
      <c r="AI60" s="34">
        <v>4</v>
      </c>
      <c r="AJ60" s="35">
        <v>8</v>
      </c>
      <c r="AK60" s="74">
        <v>5</v>
      </c>
      <c r="AL60" s="35">
        <v>4</v>
      </c>
      <c r="AM60" s="74"/>
      <c r="AN60" s="35">
        <v>663</v>
      </c>
      <c r="AO60" s="102" t="str">
        <f t="shared" si="10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3" t="str">
        <f t="shared" si="11"/>
        <v/>
      </c>
      <c r="CG60" s="104">
        <f t="shared" si="12"/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6" t="s">
        <v>61</v>
      </c>
      <c r="B61" s="107">
        <f t="shared" si="8"/>
        <v>47</v>
      </c>
      <c r="C61" s="108">
        <f t="shared" si="9"/>
        <v>9</v>
      </c>
      <c r="D61" s="109">
        <f t="shared" si="9"/>
        <v>38</v>
      </c>
      <c r="E61" s="110"/>
      <c r="F61" s="111">
        <v>3</v>
      </c>
      <c r="G61" s="110"/>
      <c r="H61" s="112">
        <v>2</v>
      </c>
      <c r="I61" s="110"/>
      <c r="J61" s="112">
        <v>1</v>
      </c>
      <c r="K61" s="110"/>
      <c r="L61" s="112">
        <v>6</v>
      </c>
      <c r="M61" s="110">
        <v>2</v>
      </c>
      <c r="N61" s="112">
        <v>3</v>
      </c>
      <c r="O61" s="110"/>
      <c r="P61" s="112">
        <v>3</v>
      </c>
      <c r="Q61" s="110">
        <v>1</v>
      </c>
      <c r="R61" s="112">
        <v>4</v>
      </c>
      <c r="S61" s="110">
        <v>1</v>
      </c>
      <c r="T61" s="112">
        <v>2</v>
      </c>
      <c r="U61" s="110"/>
      <c r="V61" s="113">
        <v>5</v>
      </c>
      <c r="W61" s="110">
        <v>2</v>
      </c>
      <c r="X61" s="112">
        <v>2</v>
      </c>
      <c r="Y61" s="110"/>
      <c r="Z61" s="112">
        <v>1</v>
      </c>
      <c r="AA61" s="110">
        <v>1</v>
      </c>
      <c r="AB61" s="112">
        <v>1</v>
      </c>
      <c r="AC61" s="110"/>
      <c r="AD61" s="112">
        <v>1</v>
      </c>
      <c r="AE61" s="110">
        <v>1</v>
      </c>
      <c r="AF61" s="112">
        <v>3</v>
      </c>
      <c r="AG61" s="110"/>
      <c r="AH61" s="112">
        <v>1</v>
      </c>
      <c r="AI61" s="110"/>
      <c r="AJ61" s="112"/>
      <c r="AK61" s="114">
        <v>1</v>
      </c>
      <c r="AL61" s="112"/>
      <c r="AM61" s="114"/>
      <c r="AN61" s="112">
        <v>47</v>
      </c>
      <c r="AO61" s="102" t="str">
        <f t="shared" si="10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3" t="str">
        <f t="shared" si="11"/>
        <v/>
      </c>
      <c r="CG61" s="104">
        <f t="shared" si="12"/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5" t="s">
        <v>62</v>
      </c>
      <c r="B62" s="77">
        <f t="shared" si="8"/>
        <v>0</v>
      </c>
      <c r="C62" s="78">
        <f t="shared" si="9"/>
        <v>0</v>
      </c>
      <c r="D62" s="45">
        <f t="shared" si="9"/>
        <v>0</v>
      </c>
      <c r="E62" s="46"/>
      <c r="F62" s="47"/>
      <c r="G62" s="46"/>
      <c r="H62" s="48"/>
      <c r="I62" s="46"/>
      <c r="J62" s="48"/>
      <c r="K62" s="46"/>
      <c r="L62" s="48"/>
      <c r="M62" s="46"/>
      <c r="N62" s="48"/>
      <c r="O62" s="46"/>
      <c r="P62" s="48"/>
      <c r="Q62" s="46"/>
      <c r="R62" s="48"/>
      <c r="S62" s="46"/>
      <c r="T62" s="48"/>
      <c r="U62" s="46"/>
      <c r="V62" s="50"/>
      <c r="W62" s="46"/>
      <c r="X62" s="48"/>
      <c r="Y62" s="46"/>
      <c r="Z62" s="48"/>
      <c r="AA62" s="46"/>
      <c r="AB62" s="48"/>
      <c r="AC62" s="46"/>
      <c r="AD62" s="48"/>
      <c r="AE62" s="46"/>
      <c r="AF62" s="48"/>
      <c r="AG62" s="46"/>
      <c r="AH62" s="48"/>
      <c r="AI62" s="46"/>
      <c r="AJ62" s="48"/>
      <c r="AK62" s="79"/>
      <c r="AL62" s="48"/>
      <c r="AM62" s="53"/>
      <c r="AN62" s="53"/>
      <c r="AO62" s="28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G62" s="13"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754" t="s">
        <v>53</v>
      </c>
      <c r="B63" s="797">
        <f t="shared" ref="B63:AL63" si="13">SUM(B57:B62)</f>
        <v>3476</v>
      </c>
      <c r="C63" s="850">
        <f t="shared" si="13"/>
        <v>1791</v>
      </c>
      <c r="D63" s="118">
        <f t="shared" si="13"/>
        <v>1685</v>
      </c>
      <c r="E63" s="798">
        <f t="shared" si="13"/>
        <v>178</v>
      </c>
      <c r="F63" s="120">
        <f t="shared" si="13"/>
        <v>136</v>
      </c>
      <c r="G63" s="798">
        <f t="shared" si="13"/>
        <v>103</v>
      </c>
      <c r="H63" s="799">
        <f t="shared" si="13"/>
        <v>104</v>
      </c>
      <c r="I63" s="798">
        <f t="shared" si="13"/>
        <v>74</v>
      </c>
      <c r="J63" s="799">
        <f t="shared" si="13"/>
        <v>83</v>
      </c>
      <c r="K63" s="798">
        <f t="shared" si="13"/>
        <v>63</v>
      </c>
      <c r="L63" s="799">
        <f t="shared" si="13"/>
        <v>105</v>
      </c>
      <c r="M63" s="798">
        <f t="shared" si="13"/>
        <v>112</v>
      </c>
      <c r="N63" s="799">
        <f t="shared" si="13"/>
        <v>89</v>
      </c>
      <c r="O63" s="798">
        <f t="shared" si="13"/>
        <v>115</v>
      </c>
      <c r="P63" s="799">
        <f t="shared" si="13"/>
        <v>121</v>
      </c>
      <c r="Q63" s="798">
        <f t="shared" si="13"/>
        <v>136</v>
      </c>
      <c r="R63" s="799">
        <f t="shared" si="13"/>
        <v>106</v>
      </c>
      <c r="S63" s="798">
        <f t="shared" si="13"/>
        <v>104</v>
      </c>
      <c r="T63" s="799">
        <f t="shared" si="13"/>
        <v>118</v>
      </c>
      <c r="U63" s="122">
        <f t="shared" si="13"/>
        <v>78</v>
      </c>
      <c r="V63" s="800">
        <f t="shared" si="13"/>
        <v>101</v>
      </c>
      <c r="W63" s="798">
        <f t="shared" si="13"/>
        <v>86</v>
      </c>
      <c r="X63" s="799">
        <f t="shared" si="13"/>
        <v>85</v>
      </c>
      <c r="Y63" s="798">
        <f t="shared" si="13"/>
        <v>97</v>
      </c>
      <c r="Z63" s="799">
        <f t="shared" si="13"/>
        <v>104</v>
      </c>
      <c r="AA63" s="798">
        <f t="shared" si="13"/>
        <v>144</v>
      </c>
      <c r="AB63" s="799">
        <f t="shared" si="13"/>
        <v>112</v>
      </c>
      <c r="AC63" s="798">
        <f t="shared" si="13"/>
        <v>106</v>
      </c>
      <c r="AD63" s="799">
        <f t="shared" si="13"/>
        <v>82</v>
      </c>
      <c r="AE63" s="798">
        <f t="shared" si="13"/>
        <v>103</v>
      </c>
      <c r="AF63" s="799">
        <f t="shared" si="13"/>
        <v>76</v>
      </c>
      <c r="AG63" s="798">
        <f t="shared" si="13"/>
        <v>99</v>
      </c>
      <c r="AH63" s="799">
        <f t="shared" si="13"/>
        <v>84</v>
      </c>
      <c r="AI63" s="798">
        <f t="shared" si="13"/>
        <v>76</v>
      </c>
      <c r="AJ63" s="799">
        <f t="shared" si="13"/>
        <v>77</v>
      </c>
      <c r="AK63" s="124">
        <f t="shared" si="13"/>
        <v>117</v>
      </c>
      <c r="AL63" s="799">
        <f t="shared" si="13"/>
        <v>102</v>
      </c>
      <c r="AM63" s="124">
        <f>SUM(AM57:AM61)</f>
        <v>0</v>
      </c>
      <c r="AN63" s="799">
        <f>SUM(AN57:AN61)</f>
        <v>3476</v>
      </c>
      <c r="AO63" s="125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7"/>
      <c r="BE63" s="7"/>
      <c r="BX63" s="2"/>
      <c r="BY63" s="2"/>
      <c r="CG63" s="13"/>
      <c r="CH63" s="13"/>
      <c r="CI63" s="13"/>
      <c r="CJ63" s="13"/>
      <c r="CK63" s="13"/>
      <c r="CL63" s="13"/>
      <c r="CM63" s="13"/>
    </row>
    <row r="64" spans="1:104" ht="32.1" customHeight="1" x14ac:dyDescent="0.2">
      <c r="A64" s="92" t="s">
        <v>63</v>
      </c>
      <c r="B64" s="126"/>
      <c r="C64" s="126"/>
      <c r="D64" s="126"/>
      <c r="E64" s="126"/>
      <c r="F64" s="126"/>
      <c r="G64" s="126"/>
      <c r="H64" s="126"/>
      <c r="I64" s="82"/>
      <c r="J64" s="82"/>
      <c r="K64" s="82"/>
      <c r="L64" s="82"/>
      <c r="M64" s="82"/>
      <c r="N64" s="82"/>
      <c r="O64" s="82"/>
      <c r="P64" s="8"/>
      <c r="Q64" s="8"/>
      <c r="R64" s="8"/>
      <c r="S64" s="8"/>
      <c r="T64" s="8"/>
      <c r="U64" s="8"/>
      <c r="V64" s="8"/>
      <c r="W64" s="8"/>
      <c r="X64" s="8"/>
      <c r="Y64" s="8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X64" s="2"/>
      <c r="BY64" s="2"/>
      <c r="BZ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758" t="s">
        <v>64</v>
      </c>
      <c r="B65" s="792" t="s">
        <v>5</v>
      </c>
      <c r="C65" s="792" t="s">
        <v>65</v>
      </c>
      <c r="D65" s="792" t="s">
        <v>66</v>
      </c>
      <c r="E65" s="792" t="s">
        <v>67</v>
      </c>
      <c r="F65" s="1"/>
      <c r="G65" s="8"/>
      <c r="H65" s="8"/>
      <c r="I65" s="8"/>
      <c r="J65" s="8"/>
      <c r="K65" s="8"/>
      <c r="L65" s="8"/>
      <c r="M65" s="8"/>
      <c r="N65" s="128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CG65" s="13"/>
      <c r="CH65" s="13"/>
      <c r="CI65" s="13"/>
      <c r="CJ65" s="13"/>
      <c r="CK65" s="13"/>
      <c r="CL65" s="13"/>
      <c r="CM65" s="13"/>
    </row>
    <row r="66" spans="1:91" ht="16.350000000000001" customHeight="1" x14ac:dyDescent="0.2">
      <c r="A66" s="801" t="s">
        <v>69</v>
      </c>
      <c r="B66" s="802">
        <f t="shared" ref="B66:B84" si="14">SUM(C66:E66)</f>
        <v>0</v>
      </c>
      <c r="C66" s="796"/>
      <c r="D66" s="796"/>
      <c r="E66" s="796"/>
      <c r="F66" s="13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32" t="s">
        <v>70</v>
      </c>
      <c r="B67" s="133">
        <f t="shared" si="14"/>
        <v>0</v>
      </c>
      <c r="C67" s="75"/>
      <c r="D67" s="75"/>
      <c r="E67" s="75"/>
      <c r="F67" s="131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2" t="s">
        <v>71</v>
      </c>
      <c r="B68" s="133">
        <f t="shared" si="14"/>
        <v>0</v>
      </c>
      <c r="C68" s="75"/>
      <c r="D68" s="75"/>
      <c r="E68" s="75"/>
      <c r="F68" s="131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2" t="s">
        <v>72</v>
      </c>
      <c r="B69" s="133">
        <f t="shared" si="14"/>
        <v>182</v>
      </c>
      <c r="C69" s="75">
        <v>182</v>
      </c>
      <c r="D69" s="75"/>
      <c r="E69" s="75"/>
      <c r="F69" s="131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2" t="s">
        <v>73</v>
      </c>
      <c r="B70" s="133">
        <f t="shared" si="14"/>
        <v>0</v>
      </c>
      <c r="C70" s="75"/>
      <c r="D70" s="75"/>
      <c r="E70" s="75"/>
      <c r="F70" s="13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2" t="s">
        <v>74</v>
      </c>
      <c r="B71" s="133">
        <f t="shared" si="14"/>
        <v>0</v>
      </c>
      <c r="C71" s="75"/>
      <c r="D71" s="75"/>
      <c r="E71" s="75"/>
      <c r="F71" s="1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2" t="s">
        <v>75</v>
      </c>
      <c r="B72" s="133">
        <f t="shared" si="14"/>
        <v>165</v>
      </c>
      <c r="C72" s="75">
        <v>165</v>
      </c>
      <c r="D72" s="75"/>
      <c r="E72" s="75"/>
      <c r="F72" s="131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2" t="s">
        <v>76</v>
      </c>
      <c r="B73" s="133">
        <f t="shared" si="14"/>
        <v>0</v>
      </c>
      <c r="C73" s="75"/>
      <c r="D73" s="75"/>
      <c r="E73" s="75"/>
      <c r="F73" s="131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2" t="s">
        <v>77</v>
      </c>
      <c r="B74" s="133">
        <f t="shared" si="14"/>
        <v>0</v>
      </c>
      <c r="C74" s="75"/>
      <c r="D74" s="75"/>
      <c r="E74" s="75"/>
      <c r="F74" s="131"/>
      <c r="G74" s="134"/>
      <c r="H74" s="134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2" t="s">
        <v>78</v>
      </c>
      <c r="B75" s="133">
        <f t="shared" si="14"/>
        <v>0</v>
      </c>
      <c r="C75" s="75"/>
      <c r="D75" s="75"/>
      <c r="E75" s="75"/>
      <c r="F75" s="131"/>
      <c r="G75" s="134"/>
      <c r="H75" s="134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2" t="s">
        <v>79</v>
      </c>
      <c r="B76" s="133">
        <f t="shared" si="14"/>
        <v>0</v>
      </c>
      <c r="C76" s="75"/>
      <c r="D76" s="75"/>
      <c r="E76" s="75"/>
      <c r="F76" s="131"/>
      <c r="G76" s="134"/>
      <c r="H76" s="134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5" t="s">
        <v>80</v>
      </c>
      <c r="B77" s="133">
        <f t="shared" si="14"/>
        <v>0</v>
      </c>
      <c r="C77" s="75"/>
      <c r="D77" s="75"/>
      <c r="E77" s="75"/>
      <c r="F77" s="131"/>
      <c r="G77" s="134"/>
      <c r="H77" s="134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32" t="s">
        <v>81</v>
      </c>
      <c r="B78" s="133">
        <f t="shared" si="14"/>
        <v>194</v>
      </c>
      <c r="C78" s="75">
        <v>194</v>
      </c>
      <c r="D78" s="75"/>
      <c r="E78" s="75"/>
      <c r="F78" s="131"/>
      <c r="G78" s="134"/>
      <c r="H78" s="134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2" t="s">
        <v>82</v>
      </c>
      <c r="B79" s="133">
        <f t="shared" si="14"/>
        <v>0</v>
      </c>
      <c r="C79" s="75"/>
      <c r="D79" s="75"/>
      <c r="E79" s="75"/>
      <c r="F79" s="131"/>
      <c r="G79" s="134"/>
      <c r="H79" s="134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2" t="s">
        <v>83</v>
      </c>
      <c r="B80" s="133">
        <f t="shared" si="14"/>
        <v>170</v>
      </c>
      <c r="C80" s="75">
        <v>170</v>
      </c>
      <c r="D80" s="75"/>
      <c r="E80" s="75"/>
      <c r="F80" s="131"/>
      <c r="G80" s="134"/>
      <c r="H80" s="134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2" t="s">
        <v>84</v>
      </c>
      <c r="B81" s="133">
        <f t="shared" si="14"/>
        <v>0</v>
      </c>
      <c r="C81" s="75"/>
      <c r="D81" s="75"/>
      <c r="E81" s="75"/>
      <c r="F81" s="131"/>
      <c r="G81" s="134"/>
      <c r="H81" s="134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2" t="s">
        <v>85</v>
      </c>
      <c r="B82" s="133">
        <f t="shared" si="14"/>
        <v>0</v>
      </c>
      <c r="C82" s="75"/>
      <c r="D82" s="75"/>
      <c r="E82" s="75"/>
      <c r="F82" s="131"/>
      <c r="G82" s="134"/>
      <c r="H82" s="134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2" t="s">
        <v>86</v>
      </c>
      <c r="B83" s="133">
        <f t="shared" si="14"/>
        <v>0</v>
      </c>
      <c r="C83" s="75"/>
      <c r="D83" s="75"/>
      <c r="E83" s="75"/>
      <c r="F83" s="131"/>
      <c r="G83" s="134"/>
      <c r="H83" s="134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2" t="s">
        <v>87</v>
      </c>
      <c r="B84" s="136">
        <f t="shared" si="14"/>
        <v>0</v>
      </c>
      <c r="C84" s="137"/>
      <c r="D84" s="137"/>
      <c r="E84" s="137"/>
      <c r="F84" s="131"/>
      <c r="G84" s="134"/>
      <c r="H84" s="134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754" t="s">
        <v>53</v>
      </c>
      <c r="B85" s="803">
        <f>SUM(B66:B84)</f>
        <v>711</v>
      </c>
      <c r="C85" s="803">
        <f>SUM(C66:C84)</f>
        <v>711</v>
      </c>
      <c r="D85" s="803">
        <f>SUM(D66:D84)</f>
        <v>0</v>
      </c>
      <c r="E85" s="803">
        <f>SUM(E66:E84)</f>
        <v>0</v>
      </c>
      <c r="F85" s="131"/>
      <c r="G85" s="134"/>
      <c r="H85" s="134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56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32.1" customHeight="1" x14ac:dyDescent="0.2">
      <c r="A86" s="82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3"/>
      <c r="CH86" s="13"/>
      <c r="CI86" s="13"/>
      <c r="CJ86" s="13"/>
      <c r="CK86" s="13"/>
      <c r="CL86" s="13"/>
      <c r="CM86" s="13"/>
    </row>
    <row r="87" spans="1:91" ht="16.350000000000001" customHeight="1" x14ac:dyDescent="0.2">
      <c r="A87" s="1501" t="s">
        <v>89</v>
      </c>
      <c r="B87" s="1503"/>
      <c r="C87" s="1501" t="s">
        <v>5</v>
      </c>
      <c r="D87" s="1502"/>
      <c r="E87" s="1503"/>
      <c r="F87" s="1507" t="s">
        <v>6</v>
      </c>
      <c r="G87" s="1508"/>
      <c r="H87" s="1508"/>
      <c r="I87" s="1508"/>
      <c r="J87" s="1508"/>
      <c r="K87" s="1508"/>
      <c r="L87" s="1508"/>
      <c r="M87" s="1508"/>
      <c r="N87" s="1508"/>
      <c r="O87" s="1508"/>
      <c r="P87" s="1508"/>
      <c r="Q87" s="1508"/>
      <c r="R87" s="1508"/>
      <c r="S87" s="1508"/>
      <c r="T87" s="1508"/>
      <c r="U87" s="1508"/>
      <c r="V87" s="1508"/>
      <c r="W87" s="1508"/>
      <c r="X87" s="1508"/>
      <c r="Y87" s="1508"/>
      <c r="Z87" s="1508"/>
      <c r="AA87" s="1508"/>
      <c r="AB87" s="1508"/>
      <c r="AC87" s="1508"/>
      <c r="AD87" s="1508"/>
      <c r="AE87" s="1508"/>
      <c r="AF87" s="1508"/>
      <c r="AG87" s="1508"/>
      <c r="AH87" s="1508"/>
      <c r="AI87" s="1508"/>
      <c r="AJ87" s="1508"/>
      <c r="AK87" s="1508"/>
      <c r="AL87" s="1508"/>
      <c r="AM87" s="1509"/>
      <c r="AN87" s="1510" t="s">
        <v>7</v>
      </c>
      <c r="AO87" s="1510" t="s">
        <v>90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45"/>
      <c r="B88" s="1546"/>
      <c r="C88" s="1504"/>
      <c r="D88" s="1505"/>
      <c r="E88" s="1506"/>
      <c r="F88" s="1507" t="s">
        <v>11</v>
      </c>
      <c r="G88" s="1509"/>
      <c r="H88" s="1508" t="s">
        <v>12</v>
      </c>
      <c r="I88" s="1508"/>
      <c r="J88" s="1507" t="s">
        <v>13</v>
      </c>
      <c r="K88" s="1509"/>
      <c r="L88" s="1508" t="s">
        <v>14</v>
      </c>
      <c r="M88" s="1508"/>
      <c r="N88" s="1507" t="s">
        <v>15</v>
      </c>
      <c r="O88" s="1509"/>
      <c r="P88" s="1508" t="s">
        <v>16</v>
      </c>
      <c r="Q88" s="1508"/>
      <c r="R88" s="1507" t="s">
        <v>17</v>
      </c>
      <c r="S88" s="1509"/>
      <c r="T88" s="1508" t="s">
        <v>18</v>
      </c>
      <c r="U88" s="1508"/>
      <c r="V88" s="1507" t="s">
        <v>19</v>
      </c>
      <c r="W88" s="1509"/>
      <c r="X88" s="1508" t="s">
        <v>20</v>
      </c>
      <c r="Y88" s="1509"/>
      <c r="Z88" s="1507" t="s">
        <v>21</v>
      </c>
      <c r="AA88" s="1508"/>
      <c r="AB88" s="1507" t="s">
        <v>22</v>
      </c>
      <c r="AC88" s="1509"/>
      <c r="AD88" s="1508" t="s">
        <v>23</v>
      </c>
      <c r="AE88" s="1508"/>
      <c r="AF88" s="1507" t="s">
        <v>24</v>
      </c>
      <c r="AG88" s="1509"/>
      <c r="AH88" s="1508" t="s">
        <v>25</v>
      </c>
      <c r="AI88" s="1508"/>
      <c r="AJ88" s="1507" t="s">
        <v>26</v>
      </c>
      <c r="AK88" s="1509"/>
      <c r="AL88" s="1508" t="s">
        <v>27</v>
      </c>
      <c r="AM88" s="1509"/>
      <c r="AN88" s="1511"/>
      <c r="AO88" s="1511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504"/>
      <c r="B89" s="1505"/>
      <c r="C89" s="787" t="s">
        <v>32</v>
      </c>
      <c r="D89" s="804" t="s">
        <v>40</v>
      </c>
      <c r="E89" s="765" t="s">
        <v>34</v>
      </c>
      <c r="F89" s="754" t="s">
        <v>40</v>
      </c>
      <c r="G89" s="765" t="s">
        <v>34</v>
      </c>
      <c r="H89" s="775" t="s">
        <v>40</v>
      </c>
      <c r="I89" s="775" t="s">
        <v>34</v>
      </c>
      <c r="J89" s="754" t="s">
        <v>40</v>
      </c>
      <c r="K89" s="765" t="s">
        <v>34</v>
      </c>
      <c r="L89" s="775" t="s">
        <v>40</v>
      </c>
      <c r="M89" s="775" t="s">
        <v>34</v>
      </c>
      <c r="N89" s="754" t="s">
        <v>40</v>
      </c>
      <c r="O89" s="765" t="s">
        <v>34</v>
      </c>
      <c r="P89" s="775" t="s">
        <v>40</v>
      </c>
      <c r="Q89" s="775" t="s">
        <v>34</v>
      </c>
      <c r="R89" s="754" t="s">
        <v>40</v>
      </c>
      <c r="S89" s="765" t="s">
        <v>34</v>
      </c>
      <c r="T89" s="775" t="s">
        <v>40</v>
      </c>
      <c r="U89" s="775" t="s">
        <v>34</v>
      </c>
      <c r="V89" s="754" t="s">
        <v>40</v>
      </c>
      <c r="W89" s="765" t="s">
        <v>34</v>
      </c>
      <c r="X89" s="775" t="s">
        <v>40</v>
      </c>
      <c r="Y89" s="765" t="s">
        <v>34</v>
      </c>
      <c r="Z89" s="754" t="s">
        <v>40</v>
      </c>
      <c r="AA89" s="775" t="s">
        <v>34</v>
      </c>
      <c r="AB89" s="754" t="s">
        <v>40</v>
      </c>
      <c r="AC89" s="765" t="s">
        <v>34</v>
      </c>
      <c r="AD89" s="775" t="s">
        <v>40</v>
      </c>
      <c r="AE89" s="775" t="s">
        <v>34</v>
      </c>
      <c r="AF89" s="754" t="s">
        <v>40</v>
      </c>
      <c r="AG89" s="765" t="s">
        <v>34</v>
      </c>
      <c r="AH89" s="775" t="s">
        <v>40</v>
      </c>
      <c r="AI89" s="775" t="s">
        <v>34</v>
      </c>
      <c r="AJ89" s="754" t="s">
        <v>40</v>
      </c>
      <c r="AK89" s="765" t="s">
        <v>34</v>
      </c>
      <c r="AL89" s="775" t="s">
        <v>40</v>
      </c>
      <c r="AM89" s="765" t="s">
        <v>34</v>
      </c>
      <c r="AN89" s="1512"/>
      <c r="AO89" s="15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07" t="s">
        <v>91</v>
      </c>
      <c r="B90" s="1509"/>
      <c r="C90" s="831">
        <f t="shared" ref="C90:AN90" si="15">SUM(C91:C97)</f>
        <v>741</v>
      </c>
      <c r="D90" s="793">
        <f>SUM(D91:D97)</f>
        <v>303</v>
      </c>
      <c r="E90" s="793">
        <f>SUM(E91:E97)</f>
        <v>438</v>
      </c>
      <c r="F90" s="797">
        <f t="shared" si="15"/>
        <v>11</v>
      </c>
      <c r="G90" s="805">
        <f t="shared" si="15"/>
        <v>10</v>
      </c>
      <c r="H90" s="797">
        <f t="shared" si="15"/>
        <v>16</v>
      </c>
      <c r="I90" s="805">
        <f t="shared" si="15"/>
        <v>7</v>
      </c>
      <c r="J90" s="797">
        <f t="shared" si="15"/>
        <v>15</v>
      </c>
      <c r="K90" s="805">
        <f t="shared" si="15"/>
        <v>11</v>
      </c>
      <c r="L90" s="797">
        <f t="shared" si="15"/>
        <v>9</v>
      </c>
      <c r="M90" s="805">
        <f t="shared" si="15"/>
        <v>23</v>
      </c>
      <c r="N90" s="797">
        <f t="shared" si="15"/>
        <v>10</v>
      </c>
      <c r="O90" s="805">
        <f t="shared" si="15"/>
        <v>50</v>
      </c>
      <c r="P90" s="797">
        <f t="shared" si="15"/>
        <v>11</v>
      </c>
      <c r="Q90" s="805">
        <f t="shared" si="15"/>
        <v>46</v>
      </c>
      <c r="R90" s="797">
        <f t="shared" si="15"/>
        <v>22</v>
      </c>
      <c r="S90" s="805">
        <f t="shared" si="15"/>
        <v>47</v>
      </c>
      <c r="T90" s="797">
        <f t="shared" si="15"/>
        <v>16</v>
      </c>
      <c r="U90" s="805">
        <f t="shared" si="15"/>
        <v>42</v>
      </c>
      <c r="V90" s="797">
        <f t="shared" si="15"/>
        <v>9</v>
      </c>
      <c r="W90" s="805">
        <f t="shared" si="15"/>
        <v>27</v>
      </c>
      <c r="X90" s="797">
        <f t="shared" si="15"/>
        <v>14</v>
      </c>
      <c r="Y90" s="805">
        <f t="shared" si="15"/>
        <v>14</v>
      </c>
      <c r="Z90" s="797">
        <f t="shared" si="15"/>
        <v>13</v>
      </c>
      <c r="AA90" s="805">
        <f t="shared" si="15"/>
        <v>19</v>
      </c>
      <c r="AB90" s="797">
        <f t="shared" si="15"/>
        <v>33</v>
      </c>
      <c r="AC90" s="805">
        <f t="shared" si="15"/>
        <v>26</v>
      </c>
      <c r="AD90" s="797">
        <f t="shared" si="15"/>
        <v>19</v>
      </c>
      <c r="AE90" s="805">
        <f t="shared" si="15"/>
        <v>19</v>
      </c>
      <c r="AF90" s="797">
        <f t="shared" si="15"/>
        <v>20</v>
      </c>
      <c r="AG90" s="805">
        <f t="shared" si="15"/>
        <v>20</v>
      </c>
      <c r="AH90" s="797">
        <f t="shared" si="15"/>
        <v>23</v>
      </c>
      <c r="AI90" s="805">
        <f t="shared" si="15"/>
        <v>22</v>
      </c>
      <c r="AJ90" s="797">
        <f t="shared" si="15"/>
        <v>28</v>
      </c>
      <c r="AK90" s="805">
        <f t="shared" si="15"/>
        <v>18</v>
      </c>
      <c r="AL90" s="797">
        <f t="shared" si="15"/>
        <v>34</v>
      </c>
      <c r="AM90" s="805">
        <f t="shared" si="15"/>
        <v>37</v>
      </c>
      <c r="AN90" s="806">
        <f t="shared" si="15"/>
        <v>709</v>
      </c>
      <c r="AO90" s="806">
        <f>SUM(AO91:AO93)</f>
        <v>0</v>
      </c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>
        <v>0</v>
      </c>
      <c r="CH90" s="13">
        <v>0</v>
      </c>
      <c r="CI90" s="13"/>
      <c r="CJ90" s="13"/>
      <c r="CK90" s="13"/>
      <c r="CL90" s="13"/>
      <c r="CM90" s="13"/>
    </row>
    <row r="91" spans="1:91" ht="16.350000000000001" customHeight="1" x14ac:dyDescent="0.2">
      <c r="A91" s="1510" t="s">
        <v>92</v>
      </c>
      <c r="B91" s="768" t="s">
        <v>93</v>
      </c>
      <c r="C91" s="831">
        <f t="shared" ref="C91:C97" si="16">SUM(D91+E91)</f>
        <v>473</v>
      </c>
      <c r="D91" s="793">
        <f>SUM(F91+H91+J91+L91+N91+P91+R91+T91+V91+X91+Z91+AB91+AD91+AF91+AH91+AJ91+AL91)</f>
        <v>158</v>
      </c>
      <c r="E91" s="793">
        <f>SUM(G91+I91+K91+M91+O91+Q91+S91+U91+W91+Y91+AA91+AC91+AE91+AG91+AI91+AK91+AM91)</f>
        <v>315</v>
      </c>
      <c r="F91" s="833">
        <v>10</v>
      </c>
      <c r="G91" s="807">
        <v>9</v>
      </c>
      <c r="H91" s="789">
        <v>16</v>
      </c>
      <c r="I91" s="834">
        <v>7</v>
      </c>
      <c r="J91" s="789">
        <v>15</v>
      </c>
      <c r="K91" s="834">
        <v>9</v>
      </c>
      <c r="L91" s="833">
        <v>6</v>
      </c>
      <c r="M91" s="807">
        <v>13</v>
      </c>
      <c r="N91" s="789">
        <v>4</v>
      </c>
      <c r="O91" s="834">
        <v>41</v>
      </c>
      <c r="P91" s="789">
        <v>6</v>
      </c>
      <c r="Q91" s="834">
        <v>37</v>
      </c>
      <c r="R91" s="789">
        <v>10</v>
      </c>
      <c r="S91" s="834">
        <v>40</v>
      </c>
      <c r="T91" s="789">
        <v>8</v>
      </c>
      <c r="U91" s="834">
        <v>33</v>
      </c>
      <c r="V91" s="789">
        <v>4</v>
      </c>
      <c r="W91" s="834">
        <v>23</v>
      </c>
      <c r="X91" s="789">
        <v>5</v>
      </c>
      <c r="Y91" s="834">
        <v>12</v>
      </c>
      <c r="Z91" s="789">
        <v>6</v>
      </c>
      <c r="AA91" s="834">
        <v>13</v>
      </c>
      <c r="AB91" s="789">
        <v>15</v>
      </c>
      <c r="AC91" s="834">
        <v>15</v>
      </c>
      <c r="AD91" s="789">
        <v>6</v>
      </c>
      <c r="AE91" s="834">
        <v>9</v>
      </c>
      <c r="AF91" s="789">
        <v>8</v>
      </c>
      <c r="AG91" s="834">
        <v>8</v>
      </c>
      <c r="AH91" s="789">
        <v>12</v>
      </c>
      <c r="AI91" s="834">
        <v>11</v>
      </c>
      <c r="AJ91" s="789">
        <v>9</v>
      </c>
      <c r="AK91" s="834">
        <v>13</v>
      </c>
      <c r="AL91" s="789">
        <v>18</v>
      </c>
      <c r="AM91" s="834">
        <v>22</v>
      </c>
      <c r="AN91" s="790">
        <v>455</v>
      </c>
      <c r="AO91" s="790">
        <v>0</v>
      </c>
      <c r="AP91" s="28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12"/>
      <c r="BB91" s="12"/>
      <c r="CG91" s="13">
        <v>0</v>
      </c>
      <c r="CH91" s="13">
        <v>0</v>
      </c>
      <c r="CI91" s="13">
        <v>0</v>
      </c>
      <c r="CJ91" s="13">
        <v>0</v>
      </c>
      <c r="CK91" s="13"/>
      <c r="CL91" s="13"/>
      <c r="CM91" s="13"/>
    </row>
    <row r="92" spans="1:91" ht="16.350000000000001" customHeight="1" x14ac:dyDescent="0.2">
      <c r="A92" s="1511"/>
      <c r="B92" s="144" t="s">
        <v>94</v>
      </c>
      <c r="C92" s="107">
        <f t="shared" si="16"/>
        <v>85</v>
      </c>
      <c r="D92" s="32">
        <f t="shared" ref="D92:E97" si="17">SUM(F92+H92+J92+L92+N92+P92+R92+T92+V92+X92+Z92+AB92+AD92+AF92+AH92+AJ92+AL92)</f>
        <v>47</v>
      </c>
      <c r="E92" s="32">
        <f t="shared" si="17"/>
        <v>38</v>
      </c>
      <c r="F92" s="145"/>
      <c r="G92" s="146"/>
      <c r="H92" s="147"/>
      <c r="I92" s="148"/>
      <c r="J92" s="145"/>
      <c r="K92" s="149"/>
      <c r="L92" s="147"/>
      <c r="M92" s="150">
        <v>2</v>
      </c>
      <c r="N92" s="145">
        <v>3</v>
      </c>
      <c r="O92" s="149">
        <v>2</v>
      </c>
      <c r="P92" s="148">
        <v>1</v>
      </c>
      <c r="Q92" s="150">
        <v>2</v>
      </c>
      <c r="R92" s="151">
        <v>4</v>
      </c>
      <c r="S92" s="149">
        <v>2</v>
      </c>
      <c r="T92" s="148">
        <v>3</v>
      </c>
      <c r="U92" s="150">
        <v>3</v>
      </c>
      <c r="V92" s="151">
        <v>1</v>
      </c>
      <c r="W92" s="149">
        <v>2</v>
      </c>
      <c r="X92" s="148">
        <v>5</v>
      </c>
      <c r="Y92" s="149">
        <v>2</v>
      </c>
      <c r="Z92" s="151">
        <v>5</v>
      </c>
      <c r="AA92" s="150">
        <v>1</v>
      </c>
      <c r="AB92" s="151">
        <v>7</v>
      </c>
      <c r="AC92" s="149">
        <v>4</v>
      </c>
      <c r="AD92" s="148">
        <v>2</v>
      </c>
      <c r="AE92" s="150">
        <v>2</v>
      </c>
      <c r="AF92" s="151">
        <v>4</v>
      </c>
      <c r="AG92" s="149">
        <v>4</v>
      </c>
      <c r="AH92" s="148">
        <v>2</v>
      </c>
      <c r="AI92" s="150">
        <v>4</v>
      </c>
      <c r="AJ92" s="151">
        <v>3</v>
      </c>
      <c r="AK92" s="149"/>
      <c r="AL92" s="148">
        <v>7</v>
      </c>
      <c r="AM92" s="149">
        <v>8</v>
      </c>
      <c r="AN92" s="152">
        <v>81</v>
      </c>
      <c r="AO92" s="152">
        <v>0</v>
      </c>
      <c r="AP92" s="28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thickBot="1" x14ac:dyDescent="0.25">
      <c r="A93" s="1540"/>
      <c r="B93" s="153" t="s">
        <v>95</v>
      </c>
      <c r="C93" s="154">
        <f t="shared" si="16"/>
        <v>29</v>
      </c>
      <c r="D93" s="155">
        <f t="shared" si="17"/>
        <v>21</v>
      </c>
      <c r="E93" s="155">
        <f t="shared" si="17"/>
        <v>8</v>
      </c>
      <c r="F93" s="156"/>
      <c r="G93" s="157"/>
      <c r="H93" s="158"/>
      <c r="I93" s="159"/>
      <c r="J93" s="156"/>
      <c r="K93" s="160"/>
      <c r="L93" s="158"/>
      <c r="M93" s="161">
        <v>1</v>
      </c>
      <c r="N93" s="156"/>
      <c r="O93" s="160"/>
      <c r="P93" s="159"/>
      <c r="Q93" s="161">
        <v>1</v>
      </c>
      <c r="R93" s="162"/>
      <c r="S93" s="160"/>
      <c r="T93" s="159">
        <v>2</v>
      </c>
      <c r="U93" s="161"/>
      <c r="V93" s="162">
        <v>1</v>
      </c>
      <c r="W93" s="160"/>
      <c r="X93" s="159"/>
      <c r="Y93" s="160"/>
      <c r="Z93" s="162">
        <v>2</v>
      </c>
      <c r="AA93" s="161"/>
      <c r="AB93" s="162">
        <v>3</v>
      </c>
      <c r="AC93" s="160">
        <v>2</v>
      </c>
      <c r="AD93" s="159">
        <v>3</v>
      </c>
      <c r="AE93" s="161">
        <v>1</v>
      </c>
      <c r="AF93" s="162">
        <v>1</v>
      </c>
      <c r="AG93" s="160"/>
      <c r="AH93" s="159">
        <v>2</v>
      </c>
      <c r="AI93" s="161">
        <v>1</v>
      </c>
      <c r="AJ93" s="162">
        <v>5</v>
      </c>
      <c r="AK93" s="160">
        <v>1</v>
      </c>
      <c r="AL93" s="159">
        <v>2</v>
      </c>
      <c r="AM93" s="160">
        <v>1</v>
      </c>
      <c r="AN93" s="163">
        <v>29</v>
      </c>
      <c r="AO93" s="163">
        <v>0</v>
      </c>
      <c r="AP93" s="28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Top="1" x14ac:dyDescent="0.2">
      <c r="A94" s="1541" t="s">
        <v>96</v>
      </c>
      <c r="B94" s="1542"/>
      <c r="C94" s="164">
        <f t="shared" si="16"/>
        <v>17</v>
      </c>
      <c r="D94" s="64">
        <f t="shared" si="17"/>
        <v>9</v>
      </c>
      <c r="E94" s="165">
        <f>SUM(G94+I94+K94+M94+O94+Q94+S94+U94+W94+Y94+AA94+AC94+AE94+AG94+AI94+AK94+AM94)</f>
        <v>8</v>
      </c>
      <c r="F94" s="166">
        <v>1</v>
      </c>
      <c r="G94" s="167">
        <v>1</v>
      </c>
      <c r="H94" s="168"/>
      <c r="I94" s="169"/>
      <c r="J94" s="170"/>
      <c r="K94" s="167"/>
      <c r="L94" s="168"/>
      <c r="M94" s="171">
        <v>2</v>
      </c>
      <c r="N94" s="170"/>
      <c r="O94" s="167"/>
      <c r="P94" s="169">
        <v>1</v>
      </c>
      <c r="Q94" s="171"/>
      <c r="R94" s="172">
        <v>1</v>
      </c>
      <c r="S94" s="167">
        <v>2</v>
      </c>
      <c r="T94" s="169">
        <v>1</v>
      </c>
      <c r="U94" s="171"/>
      <c r="V94" s="172"/>
      <c r="W94" s="167">
        <v>1</v>
      </c>
      <c r="X94" s="169"/>
      <c r="Y94" s="167"/>
      <c r="Z94" s="172"/>
      <c r="AA94" s="171"/>
      <c r="AB94" s="172">
        <v>1</v>
      </c>
      <c r="AC94" s="167"/>
      <c r="AD94" s="169">
        <v>3</v>
      </c>
      <c r="AE94" s="171"/>
      <c r="AF94" s="172"/>
      <c r="AG94" s="167"/>
      <c r="AH94" s="169">
        <v>1</v>
      </c>
      <c r="AI94" s="171">
        <v>2</v>
      </c>
      <c r="AJ94" s="172"/>
      <c r="AK94" s="167"/>
      <c r="AL94" s="169"/>
      <c r="AM94" s="167"/>
      <c r="AN94" s="173">
        <v>12</v>
      </c>
      <c r="AO94" s="174"/>
      <c r="AP94" s="28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/>
      <c r="CJ94" s="13"/>
      <c r="CK94" s="13"/>
      <c r="CL94" s="13"/>
      <c r="CM94" s="13"/>
    </row>
    <row r="95" spans="1:91" ht="16.350000000000001" customHeight="1" x14ac:dyDescent="0.2">
      <c r="A95" s="1543" t="s">
        <v>97</v>
      </c>
      <c r="B95" s="1544"/>
      <c r="C95" s="31">
        <f t="shared" si="16"/>
        <v>31</v>
      </c>
      <c r="D95" s="64">
        <f t="shared" si="17"/>
        <v>13</v>
      </c>
      <c r="E95" s="175">
        <f>SUM(G95+I95+K95+M95+O95+Q95+S95+U95+W95+Y95+AA95+AC95+AE95+AG95+AI95+AK95+AM95)</f>
        <v>18</v>
      </c>
      <c r="F95" s="176"/>
      <c r="G95" s="177"/>
      <c r="H95" s="178"/>
      <c r="I95" s="179"/>
      <c r="J95" s="166"/>
      <c r="K95" s="180">
        <v>2</v>
      </c>
      <c r="L95" s="178">
        <v>2</v>
      </c>
      <c r="M95" s="181"/>
      <c r="N95" s="166"/>
      <c r="O95" s="180">
        <v>1</v>
      </c>
      <c r="P95" s="179">
        <v>1</v>
      </c>
      <c r="Q95" s="181">
        <v>2</v>
      </c>
      <c r="R95" s="182">
        <v>1</v>
      </c>
      <c r="S95" s="180">
        <v>3</v>
      </c>
      <c r="T95" s="179"/>
      <c r="U95" s="181">
        <v>1</v>
      </c>
      <c r="V95" s="182"/>
      <c r="W95" s="180"/>
      <c r="X95" s="179">
        <v>1</v>
      </c>
      <c r="Y95" s="180"/>
      <c r="Z95" s="182"/>
      <c r="AA95" s="181">
        <v>1</v>
      </c>
      <c r="AB95" s="182"/>
      <c r="AC95" s="180"/>
      <c r="AD95" s="179">
        <v>3</v>
      </c>
      <c r="AE95" s="181">
        <v>3</v>
      </c>
      <c r="AF95" s="182">
        <v>3</v>
      </c>
      <c r="AG95" s="180">
        <v>4</v>
      </c>
      <c r="AH95" s="179">
        <v>1</v>
      </c>
      <c r="AI95" s="181">
        <v>1</v>
      </c>
      <c r="AJ95" s="182">
        <v>1</v>
      </c>
      <c r="AK95" s="180"/>
      <c r="AL95" s="179"/>
      <c r="AM95" s="180"/>
      <c r="AN95" s="183">
        <v>29</v>
      </c>
      <c r="AO95" s="184"/>
      <c r="AP95" s="28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543" t="s">
        <v>98</v>
      </c>
      <c r="B96" s="1544"/>
      <c r="C96" s="107">
        <f t="shared" si="16"/>
        <v>93</v>
      </c>
      <c r="D96" s="32">
        <f t="shared" si="17"/>
        <v>44</v>
      </c>
      <c r="E96" s="185">
        <f>SUM(G96+I96+K96+M96+O96+Q96+S96+U96+W96+Y96+AA96+AC96+AE96+AG96+AI96+AK96+AM96)</f>
        <v>49</v>
      </c>
      <c r="F96" s="145"/>
      <c r="G96" s="146"/>
      <c r="H96" s="147"/>
      <c r="I96" s="148"/>
      <c r="J96" s="145"/>
      <c r="K96" s="149"/>
      <c r="L96" s="147"/>
      <c r="M96" s="150">
        <v>5</v>
      </c>
      <c r="N96" s="145">
        <v>2</v>
      </c>
      <c r="O96" s="149">
        <v>5</v>
      </c>
      <c r="P96" s="148">
        <v>2</v>
      </c>
      <c r="Q96" s="150">
        <v>3</v>
      </c>
      <c r="R96" s="151">
        <v>3</v>
      </c>
      <c r="S96" s="149"/>
      <c r="T96" s="148">
        <v>1</v>
      </c>
      <c r="U96" s="150">
        <v>5</v>
      </c>
      <c r="V96" s="151">
        <v>3</v>
      </c>
      <c r="W96" s="149">
        <v>1</v>
      </c>
      <c r="X96" s="148">
        <v>2</v>
      </c>
      <c r="Y96" s="149"/>
      <c r="Z96" s="151"/>
      <c r="AA96" s="150">
        <v>4</v>
      </c>
      <c r="AB96" s="151">
        <v>4</v>
      </c>
      <c r="AC96" s="149">
        <v>5</v>
      </c>
      <c r="AD96" s="148">
        <v>2</v>
      </c>
      <c r="AE96" s="150">
        <v>4</v>
      </c>
      <c r="AF96" s="151">
        <v>4</v>
      </c>
      <c r="AG96" s="149">
        <v>4</v>
      </c>
      <c r="AH96" s="148">
        <v>5</v>
      </c>
      <c r="AI96" s="150">
        <v>3</v>
      </c>
      <c r="AJ96" s="151">
        <v>9</v>
      </c>
      <c r="AK96" s="149">
        <v>4</v>
      </c>
      <c r="AL96" s="148">
        <v>7</v>
      </c>
      <c r="AM96" s="149">
        <v>6</v>
      </c>
      <c r="AN96" s="152">
        <v>91</v>
      </c>
      <c r="AO96" s="186"/>
      <c r="AP96" s="28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547" t="s">
        <v>99</v>
      </c>
      <c r="B97" s="1548"/>
      <c r="C97" s="77">
        <f t="shared" si="16"/>
        <v>13</v>
      </c>
      <c r="D97" s="78">
        <f t="shared" si="17"/>
        <v>11</v>
      </c>
      <c r="E97" s="187">
        <f>SUM(G97+I97+K97+M97+O97+Q97+S97+U97+W97+Y97+AA97+AC97+AE97+AG97+AI97+AK97+AM97)</f>
        <v>2</v>
      </c>
      <c r="F97" s="188"/>
      <c r="G97" s="189"/>
      <c r="H97" s="190"/>
      <c r="I97" s="191"/>
      <c r="J97" s="188"/>
      <c r="K97" s="192"/>
      <c r="L97" s="190">
        <v>1</v>
      </c>
      <c r="M97" s="193"/>
      <c r="N97" s="188">
        <v>1</v>
      </c>
      <c r="O97" s="192">
        <v>1</v>
      </c>
      <c r="P97" s="191"/>
      <c r="Q97" s="193">
        <v>1</v>
      </c>
      <c r="R97" s="194">
        <v>3</v>
      </c>
      <c r="S97" s="192"/>
      <c r="T97" s="191">
        <v>1</v>
      </c>
      <c r="U97" s="193"/>
      <c r="V97" s="194"/>
      <c r="W97" s="192"/>
      <c r="X97" s="191">
        <v>1</v>
      </c>
      <c r="Y97" s="192"/>
      <c r="Z97" s="194"/>
      <c r="AA97" s="193"/>
      <c r="AB97" s="194">
        <v>3</v>
      </c>
      <c r="AC97" s="192"/>
      <c r="AD97" s="191"/>
      <c r="AE97" s="193"/>
      <c r="AF97" s="194"/>
      <c r="AG97" s="192"/>
      <c r="AH97" s="191"/>
      <c r="AI97" s="193"/>
      <c r="AJ97" s="194">
        <v>1</v>
      </c>
      <c r="AK97" s="192"/>
      <c r="AL97" s="191"/>
      <c r="AM97" s="192"/>
      <c r="AN97" s="195">
        <v>12</v>
      </c>
      <c r="AO97" s="196"/>
      <c r="AP97" s="28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32.1" customHeight="1" x14ac:dyDescent="0.2">
      <c r="A98" s="82" t="s">
        <v>100</v>
      </c>
      <c r="B98" s="8"/>
      <c r="C98" s="8"/>
      <c r="D98" s="8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X98" s="2"/>
      <c r="BY98" s="2"/>
      <c r="BZ98" s="2"/>
      <c r="CG98" s="13"/>
      <c r="CH98" s="13"/>
      <c r="CI98" s="13"/>
      <c r="CJ98" s="13"/>
      <c r="CK98" s="13"/>
      <c r="CL98" s="13"/>
      <c r="CM98" s="13"/>
    </row>
    <row r="99" spans="1:91" ht="16.350000000000001" customHeight="1" x14ac:dyDescent="0.2">
      <c r="A99" s="1507" t="s">
        <v>101</v>
      </c>
      <c r="B99" s="1508"/>
      <c r="C99" s="1509"/>
      <c r="D99" s="792" t="s">
        <v>53</v>
      </c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CG99" s="13"/>
      <c r="CH99" s="13"/>
      <c r="CI99" s="13"/>
      <c r="CJ99" s="13"/>
      <c r="CK99" s="13"/>
      <c r="CL99" s="13"/>
      <c r="CM99" s="13"/>
    </row>
    <row r="100" spans="1:91" ht="25.35" customHeight="1" x14ac:dyDescent="0.2">
      <c r="A100" s="1501" t="s">
        <v>102</v>
      </c>
      <c r="B100" s="1503"/>
      <c r="C100" s="819" t="s">
        <v>103</v>
      </c>
      <c r="D100" s="808"/>
      <c r="E100" s="131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45"/>
      <c r="B101" s="1546"/>
      <c r="C101" s="769" t="s">
        <v>104</v>
      </c>
      <c r="D101" s="152"/>
      <c r="E101" s="131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504"/>
      <c r="B102" s="1506"/>
      <c r="C102" s="770" t="s">
        <v>105</v>
      </c>
      <c r="D102" s="200"/>
      <c r="E102" s="131"/>
      <c r="CG102" s="13"/>
      <c r="CH102" s="13"/>
      <c r="CI102" s="13"/>
      <c r="CJ102" s="13"/>
      <c r="CK102" s="13"/>
      <c r="CL102" s="13"/>
      <c r="CM102" s="13"/>
    </row>
    <row r="103" spans="1:91" ht="32.1" customHeight="1" x14ac:dyDescent="0.2">
      <c r="A103" s="776" t="s">
        <v>106</v>
      </c>
      <c r="B103" s="56"/>
      <c r="C103" s="201"/>
      <c r="D103" s="201"/>
      <c r="E103" s="202"/>
      <c r="F103" s="203"/>
      <c r="G103" s="203"/>
      <c r="H103" s="94"/>
      <c r="I103" s="203"/>
      <c r="J103" s="56"/>
      <c r="K103" s="204"/>
      <c r="L103" s="205"/>
      <c r="M103" s="204"/>
      <c r="N103" s="204"/>
      <c r="O103" s="206"/>
      <c r="P103" s="56"/>
      <c r="Q103" s="204"/>
      <c r="R103" s="206"/>
      <c r="S103" s="56"/>
      <c r="T103" s="204"/>
      <c r="U103" s="56"/>
      <c r="V103" s="56"/>
      <c r="W103" s="206"/>
      <c r="X103" s="206"/>
      <c r="Y103" s="206"/>
      <c r="Z103" s="207"/>
      <c r="AA103" s="56"/>
      <c r="AB103" s="206"/>
      <c r="AC103" s="206"/>
      <c r="AD103" s="206"/>
      <c r="AE103" s="206"/>
      <c r="AF103" s="207"/>
      <c r="AG103" s="56"/>
      <c r="AH103" s="206"/>
      <c r="AI103" s="206"/>
      <c r="AJ103" s="206"/>
      <c r="AK103" s="56"/>
      <c r="AL103" s="204"/>
      <c r="AM103" s="206"/>
      <c r="AN103" s="204"/>
      <c r="AO103" s="208"/>
      <c r="AP103" s="56"/>
      <c r="BX103" s="2"/>
      <c r="BY103" s="2"/>
      <c r="BZ103" s="2"/>
      <c r="CG103" s="13"/>
      <c r="CH103" s="13"/>
      <c r="CI103" s="13"/>
      <c r="CJ103" s="13"/>
      <c r="CK103" s="13"/>
      <c r="CL103" s="13"/>
      <c r="CM103" s="13"/>
    </row>
    <row r="104" spans="1:91" ht="16.350000000000001" customHeight="1" x14ac:dyDescent="0.2">
      <c r="A104" s="1523" t="s">
        <v>89</v>
      </c>
      <c r="B104" s="1549"/>
      <c r="C104" s="1501" t="s">
        <v>5</v>
      </c>
      <c r="D104" s="1502"/>
      <c r="E104" s="1503"/>
      <c r="F104" s="1507" t="s">
        <v>6</v>
      </c>
      <c r="G104" s="1508"/>
      <c r="H104" s="1508"/>
      <c r="I104" s="1508"/>
      <c r="J104" s="1508"/>
      <c r="K104" s="1508"/>
      <c r="L104" s="1508"/>
      <c r="M104" s="1508"/>
      <c r="N104" s="1508"/>
      <c r="O104" s="1508"/>
      <c r="P104" s="1508"/>
      <c r="Q104" s="1508"/>
      <c r="R104" s="1508"/>
      <c r="S104" s="1508"/>
      <c r="T104" s="1508"/>
      <c r="U104" s="1508"/>
      <c r="V104" s="1508"/>
      <c r="W104" s="1508"/>
      <c r="X104" s="1508"/>
      <c r="Y104" s="1508"/>
      <c r="Z104" s="1508"/>
      <c r="AA104" s="1508"/>
      <c r="AB104" s="1508"/>
      <c r="AC104" s="1508"/>
      <c r="AD104" s="1508"/>
      <c r="AE104" s="1508"/>
      <c r="AF104" s="1508"/>
      <c r="AG104" s="1508"/>
      <c r="AH104" s="1508"/>
      <c r="AI104" s="1508"/>
      <c r="AJ104" s="1508"/>
      <c r="AK104" s="1508"/>
      <c r="AL104" s="1508"/>
      <c r="AM104" s="1509"/>
      <c r="AN104" s="1510" t="s">
        <v>7</v>
      </c>
      <c r="AO104" s="209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24"/>
      <c r="B105" s="1550"/>
      <c r="C105" s="1504"/>
      <c r="D105" s="1505"/>
      <c r="E105" s="1506"/>
      <c r="F105" s="1507" t="s">
        <v>11</v>
      </c>
      <c r="G105" s="1509"/>
      <c r="H105" s="1507" t="s">
        <v>12</v>
      </c>
      <c r="I105" s="1509"/>
      <c r="J105" s="1507" t="s">
        <v>13</v>
      </c>
      <c r="K105" s="1509"/>
      <c r="L105" s="1507" t="s">
        <v>14</v>
      </c>
      <c r="M105" s="1509"/>
      <c r="N105" s="1507" t="s">
        <v>15</v>
      </c>
      <c r="O105" s="1509"/>
      <c r="P105" s="1513" t="s">
        <v>16</v>
      </c>
      <c r="Q105" s="1514"/>
      <c r="R105" s="1513" t="s">
        <v>17</v>
      </c>
      <c r="S105" s="1514"/>
      <c r="T105" s="1513" t="s">
        <v>18</v>
      </c>
      <c r="U105" s="1514"/>
      <c r="V105" s="1513" t="s">
        <v>19</v>
      </c>
      <c r="W105" s="1514"/>
      <c r="X105" s="1513" t="s">
        <v>20</v>
      </c>
      <c r="Y105" s="1514"/>
      <c r="Z105" s="1513" t="s">
        <v>21</v>
      </c>
      <c r="AA105" s="1514"/>
      <c r="AB105" s="1513" t="s">
        <v>22</v>
      </c>
      <c r="AC105" s="1514"/>
      <c r="AD105" s="1520" t="s">
        <v>23</v>
      </c>
      <c r="AE105" s="1520"/>
      <c r="AF105" s="1513" t="s">
        <v>24</v>
      </c>
      <c r="AG105" s="1514"/>
      <c r="AH105" s="1520" t="s">
        <v>25</v>
      </c>
      <c r="AI105" s="1520"/>
      <c r="AJ105" s="1513" t="s">
        <v>26</v>
      </c>
      <c r="AK105" s="1514"/>
      <c r="AL105" s="1520" t="s">
        <v>27</v>
      </c>
      <c r="AM105" s="1514"/>
      <c r="AN105" s="1511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25"/>
      <c r="B106" s="1551"/>
      <c r="C106" s="785" t="s">
        <v>32</v>
      </c>
      <c r="D106" s="786" t="s">
        <v>40</v>
      </c>
      <c r="E106" s="765" t="s">
        <v>34</v>
      </c>
      <c r="F106" s="754" t="s">
        <v>40</v>
      </c>
      <c r="G106" s="765" t="s">
        <v>34</v>
      </c>
      <c r="H106" s="754" t="s">
        <v>40</v>
      </c>
      <c r="I106" s="765" t="s">
        <v>34</v>
      </c>
      <c r="J106" s="754" t="s">
        <v>40</v>
      </c>
      <c r="K106" s="765" t="s">
        <v>34</v>
      </c>
      <c r="L106" s="754" t="s">
        <v>40</v>
      </c>
      <c r="M106" s="765" t="s">
        <v>34</v>
      </c>
      <c r="N106" s="754" t="s">
        <v>40</v>
      </c>
      <c r="O106" s="765" t="s">
        <v>34</v>
      </c>
      <c r="P106" s="754" t="s">
        <v>40</v>
      </c>
      <c r="Q106" s="765" t="s">
        <v>34</v>
      </c>
      <c r="R106" s="754" t="s">
        <v>40</v>
      </c>
      <c r="S106" s="765" t="s">
        <v>34</v>
      </c>
      <c r="T106" s="754" t="s">
        <v>40</v>
      </c>
      <c r="U106" s="765" t="s">
        <v>34</v>
      </c>
      <c r="V106" s="754" t="s">
        <v>40</v>
      </c>
      <c r="W106" s="765" t="s">
        <v>34</v>
      </c>
      <c r="X106" s="754" t="s">
        <v>40</v>
      </c>
      <c r="Y106" s="765" t="s">
        <v>34</v>
      </c>
      <c r="Z106" s="754" t="s">
        <v>40</v>
      </c>
      <c r="AA106" s="765" t="s">
        <v>34</v>
      </c>
      <c r="AB106" s="754" t="s">
        <v>40</v>
      </c>
      <c r="AC106" s="765" t="s">
        <v>34</v>
      </c>
      <c r="AD106" s="775" t="s">
        <v>40</v>
      </c>
      <c r="AE106" s="775" t="s">
        <v>34</v>
      </c>
      <c r="AF106" s="754" t="s">
        <v>40</v>
      </c>
      <c r="AG106" s="765" t="s">
        <v>34</v>
      </c>
      <c r="AH106" s="775" t="s">
        <v>40</v>
      </c>
      <c r="AI106" s="775" t="s">
        <v>34</v>
      </c>
      <c r="AJ106" s="754" t="s">
        <v>40</v>
      </c>
      <c r="AK106" s="765" t="s">
        <v>34</v>
      </c>
      <c r="AL106" s="775" t="s">
        <v>40</v>
      </c>
      <c r="AM106" s="765" t="s">
        <v>34</v>
      </c>
      <c r="AN106" s="1512"/>
      <c r="AO106" s="210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782" t="s">
        <v>107</v>
      </c>
      <c r="B107" s="1783"/>
      <c r="C107" s="164">
        <f>SUM(D107+E107)</f>
        <v>0</v>
      </c>
      <c r="D107" s="211">
        <f t="shared" ref="D107:E109" si="18">SUM(F107+H107+J107+L107+N107+P107+R107+T107+V107+X107+Z107+AB107+AD107+AF107+AH107+AJ107+AL107)</f>
        <v>0</v>
      </c>
      <c r="E107" s="65">
        <f t="shared" si="18"/>
        <v>0</v>
      </c>
      <c r="F107" s="212"/>
      <c r="G107" s="213"/>
      <c r="H107" s="212"/>
      <c r="I107" s="213"/>
      <c r="J107" s="212"/>
      <c r="K107" s="213"/>
      <c r="L107" s="212"/>
      <c r="M107" s="213"/>
      <c r="N107" s="212"/>
      <c r="O107" s="213"/>
      <c r="P107" s="212"/>
      <c r="Q107" s="213"/>
      <c r="R107" s="212"/>
      <c r="S107" s="213"/>
      <c r="T107" s="212"/>
      <c r="U107" s="213"/>
      <c r="V107" s="212"/>
      <c r="W107" s="213"/>
      <c r="X107" s="212"/>
      <c r="Y107" s="213"/>
      <c r="Z107" s="212"/>
      <c r="AA107" s="213"/>
      <c r="AB107" s="212"/>
      <c r="AC107" s="213"/>
      <c r="AD107" s="214"/>
      <c r="AE107" s="215"/>
      <c r="AF107" s="212"/>
      <c r="AG107" s="213"/>
      <c r="AH107" s="214"/>
      <c r="AI107" s="215"/>
      <c r="AJ107" s="212"/>
      <c r="AK107" s="213"/>
      <c r="AL107" s="214"/>
      <c r="AM107" s="213"/>
      <c r="AN107" s="216"/>
      <c r="AO107" s="28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12"/>
      <c r="CG107" s="13">
        <v>0</v>
      </c>
      <c r="CH107" s="13">
        <v>0</v>
      </c>
      <c r="CI107" s="13"/>
      <c r="CJ107" s="13"/>
      <c r="CK107" s="13"/>
      <c r="CL107" s="13"/>
      <c r="CM107" s="13"/>
    </row>
    <row r="108" spans="1:91" ht="16.350000000000001" customHeight="1" x14ac:dyDescent="0.2">
      <c r="A108" s="1558" t="s">
        <v>108</v>
      </c>
      <c r="B108" s="1559"/>
      <c r="C108" s="63">
        <f>SUM(D108+E108)</f>
        <v>8</v>
      </c>
      <c r="D108" s="64">
        <f t="shared" si="18"/>
        <v>7</v>
      </c>
      <c r="E108" s="72">
        <f t="shared" si="18"/>
        <v>1</v>
      </c>
      <c r="F108" s="217"/>
      <c r="G108" s="218"/>
      <c r="H108" s="217"/>
      <c r="I108" s="218"/>
      <c r="J108" s="217"/>
      <c r="K108" s="218"/>
      <c r="L108" s="217"/>
      <c r="M108" s="218"/>
      <c r="N108" s="217"/>
      <c r="O108" s="218"/>
      <c r="P108" s="217">
        <v>1</v>
      </c>
      <c r="Q108" s="218"/>
      <c r="R108" s="217">
        <v>1</v>
      </c>
      <c r="S108" s="218"/>
      <c r="T108" s="217"/>
      <c r="U108" s="218"/>
      <c r="V108" s="217"/>
      <c r="W108" s="218"/>
      <c r="X108" s="217"/>
      <c r="Y108" s="218"/>
      <c r="Z108" s="217">
        <v>1</v>
      </c>
      <c r="AA108" s="218"/>
      <c r="AB108" s="217">
        <v>1</v>
      </c>
      <c r="AC108" s="218"/>
      <c r="AD108" s="219"/>
      <c r="AE108" s="220"/>
      <c r="AF108" s="217"/>
      <c r="AG108" s="218"/>
      <c r="AH108" s="219"/>
      <c r="AI108" s="220"/>
      <c r="AJ108" s="217">
        <v>2</v>
      </c>
      <c r="AK108" s="218"/>
      <c r="AL108" s="219">
        <v>1</v>
      </c>
      <c r="AM108" s="218">
        <v>1</v>
      </c>
      <c r="AN108" s="221">
        <v>8</v>
      </c>
      <c r="AO108" s="28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52" t="s">
        <v>109</v>
      </c>
      <c r="B109" s="1553"/>
      <c r="C109" s="77">
        <f>SUM(D109+E109)</f>
        <v>12</v>
      </c>
      <c r="D109" s="78">
        <f t="shared" si="18"/>
        <v>11</v>
      </c>
      <c r="E109" s="45">
        <f t="shared" si="18"/>
        <v>1</v>
      </c>
      <c r="F109" s="222"/>
      <c r="G109" s="223"/>
      <c r="H109" s="222"/>
      <c r="I109" s="223"/>
      <c r="J109" s="222"/>
      <c r="K109" s="223"/>
      <c r="L109" s="222">
        <v>1</v>
      </c>
      <c r="M109" s="223"/>
      <c r="N109" s="222"/>
      <c r="O109" s="223"/>
      <c r="P109" s="222"/>
      <c r="Q109" s="223"/>
      <c r="R109" s="222"/>
      <c r="S109" s="223"/>
      <c r="T109" s="222"/>
      <c r="U109" s="223"/>
      <c r="V109" s="222"/>
      <c r="W109" s="223"/>
      <c r="X109" s="222">
        <v>1</v>
      </c>
      <c r="Y109" s="223"/>
      <c r="Z109" s="222">
        <v>1</v>
      </c>
      <c r="AA109" s="223"/>
      <c r="AB109" s="222">
        <v>1</v>
      </c>
      <c r="AC109" s="223"/>
      <c r="AD109" s="224">
        <v>1</v>
      </c>
      <c r="AE109" s="225"/>
      <c r="AF109" s="222">
        <v>2</v>
      </c>
      <c r="AG109" s="223"/>
      <c r="AH109" s="224">
        <v>1</v>
      </c>
      <c r="AI109" s="225">
        <v>1</v>
      </c>
      <c r="AJ109" s="222">
        <v>1</v>
      </c>
      <c r="AK109" s="223"/>
      <c r="AL109" s="224">
        <v>2</v>
      </c>
      <c r="AM109" s="223"/>
      <c r="AN109" s="226">
        <v>10</v>
      </c>
      <c r="AO109" s="28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32.1" customHeight="1" x14ac:dyDescent="0.2">
      <c r="A110" s="82" t="s">
        <v>110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X110" s="2"/>
      <c r="BY110" s="2"/>
      <c r="BZ110" s="2"/>
      <c r="CG110" s="13"/>
      <c r="CH110" s="13"/>
      <c r="CI110" s="13"/>
      <c r="CJ110" s="13"/>
      <c r="CK110" s="13"/>
      <c r="CL110" s="13"/>
      <c r="CM110" s="13"/>
    </row>
    <row r="111" spans="1:91" ht="16.350000000000001" customHeight="1" x14ac:dyDescent="0.2">
      <c r="A111" s="1523" t="s">
        <v>111</v>
      </c>
      <c r="B111" s="1549"/>
      <c r="C111" s="1523" t="s">
        <v>53</v>
      </c>
      <c r="D111" s="1554"/>
      <c r="E111" s="1549"/>
      <c r="F111" s="1507" t="s">
        <v>112</v>
      </c>
      <c r="G111" s="1509"/>
      <c r="H111" s="1555" t="s">
        <v>113</v>
      </c>
      <c r="I111" s="1509"/>
      <c r="J111" s="1507" t="s">
        <v>114</v>
      </c>
      <c r="K111" s="1509"/>
      <c r="L111" s="1507" t="s">
        <v>115</v>
      </c>
      <c r="M111" s="1509"/>
      <c r="N111" s="1507" t="s">
        <v>116</v>
      </c>
      <c r="O111" s="1509"/>
      <c r="P111" s="1513" t="s">
        <v>117</v>
      </c>
      <c r="Q111" s="1514"/>
      <c r="R111" s="1513" t="s">
        <v>118</v>
      </c>
      <c r="S111" s="1514"/>
      <c r="T111" s="1513" t="s">
        <v>119</v>
      </c>
      <c r="U111" s="1520"/>
      <c r="V111" s="1513" t="s">
        <v>120</v>
      </c>
      <c r="W111" s="1520"/>
      <c r="X111" s="1562" t="s">
        <v>121</v>
      </c>
      <c r="Y111" s="1785" t="s">
        <v>122</v>
      </c>
      <c r="Z111" s="1520"/>
      <c r="AA111" s="1520"/>
      <c r="AB111" s="1514"/>
      <c r="AC111" s="1565" t="s">
        <v>123</v>
      </c>
      <c r="AD111" s="1566"/>
      <c r="AE111" s="1520" t="s">
        <v>124</v>
      </c>
      <c r="AF111" s="1520"/>
      <c r="AG111" s="1520"/>
      <c r="AH111" s="1514"/>
      <c r="AI111" s="1510" t="s">
        <v>125</v>
      </c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CG111" s="13"/>
      <c r="CH111" s="13"/>
      <c r="CI111" s="13"/>
      <c r="CJ111" s="13"/>
      <c r="CK111" s="13"/>
      <c r="CL111" s="13"/>
      <c r="CM111" s="13"/>
    </row>
    <row r="112" spans="1:91" ht="25.35" customHeight="1" x14ac:dyDescent="0.2">
      <c r="A112" s="1525"/>
      <c r="B112" s="1551"/>
      <c r="C112" s="785" t="s">
        <v>32</v>
      </c>
      <c r="D112" s="786" t="s">
        <v>33</v>
      </c>
      <c r="E112" s="756" t="s">
        <v>34</v>
      </c>
      <c r="F112" s="787" t="s">
        <v>40</v>
      </c>
      <c r="G112" s="788" t="s">
        <v>34</v>
      </c>
      <c r="H112" s="787" t="s">
        <v>40</v>
      </c>
      <c r="I112" s="788" t="s">
        <v>34</v>
      </c>
      <c r="J112" s="787" t="s">
        <v>40</v>
      </c>
      <c r="K112" s="788" t="s">
        <v>34</v>
      </c>
      <c r="L112" s="787" t="s">
        <v>40</v>
      </c>
      <c r="M112" s="788" t="s">
        <v>34</v>
      </c>
      <c r="N112" s="787" t="s">
        <v>40</v>
      </c>
      <c r="O112" s="788" t="s">
        <v>34</v>
      </c>
      <c r="P112" s="787" t="s">
        <v>40</v>
      </c>
      <c r="Q112" s="788" t="s">
        <v>34</v>
      </c>
      <c r="R112" s="787" t="s">
        <v>40</v>
      </c>
      <c r="S112" s="788" t="s">
        <v>34</v>
      </c>
      <c r="T112" s="787" t="s">
        <v>40</v>
      </c>
      <c r="U112" s="809" t="s">
        <v>34</v>
      </c>
      <c r="V112" s="787" t="s">
        <v>40</v>
      </c>
      <c r="W112" s="809" t="s">
        <v>34</v>
      </c>
      <c r="X112" s="1563"/>
      <c r="Y112" s="230" t="s">
        <v>126</v>
      </c>
      <c r="Z112" s="231" t="s">
        <v>127</v>
      </c>
      <c r="AA112" s="767" t="s">
        <v>128</v>
      </c>
      <c r="AB112" s="792" t="s">
        <v>129</v>
      </c>
      <c r="AC112" s="761" t="s">
        <v>130</v>
      </c>
      <c r="AD112" s="810" t="s">
        <v>131</v>
      </c>
      <c r="AE112" s="851" t="s">
        <v>132</v>
      </c>
      <c r="AF112" s="792" t="s">
        <v>133</v>
      </c>
      <c r="AG112" s="236" t="s">
        <v>134</v>
      </c>
      <c r="AH112" s="792" t="s">
        <v>135</v>
      </c>
      <c r="AI112" s="15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16.350000000000001" customHeight="1" x14ac:dyDescent="0.2">
      <c r="A113" s="1782" t="s">
        <v>136</v>
      </c>
      <c r="B113" s="1783"/>
      <c r="C113" s="831">
        <f>SUM(D113+E113)</f>
        <v>14</v>
      </c>
      <c r="D113" s="846">
        <f>SUM(F113+H113+J113+L113+N113+P113+R113+T113+V113)</f>
        <v>5</v>
      </c>
      <c r="E113" s="793">
        <f>SUM(G113+I113+K113+M113+O113+Q113+S113+U113+W113)</f>
        <v>9</v>
      </c>
      <c r="F113" s="807"/>
      <c r="G113" s="852">
        <v>2</v>
      </c>
      <c r="H113" s="833">
        <v>1</v>
      </c>
      <c r="I113" s="834">
        <v>1</v>
      </c>
      <c r="J113" s="807">
        <v>2</v>
      </c>
      <c r="K113" s="852"/>
      <c r="L113" s="833"/>
      <c r="M113" s="834">
        <v>3</v>
      </c>
      <c r="N113" s="807">
        <v>1</v>
      </c>
      <c r="O113" s="852">
        <v>2</v>
      </c>
      <c r="P113" s="833"/>
      <c r="Q113" s="834"/>
      <c r="R113" s="807"/>
      <c r="S113" s="852"/>
      <c r="T113" s="833">
        <v>1</v>
      </c>
      <c r="U113" s="834">
        <v>1</v>
      </c>
      <c r="V113" s="807"/>
      <c r="W113" s="811"/>
      <c r="X113" s="789"/>
      <c r="Y113" s="853">
        <v>5</v>
      </c>
      <c r="Z113" s="833">
        <v>9</v>
      </c>
      <c r="AA113" s="854"/>
      <c r="AB113" s="855"/>
      <c r="AC113" s="811">
        <v>9</v>
      </c>
      <c r="AD113" s="856">
        <v>5</v>
      </c>
      <c r="AE113" s="853"/>
      <c r="AF113" s="835"/>
      <c r="AG113" s="835">
        <v>12</v>
      </c>
      <c r="AH113" s="835"/>
      <c r="AI113" s="835">
        <v>2</v>
      </c>
      <c r="AJ113" s="28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12"/>
      <c r="AW113" s="12"/>
      <c r="AX113" s="12"/>
      <c r="AY113" s="12"/>
      <c r="AZ113" s="12"/>
      <c r="BA113" s="12"/>
      <c r="CG113" s="13">
        <v>0</v>
      </c>
      <c r="CH113" s="13">
        <v>0</v>
      </c>
      <c r="CI113" s="13">
        <v>0</v>
      </c>
      <c r="CJ113" s="13"/>
      <c r="CK113" s="13"/>
      <c r="CL113" s="13"/>
      <c r="CM113" s="13"/>
    </row>
    <row r="114" spans="1:91" ht="16.350000000000001" customHeight="1" x14ac:dyDescent="0.2">
      <c r="A114" s="1571" t="s">
        <v>137</v>
      </c>
      <c r="B114" s="1572"/>
      <c r="C114" s="239">
        <f>SUM(D114+E114)</f>
        <v>61</v>
      </c>
      <c r="D114" s="240">
        <f>SUM(F114+H114+J114+L114+N114+P114+R114+T114+V114)</f>
        <v>39</v>
      </c>
      <c r="E114" s="241">
        <f>SUM(G114+I114+K114+M114+O114+Q114+S114+U114+W114)</f>
        <v>22</v>
      </c>
      <c r="F114" s="242"/>
      <c r="G114" s="243">
        <v>1</v>
      </c>
      <c r="H114" s="244">
        <v>1</v>
      </c>
      <c r="I114" s="245">
        <v>4</v>
      </c>
      <c r="J114" s="242">
        <v>6</v>
      </c>
      <c r="K114" s="243">
        <v>5</v>
      </c>
      <c r="L114" s="244">
        <v>15</v>
      </c>
      <c r="M114" s="245">
        <v>4</v>
      </c>
      <c r="N114" s="242">
        <v>5</v>
      </c>
      <c r="O114" s="243">
        <v>6</v>
      </c>
      <c r="P114" s="244">
        <v>7</v>
      </c>
      <c r="Q114" s="245"/>
      <c r="R114" s="242">
        <v>3</v>
      </c>
      <c r="S114" s="243">
        <v>1</v>
      </c>
      <c r="T114" s="244">
        <v>2</v>
      </c>
      <c r="U114" s="245">
        <v>1</v>
      </c>
      <c r="V114" s="242"/>
      <c r="W114" s="246"/>
      <c r="X114" s="247">
        <v>1</v>
      </c>
      <c r="Y114" s="248"/>
      <c r="Z114" s="249"/>
      <c r="AA114" s="250">
        <v>33</v>
      </c>
      <c r="AB114" s="250">
        <v>28</v>
      </c>
      <c r="AC114" s="247">
        <v>22</v>
      </c>
      <c r="AD114" s="251">
        <v>39</v>
      </c>
      <c r="AE114" s="252">
        <v>7</v>
      </c>
      <c r="AF114" s="253"/>
      <c r="AG114" s="253">
        <v>36</v>
      </c>
      <c r="AH114" s="253">
        <v>14</v>
      </c>
      <c r="AI114" s="253">
        <v>4</v>
      </c>
      <c r="AJ114" s="28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32.1" customHeight="1" x14ac:dyDescent="0.2">
      <c r="A115" s="82" t="s">
        <v>138</v>
      </c>
      <c r="B115" s="11"/>
      <c r="C115" s="1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"/>
      <c r="V115" s="8"/>
      <c r="W115" s="8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BX115" s="2"/>
      <c r="BY115" s="2"/>
      <c r="BZ115" s="2"/>
      <c r="CG115" s="13"/>
      <c r="CH115" s="13"/>
      <c r="CI115" s="13"/>
      <c r="CJ115" s="13"/>
      <c r="CK115" s="13"/>
      <c r="CL115" s="13"/>
      <c r="CM115" s="13"/>
    </row>
    <row r="116" spans="1:91" ht="16.350000000000001" customHeight="1" x14ac:dyDescent="0.2">
      <c r="A116" s="1523" t="s">
        <v>111</v>
      </c>
      <c r="B116" s="1549"/>
      <c r="C116" s="1498" t="s">
        <v>53</v>
      </c>
      <c r="D116" s="1507" t="s">
        <v>6</v>
      </c>
      <c r="E116" s="1508"/>
      <c r="F116" s="1508"/>
      <c r="G116" s="1508"/>
      <c r="H116" s="1508"/>
      <c r="I116" s="1508"/>
      <c r="J116" s="1508"/>
      <c r="K116" s="1508"/>
      <c r="L116" s="1508"/>
      <c r="M116" s="1561"/>
      <c r="N116" s="1784" t="s">
        <v>139</v>
      </c>
      <c r="O116" s="1561"/>
      <c r="P116" s="1503" t="s">
        <v>7</v>
      </c>
      <c r="Q116" s="8"/>
      <c r="R116" s="7"/>
      <c r="S116" s="7"/>
      <c r="T116" s="7"/>
      <c r="U116" s="7"/>
      <c r="V116" s="7"/>
      <c r="W116" s="7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CG116" s="13"/>
      <c r="CH116" s="13"/>
      <c r="CI116" s="13"/>
      <c r="CJ116" s="13"/>
      <c r="CK116" s="13"/>
      <c r="CL116" s="13"/>
      <c r="CM116" s="13"/>
    </row>
    <row r="117" spans="1:91" ht="21.6" customHeight="1" x14ac:dyDescent="0.2">
      <c r="A117" s="1525"/>
      <c r="B117" s="1551"/>
      <c r="C117" s="1500"/>
      <c r="D117" s="787" t="s">
        <v>11</v>
      </c>
      <c r="E117" s="100" t="s">
        <v>12</v>
      </c>
      <c r="F117" s="804" t="s">
        <v>13</v>
      </c>
      <c r="G117" s="804" t="s">
        <v>14</v>
      </c>
      <c r="H117" s="804" t="s">
        <v>15</v>
      </c>
      <c r="I117" s="804" t="s">
        <v>140</v>
      </c>
      <c r="J117" s="804" t="s">
        <v>141</v>
      </c>
      <c r="K117" s="804" t="s">
        <v>142</v>
      </c>
      <c r="L117" s="804" t="s">
        <v>143</v>
      </c>
      <c r="M117" s="812" t="s">
        <v>144</v>
      </c>
      <c r="N117" s="791" t="s">
        <v>33</v>
      </c>
      <c r="O117" s="755" t="s">
        <v>34</v>
      </c>
      <c r="P117" s="1506"/>
      <c r="Q117" s="8"/>
      <c r="R117" s="7"/>
      <c r="S117" s="7"/>
      <c r="T117" s="7"/>
      <c r="U117" s="7"/>
      <c r="V117" s="7"/>
      <c r="W117" s="7"/>
      <c r="CG117" s="13"/>
      <c r="CH117" s="13"/>
      <c r="CI117" s="13"/>
      <c r="CJ117" s="13"/>
      <c r="CK117" s="13"/>
      <c r="CL117" s="13"/>
      <c r="CM117" s="13"/>
    </row>
    <row r="118" spans="1:91" ht="26.25" customHeight="1" x14ac:dyDescent="0.2">
      <c r="A118" s="1510" t="s">
        <v>145</v>
      </c>
      <c r="B118" s="857" t="s">
        <v>146</v>
      </c>
      <c r="C118" s="858">
        <f>SUM(F118:K118)</f>
        <v>0</v>
      </c>
      <c r="D118" s="259"/>
      <c r="E118" s="260"/>
      <c r="F118" s="845"/>
      <c r="G118" s="845"/>
      <c r="H118" s="845"/>
      <c r="I118" s="845"/>
      <c r="J118" s="845"/>
      <c r="K118" s="845"/>
      <c r="L118" s="260"/>
      <c r="M118" s="261"/>
      <c r="N118" s="859"/>
      <c r="O118" s="813"/>
      <c r="P118" s="794"/>
      <c r="Q118" s="28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12"/>
      <c r="AD118" s="12"/>
      <c r="AE118" s="12"/>
      <c r="CG118" s="13">
        <v>0</v>
      </c>
      <c r="CH118" s="13">
        <v>0</v>
      </c>
      <c r="CI118" s="13">
        <v>0</v>
      </c>
      <c r="CJ118" s="13"/>
      <c r="CK118" s="13"/>
      <c r="CL118" s="13"/>
      <c r="CM118" s="13"/>
    </row>
    <row r="119" spans="1:91" ht="23.25" customHeight="1" x14ac:dyDescent="0.2">
      <c r="A119" s="1512"/>
      <c r="B119" s="263" t="s">
        <v>147</v>
      </c>
      <c r="C119" s="264">
        <f>SUM(F119:K119)</f>
        <v>0</v>
      </c>
      <c r="D119" s="52"/>
      <c r="E119" s="53"/>
      <c r="F119" s="49"/>
      <c r="G119" s="265"/>
      <c r="H119" s="265"/>
      <c r="I119" s="265"/>
      <c r="J119" s="265"/>
      <c r="K119" s="265"/>
      <c r="L119" s="53"/>
      <c r="M119" s="266"/>
      <c r="N119" s="267"/>
      <c r="O119" s="268"/>
      <c r="P119" s="47"/>
      <c r="Q119" s="28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12"/>
      <c r="AD119" s="12"/>
      <c r="AE119" s="12"/>
      <c r="CG119" s="13">
        <v>0</v>
      </c>
      <c r="CH119" s="13">
        <v>0</v>
      </c>
      <c r="CI119" s="13">
        <v>0</v>
      </c>
      <c r="CJ119" s="13"/>
      <c r="CK119" s="13"/>
      <c r="CL119" s="13"/>
      <c r="CM119" s="13"/>
    </row>
    <row r="120" spans="1:91" ht="32.1" customHeight="1" x14ac:dyDescent="0.2">
      <c r="A120" s="82" t="s">
        <v>148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"/>
      <c r="P120" s="8"/>
      <c r="Q120" s="57"/>
      <c r="R120" s="57"/>
      <c r="S120" s="57"/>
      <c r="T120" s="57"/>
      <c r="U120" s="57"/>
      <c r="V120" s="57"/>
      <c r="W120" s="57"/>
      <c r="X120" s="12"/>
      <c r="Y120" s="12"/>
      <c r="Z120" s="12"/>
      <c r="AA120" s="12"/>
      <c r="AB120" s="12"/>
      <c r="AC120" s="12"/>
      <c r="AD120" s="12"/>
      <c r="AE120" s="12"/>
      <c r="BX120" s="2"/>
      <c r="BY120" s="2"/>
      <c r="BZ120" s="2"/>
      <c r="CG120" s="13"/>
      <c r="CH120" s="13"/>
      <c r="CI120" s="13"/>
      <c r="CJ120" s="13"/>
      <c r="CK120" s="13"/>
      <c r="CL120" s="13"/>
      <c r="CM120" s="13"/>
    </row>
    <row r="121" spans="1:91" ht="16.350000000000001" customHeight="1" x14ac:dyDescent="0.2">
      <c r="A121" s="1510" t="s">
        <v>149</v>
      </c>
      <c r="B121" s="1510" t="s">
        <v>150</v>
      </c>
      <c r="C121" s="8"/>
      <c r="D121" s="26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12"/>
      <c r="B122" s="1512"/>
      <c r="C122" s="8"/>
      <c r="D122" s="26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860" t="s">
        <v>151</v>
      </c>
      <c r="B123" s="848">
        <v>1</v>
      </c>
      <c r="C123" s="13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271" t="s">
        <v>152</v>
      </c>
      <c r="B124" s="70">
        <v>0</v>
      </c>
      <c r="C124" s="13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1" t="s">
        <v>153</v>
      </c>
      <c r="B125" s="70">
        <v>6</v>
      </c>
      <c r="C125" s="13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1" t="s">
        <v>154</v>
      </c>
      <c r="B126" s="70">
        <v>4</v>
      </c>
      <c r="C126" s="13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1" t="s">
        <v>155</v>
      </c>
      <c r="B127" s="70">
        <v>0</v>
      </c>
      <c r="C127" s="13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2" t="s">
        <v>156</v>
      </c>
      <c r="B128" s="75">
        <v>2</v>
      </c>
      <c r="C128" s="13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2" t="s">
        <v>157</v>
      </c>
      <c r="B129" s="75">
        <v>11</v>
      </c>
      <c r="C129" s="13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2" t="s">
        <v>158</v>
      </c>
      <c r="B130" s="70">
        <v>1</v>
      </c>
      <c r="C130" s="13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2" t="s">
        <v>159</v>
      </c>
      <c r="B131" s="75">
        <v>2</v>
      </c>
      <c r="C131" s="13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3" t="s">
        <v>160</v>
      </c>
      <c r="B132" s="274">
        <v>10</v>
      </c>
      <c r="C132" s="13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5" t="s">
        <v>161</v>
      </c>
      <c r="B133" s="274">
        <v>105</v>
      </c>
      <c r="C133" s="131"/>
      <c r="D133" s="8"/>
      <c r="E133" s="8"/>
      <c r="F133" s="8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5" t="s">
        <v>162</v>
      </c>
      <c r="B134" s="274">
        <v>33</v>
      </c>
      <c r="C134" s="131"/>
      <c r="D134" s="8"/>
      <c r="E134" s="8"/>
      <c r="F134" s="8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814" t="s">
        <v>53</v>
      </c>
      <c r="B135" s="803">
        <f>SUM(B123:B134)</f>
        <v>175</v>
      </c>
      <c r="C135" s="8"/>
      <c r="D135" s="8"/>
      <c r="E135" s="8"/>
      <c r="F135" s="8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8"/>
      <c r="CG135" s="13"/>
      <c r="CH135" s="13"/>
      <c r="CI135" s="13"/>
      <c r="CJ135" s="13"/>
      <c r="CK135" s="13"/>
      <c r="CL135" s="13"/>
      <c r="CM135" s="13"/>
    </row>
    <row r="136" spans="1:91" ht="32.1" customHeight="1" x14ac:dyDescent="0.2">
      <c r="A136" s="776" t="s">
        <v>163</v>
      </c>
      <c r="B136" s="1"/>
      <c r="C136" s="1"/>
      <c r="D136" s="8"/>
      <c r="E136" s="277"/>
      <c r="F136" s="8"/>
      <c r="G136" s="278"/>
      <c r="H136" s="57"/>
      <c r="I136" s="57"/>
      <c r="J136" s="57"/>
      <c r="K136" s="57"/>
      <c r="L136" s="57"/>
      <c r="M136" s="279"/>
      <c r="N136" s="279"/>
      <c r="O136" s="279"/>
      <c r="P136" s="57"/>
      <c r="Q136" s="57"/>
      <c r="R136" s="57"/>
      <c r="S136" s="57"/>
      <c r="T136" s="57"/>
      <c r="U136" s="57"/>
      <c r="V136" s="57"/>
      <c r="W136" s="8"/>
      <c r="BX136" s="2"/>
      <c r="BY136" s="2"/>
      <c r="BZ136" s="2"/>
      <c r="CG136" s="13"/>
      <c r="CH136" s="13"/>
      <c r="CI136" s="13"/>
      <c r="CJ136" s="13"/>
      <c r="CK136" s="13"/>
      <c r="CL136" s="13"/>
      <c r="CM136" s="13"/>
    </row>
    <row r="137" spans="1:91" ht="25.35" customHeight="1" x14ac:dyDescent="0.2">
      <c r="A137" s="1507" t="s">
        <v>164</v>
      </c>
      <c r="B137" s="1508"/>
      <c r="C137" s="1508"/>
      <c r="D137" s="1509"/>
      <c r="E137" s="792" t="s">
        <v>165</v>
      </c>
      <c r="F137" s="792" t="s">
        <v>166</v>
      </c>
      <c r="G137" s="280"/>
      <c r="H137" s="281"/>
      <c r="I137" s="281"/>
      <c r="J137" s="281"/>
      <c r="K137" s="281"/>
      <c r="L137" s="57"/>
      <c r="M137" s="57"/>
      <c r="N137" s="57"/>
      <c r="O137" s="57"/>
      <c r="P137" s="57"/>
      <c r="Q137" s="57"/>
      <c r="R137" s="57"/>
      <c r="S137" s="57"/>
      <c r="T137" s="97"/>
      <c r="U137" s="97"/>
      <c r="V137" s="97"/>
      <c r="W137" s="7"/>
      <c r="CG137" s="13"/>
      <c r="CH137" s="13"/>
      <c r="CI137" s="13"/>
      <c r="CJ137" s="13"/>
      <c r="CK137" s="13"/>
      <c r="CL137" s="13"/>
      <c r="CM137" s="13"/>
    </row>
    <row r="138" spans="1:91" ht="16.350000000000001" customHeight="1" x14ac:dyDescent="0.2">
      <c r="A138" s="792" t="s">
        <v>167</v>
      </c>
      <c r="B138" s="1567" t="s">
        <v>168</v>
      </c>
      <c r="C138" s="1568"/>
      <c r="D138" s="1569"/>
      <c r="E138" s="815"/>
      <c r="F138" s="815"/>
      <c r="G138" s="102" t="str">
        <f>CA138</f>
        <v/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57"/>
      <c r="T138" s="97"/>
      <c r="U138" s="97"/>
      <c r="V138" s="97"/>
      <c r="W138" s="7"/>
      <c r="CA138" s="103" t="str">
        <f>IF(E138&lt;F138,"* El número de llamadas válidas NO DEBE ser mayor al total de llamadas.","")</f>
        <v/>
      </c>
      <c r="CG138" s="104">
        <f>IF(E138&lt;F138,1,0)</f>
        <v>0</v>
      </c>
      <c r="CH138" s="13"/>
      <c r="CI138" s="13"/>
      <c r="CJ138" s="13"/>
      <c r="CK138" s="13"/>
      <c r="CL138" s="13"/>
      <c r="CM138" s="13"/>
    </row>
    <row r="139" spans="1:91" ht="32.1" customHeight="1" x14ac:dyDescent="0.2">
      <c r="A139" s="82" t="s">
        <v>169</v>
      </c>
      <c r="B139" s="82"/>
      <c r="C139" s="82"/>
      <c r="D139" s="82"/>
      <c r="E139" s="82"/>
      <c r="F139" s="82"/>
      <c r="G139" s="283"/>
      <c r="H139" s="283"/>
      <c r="I139" s="283"/>
      <c r="J139" s="283"/>
      <c r="K139" s="283"/>
      <c r="L139" s="284"/>
      <c r="M139" s="57"/>
      <c r="N139" s="57"/>
      <c r="O139" s="57"/>
      <c r="P139" s="57"/>
      <c r="Q139" s="57"/>
      <c r="R139" s="12"/>
      <c r="S139" s="12"/>
      <c r="T139" s="12"/>
      <c r="U139" s="12"/>
      <c r="V139" s="12"/>
      <c r="BX139" s="2"/>
      <c r="BY139" s="2"/>
      <c r="BZ139" s="2"/>
      <c r="CG139" s="13"/>
      <c r="CH139" s="13"/>
      <c r="CI139" s="13"/>
      <c r="CJ139" s="13"/>
      <c r="CK139" s="13"/>
      <c r="CL139" s="13"/>
      <c r="CM139" s="13"/>
    </row>
    <row r="140" spans="1:91" ht="27" customHeight="1" x14ac:dyDescent="0.2">
      <c r="A140" s="1523" t="s">
        <v>164</v>
      </c>
      <c r="B140" s="1554"/>
      <c r="C140" s="1549"/>
      <c r="D140" s="1513" t="s">
        <v>170</v>
      </c>
      <c r="E140" s="1520"/>
      <c r="F140" s="1514"/>
      <c r="G140" s="1510" t="s">
        <v>7</v>
      </c>
      <c r="H140" s="1508" t="s">
        <v>171</v>
      </c>
      <c r="I140" s="1508"/>
      <c r="J140" s="1509"/>
      <c r="K140" s="1507" t="s">
        <v>172</v>
      </c>
      <c r="L140" s="1508"/>
      <c r="M140" s="150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25"/>
      <c r="B141" s="1570"/>
      <c r="C141" s="1551"/>
      <c r="D141" s="766" t="s">
        <v>53</v>
      </c>
      <c r="E141" s="777" t="s">
        <v>173</v>
      </c>
      <c r="F141" s="760" t="s">
        <v>174</v>
      </c>
      <c r="G141" s="1512"/>
      <c r="H141" s="777" t="s">
        <v>175</v>
      </c>
      <c r="I141" s="772" t="s">
        <v>176</v>
      </c>
      <c r="J141" s="760" t="s">
        <v>177</v>
      </c>
      <c r="K141" s="777" t="s">
        <v>175</v>
      </c>
      <c r="L141" s="772" t="s">
        <v>176</v>
      </c>
      <c r="M141" s="760" t="s">
        <v>177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16.350000000000001" customHeight="1" x14ac:dyDescent="0.2">
      <c r="A142" s="1510" t="s">
        <v>178</v>
      </c>
      <c r="B142" s="1786" t="s">
        <v>179</v>
      </c>
      <c r="C142" s="1787"/>
      <c r="D142" s="858">
        <f>SUM(E142+F142)</f>
        <v>0</v>
      </c>
      <c r="E142" s="839"/>
      <c r="F142" s="794"/>
      <c r="G142" s="848"/>
      <c r="H142" s="839"/>
      <c r="I142" s="795"/>
      <c r="J142" s="794"/>
      <c r="K142" s="839"/>
      <c r="L142" s="795"/>
      <c r="M142" s="794"/>
      <c r="N142" s="28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12"/>
      <c r="AA142" s="12"/>
      <c r="CG142" s="13"/>
      <c r="CH142" s="13"/>
      <c r="CI142" s="13">
        <v>0</v>
      </c>
      <c r="CJ142" s="13"/>
      <c r="CK142" s="13"/>
      <c r="CL142" s="13"/>
      <c r="CM142" s="13"/>
    </row>
    <row r="143" spans="1:91" ht="16.350000000000001" customHeight="1" x14ac:dyDescent="0.2">
      <c r="A143" s="1512"/>
      <c r="B143" s="286" t="s">
        <v>180</v>
      </c>
      <c r="C143" s="287"/>
      <c r="D143" s="288">
        <f>SUM(E143+F143)</f>
        <v>0</v>
      </c>
      <c r="E143" s="289"/>
      <c r="F143" s="290"/>
      <c r="G143" s="291"/>
      <c r="H143" s="289"/>
      <c r="I143" s="292"/>
      <c r="J143" s="290"/>
      <c r="K143" s="289"/>
      <c r="L143" s="292"/>
      <c r="M143" s="290"/>
      <c r="N143" s="28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32.1" customHeight="1" x14ac:dyDescent="0.2">
      <c r="A144" s="776" t="s">
        <v>181</v>
      </c>
      <c r="B144" s="8"/>
      <c r="C144" s="293"/>
      <c r="D144" s="293"/>
      <c r="E144" s="294"/>
      <c r="F144" s="8"/>
      <c r="G144" s="8"/>
      <c r="H144" s="8"/>
      <c r="I144" s="8"/>
      <c r="J144" s="8"/>
      <c r="K144" s="8"/>
      <c r="L144" s="8"/>
      <c r="M144" s="8"/>
      <c r="N144" s="57"/>
      <c r="O144" s="57"/>
      <c r="P144" s="57"/>
      <c r="Q144" s="57"/>
      <c r="R144" s="57"/>
      <c r="S144" s="57"/>
      <c r="T144" s="57"/>
      <c r="U144" s="57"/>
      <c r="V144" s="57"/>
      <c r="W144" s="12"/>
      <c r="X144" s="12"/>
      <c r="Y144" s="12"/>
      <c r="Z144" s="12"/>
      <c r="AA144" s="12"/>
      <c r="BX144" s="2"/>
      <c r="BY144" s="2"/>
      <c r="BZ144" s="2"/>
      <c r="CG144" s="13"/>
      <c r="CH144" s="13"/>
      <c r="CI144" s="13"/>
      <c r="CJ144" s="13"/>
      <c r="CK144" s="13"/>
      <c r="CL144" s="13"/>
      <c r="CM144" s="13"/>
    </row>
    <row r="145" spans="1:104" ht="58.35" customHeight="1" x14ac:dyDescent="0.2">
      <c r="A145" s="1513" t="s">
        <v>182</v>
      </c>
      <c r="B145" s="1514"/>
      <c r="C145" s="792" t="s">
        <v>5</v>
      </c>
      <c r="D145" s="792" t="s">
        <v>183</v>
      </c>
      <c r="E145" s="787" t="s">
        <v>184</v>
      </c>
      <c r="F145" s="765" t="s">
        <v>67</v>
      </c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97"/>
      <c r="T145" s="97"/>
      <c r="U145" s="97"/>
      <c r="V145" s="97"/>
      <c r="W145" s="12"/>
      <c r="X145" s="12"/>
      <c r="Y145" s="12"/>
      <c r="Z145" s="12"/>
      <c r="AA145" s="12"/>
      <c r="CG145" s="13"/>
      <c r="CH145" s="13"/>
      <c r="CI145" s="13"/>
      <c r="CJ145" s="13"/>
      <c r="CK145" s="13"/>
      <c r="CL145" s="13"/>
      <c r="CM145" s="13"/>
    </row>
    <row r="146" spans="1:104" ht="16.350000000000001" customHeight="1" x14ac:dyDescent="0.2">
      <c r="A146" s="1510" t="s">
        <v>185</v>
      </c>
      <c r="B146" s="62" t="s">
        <v>186</v>
      </c>
      <c r="C146" s="137"/>
      <c r="D146" s="295"/>
      <c r="E146" s="816"/>
      <c r="F146" s="817"/>
      <c r="G146" s="28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97"/>
      <c r="T146" s="97"/>
      <c r="U146" s="97"/>
      <c r="V146" s="97"/>
      <c r="W146" s="12"/>
      <c r="X146" s="12"/>
      <c r="CG146" s="13">
        <v>0</v>
      </c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12"/>
      <c r="B147" s="89" t="s">
        <v>187</v>
      </c>
      <c r="C147" s="80"/>
      <c r="D147" s="46"/>
      <c r="E147" s="298"/>
      <c r="F147" s="299"/>
      <c r="G147" s="28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97"/>
      <c r="T147" s="97"/>
      <c r="U147" s="97"/>
      <c r="V147" s="97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771" t="s">
        <v>188</v>
      </c>
      <c r="B148" s="71" t="s">
        <v>186</v>
      </c>
      <c r="C148" s="815"/>
      <c r="D148" s="818"/>
      <c r="E148" s="302"/>
      <c r="F148" s="303"/>
      <c r="G148" s="28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97"/>
      <c r="T148" s="97"/>
      <c r="U148" s="97"/>
      <c r="V148" s="97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510" t="s">
        <v>189</v>
      </c>
      <c r="B149" s="62" t="s">
        <v>190</v>
      </c>
      <c r="C149" s="137"/>
      <c r="D149" s="36"/>
      <c r="E149" s="304"/>
      <c r="F149" s="305"/>
      <c r="G149" s="28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97"/>
      <c r="T149" s="97"/>
      <c r="U149" s="97"/>
      <c r="V149" s="97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11"/>
      <c r="B150" s="30" t="s">
        <v>191</v>
      </c>
      <c r="C150" s="75"/>
      <c r="D150" s="34"/>
      <c r="E150" s="38"/>
      <c r="F150" s="73"/>
      <c r="G150" s="28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97"/>
      <c r="T150" s="97"/>
      <c r="U150" s="97"/>
      <c r="V150" s="97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12"/>
      <c r="B151" s="89" t="s">
        <v>192</v>
      </c>
      <c r="C151" s="80"/>
      <c r="D151" s="46"/>
      <c r="E151" s="49"/>
      <c r="F151" s="47"/>
      <c r="G151" s="28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97"/>
      <c r="T151" s="97"/>
      <c r="U151" s="97"/>
      <c r="V151" s="97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s="82" customFormat="1" ht="32.1" customHeight="1" x14ac:dyDescent="0.2">
      <c r="A152" s="306" t="s">
        <v>193</v>
      </c>
      <c r="CA152" s="307"/>
      <c r="CB152" s="307"/>
      <c r="CC152" s="307"/>
      <c r="CD152" s="307"/>
      <c r="CE152" s="307"/>
      <c r="CF152" s="307"/>
      <c r="CG152" s="308"/>
      <c r="CH152" s="308"/>
      <c r="CI152" s="308"/>
      <c r="CJ152" s="308"/>
      <c r="CK152" s="308"/>
      <c r="CL152" s="308"/>
      <c r="CM152" s="308"/>
      <c r="CN152" s="307"/>
      <c r="CO152" s="307"/>
      <c r="CP152" s="307"/>
      <c r="CQ152" s="307"/>
      <c r="CR152" s="307"/>
      <c r="CS152" s="307"/>
      <c r="CT152" s="307"/>
      <c r="CU152" s="307"/>
      <c r="CV152" s="307"/>
      <c r="CW152" s="307"/>
      <c r="CX152" s="307"/>
      <c r="CY152" s="307"/>
      <c r="CZ152" s="307"/>
    </row>
    <row r="153" spans="1:104" s="82" customFormat="1" ht="16.350000000000001" customHeight="1" x14ac:dyDescent="0.2">
      <c r="A153" s="1523" t="s">
        <v>164</v>
      </c>
      <c r="B153" s="1554"/>
      <c r="C153" s="1549"/>
      <c r="D153" s="1513" t="s">
        <v>194</v>
      </c>
      <c r="E153" s="1520"/>
      <c r="F153" s="1573"/>
      <c r="G153" s="1574" t="s">
        <v>183</v>
      </c>
      <c r="H153" s="1515" t="s">
        <v>195</v>
      </c>
      <c r="I153" s="1503" t="s">
        <v>67</v>
      </c>
      <c r="BX153" s="310"/>
      <c r="BY153" s="310"/>
      <c r="BZ153" s="310"/>
      <c r="CA153" s="307"/>
      <c r="CB153" s="307"/>
      <c r="CC153" s="307"/>
      <c r="CD153" s="307"/>
      <c r="CE153" s="307"/>
      <c r="CF153" s="307"/>
      <c r="CG153" s="308"/>
      <c r="CH153" s="308"/>
      <c r="CI153" s="308"/>
      <c r="CJ153" s="308"/>
      <c r="CK153" s="308"/>
      <c r="CL153" s="308"/>
      <c r="CM153" s="308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</row>
    <row r="154" spans="1:104" s="82" customFormat="1" ht="16.350000000000001" customHeight="1" x14ac:dyDescent="0.2">
      <c r="A154" s="1525"/>
      <c r="B154" s="1570"/>
      <c r="C154" s="1551"/>
      <c r="D154" s="766" t="s">
        <v>196</v>
      </c>
      <c r="E154" s="787" t="s">
        <v>185</v>
      </c>
      <c r="F154" s="762" t="s">
        <v>189</v>
      </c>
      <c r="G154" s="1575"/>
      <c r="H154" s="1516"/>
      <c r="I154" s="1506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BX154" s="310"/>
      <c r="BY154" s="310"/>
      <c r="BZ154" s="310"/>
      <c r="CA154" s="307"/>
      <c r="CB154" s="307"/>
      <c r="CC154" s="307"/>
      <c r="CD154" s="307"/>
      <c r="CE154" s="307"/>
      <c r="CF154" s="307"/>
      <c r="CG154" s="308"/>
      <c r="CH154" s="308"/>
      <c r="CI154" s="308"/>
      <c r="CJ154" s="308"/>
      <c r="CK154" s="308"/>
      <c r="CL154" s="308"/>
      <c r="CM154" s="308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</row>
    <row r="155" spans="1:104" ht="16.350000000000001" customHeight="1" x14ac:dyDescent="0.2">
      <c r="A155" s="1788" t="s">
        <v>197</v>
      </c>
      <c r="B155" s="1789" t="s">
        <v>192</v>
      </c>
      <c r="C155" s="1790"/>
      <c r="D155" s="858">
        <f t="shared" ref="D155:D160" si="19">SUM(E155:F155)</f>
        <v>0</v>
      </c>
      <c r="E155" s="839"/>
      <c r="F155" s="861"/>
      <c r="G155" s="795"/>
      <c r="H155" s="845"/>
      <c r="I155" s="794"/>
      <c r="J155" s="28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12"/>
      <c r="W155" s="12"/>
      <c r="X155" s="12"/>
      <c r="Y155" s="12"/>
      <c r="Z155" s="12"/>
      <c r="AA155" s="12"/>
      <c r="CG155" s="13">
        <v>0</v>
      </c>
      <c r="CH155" s="13"/>
      <c r="CI155" s="13"/>
      <c r="CJ155" s="13"/>
      <c r="CK155" s="13"/>
      <c r="CL155" s="13"/>
      <c r="CM155" s="13"/>
    </row>
    <row r="156" spans="1:104" ht="16.350000000000001" customHeight="1" x14ac:dyDescent="0.2">
      <c r="A156" s="1579"/>
      <c r="B156" s="1558" t="s">
        <v>190</v>
      </c>
      <c r="C156" s="1559"/>
      <c r="D156" s="313">
        <f t="shared" si="19"/>
        <v>211</v>
      </c>
      <c r="E156" s="34">
        <v>211</v>
      </c>
      <c r="F156" s="314"/>
      <c r="G156" s="38">
        <v>211</v>
      </c>
      <c r="H156" s="41"/>
      <c r="I156" s="7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0"/>
      <c r="B157" s="1547" t="s">
        <v>191</v>
      </c>
      <c r="C157" s="1548"/>
      <c r="D157" s="264">
        <f t="shared" si="19"/>
        <v>0</v>
      </c>
      <c r="E157" s="46"/>
      <c r="F157" s="316"/>
      <c r="G157" s="49"/>
      <c r="H157" s="265"/>
      <c r="I157" s="47"/>
      <c r="J157" s="2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10" t="s">
        <v>198</v>
      </c>
      <c r="B158" s="1789" t="s">
        <v>192</v>
      </c>
      <c r="C158" s="1790"/>
      <c r="D158" s="858">
        <f t="shared" si="19"/>
        <v>0</v>
      </c>
      <c r="E158" s="839"/>
      <c r="F158" s="861"/>
      <c r="G158" s="795"/>
      <c r="H158" s="845"/>
      <c r="I158" s="794"/>
      <c r="J158" s="28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11"/>
      <c r="B159" s="1558" t="s">
        <v>190</v>
      </c>
      <c r="C159" s="1559"/>
      <c r="D159" s="313">
        <f t="shared" si="19"/>
        <v>146</v>
      </c>
      <c r="E159" s="34">
        <v>146</v>
      </c>
      <c r="F159" s="314"/>
      <c r="G159" s="38">
        <v>146</v>
      </c>
      <c r="H159" s="41"/>
      <c r="I159" s="73"/>
      <c r="J159" s="28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12"/>
      <c r="B160" s="1547" t="s">
        <v>191</v>
      </c>
      <c r="C160" s="1548"/>
      <c r="D160" s="264">
        <f t="shared" si="19"/>
        <v>0</v>
      </c>
      <c r="E160" s="46"/>
      <c r="F160" s="316"/>
      <c r="G160" s="49"/>
      <c r="H160" s="265"/>
      <c r="I160" s="47"/>
      <c r="J160" s="28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32.1" customHeight="1" x14ac:dyDescent="0.2">
      <c r="A161" s="10" t="s">
        <v>199</v>
      </c>
      <c r="B161" s="10"/>
      <c r="C161" s="10"/>
      <c r="D161" s="10"/>
      <c r="E161" s="8"/>
      <c r="G161" s="8"/>
      <c r="H161" s="8"/>
      <c r="I161" s="8"/>
      <c r="J161" s="57"/>
      <c r="K161" s="57"/>
      <c r="L161" s="57"/>
      <c r="M161" s="57"/>
      <c r="N161" s="57"/>
      <c r="O161" s="12"/>
      <c r="P161" s="57"/>
      <c r="Q161" s="57"/>
      <c r="R161" s="57"/>
      <c r="S161" s="57"/>
      <c r="T161" s="57"/>
      <c r="U161" s="57"/>
      <c r="V161" s="57"/>
      <c r="W161" s="57"/>
      <c r="X161" s="12"/>
      <c r="Y161" s="12"/>
      <c r="Z161" s="12"/>
      <c r="AA161" s="12"/>
      <c r="BX161" s="2"/>
      <c r="BY161" s="2"/>
      <c r="BZ161" s="2"/>
      <c r="CG161" s="13"/>
      <c r="CH161" s="13"/>
      <c r="CI161" s="13"/>
      <c r="CJ161" s="13"/>
      <c r="CK161" s="13"/>
      <c r="CL161" s="13"/>
      <c r="CM161" s="13"/>
    </row>
    <row r="162" spans="1:91" ht="16.350000000000001" customHeight="1" x14ac:dyDescent="0.2">
      <c r="A162" s="1794" t="s">
        <v>200</v>
      </c>
      <c r="B162" s="1794"/>
      <c r="C162" s="1589" t="s">
        <v>201</v>
      </c>
      <c r="D162" s="1590"/>
      <c r="E162" s="1591"/>
      <c r="F162" s="1565" t="s">
        <v>6</v>
      </c>
      <c r="G162" s="1595"/>
      <c r="H162" s="1595"/>
      <c r="I162" s="1595"/>
      <c r="J162" s="1595"/>
      <c r="K162" s="1595"/>
      <c r="L162" s="1595"/>
      <c r="M162" s="1595"/>
      <c r="N162" s="1595"/>
      <c r="O162" s="1595"/>
      <c r="P162" s="1595"/>
      <c r="Q162" s="1595"/>
      <c r="R162" s="1595"/>
      <c r="S162" s="1595"/>
      <c r="T162" s="1595"/>
      <c r="U162" s="1595"/>
      <c r="V162" s="1595"/>
      <c r="W162" s="1595"/>
      <c r="X162" s="1595"/>
      <c r="Y162" s="1595"/>
      <c r="Z162" s="1595"/>
      <c r="AA162" s="1595"/>
      <c r="AB162" s="1595"/>
      <c r="AC162" s="1595"/>
      <c r="AD162" s="1595"/>
      <c r="AE162" s="1595"/>
      <c r="AF162" s="1595"/>
      <c r="AG162" s="1595"/>
      <c r="AH162" s="1595"/>
      <c r="AI162" s="1595"/>
      <c r="AJ162" s="1595"/>
      <c r="AK162" s="1595"/>
      <c r="AL162" s="1595"/>
      <c r="AM162" s="1596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794"/>
      <c r="B163" s="1794"/>
      <c r="C163" s="1592"/>
      <c r="D163" s="1593"/>
      <c r="E163" s="1594"/>
      <c r="F163" s="1795" t="s">
        <v>11</v>
      </c>
      <c r="G163" s="1795"/>
      <c r="H163" s="1795" t="s">
        <v>12</v>
      </c>
      <c r="I163" s="1795"/>
      <c r="J163" s="1795" t="s">
        <v>13</v>
      </c>
      <c r="K163" s="1795"/>
      <c r="L163" s="1509" t="s">
        <v>14</v>
      </c>
      <c r="M163" s="1507"/>
      <c r="N163" s="1795" t="s">
        <v>15</v>
      </c>
      <c r="O163" s="1795"/>
      <c r="P163" s="1514" t="s">
        <v>16</v>
      </c>
      <c r="Q163" s="1513"/>
      <c r="R163" s="1791" t="s">
        <v>17</v>
      </c>
      <c r="S163" s="1791"/>
      <c r="T163" s="1514" t="s">
        <v>18</v>
      </c>
      <c r="U163" s="1513"/>
      <c r="V163" s="1791" t="s">
        <v>19</v>
      </c>
      <c r="W163" s="1791"/>
      <c r="X163" s="1514" t="s">
        <v>20</v>
      </c>
      <c r="Y163" s="1513"/>
      <c r="Z163" s="1513" t="s">
        <v>21</v>
      </c>
      <c r="AA163" s="1514"/>
      <c r="AB163" s="1791" t="s">
        <v>22</v>
      </c>
      <c r="AC163" s="1791"/>
      <c r="AD163" s="1791" t="s">
        <v>23</v>
      </c>
      <c r="AE163" s="1791"/>
      <c r="AF163" s="1791" t="s">
        <v>24</v>
      </c>
      <c r="AG163" s="1791"/>
      <c r="AH163" s="1791" t="s">
        <v>25</v>
      </c>
      <c r="AI163" s="1791"/>
      <c r="AJ163" s="1791" t="s">
        <v>26</v>
      </c>
      <c r="AK163" s="1791"/>
      <c r="AL163" s="1791" t="s">
        <v>27</v>
      </c>
      <c r="AM163" s="1791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794"/>
      <c r="B164" s="1794"/>
      <c r="C164" s="820" t="s">
        <v>32</v>
      </c>
      <c r="D164" s="821" t="s">
        <v>33</v>
      </c>
      <c r="E164" s="320" t="s">
        <v>34</v>
      </c>
      <c r="F164" s="787" t="s">
        <v>40</v>
      </c>
      <c r="G164" s="765" t="s">
        <v>34</v>
      </c>
      <c r="H164" s="787" t="s">
        <v>40</v>
      </c>
      <c r="I164" s="765" t="s">
        <v>34</v>
      </c>
      <c r="J164" s="787" t="s">
        <v>40</v>
      </c>
      <c r="K164" s="765" t="s">
        <v>34</v>
      </c>
      <c r="L164" s="787" t="s">
        <v>40</v>
      </c>
      <c r="M164" s="775" t="s">
        <v>34</v>
      </c>
      <c r="N164" s="787" t="s">
        <v>40</v>
      </c>
      <c r="O164" s="765" t="s">
        <v>34</v>
      </c>
      <c r="P164" s="787" t="s">
        <v>40</v>
      </c>
      <c r="Q164" s="775" t="s">
        <v>34</v>
      </c>
      <c r="R164" s="787" t="s">
        <v>40</v>
      </c>
      <c r="S164" s="765" t="s">
        <v>34</v>
      </c>
      <c r="T164" s="787" t="s">
        <v>40</v>
      </c>
      <c r="U164" s="775" t="s">
        <v>34</v>
      </c>
      <c r="V164" s="787" t="s">
        <v>40</v>
      </c>
      <c r="W164" s="765" t="s">
        <v>34</v>
      </c>
      <c r="X164" s="787" t="s">
        <v>40</v>
      </c>
      <c r="Y164" s="775" t="s">
        <v>34</v>
      </c>
      <c r="Z164" s="787" t="s">
        <v>40</v>
      </c>
      <c r="AA164" s="765" t="s">
        <v>34</v>
      </c>
      <c r="AB164" s="787" t="s">
        <v>40</v>
      </c>
      <c r="AC164" s="765" t="s">
        <v>34</v>
      </c>
      <c r="AD164" s="787" t="s">
        <v>40</v>
      </c>
      <c r="AE164" s="765" t="s">
        <v>34</v>
      </c>
      <c r="AF164" s="787" t="s">
        <v>40</v>
      </c>
      <c r="AG164" s="765" t="s">
        <v>34</v>
      </c>
      <c r="AH164" s="787" t="s">
        <v>40</v>
      </c>
      <c r="AI164" s="765" t="s">
        <v>34</v>
      </c>
      <c r="AJ164" s="787" t="s">
        <v>40</v>
      </c>
      <c r="AK164" s="765" t="s">
        <v>34</v>
      </c>
      <c r="AL164" s="787" t="s">
        <v>40</v>
      </c>
      <c r="AM164" s="765" t="s">
        <v>34</v>
      </c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792" t="s">
        <v>202</v>
      </c>
      <c r="B165" s="1793"/>
      <c r="C165" s="321">
        <f>SUM(D165+E165)</f>
        <v>0</v>
      </c>
      <c r="D165" s="322">
        <f>SUM(P165+R165+T165+V165+X165+Z165+AB165+AD165+AF165+AH165+AJ165+AL165)</f>
        <v>0</v>
      </c>
      <c r="E165" s="822">
        <f>SUM(Q165+S165+U165+W165+Y165+AA165+AC165+AE165+AG165+AI165+AK165+AM165)</f>
        <v>0</v>
      </c>
      <c r="F165" s="823"/>
      <c r="G165" s="325"/>
      <c r="H165" s="326"/>
      <c r="I165" s="824"/>
      <c r="J165" s="823"/>
      <c r="K165" s="325"/>
      <c r="L165" s="326"/>
      <c r="M165" s="824"/>
      <c r="N165" s="326"/>
      <c r="O165" s="824"/>
      <c r="P165" s="825"/>
      <c r="Q165" s="826"/>
      <c r="R165" s="827"/>
      <c r="S165" s="828"/>
      <c r="T165" s="825"/>
      <c r="U165" s="826"/>
      <c r="V165" s="827"/>
      <c r="W165" s="828"/>
      <c r="X165" s="825"/>
      <c r="Y165" s="826"/>
      <c r="Z165" s="827"/>
      <c r="AA165" s="828"/>
      <c r="AB165" s="827"/>
      <c r="AC165" s="828"/>
      <c r="AD165" s="827"/>
      <c r="AE165" s="828"/>
      <c r="AF165" s="827"/>
      <c r="AG165" s="828"/>
      <c r="AH165" s="827"/>
      <c r="AI165" s="828"/>
      <c r="AJ165" s="827"/>
      <c r="AK165" s="828"/>
      <c r="AL165" s="827"/>
      <c r="AM165" s="828"/>
      <c r="AN165" s="131"/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586" t="s">
        <v>203</v>
      </c>
      <c r="B166" s="1587"/>
      <c r="C166" s="328">
        <f>SUM(D166+E166)</f>
        <v>0</v>
      </c>
      <c r="D166" s="329">
        <f t="shared" ref="D166:E168" si="20">SUM(F166+H166+J166+L166+N166+P166+R166+T166+V166+X166+Z166+AB166+AD166+AF166+AH166+AJ166+AL166)</f>
        <v>0</v>
      </c>
      <c r="E166" s="330">
        <f t="shared" si="20"/>
        <v>0</v>
      </c>
      <c r="F166" s="862"/>
      <c r="G166" s="863"/>
      <c r="H166" s="862"/>
      <c r="I166" s="863"/>
      <c r="J166" s="862"/>
      <c r="K166" s="863"/>
      <c r="L166" s="864"/>
      <c r="M166" s="865"/>
      <c r="N166" s="862"/>
      <c r="O166" s="863"/>
      <c r="P166" s="864"/>
      <c r="Q166" s="865"/>
      <c r="R166" s="862"/>
      <c r="S166" s="863"/>
      <c r="T166" s="864"/>
      <c r="U166" s="865"/>
      <c r="V166" s="862"/>
      <c r="W166" s="863"/>
      <c r="X166" s="864"/>
      <c r="Y166" s="865"/>
      <c r="Z166" s="862"/>
      <c r="AA166" s="863"/>
      <c r="AB166" s="862"/>
      <c r="AC166" s="863"/>
      <c r="AD166" s="862"/>
      <c r="AE166" s="863"/>
      <c r="AF166" s="862"/>
      <c r="AG166" s="863"/>
      <c r="AH166" s="862"/>
      <c r="AI166" s="863"/>
      <c r="AJ166" s="862"/>
      <c r="AK166" s="863"/>
      <c r="AL166" s="862"/>
      <c r="AM166" s="863"/>
      <c r="AN166" s="131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98" t="s">
        <v>204</v>
      </c>
      <c r="B167" s="1599"/>
      <c r="C167" s="328">
        <f>SUM(D167+E167)</f>
        <v>0</v>
      </c>
      <c r="D167" s="329">
        <f t="shared" si="20"/>
        <v>0</v>
      </c>
      <c r="E167" s="330">
        <f t="shared" si="20"/>
        <v>0</v>
      </c>
      <c r="F167" s="862"/>
      <c r="G167" s="863"/>
      <c r="H167" s="862"/>
      <c r="I167" s="863"/>
      <c r="J167" s="862"/>
      <c r="K167" s="863"/>
      <c r="L167" s="864"/>
      <c r="M167" s="865"/>
      <c r="N167" s="862"/>
      <c r="O167" s="863"/>
      <c r="P167" s="864"/>
      <c r="Q167" s="865"/>
      <c r="R167" s="862"/>
      <c r="S167" s="863"/>
      <c r="T167" s="864"/>
      <c r="U167" s="865"/>
      <c r="V167" s="862"/>
      <c r="W167" s="863"/>
      <c r="X167" s="864"/>
      <c r="Y167" s="865"/>
      <c r="Z167" s="862"/>
      <c r="AA167" s="863"/>
      <c r="AB167" s="862"/>
      <c r="AC167" s="863"/>
      <c r="AD167" s="862"/>
      <c r="AE167" s="863"/>
      <c r="AF167" s="862"/>
      <c r="AG167" s="863"/>
      <c r="AH167" s="862"/>
      <c r="AI167" s="863"/>
      <c r="AJ167" s="862"/>
      <c r="AK167" s="863"/>
      <c r="AL167" s="862"/>
      <c r="AM167" s="863"/>
      <c r="AN167" s="131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600" t="s">
        <v>67</v>
      </c>
      <c r="B168" s="1601"/>
      <c r="C168" s="331">
        <f>SUM(D168+E168)</f>
        <v>0</v>
      </c>
      <c r="D168" s="332">
        <f t="shared" si="20"/>
        <v>0</v>
      </c>
      <c r="E168" s="333">
        <f t="shared" si="20"/>
        <v>0</v>
      </c>
      <c r="F168" s="866"/>
      <c r="G168" s="867"/>
      <c r="H168" s="866"/>
      <c r="I168" s="867"/>
      <c r="J168" s="866"/>
      <c r="K168" s="867"/>
      <c r="L168" s="868"/>
      <c r="M168" s="869"/>
      <c r="N168" s="866"/>
      <c r="O168" s="867"/>
      <c r="P168" s="868"/>
      <c r="Q168" s="869"/>
      <c r="R168" s="866"/>
      <c r="S168" s="867"/>
      <c r="T168" s="868"/>
      <c r="U168" s="869"/>
      <c r="V168" s="866"/>
      <c r="W168" s="867"/>
      <c r="X168" s="868"/>
      <c r="Y168" s="869"/>
      <c r="Z168" s="866"/>
      <c r="AA168" s="867"/>
      <c r="AB168" s="866"/>
      <c r="AC168" s="867"/>
      <c r="AD168" s="866"/>
      <c r="AE168" s="867"/>
      <c r="AF168" s="866"/>
      <c r="AG168" s="867"/>
      <c r="AH168" s="866"/>
      <c r="AI168" s="867"/>
      <c r="AJ168" s="866"/>
      <c r="AK168" s="867"/>
      <c r="AL168" s="866"/>
      <c r="AM168" s="867"/>
      <c r="AN168" s="131"/>
      <c r="CG168" s="13"/>
      <c r="CH168" s="13"/>
      <c r="CI168" s="13"/>
      <c r="CJ168" s="13"/>
      <c r="CK168" s="13"/>
      <c r="CL168" s="13"/>
      <c r="CM168" s="13"/>
    </row>
    <row r="169" spans="1:91" ht="32.1" customHeight="1" x14ac:dyDescent="0.2">
      <c r="A169" s="334" t="s">
        <v>205</v>
      </c>
      <c r="B169" s="334"/>
      <c r="C169" s="10"/>
      <c r="D169" s="10"/>
      <c r="E169" s="11"/>
      <c r="F169" s="9"/>
      <c r="G169" s="8"/>
      <c r="H169" s="8"/>
      <c r="I169" s="1"/>
      <c r="J169" s="1"/>
      <c r="K169" s="1"/>
      <c r="L169" s="56"/>
      <c r="M169" s="206"/>
      <c r="N169" s="56"/>
      <c r="O169" s="335"/>
      <c r="P169" s="204"/>
      <c r="Q169" s="204"/>
      <c r="R169" s="204"/>
      <c r="S169" s="206"/>
      <c r="T169" s="56"/>
      <c r="U169" s="204"/>
      <c r="V169" s="204"/>
      <c r="W169" s="206"/>
      <c r="X169" s="206"/>
      <c r="Y169" s="56"/>
      <c r="Z169" s="206"/>
      <c r="AA169" s="56"/>
      <c r="AB169" s="206"/>
      <c r="AC169" s="204"/>
      <c r="BX169" s="2"/>
      <c r="BY169" s="2"/>
      <c r="BZ169" s="2"/>
      <c r="CG169" s="13"/>
      <c r="CH169" s="13"/>
      <c r="CI169" s="13"/>
      <c r="CJ169" s="13"/>
      <c r="CK169" s="13"/>
      <c r="CL169" s="13"/>
      <c r="CM169" s="13"/>
    </row>
    <row r="170" spans="1:91" ht="16.350000000000001" customHeight="1" x14ac:dyDescent="0.2">
      <c r="A170" s="1523" t="s">
        <v>111</v>
      </c>
      <c r="B170" s="1549"/>
      <c r="C170" s="1523" t="s">
        <v>53</v>
      </c>
      <c r="D170" s="1554"/>
      <c r="E170" s="1549"/>
      <c r="F170" s="1513" t="s">
        <v>206</v>
      </c>
      <c r="G170" s="1520"/>
      <c r="H170" s="1520"/>
      <c r="I170" s="1520"/>
      <c r="J170" s="1520"/>
      <c r="K170" s="1520"/>
      <c r="L170" s="1520"/>
      <c r="M170" s="1520"/>
      <c r="N170" s="1520"/>
      <c r="O170" s="1520"/>
      <c r="P170" s="1520"/>
      <c r="Q170" s="1520"/>
      <c r="R170" s="1520"/>
      <c r="S170" s="1520"/>
      <c r="T170" s="1520"/>
      <c r="U170" s="1514"/>
      <c r="V170" s="1503" t="s">
        <v>207</v>
      </c>
      <c r="W170" s="1777" t="s">
        <v>208</v>
      </c>
      <c r="X170" s="1777" t="s">
        <v>209</v>
      </c>
      <c r="Y170" s="1777" t="s">
        <v>210</v>
      </c>
      <c r="Z170" s="1777" t="s">
        <v>211</v>
      </c>
      <c r="AA170" s="1777" t="s">
        <v>212</v>
      </c>
      <c r="AB170" s="1773" t="s">
        <v>213</v>
      </c>
      <c r="AC170" s="1773"/>
      <c r="AD170" s="1773"/>
      <c r="AE170" s="1773"/>
      <c r="AF170" s="1565" t="s">
        <v>123</v>
      </c>
      <c r="AG170" s="1596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24"/>
      <c r="B171" s="1550"/>
      <c r="C171" s="1524"/>
      <c r="D171" s="1602"/>
      <c r="E171" s="1550"/>
      <c r="F171" s="1777" t="s">
        <v>11</v>
      </c>
      <c r="G171" s="1777"/>
      <c r="H171" s="1777" t="s">
        <v>12</v>
      </c>
      <c r="I171" s="1777"/>
      <c r="J171" s="1777" t="s">
        <v>13</v>
      </c>
      <c r="K171" s="1777"/>
      <c r="L171" s="1777" t="s">
        <v>214</v>
      </c>
      <c r="M171" s="1777"/>
      <c r="N171" s="1777" t="s">
        <v>114</v>
      </c>
      <c r="O171" s="1777"/>
      <c r="P171" s="1773" t="s">
        <v>215</v>
      </c>
      <c r="Q171" s="1773"/>
      <c r="R171" s="1773" t="s">
        <v>216</v>
      </c>
      <c r="S171" s="1773"/>
      <c r="T171" s="1551" t="s">
        <v>217</v>
      </c>
      <c r="U171" s="1500"/>
      <c r="V171" s="1546"/>
      <c r="W171" s="1777"/>
      <c r="X171" s="1777"/>
      <c r="Y171" s="1777"/>
      <c r="Z171" s="1777"/>
      <c r="AA171" s="1777"/>
      <c r="AB171" s="1777" t="s">
        <v>126</v>
      </c>
      <c r="AC171" s="1777" t="s">
        <v>127</v>
      </c>
      <c r="AD171" s="1777" t="s">
        <v>128</v>
      </c>
      <c r="AE171" s="1777" t="s">
        <v>129</v>
      </c>
      <c r="AF171" s="1796" t="s">
        <v>130</v>
      </c>
      <c r="AG171" s="1796" t="s">
        <v>131</v>
      </c>
      <c r="AH171" s="210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25"/>
      <c r="B172" s="1551"/>
      <c r="C172" s="870" t="s">
        <v>32</v>
      </c>
      <c r="D172" s="871" t="s">
        <v>40</v>
      </c>
      <c r="E172" s="756" t="s">
        <v>34</v>
      </c>
      <c r="F172" s="872" t="s">
        <v>40</v>
      </c>
      <c r="G172" s="873" t="s">
        <v>34</v>
      </c>
      <c r="H172" s="872" t="s">
        <v>40</v>
      </c>
      <c r="I172" s="873" t="s">
        <v>34</v>
      </c>
      <c r="J172" s="872" t="s">
        <v>40</v>
      </c>
      <c r="K172" s="873" t="s">
        <v>34</v>
      </c>
      <c r="L172" s="872" t="s">
        <v>40</v>
      </c>
      <c r="M172" s="873" t="s">
        <v>34</v>
      </c>
      <c r="N172" s="872" t="s">
        <v>40</v>
      </c>
      <c r="O172" s="873" t="s">
        <v>34</v>
      </c>
      <c r="P172" s="872" t="s">
        <v>40</v>
      </c>
      <c r="Q172" s="873" t="s">
        <v>34</v>
      </c>
      <c r="R172" s="872" t="s">
        <v>40</v>
      </c>
      <c r="S172" s="873" t="s">
        <v>34</v>
      </c>
      <c r="T172" s="100" t="s">
        <v>40</v>
      </c>
      <c r="U172" s="873" t="s">
        <v>34</v>
      </c>
      <c r="V172" s="1506"/>
      <c r="W172" s="1777"/>
      <c r="X172" s="1777"/>
      <c r="Y172" s="1777"/>
      <c r="Z172" s="1777"/>
      <c r="AA172" s="1777"/>
      <c r="AB172" s="1777"/>
      <c r="AC172" s="1777"/>
      <c r="AD172" s="1777"/>
      <c r="AE172" s="1777"/>
      <c r="AF172" s="1796"/>
      <c r="AG172" s="1796"/>
      <c r="AH172" s="210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26.25" customHeight="1" x14ac:dyDescent="0.2">
      <c r="A173" s="1777" t="s">
        <v>218</v>
      </c>
      <c r="B173" s="874" t="s">
        <v>219</v>
      </c>
      <c r="C173" s="875">
        <f>SUM(D173:E173)</f>
        <v>6</v>
      </c>
      <c r="D173" s="876">
        <f>SUM(F173+H173+J173+L173+N173+P173+R173+T173)</f>
        <v>1</v>
      </c>
      <c r="E173" s="56">
        <f>G173+I173+K173+M173+O173+Q173+S173+U173</f>
        <v>5</v>
      </c>
      <c r="F173" s="877"/>
      <c r="G173" s="878">
        <v>1</v>
      </c>
      <c r="H173" s="877"/>
      <c r="I173" s="878"/>
      <c r="J173" s="877"/>
      <c r="K173" s="878"/>
      <c r="L173" s="877">
        <v>1</v>
      </c>
      <c r="M173" s="878">
        <v>1</v>
      </c>
      <c r="N173" s="877"/>
      <c r="O173" s="878">
        <v>2</v>
      </c>
      <c r="P173" s="877"/>
      <c r="Q173" s="878">
        <v>1</v>
      </c>
      <c r="R173" s="877"/>
      <c r="S173" s="878"/>
      <c r="T173" s="877"/>
      <c r="U173" s="878"/>
      <c r="V173" s="879"/>
      <c r="W173" s="877">
        <v>5</v>
      </c>
      <c r="X173" s="878"/>
      <c r="Y173" s="878">
        <v>5</v>
      </c>
      <c r="Z173" s="878">
        <v>5</v>
      </c>
      <c r="AA173" s="878"/>
      <c r="AB173" s="877"/>
      <c r="AC173" s="878">
        <v>1</v>
      </c>
      <c r="AD173" s="878">
        <v>5</v>
      </c>
      <c r="AE173" s="880"/>
      <c r="AF173" s="878">
        <v>6</v>
      </c>
      <c r="AG173" s="880"/>
      <c r="AH173" s="28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12"/>
      <c r="AT173" s="12"/>
      <c r="BW173" s="3"/>
      <c r="CG173" s="13">
        <v>0</v>
      </c>
      <c r="CH173" s="13">
        <v>0</v>
      </c>
      <c r="CI173" s="13">
        <v>0</v>
      </c>
      <c r="CJ173" s="13">
        <v>0</v>
      </c>
      <c r="CK173" s="13"/>
      <c r="CL173" s="13"/>
      <c r="CM173" s="13"/>
    </row>
    <row r="174" spans="1:91" ht="26.25" customHeight="1" x14ac:dyDescent="0.2">
      <c r="A174" s="1777"/>
      <c r="B174" s="89" t="s">
        <v>220</v>
      </c>
      <c r="C174" s="344">
        <f>SUM(D174:E174)</f>
        <v>3</v>
      </c>
      <c r="D174" s="44">
        <f>SUM(F174+H174+J174+L174+N174+P174+R174+T174)</f>
        <v>2</v>
      </c>
      <c r="E174" s="345">
        <f>G174+I174+K174+M174+O174+Q174+S174+U174</f>
        <v>1</v>
      </c>
      <c r="F174" s="222"/>
      <c r="G174" s="346"/>
      <c r="H174" s="222">
        <v>2</v>
      </c>
      <c r="I174" s="346"/>
      <c r="J174" s="222"/>
      <c r="K174" s="346"/>
      <c r="L174" s="222"/>
      <c r="M174" s="346">
        <v>1</v>
      </c>
      <c r="N174" s="222"/>
      <c r="O174" s="346"/>
      <c r="P174" s="222"/>
      <c r="Q174" s="346"/>
      <c r="R174" s="222"/>
      <c r="S174" s="346"/>
      <c r="T174" s="222"/>
      <c r="U174" s="346"/>
      <c r="V174" s="347"/>
      <c r="W174" s="222"/>
      <c r="X174" s="346">
        <v>1</v>
      </c>
      <c r="Y174" s="346"/>
      <c r="Z174" s="346"/>
      <c r="AA174" s="346"/>
      <c r="AB174" s="222"/>
      <c r="AC174" s="346">
        <v>2</v>
      </c>
      <c r="AD174" s="346">
        <v>1</v>
      </c>
      <c r="AE174" s="223"/>
      <c r="AF174" s="346">
        <v>3</v>
      </c>
      <c r="AG174" s="223"/>
      <c r="AH174" s="28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32.1" customHeight="1" x14ac:dyDescent="0.2">
      <c r="A175" s="82" t="s">
        <v>221</v>
      </c>
      <c r="B175" s="8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BX175" s="2"/>
      <c r="BY175" s="2"/>
      <c r="BZ175" s="2"/>
      <c r="CG175" s="13"/>
      <c r="CH175" s="13"/>
      <c r="CI175" s="13"/>
      <c r="CJ175" s="13"/>
      <c r="CK175" s="13"/>
      <c r="CL175" s="13"/>
      <c r="CM175" s="13"/>
    </row>
    <row r="176" spans="1:91" ht="16.350000000000001" customHeight="1" x14ac:dyDescent="0.2">
      <c r="A176" s="1498" t="s">
        <v>4</v>
      </c>
      <c r="B176" s="1498" t="s">
        <v>53</v>
      </c>
      <c r="C176" s="1510" t="s">
        <v>65</v>
      </c>
      <c r="D176" s="1503" t="s">
        <v>222</v>
      </c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BX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00"/>
      <c r="B177" s="1500"/>
      <c r="C177" s="1512"/>
      <c r="D177" s="1506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20.25" customHeight="1" x14ac:dyDescent="0.2">
      <c r="A178" s="874" t="s">
        <v>223</v>
      </c>
      <c r="B178" s="881">
        <f>SUM(C178:D178)</f>
        <v>9</v>
      </c>
      <c r="C178" s="882"/>
      <c r="D178" s="883">
        <v>9</v>
      </c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89" t="s">
        <v>224</v>
      </c>
      <c r="B179" s="349">
        <f>SUM(C179)</f>
        <v>0</v>
      </c>
      <c r="C179" s="350"/>
      <c r="D179" s="884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32.1" customHeight="1" x14ac:dyDescent="0.2">
      <c r="A180" s="352" t="s">
        <v>225</v>
      </c>
      <c r="B180" s="334"/>
      <c r="C180" s="353"/>
      <c r="D180" s="10"/>
      <c r="F180" s="207"/>
      <c r="G180" s="206"/>
      <c r="H180" s="56"/>
      <c r="I180" s="206"/>
      <c r="J180" s="204"/>
      <c r="K180" s="204"/>
      <c r="L180" s="206"/>
      <c r="M180" s="56"/>
      <c r="N180" s="206"/>
      <c r="O180" s="206"/>
      <c r="P180" s="56"/>
      <c r="Q180" s="206"/>
      <c r="R180" s="206"/>
      <c r="S180" s="56"/>
      <c r="T180" s="206"/>
      <c r="U180" s="206"/>
      <c r="V180" s="204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BX180" s="2"/>
      <c r="BY180" s="2"/>
      <c r="BZ180" s="2"/>
      <c r="CG180" s="13"/>
      <c r="CH180" s="13"/>
      <c r="CI180" s="13"/>
      <c r="CJ180" s="13"/>
      <c r="CK180" s="13"/>
      <c r="CL180" s="13"/>
      <c r="CM180" s="13"/>
    </row>
    <row r="181" spans="1:91" ht="16.350000000000001" customHeight="1" x14ac:dyDescent="0.2">
      <c r="A181" s="1498" t="s">
        <v>111</v>
      </c>
      <c r="B181" s="1523" t="s">
        <v>53</v>
      </c>
      <c r="C181" s="1554"/>
      <c r="D181" s="1549"/>
      <c r="E181" s="1613" t="s">
        <v>6</v>
      </c>
      <c r="F181" s="1614"/>
      <c r="G181" s="1614"/>
      <c r="H181" s="1614"/>
      <c r="I181" s="1614"/>
      <c r="J181" s="1614"/>
      <c r="K181" s="1614"/>
      <c r="L181" s="1614"/>
      <c r="M181" s="1614"/>
      <c r="N181" s="1614"/>
      <c r="O181" s="1614"/>
      <c r="P181" s="1614"/>
      <c r="Q181" s="1614"/>
      <c r="R181" s="1614"/>
      <c r="S181" s="1614"/>
      <c r="T181" s="1614"/>
      <c r="U181" s="1614"/>
      <c r="V181" s="1615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499"/>
      <c r="B182" s="1525"/>
      <c r="C182" s="1570"/>
      <c r="D182" s="1551"/>
      <c r="E182" s="1777" t="s">
        <v>112</v>
      </c>
      <c r="F182" s="1777"/>
      <c r="G182" s="1799" t="s">
        <v>226</v>
      </c>
      <c r="H182" s="1777"/>
      <c r="I182" s="1777" t="s">
        <v>15</v>
      </c>
      <c r="J182" s="1777"/>
      <c r="K182" s="1777" t="s">
        <v>227</v>
      </c>
      <c r="L182" s="1777"/>
      <c r="M182" s="1777" t="s">
        <v>117</v>
      </c>
      <c r="N182" s="1777"/>
      <c r="O182" s="1773" t="s">
        <v>118</v>
      </c>
      <c r="P182" s="1773"/>
      <c r="Q182" s="1773" t="s">
        <v>228</v>
      </c>
      <c r="R182" s="1773"/>
      <c r="S182" s="1773" t="s">
        <v>229</v>
      </c>
      <c r="T182" s="1773"/>
      <c r="U182" s="1514" t="s">
        <v>230</v>
      </c>
      <c r="V182" s="1773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00"/>
      <c r="B183" s="14" t="s">
        <v>32</v>
      </c>
      <c r="C183" s="15" t="s">
        <v>33</v>
      </c>
      <c r="D183" s="757" t="s">
        <v>34</v>
      </c>
      <c r="E183" s="872" t="s">
        <v>40</v>
      </c>
      <c r="F183" s="873" t="s">
        <v>34</v>
      </c>
      <c r="G183" s="872" t="s">
        <v>40</v>
      </c>
      <c r="H183" s="873" t="s">
        <v>34</v>
      </c>
      <c r="I183" s="872" t="s">
        <v>40</v>
      </c>
      <c r="J183" s="873" t="s">
        <v>34</v>
      </c>
      <c r="K183" s="872" t="s">
        <v>40</v>
      </c>
      <c r="L183" s="765" t="s">
        <v>34</v>
      </c>
      <c r="M183" s="872" t="s">
        <v>40</v>
      </c>
      <c r="N183" s="765" t="s">
        <v>34</v>
      </c>
      <c r="O183" s="872" t="s">
        <v>40</v>
      </c>
      <c r="P183" s="765" t="s">
        <v>34</v>
      </c>
      <c r="Q183" s="872" t="s">
        <v>40</v>
      </c>
      <c r="R183" s="873" t="s">
        <v>34</v>
      </c>
      <c r="S183" s="872" t="s">
        <v>40</v>
      </c>
      <c r="T183" s="873" t="s">
        <v>34</v>
      </c>
      <c r="U183" s="100" t="s">
        <v>40</v>
      </c>
      <c r="V183" s="873" t="s">
        <v>34</v>
      </c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885" t="s">
        <v>231</v>
      </c>
      <c r="B184" s="886">
        <f>SUM(C184+D184)</f>
        <v>24</v>
      </c>
      <c r="C184" s="887">
        <f>SUM(E184+G184+I184+K184+M184+O184+Q184+S184+U184)</f>
        <v>5</v>
      </c>
      <c r="D184" s="118">
        <f>SUM(F184+H184+J184+L184+N184+P184+R184+T184+V184)</f>
        <v>19</v>
      </c>
      <c r="E184" s="888"/>
      <c r="F184" s="889"/>
      <c r="G184" s="888">
        <v>1</v>
      </c>
      <c r="H184" s="889">
        <v>9</v>
      </c>
      <c r="I184" s="888">
        <v>2</v>
      </c>
      <c r="J184" s="889">
        <v>3</v>
      </c>
      <c r="K184" s="888">
        <v>2</v>
      </c>
      <c r="L184" s="358">
        <v>5</v>
      </c>
      <c r="M184" s="888"/>
      <c r="N184" s="358"/>
      <c r="O184" s="888"/>
      <c r="P184" s="358">
        <v>2</v>
      </c>
      <c r="Q184" s="888"/>
      <c r="R184" s="889"/>
      <c r="S184" s="888"/>
      <c r="T184" s="889"/>
      <c r="U184" s="888"/>
      <c r="V184" s="358"/>
      <c r="W184" s="131"/>
      <c r="CG184" s="13"/>
      <c r="CH184" s="13"/>
      <c r="CI184" s="13"/>
      <c r="CJ184" s="13"/>
      <c r="CK184" s="13"/>
      <c r="CL184" s="13"/>
      <c r="CM184" s="13"/>
    </row>
    <row r="185" spans="1:91" ht="32.1" customHeight="1" x14ac:dyDescent="0.2">
      <c r="A185" s="82" t="s">
        <v>232</v>
      </c>
      <c r="B185" s="82"/>
      <c r="BX185" s="2"/>
      <c r="BY185" s="2"/>
      <c r="BZ185" s="2"/>
      <c r="CG185" s="13"/>
      <c r="CH185" s="13"/>
      <c r="CI185" s="13"/>
      <c r="CJ185" s="13"/>
      <c r="CK185" s="13"/>
      <c r="CL185" s="13"/>
      <c r="CM185" s="13"/>
    </row>
    <row r="186" spans="1:91" ht="16.350000000000001" customHeight="1" x14ac:dyDescent="0.2">
      <c r="A186" s="1549" t="s">
        <v>233</v>
      </c>
      <c r="B186" s="1501" t="s">
        <v>53</v>
      </c>
      <c r="C186" s="1502"/>
      <c r="D186" s="1503"/>
      <c r="E186" s="1606" t="s">
        <v>6</v>
      </c>
      <c r="F186" s="1607"/>
      <c r="G186" s="1607"/>
      <c r="H186" s="1607"/>
      <c r="I186" s="1607"/>
      <c r="J186" s="1607"/>
      <c r="K186" s="1607"/>
      <c r="L186" s="1608"/>
      <c r="M186" s="1502" t="s">
        <v>234</v>
      </c>
      <c r="N186" s="1609"/>
      <c r="O186" s="1503" t="s">
        <v>235</v>
      </c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50"/>
      <c r="B187" s="1504"/>
      <c r="C187" s="1505"/>
      <c r="D187" s="1506"/>
      <c r="E187" s="1507" t="s">
        <v>11</v>
      </c>
      <c r="F187" s="1509"/>
      <c r="G187" s="1507" t="s">
        <v>12</v>
      </c>
      <c r="H187" s="1509"/>
      <c r="I187" s="1797" t="s">
        <v>13</v>
      </c>
      <c r="J187" s="1798"/>
      <c r="K187" s="1507" t="s">
        <v>236</v>
      </c>
      <c r="L187" s="1561"/>
      <c r="M187" s="1505"/>
      <c r="N187" s="1610"/>
      <c r="O187" s="1546"/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50"/>
      <c r="B188" s="756" t="s">
        <v>32</v>
      </c>
      <c r="C188" s="885" t="s">
        <v>33</v>
      </c>
      <c r="D188" s="756" t="s">
        <v>34</v>
      </c>
      <c r="E188" s="872" t="s">
        <v>40</v>
      </c>
      <c r="F188" s="773" t="s">
        <v>34</v>
      </c>
      <c r="G188" s="872" t="s">
        <v>40</v>
      </c>
      <c r="H188" s="773" t="s">
        <v>34</v>
      </c>
      <c r="I188" s="778" t="s">
        <v>40</v>
      </c>
      <c r="J188" s="779" t="s">
        <v>34</v>
      </c>
      <c r="K188" s="872" t="s">
        <v>40</v>
      </c>
      <c r="L188" s="755" t="s">
        <v>34</v>
      </c>
      <c r="M188" s="890" t="s">
        <v>237</v>
      </c>
      <c r="N188" s="763" t="s">
        <v>238</v>
      </c>
      <c r="O188" s="150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51"/>
      <c r="B189" s="366">
        <f t="shared" ref="B189:B194" si="21">+C189+D189</f>
        <v>17</v>
      </c>
      <c r="C189" s="367">
        <f t="shared" ref="C189:D194" si="22">+E189+G189+I189+K189</f>
        <v>6</v>
      </c>
      <c r="D189" s="368">
        <f t="shared" si="22"/>
        <v>11</v>
      </c>
      <c r="E189" s="891">
        <f t="shared" ref="E189:O189" si="23">SUM(E190:E194)</f>
        <v>1</v>
      </c>
      <c r="F189" s="370">
        <f t="shared" si="23"/>
        <v>2</v>
      </c>
      <c r="G189" s="891">
        <f t="shared" si="23"/>
        <v>3</v>
      </c>
      <c r="H189" s="370">
        <f t="shared" si="23"/>
        <v>2</v>
      </c>
      <c r="I189" s="891">
        <f t="shared" si="23"/>
        <v>0</v>
      </c>
      <c r="J189" s="892">
        <f t="shared" si="23"/>
        <v>0</v>
      </c>
      <c r="K189" s="886">
        <f t="shared" si="23"/>
        <v>2</v>
      </c>
      <c r="L189" s="372">
        <f t="shared" si="23"/>
        <v>7</v>
      </c>
      <c r="M189" s="373">
        <f t="shared" si="23"/>
        <v>15</v>
      </c>
      <c r="N189" s="370">
        <f t="shared" si="23"/>
        <v>2</v>
      </c>
      <c r="O189" s="893">
        <f t="shared" si="23"/>
        <v>7</v>
      </c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874" t="s">
        <v>239</v>
      </c>
      <c r="B190" s="881">
        <f t="shared" si="21"/>
        <v>16</v>
      </c>
      <c r="C190" s="881">
        <f t="shared" si="22"/>
        <v>6</v>
      </c>
      <c r="D190" s="894">
        <f t="shared" si="22"/>
        <v>10</v>
      </c>
      <c r="E190" s="212">
        <v>1</v>
      </c>
      <c r="F190" s="216">
        <v>2</v>
      </c>
      <c r="G190" s="212">
        <v>3</v>
      </c>
      <c r="H190" s="216">
        <v>2</v>
      </c>
      <c r="I190" s="212"/>
      <c r="J190" s="213"/>
      <c r="K190" s="212">
        <v>2</v>
      </c>
      <c r="L190" s="376">
        <v>6</v>
      </c>
      <c r="M190" s="214">
        <v>14</v>
      </c>
      <c r="N190" s="216">
        <v>2</v>
      </c>
      <c r="O190" s="377">
        <v>6</v>
      </c>
      <c r="P190" s="28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12"/>
      <c r="AC190" s="12"/>
      <c r="AD190" s="12"/>
      <c r="AE190" s="12"/>
      <c r="BX190" s="2"/>
      <c r="BY190" s="2"/>
      <c r="BZ190" s="2"/>
      <c r="CG190" s="13">
        <v>0</v>
      </c>
      <c r="CH190" s="13">
        <v>0</v>
      </c>
      <c r="CI190" s="13"/>
      <c r="CJ190" s="13"/>
      <c r="CK190" s="13"/>
      <c r="CL190" s="13"/>
      <c r="CM190" s="13"/>
    </row>
    <row r="191" spans="1:91" ht="16.350000000000001" customHeight="1" x14ac:dyDescent="0.2">
      <c r="A191" s="30" t="s">
        <v>240</v>
      </c>
      <c r="B191" s="378">
        <f t="shared" si="21"/>
        <v>1</v>
      </c>
      <c r="C191" s="378">
        <f t="shared" si="22"/>
        <v>0</v>
      </c>
      <c r="D191" s="379">
        <f t="shared" si="22"/>
        <v>1</v>
      </c>
      <c r="E191" s="217"/>
      <c r="F191" s="221"/>
      <c r="G191" s="217"/>
      <c r="H191" s="221"/>
      <c r="I191" s="217"/>
      <c r="J191" s="218"/>
      <c r="K191" s="217"/>
      <c r="L191" s="380">
        <v>1</v>
      </c>
      <c r="M191" s="219">
        <v>1</v>
      </c>
      <c r="N191" s="221"/>
      <c r="O191" s="381">
        <v>1</v>
      </c>
      <c r="P191" s="28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78">
        <f t="shared" si="21"/>
        <v>0</v>
      </c>
      <c r="C192" s="378">
        <f t="shared" si="22"/>
        <v>0</v>
      </c>
      <c r="D192" s="379">
        <f t="shared" si="22"/>
        <v>0</v>
      </c>
      <c r="E192" s="217"/>
      <c r="F192" s="221"/>
      <c r="G192" s="217"/>
      <c r="H192" s="221"/>
      <c r="I192" s="217"/>
      <c r="J192" s="218"/>
      <c r="K192" s="217"/>
      <c r="L192" s="380"/>
      <c r="M192" s="219"/>
      <c r="N192" s="221"/>
      <c r="O192" s="381"/>
      <c r="P192" s="28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78">
        <f t="shared" si="21"/>
        <v>0</v>
      </c>
      <c r="C193" s="378">
        <f t="shared" si="22"/>
        <v>0</v>
      </c>
      <c r="D193" s="379">
        <f t="shared" si="22"/>
        <v>0</v>
      </c>
      <c r="E193" s="382"/>
      <c r="F193" s="383"/>
      <c r="G193" s="382"/>
      <c r="H193" s="383"/>
      <c r="I193" s="382"/>
      <c r="J193" s="384"/>
      <c r="K193" s="382"/>
      <c r="L193" s="385"/>
      <c r="M193" s="386"/>
      <c r="N193" s="383"/>
      <c r="O193" s="387"/>
      <c r="P193" s="28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76" t="s">
        <v>243</v>
      </c>
      <c r="B194" s="388">
        <f t="shared" si="21"/>
        <v>0</v>
      </c>
      <c r="C194" s="388">
        <f t="shared" si="22"/>
        <v>0</v>
      </c>
      <c r="D194" s="389">
        <f t="shared" si="22"/>
        <v>0</v>
      </c>
      <c r="E194" s="222"/>
      <c r="F194" s="223"/>
      <c r="G194" s="222"/>
      <c r="H194" s="223"/>
      <c r="I194" s="222"/>
      <c r="J194" s="223"/>
      <c r="K194" s="222"/>
      <c r="L194" s="390"/>
      <c r="M194" s="224"/>
      <c r="N194" s="223"/>
      <c r="O194" s="391"/>
      <c r="P194" s="28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9" spans="1:104" s="392" customFormat="1" hidden="1" x14ac:dyDescent="0.2">
      <c r="A199" s="392">
        <f>SUM(B12:B14,B19:B22,B27:B32,B63,B85,C90,D100:D102,C107:C109,C113:C114,C118:C119,B135,D142:D143,C146:C151,D155:D160,C165:C168,B178:B179,B184,B37:B42,B47:B52,E138:F138,C91:C97,C173:C174,B189)</f>
        <v>10337</v>
      </c>
      <c r="B199" s="392">
        <f>SUM(CG8:CM194)</f>
        <v>1</v>
      </c>
      <c r="BX199" s="393"/>
      <c r="BY199" s="393"/>
      <c r="BZ199" s="393"/>
      <c r="CA199" s="393"/>
      <c r="CB199" s="393"/>
      <c r="CC199" s="393"/>
      <c r="CD199" s="393"/>
      <c r="CE199" s="393"/>
      <c r="CF199" s="393"/>
      <c r="CG199" s="393"/>
      <c r="CH199" s="393"/>
      <c r="CI199" s="393"/>
      <c r="CJ199" s="393"/>
      <c r="CK199" s="393"/>
      <c r="CL199" s="393"/>
      <c r="CM199" s="393"/>
      <c r="CN199" s="393"/>
      <c r="CO199" s="393"/>
      <c r="CP199" s="393"/>
      <c r="CQ199" s="393"/>
      <c r="CR199" s="393"/>
      <c r="CS199" s="393"/>
      <c r="CT199" s="393"/>
      <c r="CU199" s="393"/>
      <c r="CV199" s="393"/>
      <c r="CW199" s="393"/>
      <c r="CX199" s="393"/>
      <c r="CY199" s="393"/>
      <c r="CZ199" s="393"/>
    </row>
  </sheetData>
  <mergeCells count="319">
    <mergeCell ref="K187:L187"/>
    <mergeCell ref="S182:T182"/>
    <mergeCell ref="U182:V182"/>
    <mergeCell ref="A186:A189"/>
    <mergeCell ref="B186:D187"/>
    <mergeCell ref="E186:L186"/>
    <mergeCell ref="M186:N187"/>
    <mergeCell ref="O186:O188"/>
    <mergeCell ref="E187:F187"/>
    <mergeCell ref="G187:H187"/>
    <mergeCell ref="I187:J187"/>
    <mergeCell ref="A181:A183"/>
    <mergeCell ref="B181:D182"/>
    <mergeCell ref="E181:V181"/>
    <mergeCell ref="E182:F182"/>
    <mergeCell ref="G182:H182"/>
    <mergeCell ref="I182:J182"/>
    <mergeCell ref="K182:L182"/>
    <mergeCell ref="M182:N182"/>
    <mergeCell ref="O182:P182"/>
    <mergeCell ref="Q182:R182"/>
    <mergeCell ref="A173:A174"/>
    <mergeCell ref="A176:A177"/>
    <mergeCell ref="B176:B177"/>
    <mergeCell ref="C176:C177"/>
    <mergeCell ref="D176:D177"/>
    <mergeCell ref="AF170:AG170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AB171:AB172"/>
    <mergeCell ref="W170:W172"/>
    <mergeCell ref="X170:X172"/>
    <mergeCell ref="Y170:Y172"/>
    <mergeCell ref="Z170:Z172"/>
    <mergeCell ref="AA170:AA172"/>
    <mergeCell ref="AB170:AE170"/>
    <mergeCell ref="AC171:AC172"/>
    <mergeCell ref="AD171:AD172"/>
    <mergeCell ref="AE171:AE172"/>
    <mergeCell ref="A167:B167"/>
    <mergeCell ref="A168:B168"/>
    <mergeCell ref="A170:B172"/>
    <mergeCell ref="C170:E171"/>
    <mergeCell ref="F170:U170"/>
    <mergeCell ref="V170:V172"/>
    <mergeCell ref="AF163:AG163"/>
    <mergeCell ref="AF171:AF172"/>
    <mergeCell ref="AG171:AG172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H163:AI163"/>
    <mergeCell ref="A146:A147"/>
    <mergeCell ref="A149:A151"/>
    <mergeCell ref="A153:C154"/>
    <mergeCell ref="D153:F153"/>
    <mergeCell ref="G153:G154"/>
    <mergeCell ref="H153:H154"/>
    <mergeCell ref="G140:G141"/>
    <mergeCell ref="H140:J140"/>
    <mergeCell ref="K140:M140"/>
    <mergeCell ref="A142:A143"/>
    <mergeCell ref="B142:C142"/>
    <mergeCell ref="A145:B145"/>
    <mergeCell ref="I153:I154"/>
    <mergeCell ref="A118:A119"/>
    <mergeCell ref="A121:A122"/>
    <mergeCell ref="B121:B122"/>
    <mergeCell ref="A137:D137"/>
    <mergeCell ref="B138:D138"/>
    <mergeCell ref="A140:C141"/>
    <mergeCell ref="D140:F140"/>
    <mergeCell ref="A114:B114"/>
    <mergeCell ref="A116:B117"/>
    <mergeCell ref="C116:C117"/>
    <mergeCell ref="D116:M116"/>
    <mergeCell ref="N116:O116"/>
    <mergeCell ref="P116:P117"/>
    <mergeCell ref="X111:X112"/>
    <mergeCell ref="Y111:AB111"/>
    <mergeCell ref="AC111:AD111"/>
    <mergeCell ref="AE111:AH111"/>
    <mergeCell ref="AI111:AI112"/>
    <mergeCell ref="A113:B113"/>
    <mergeCell ref="L111:M111"/>
    <mergeCell ref="N111:O111"/>
    <mergeCell ref="P111:Q111"/>
    <mergeCell ref="R111:S111"/>
    <mergeCell ref="T111:U111"/>
    <mergeCell ref="V111:W111"/>
    <mergeCell ref="A109:B109"/>
    <mergeCell ref="A111:B112"/>
    <mergeCell ref="C111:E111"/>
    <mergeCell ref="F111:G111"/>
    <mergeCell ref="H111:I111"/>
    <mergeCell ref="J111:K111"/>
    <mergeCell ref="AF105:AG105"/>
    <mergeCell ref="AH105:AI105"/>
    <mergeCell ref="AJ105:AK105"/>
    <mergeCell ref="A107:B107"/>
    <mergeCell ref="A108:B108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97:B97"/>
    <mergeCell ref="A99:C99"/>
    <mergeCell ref="A100:B102"/>
    <mergeCell ref="A104:B106"/>
    <mergeCell ref="C104:E105"/>
    <mergeCell ref="F104:AM104"/>
    <mergeCell ref="X105:Y105"/>
    <mergeCell ref="Z105:AA105"/>
    <mergeCell ref="AB105:AC105"/>
    <mergeCell ref="AD105:AE105"/>
    <mergeCell ref="AL105:AM105"/>
    <mergeCell ref="A90:B90"/>
    <mergeCell ref="A91:A93"/>
    <mergeCell ref="A94:B94"/>
    <mergeCell ref="A95:B95"/>
    <mergeCell ref="A96:B96"/>
    <mergeCell ref="Z88:AA88"/>
    <mergeCell ref="AB88:AC88"/>
    <mergeCell ref="AD88:AE88"/>
    <mergeCell ref="AF88:AG88"/>
    <mergeCell ref="A87:B89"/>
    <mergeCell ref="C87:E88"/>
    <mergeCell ref="AO87:AO89"/>
    <mergeCell ref="F88:G88"/>
    <mergeCell ref="H88:I88"/>
    <mergeCell ref="J88:K88"/>
    <mergeCell ref="L88:M88"/>
    <mergeCell ref="N88:O88"/>
    <mergeCell ref="P88:Q88"/>
    <mergeCell ref="R88:S88"/>
    <mergeCell ref="T88:U88"/>
    <mergeCell ref="AL88:AM88"/>
    <mergeCell ref="AH88:AI88"/>
    <mergeCell ref="AJ88:AK88"/>
    <mergeCell ref="F87:AM87"/>
    <mergeCell ref="V88:W88"/>
    <mergeCell ref="X88:Y88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K55:AL55"/>
    <mergeCell ref="AM54:AN55"/>
    <mergeCell ref="E55:F55"/>
    <mergeCell ref="G55:H55"/>
    <mergeCell ref="I55:J55"/>
    <mergeCell ref="K55:L55"/>
    <mergeCell ref="AN87:AN89"/>
    <mergeCell ref="M55:N55"/>
    <mergeCell ref="O55:P5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C55:AD55"/>
    <mergeCell ref="AE55:AF55"/>
    <mergeCell ref="AG55:AH55"/>
    <mergeCell ref="AI55:AJ5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99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4.7109375" style="2" customWidth="1"/>
    <col min="2" max="2" width="31.140625" style="2" customWidth="1"/>
    <col min="3" max="3" width="14.140625" style="2" customWidth="1"/>
    <col min="4" max="4" width="12.42578125" style="2" customWidth="1"/>
    <col min="5" max="6" width="10.42578125" style="2" customWidth="1"/>
    <col min="7" max="7" width="11.85546875" style="2" customWidth="1"/>
    <col min="8" max="8" width="11" style="2" customWidth="1"/>
    <col min="9" max="22" width="11.42578125" style="2" customWidth="1"/>
    <col min="23" max="23" width="13.5703125" style="2" customWidth="1"/>
    <col min="24" max="24" width="17.42578125" style="2" customWidth="1"/>
    <col min="25" max="25" width="16.140625" style="2" customWidth="1"/>
    <col min="26" max="26" width="13" style="2" customWidth="1"/>
    <col min="27" max="27" width="12.85546875" style="2" customWidth="1"/>
    <col min="28" max="28" width="13.28515625" style="2" customWidth="1"/>
    <col min="29" max="34" width="11.42578125" style="2" customWidth="1"/>
    <col min="35" max="35" width="14" style="2" customWidth="1"/>
    <col min="36" max="37" width="11.42578125" style="2" customWidth="1"/>
    <col min="38" max="40" width="11.42578125" style="2"/>
    <col min="41" max="41" width="12.7109375" style="2" customWidth="1"/>
    <col min="42" max="43" width="11.42578125" style="2"/>
    <col min="44" max="44" width="15.140625" style="2" customWidth="1"/>
    <col min="45" max="72" width="11.42578125" style="2"/>
    <col min="73" max="74" width="15.42578125" style="2" customWidth="1"/>
    <col min="75" max="75" width="15.7109375" style="2" customWidth="1"/>
    <col min="76" max="77" width="15.7109375" style="3" customWidth="1"/>
    <col min="78" max="78" width="15.42578125" style="3" hidden="1" customWidth="1"/>
    <col min="79" max="104" width="15.42578125" style="4" hidden="1" customWidth="1"/>
    <col min="105" max="105" width="11.42578125" style="2" hidden="1" customWidth="1"/>
    <col min="106" max="16384" width="11.42578125" style="2"/>
  </cols>
  <sheetData>
    <row r="1" spans="1:91" ht="16.350000000000001" customHeight="1" x14ac:dyDescent="0.2">
      <c r="A1" s="1" t="s">
        <v>0</v>
      </c>
    </row>
    <row r="2" spans="1:91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1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1" ht="16.350000000000001" customHeight="1" x14ac:dyDescent="0.2">
      <c r="A4" s="1" t="str">
        <f>CONCATENATE("MES: ",[13]NOMBRE!B6," - ","( ",[13]NOMBRE!C6,[13]NOMBRE!D6," )")</f>
        <v>MES: DICIEMBRE - ( 12 )</v>
      </c>
    </row>
    <row r="5" spans="1:91" ht="16.350000000000001" customHeight="1" x14ac:dyDescent="0.2">
      <c r="A5" s="1" t="str">
        <f>CONCATENATE("AÑO: ",[13]NOMBRE!B7)</f>
        <v>AÑO: 2020</v>
      </c>
      <c r="AP5" s="5"/>
    </row>
    <row r="6" spans="1:91" ht="15" x14ac:dyDescent="0.2">
      <c r="A6" s="1497" t="s">
        <v>1</v>
      </c>
      <c r="B6" s="1497"/>
      <c r="C6" s="1497"/>
      <c r="D6" s="1497"/>
      <c r="E6" s="1497"/>
      <c r="F6" s="1497"/>
      <c r="G6" s="1497"/>
      <c r="H6" s="1497"/>
      <c r="I6" s="1497"/>
      <c r="J6" s="1497"/>
      <c r="K6" s="1497"/>
      <c r="L6" s="1497"/>
      <c r="M6" s="1497"/>
      <c r="N6" s="1497"/>
      <c r="O6" s="1497"/>
      <c r="P6" s="6"/>
      <c r="Q6" s="6"/>
      <c r="R6" s="6"/>
      <c r="S6" s="6"/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91" ht="32.1" customHeight="1" x14ac:dyDescent="0.2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BX7" s="2"/>
      <c r="BY7" s="2"/>
      <c r="BZ7" s="2"/>
    </row>
    <row r="8" spans="1:91" ht="32.1" customHeight="1" x14ac:dyDescent="0.2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X8" s="2"/>
      <c r="BY8" s="2"/>
      <c r="BZ8" s="2"/>
      <c r="CG8" s="13"/>
      <c r="CH8" s="13"/>
      <c r="CI8" s="13"/>
      <c r="CJ8" s="13"/>
      <c r="CK8" s="13"/>
      <c r="CL8" s="13"/>
      <c r="CM8" s="13"/>
    </row>
    <row r="9" spans="1:91" ht="32.1" customHeight="1" x14ac:dyDescent="0.2">
      <c r="A9" s="1498" t="s">
        <v>4</v>
      </c>
      <c r="B9" s="1501" t="s">
        <v>5</v>
      </c>
      <c r="C9" s="1502"/>
      <c r="D9" s="1503"/>
      <c r="E9" s="1507" t="s">
        <v>6</v>
      </c>
      <c r="F9" s="1508"/>
      <c r="G9" s="1508"/>
      <c r="H9" s="1508"/>
      <c r="I9" s="1508"/>
      <c r="J9" s="1508"/>
      <c r="K9" s="1508"/>
      <c r="L9" s="1508"/>
      <c r="M9" s="1508"/>
      <c r="N9" s="1508"/>
      <c r="O9" s="1508"/>
      <c r="P9" s="1508"/>
      <c r="Q9" s="1508"/>
      <c r="R9" s="1508"/>
      <c r="S9" s="1508"/>
      <c r="T9" s="1508"/>
      <c r="U9" s="1508"/>
      <c r="V9" s="1508"/>
      <c r="W9" s="1508"/>
      <c r="X9" s="1508"/>
      <c r="Y9" s="1508"/>
      <c r="Z9" s="1508"/>
      <c r="AA9" s="1508"/>
      <c r="AB9" s="1508"/>
      <c r="AC9" s="1508"/>
      <c r="AD9" s="1508"/>
      <c r="AE9" s="1508"/>
      <c r="AF9" s="1508"/>
      <c r="AG9" s="1508"/>
      <c r="AH9" s="1508"/>
      <c r="AI9" s="1508"/>
      <c r="AJ9" s="1508"/>
      <c r="AK9" s="1508"/>
      <c r="AL9" s="1509"/>
      <c r="AM9" s="1510" t="s">
        <v>7</v>
      </c>
      <c r="AN9" s="1507" t="s">
        <v>8</v>
      </c>
      <c r="AO9" s="1508"/>
      <c r="AP9" s="1508"/>
      <c r="AQ9" s="1509"/>
      <c r="AR9" s="1510" t="s">
        <v>9</v>
      </c>
      <c r="AS9" s="1510" t="s">
        <v>10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CG9" s="13"/>
      <c r="CH9" s="13"/>
      <c r="CI9" s="13"/>
      <c r="CJ9" s="13"/>
      <c r="CK9" s="13"/>
      <c r="CL9" s="13"/>
      <c r="CM9" s="13"/>
    </row>
    <row r="10" spans="1:91" ht="16.350000000000001" customHeight="1" x14ac:dyDescent="0.2">
      <c r="A10" s="1499"/>
      <c r="B10" s="1504"/>
      <c r="C10" s="1505"/>
      <c r="D10" s="1506"/>
      <c r="E10" s="1507" t="s">
        <v>11</v>
      </c>
      <c r="F10" s="1509"/>
      <c r="G10" s="1507" t="s">
        <v>12</v>
      </c>
      <c r="H10" s="1509"/>
      <c r="I10" s="1507" t="s">
        <v>13</v>
      </c>
      <c r="J10" s="1509"/>
      <c r="K10" s="1507" t="s">
        <v>14</v>
      </c>
      <c r="L10" s="1509"/>
      <c r="M10" s="1507" t="s">
        <v>15</v>
      </c>
      <c r="N10" s="1509"/>
      <c r="O10" s="1513" t="s">
        <v>16</v>
      </c>
      <c r="P10" s="1514"/>
      <c r="Q10" s="1513" t="s">
        <v>17</v>
      </c>
      <c r="R10" s="1514"/>
      <c r="S10" s="1513" t="s">
        <v>18</v>
      </c>
      <c r="T10" s="1514"/>
      <c r="U10" s="1513" t="s">
        <v>19</v>
      </c>
      <c r="V10" s="1514"/>
      <c r="W10" s="1513" t="s">
        <v>20</v>
      </c>
      <c r="X10" s="1514"/>
      <c r="Y10" s="1513" t="s">
        <v>21</v>
      </c>
      <c r="Z10" s="1514"/>
      <c r="AA10" s="1513" t="s">
        <v>22</v>
      </c>
      <c r="AB10" s="1514"/>
      <c r="AC10" s="1513" t="s">
        <v>23</v>
      </c>
      <c r="AD10" s="1514"/>
      <c r="AE10" s="1513" t="s">
        <v>24</v>
      </c>
      <c r="AF10" s="1514"/>
      <c r="AG10" s="1520" t="s">
        <v>25</v>
      </c>
      <c r="AH10" s="1520"/>
      <c r="AI10" s="1513" t="s">
        <v>26</v>
      </c>
      <c r="AJ10" s="1514"/>
      <c r="AK10" s="1520" t="s">
        <v>27</v>
      </c>
      <c r="AL10" s="1514"/>
      <c r="AM10" s="1511"/>
      <c r="AN10" s="1521" t="s">
        <v>28</v>
      </c>
      <c r="AO10" s="1515" t="s">
        <v>29</v>
      </c>
      <c r="AP10" s="1515" t="s">
        <v>30</v>
      </c>
      <c r="AQ10" s="1517" t="s">
        <v>31</v>
      </c>
      <c r="AR10" s="1511"/>
      <c r="AS10" s="1511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CG10" s="13"/>
      <c r="CH10" s="13"/>
      <c r="CI10" s="13"/>
      <c r="CJ10" s="13"/>
      <c r="CK10" s="13"/>
      <c r="CL10" s="13"/>
      <c r="CM10" s="13"/>
    </row>
    <row r="11" spans="1:91" ht="32.1" customHeight="1" x14ac:dyDescent="0.2">
      <c r="A11" s="1500"/>
      <c r="B11" s="14" t="s">
        <v>32</v>
      </c>
      <c r="C11" s="15" t="s">
        <v>33</v>
      </c>
      <c r="D11" s="1481" t="s">
        <v>34</v>
      </c>
      <c r="E11" s="1494" t="s">
        <v>33</v>
      </c>
      <c r="F11" s="1477" t="s">
        <v>34</v>
      </c>
      <c r="G11" s="1494" t="s">
        <v>33</v>
      </c>
      <c r="H11" s="1477" t="s">
        <v>34</v>
      </c>
      <c r="I11" s="1494" t="s">
        <v>33</v>
      </c>
      <c r="J11" s="1477" t="s">
        <v>34</v>
      </c>
      <c r="K11" s="1494" t="s">
        <v>33</v>
      </c>
      <c r="L11" s="1477" t="s">
        <v>34</v>
      </c>
      <c r="M11" s="1494" t="s">
        <v>33</v>
      </c>
      <c r="N11" s="1477" t="s">
        <v>34</v>
      </c>
      <c r="O11" s="1494" t="s">
        <v>33</v>
      </c>
      <c r="P11" s="1477" t="s">
        <v>34</v>
      </c>
      <c r="Q11" s="1494" t="s">
        <v>33</v>
      </c>
      <c r="R11" s="1477" t="s">
        <v>34</v>
      </c>
      <c r="S11" s="1494" t="s">
        <v>33</v>
      </c>
      <c r="T11" s="1477" t="s">
        <v>34</v>
      </c>
      <c r="U11" s="1494" t="s">
        <v>33</v>
      </c>
      <c r="V11" s="1477" t="s">
        <v>34</v>
      </c>
      <c r="W11" s="1494" t="s">
        <v>33</v>
      </c>
      <c r="X11" s="1477" t="s">
        <v>34</v>
      </c>
      <c r="Y11" s="1494" t="s">
        <v>33</v>
      </c>
      <c r="Z11" s="1477" t="s">
        <v>34</v>
      </c>
      <c r="AA11" s="1494" t="s">
        <v>33</v>
      </c>
      <c r="AB11" s="1477" t="s">
        <v>34</v>
      </c>
      <c r="AC11" s="1494" t="s">
        <v>33</v>
      </c>
      <c r="AD11" s="1477" t="s">
        <v>34</v>
      </c>
      <c r="AE11" s="1494" t="s">
        <v>33</v>
      </c>
      <c r="AF11" s="1477" t="s">
        <v>34</v>
      </c>
      <c r="AG11" s="1489" t="s">
        <v>33</v>
      </c>
      <c r="AH11" s="1476" t="s">
        <v>34</v>
      </c>
      <c r="AI11" s="1494" t="s">
        <v>33</v>
      </c>
      <c r="AJ11" s="1477" t="s">
        <v>34</v>
      </c>
      <c r="AK11" s="1489" t="s">
        <v>33</v>
      </c>
      <c r="AL11" s="1477" t="s">
        <v>34</v>
      </c>
      <c r="AM11" s="1512"/>
      <c r="AN11" s="1522"/>
      <c r="AO11" s="1516"/>
      <c r="AP11" s="1516"/>
      <c r="AQ11" s="1518"/>
      <c r="AR11" s="1512"/>
      <c r="AS11" s="15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CG11" s="13"/>
      <c r="CH11" s="13"/>
      <c r="CI11" s="13"/>
      <c r="CJ11" s="13"/>
      <c r="CK11" s="13"/>
      <c r="CL11" s="13"/>
      <c r="CM11" s="13"/>
    </row>
    <row r="12" spans="1:91" ht="16.350000000000001" customHeight="1" x14ac:dyDescent="0.2">
      <c r="A12" s="1800" t="s">
        <v>35</v>
      </c>
      <c r="B12" s="1801">
        <f>SUM(C12+D12)</f>
        <v>3345</v>
      </c>
      <c r="C12" s="1452">
        <f t="shared" ref="C12:D14" si="0">SUM(E12+G12+I12+K12+M12+O12+Q12+S12+U12+W12+Y12+AA12+AC12+AE12+AG12+AI12+AK12)</f>
        <v>1823</v>
      </c>
      <c r="D12" s="1802">
        <f t="shared" si="0"/>
        <v>1522</v>
      </c>
      <c r="E12" s="1803">
        <v>204</v>
      </c>
      <c r="F12" s="1804">
        <v>152</v>
      </c>
      <c r="G12" s="1803">
        <v>91</v>
      </c>
      <c r="H12" s="1804">
        <v>77</v>
      </c>
      <c r="I12" s="1803">
        <v>77</v>
      </c>
      <c r="J12" s="1805">
        <v>49</v>
      </c>
      <c r="K12" s="1803">
        <v>73</v>
      </c>
      <c r="L12" s="1805">
        <v>88</v>
      </c>
      <c r="M12" s="1803">
        <v>105</v>
      </c>
      <c r="N12" s="1805">
        <v>92</v>
      </c>
      <c r="O12" s="1803">
        <v>109</v>
      </c>
      <c r="P12" s="1805">
        <v>88</v>
      </c>
      <c r="Q12" s="1803">
        <v>116</v>
      </c>
      <c r="R12" s="1805">
        <v>98</v>
      </c>
      <c r="S12" s="1803">
        <v>109</v>
      </c>
      <c r="T12" s="1805">
        <v>83</v>
      </c>
      <c r="U12" s="1803">
        <v>93</v>
      </c>
      <c r="V12" s="1805">
        <v>92</v>
      </c>
      <c r="W12" s="1803">
        <v>98</v>
      </c>
      <c r="X12" s="1805">
        <v>88</v>
      </c>
      <c r="Y12" s="1803">
        <v>123</v>
      </c>
      <c r="Z12" s="1805">
        <v>97</v>
      </c>
      <c r="AA12" s="1803">
        <v>110</v>
      </c>
      <c r="AB12" s="1805">
        <v>102</v>
      </c>
      <c r="AC12" s="1803">
        <v>90</v>
      </c>
      <c r="AD12" s="1805">
        <v>83</v>
      </c>
      <c r="AE12" s="1803">
        <v>100</v>
      </c>
      <c r="AF12" s="1805">
        <v>71</v>
      </c>
      <c r="AG12" s="1806">
        <v>108</v>
      </c>
      <c r="AH12" s="1807">
        <v>67</v>
      </c>
      <c r="AI12" s="1803">
        <v>88</v>
      </c>
      <c r="AJ12" s="1805">
        <v>75</v>
      </c>
      <c r="AK12" s="1808">
        <v>129</v>
      </c>
      <c r="AL12" s="1805">
        <v>120</v>
      </c>
      <c r="AM12" s="1808">
        <v>3178</v>
      </c>
      <c r="AN12" s="1803">
        <v>58</v>
      </c>
      <c r="AO12" s="1809">
        <v>1</v>
      </c>
      <c r="AP12" s="1809">
        <v>206</v>
      </c>
      <c r="AQ12" s="1805">
        <v>367</v>
      </c>
      <c r="AR12" s="1805">
        <v>178</v>
      </c>
      <c r="AS12" s="1805">
        <v>4004</v>
      </c>
      <c r="AT12" s="28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12"/>
      <c r="BF12" s="12"/>
      <c r="BG12" s="12"/>
      <c r="CG12" s="13">
        <v>0</v>
      </c>
      <c r="CH12" s="13">
        <v>0</v>
      </c>
      <c r="CI12" s="13">
        <v>0</v>
      </c>
      <c r="CJ12" s="13">
        <v>0</v>
      </c>
      <c r="CK12" s="13"/>
      <c r="CL12" s="13"/>
      <c r="CM12" s="13"/>
    </row>
    <row r="13" spans="1:91" ht="16.350000000000001" customHeight="1" x14ac:dyDescent="0.2">
      <c r="A13" s="30" t="s">
        <v>36</v>
      </c>
      <c r="B13" s="31">
        <f>SUM(C13+D13)</f>
        <v>335</v>
      </c>
      <c r="C13" s="32">
        <f t="shared" si="0"/>
        <v>0</v>
      </c>
      <c r="D13" s="33">
        <f t="shared" si="0"/>
        <v>335</v>
      </c>
      <c r="E13" s="34"/>
      <c r="F13" s="35"/>
      <c r="G13" s="36"/>
      <c r="H13" s="37"/>
      <c r="I13" s="36"/>
      <c r="J13" s="35">
        <v>1</v>
      </c>
      <c r="K13" s="34"/>
      <c r="L13" s="35">
        <v>28</v>
      </c>
      <c r="M13" s="34"/>
      <c r="N13" s="35">
        <v>81</v>
      </c>
      <c r="O13" s="34"/>
      <c r="P13" s="35">
        <v>83</v>
      </c>
      <c r="Q13" s="34"/>
      <c r="R13" s="35">
        <v>61</v>
      </c>
      <c r="S13" s="34"/>
      <c r="T13" s="35">
        <v>39</v>
      </c>
      <c r="U13" s="34"/>
      <c r="V13" s="35">
        <v>16</v>
      </c>
      <c r="W13" s="34"/>
      <c r="X13" s="35">
        <v>12</v>
      </c>
      <c r="Y13" s="34"/>
      <c r="Z13" s="35">
        <v>9</v>
      </c>
      <c r="AA13" s="34"/>
      <c r="AB13" s="35"/>
      <c r="AC13" s="34"/>
      <c r="AD13" s="35">
        <v>2</v>
      </c>
      <c r="AE13" s="34"/>
      <c r="AF13" s="35">
        <v>1</v>
      </c>
      <c r="AG13" s="38"/>
      <c r="AH13" s="39"/>
      <c r="AI13" s="34"/>
      <c r="AJ13" s="35"/>
      <c r="AK13" s="40"/>
      <c r="AL13" s="35">
        <v>2</v>
      </c>
      <c r="AM13" s="40">
        <v>320</v>
      </c>
      <c r="AN13" s="34">
        <v>7</v>
      </c>
      <c r="AO13" s="41"/>
      <c r="AP13" s="41">
        <v>5</v>
      </c>
      <c r="AQ13" s="35">
        <v>27</v>
      </c>
      <c r="AR13" s="35">
        <v>7</v>
      </c>
      <c r="AS13" s="35">
        <v>526</v>
      </c>
      <c r="AT13" s="28" t="s">
        <v>244</v>
      </c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12"/>
      <c r="BF13" s="12"/>
      <c r="BG13" s="12"/>
      <c r="CD13" s="4" t="s">
        <v>244</v>
      </c>
      <c r="CG13" s="13">
        <v>0</v>
      </c>
      <c r="CH13" s="13">
        <v>0</v>
      </c>
      <c r="CI13" s="13">
        <v>0</v>
      </c>
      <c r="CJ13" s="13">
        <v>1</v>
      </c>
      <c r="CK13" s="13"/>
      <c r="CL13" s="13"/>
      <c r="CM13" s="13"/>
    </row>
    <row r="14" spans="1:91" ht="16.350000000000001" customHeight="1" x14ac:dyDescent="0.2">
      <c r="A14" s="42" t="s">
        <v>37</v>
      </c>
      <c r="B14" s="43">
        <f>SUM(C14+D14)</f>
        <v>178</v>
      </c>
      <c r="C14" s="44">
        <f t="shared" si="0"/>
        <v>0</v>
      </c>
      <c r="D14" s="45">
        <f t="shared" si="0"/>
        <v>178</v>
      </c>
      <c r="E14" s="46"/>
      <c r="F14" s="47">
        <v>1</v>
      </c>
      <c r="G14" s="46"/>
      <c r="H14" s="47"/>
      <c r="I14" s="46"/>
      <c r="J14" s="48"/>
      <c r="K14" s="46"/>
      <c r="L14" s="48">
        <v>14</v>
      </c>
      <c r="M14" s="46"/>
      <c r="N14" s="48">
        <v>48</v>
      </c>
      <c r="O14" s="46"/>
      <c r="P14" s="48">
        <v>41</v>
      </c>
      <c r="Q14" s="46"/>
      <c r="R14" s="48">
        <v>28</v>
      </c>
      <c r="S14" s="46"/>
      <c r="T14" s="48">
        <v>21</v>
      </c>
      <c r="U14" s="46"/>
      <c r="V14" s="48">
        <v>14</v>
      </c>
      <c r="W14" s="46"/>
      <c r="X14" s="48">
        <v>2</v>
      </c>
      <c r="Y14" s="46"/>
      <c r="Z14" s="48">
        <v>2</v>
      </c>
      <c r="AA14" s="46"/>
      <c r="AB14" s="48">
        <v>3</v>
      </c>
      <c r="AC14" s="46"/>
      <c r="AD14" s="48">
        <v>1</v>
      </c>
      <c r="AE14" s="46"/>
      <c r="AF14" s="48"/>
      <c r="AG14" s="49"/>
      <c r="AH14" s="50"/>
      <c r="AI14" s="46"/>
      <c r="AJ14" s="48">
        <v>1</v>
      </c>
      <c r="AK14" s="51"/>
      <c r="AL14" s="48">
        <v>2</v>
      </c>
      <c r="AM14" s="51">
        <v>177</v>
      </c>
      <c r="AN14" s="52"/>
      <c r="AO14" s="53"/>
      <c r="AP14" s="53"/>
      <c r="AQ14" s="54"/>
      <c r="AR14" s="54"/>
      <c r="AS14" s="54"/>
      <c r="AT14" s="28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12"/>
      <c r="BF14" s="12"/>
      <c r="BG14" s="12"/>
      <c r="CG14" s="13">
        <v>0</v>
      </c>
      <c r="CH14" s="13">
        <v>0</v>
      </c>
      <c r="CI14" s="13"/>
      <c r="CJ14" s="13"/>
      <c r="CK14" s="13"/>
      <c r="CL14" s="13"/>
      <c r="CM14" s="13"/>
    </row>
    <row r="15" spans="1:91" ht="32.1" customHeight="1" x14ac:dyDescent="0.2">
      <c r="A15" s="1519" t="s">
        <v>38</v>
      </c>
      <c r="B15" s="1519"/>
      <c r="C15" s="1519"/>
      <c r="D15" s="1519"/>
      <c r="E15" s="1519"/>
      <c r="F15" s="1519"/>
      <c r="G15" s="1519"/>
      <c r="H15" s="1519"/>
      <c r="I15" s="1519"/>
      <c r="J15" s="1519"/>
      <c r="K15" s="1519"/>
      <c r="L15" s="1519"/>
      <c r="M15" s="1519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X15" s="2"/>
      <c r="BY15" s="2"/>
      <c r="BZ15" s="2"/>
      <c r="CG15" s="13"/>
      <c r="CH15" s="13"/>
      <c r="CI15" s="13"/>
      <c r="CJ15" s="13"/>
      <c r="CK15" s="13"/>
      <c r="CL15" s="13"/>
      <c r="CM15" s="13"/>
    </row>
    <row r="16" spans="1:91" ht="16.350000000000001" customHeight="1" x14ac:dyDescent="0.2">
      <c r="A16" s="1498" t="s">
        <v>39</v>
      </c>
      <c r="B16" s="1501" t="s">
        <v>5</v>
      </c>
      <c r="C16" s="1502"/>
      <c r="D16" s="1503"/>
      <c r="E16" s="1507" t="s">
        <v>6</v>
      </c>
      <c r="F16" s="1508"/>
      <c r="G16" s="1508"/>
      <c r="H16" s="1508"/>
      <c r="I16" s="1508"/>
      <c r="J16" s="1508"/>
      <c r="K16" s="1508"/>
      <c r="L16" s="1508"/>
      <c r="M16" s="1508"/>
      <c r="N16" s="1508"/>
      <c r="O16" s="1508"/>
      <c r="P16" s="1508"/>
      <c r="Q16" s="1508"/>
      <c r="R16" s="1508"/>
      <c r="S16" s="1508"/>
      <c r="T16" s="1508"/>
      <c r="U16" s="1508"/>
      <c r="V16" s="1508"/>
      <c r="W16" s="1508"/>
      <c r="X16" s="1508"/>
      <c r="Y16" s="1508"/>
      <c r="Z16" s="1508"/>
      <c r="AA16" s="1508"/>
      <c r="AB16" s="1508"/>
      <c r="AC16" s="1508"/>
      <c r="AD16" s="1508"/>
      <c r="AE16" s="1508"/>
      <c r="AF16" s="1508"/>
      <c r="AG16" s="1508"/>
      <c r="AH16" s="1508"/>
      <c r="AI16" s="1508"/>
      <c r="AJ16" s="1508"/>
      <c r="AK16" s="1508"/>
      <c r="AL16" s="1509"/>
      <c r="AM16" s="1510" t="s">
        <v>7</v>
      </c>
      <c r="AN16" s="1510" t="s">
        <v>10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CG16" s="13"/>
      <c r="CH16" s="13"/>
      <c r="CI16" s="13"/>
      <c r="CJ16" s="13"/>
      <c r="CK16" s="13"/>
      <c r="CL16" s="13"/>
      <c r="CM16" s="13"/>
    </row>
    <row r="17" spans="1:91" ht="16.350000000000001" customHeight="1" x14ac:dyDescent="0.2">
      <c r="A17" s="1499"/>
      <c r="B17" s="1504"/>
      <c r="C17" s="1505"/>
      <c r="D17" s="1506"/>
      <c r="E17" s="1507" t="s">
        <v>11</v>
      </c>
      <c r="F17" s="1509"/>
      <c r="G17" s="1507" t="s">
        <v>12</v>
      </c>
      <c r="H17" s="1509"/>
      <c r="I17" s="1507" t="s">
        <v>13</v>
      </c>
      <c r="J17" s="1509"/>
      <c r="K17" s="1507" t="s">
        <v>14</v>
      </c>
      <c r="L17" s="1509"/>
      <c r="M17" s="1507" t="s">
        <v>15</v>
      </c>
      <c r="N17" s="1509"/>
      <c r="O17" s="1513" t="s">
        <v>16</v>
      </c>
      <c r="P17" s="1514"/>
      <c r="Q17" s="1513" t="s">
        <v>17</v>
      </c>
      <c r="R17" s="1514"/>
      <c r="S17" s="1513" t="s">
        <v>18</v>
      </c>
      <c r="T17" s="1514"/>
      <c r="U17" s="1513" t="s">
        <v>19</v>
      </c>
      <c r="V17" s="1514"/>
      <c r="W17" s="1513" t="s">
        <v>20</v>
      </c>
      <c r="X17" s="1514"/>
      <c r="Y17" s="1513" t="s">
        <v>21</v>
      </c>
      <c r="Z17" s="1514"/>
      <c r="AA17" s="1513" t="s">
        <v>22</v>
      </c>
      <c r="AB17" s="1514"/>
      <c r="AC17" s="1513" t="s">
        <v>23</v>
      </c>
      <c r="AD17" s="1514"/>
      <c r="AE17" s="1513" t="s">
        <v>24</v>
      </c>
      <c r="AF17" s="1514"/>
      <c r="AG17" s="1513" t="s">
        <v>25</v>
      </c>
      <c r="AH17" s="1514"/>
      <c r="AI17" s="1513" t="s">
        <v>26</v>
      </c>
      <c r="AJ17" s="1514"/>
      <c r="AK17" s="1513" t="s">
        <v>27</v>
      </c>
      <c r="AL17" s="1514"/>
      <c r="AM17" s="1511"/>
      <c r="AN17" s="1511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CG17" s="13"/>
      <c r="CH17" s="13"/>
      <c r="CI17" s="13"/>
      <c r="CJ17" s="13"/>
      <c r="CK17" s="13"/>
      <c r="CL17" s="13"/>
      <c r="CM17" s="13"/>
    </row>
    <row r="18" spans="1:91" ht="16.350000000000001" customHeight="1" x14ac:dyDescent="0.2">
      <c r="A18" s="1500"/>
      <c r="B18" s="666" t="s">
        <v>32</v>
      </c>
      <c r="C18" s="1172" t="s">
        <v>40</v>
      </c>
      <c r="D18" s="1482" t="s">
        <v>34</v>
      </c>
      <c r="E18" s="783" t="s">
        <v>40</v>
      </c>
      <c r="F18" s="1482" t="s">
        <v>34</v>
      </c>
      <c r="G18" s="783" t="s">
        <v>40</v>
      </c>
      <c r="H18" s="1482" t="s">
        <v>34</v>
      </c>
      <c r="I18" s="783" t="s">
        <v>40</v>
      </c>
      <c r="J18" s="1482" t="s">
        <v>34</v>
      </c>
      <c r="K18" s="783" t="s">
        <v>40</v>
      </c>
      <c r="L18" s="1482" t="s">
        <v>34</v>
      </c>
      <c r="M18" s="783" t="s">
        <v>40</v>
      </c>
      <c r="N18" s="1482" t="s">
        <v>34</v>
      </c>
      <c r="O18" s="783" t="s">
        <v>40</v>
      </c>
      <c r="P18" s="1482" t="s">
        <v>34</v>
      </c>
      <c r="Q18" s="783" t="s">
        <v>40</v>
      </c>
      <c r="R18" s="1482" t="s">
        <v>34</v>
      </c>
      <c r="S18" s="783" t="s">
        <v>40</v>
      </c>
      <c r="T18" s="1482" t="s">
        <v>34</v>
      </c>
      <c r="U18" s="783" t="s">
        <v>40</v>
      </c>
      <c r="V18" s="1482" t="s">
        <v>34</v>
      </c>
      <c r="W18" s="783" t="s">
        <v>40</v>
      </c>
      <c r="X18" s="1482" t="s">
        <v>34</v>
      </c>
      <c r="Y18" s="783" t="s">
        <v>40</v>
      </c>
      <c r="Z18" s="1482" t="s">
        <v>34</v>
      </c>
      <c r="AA18" s="783" t="s">
        <v>40</v>
      </c>
      <c r="AB18" s="1482" t="s">
        <v>34</v>
      </c>
      <c r="AC18" s="783" t="s">
        <v>40</v>
      </c>
      <c r="AD18" s="1482" t="s">
        <v>34</v>
      </c>
      <c r="AE18" s="783" t="s">
        <v>40</v>
      </c>
      <c r="AF18" s="1482" t="s">
        <v>34</v>
      </c>
      <c r="AG18" s="783" t="s">
        <v>40</v>
      </c>
      <c r="AH18" s="1482" t="s">
        <v>34</v>
      </c>
      <c r="AI18" s="783" t="s">
        <v>40</v>
      </c>
      <c r="AJ18" s="1482" t="s">
        <v>34</v>
      </c>
      <c r="AK18" s="783" t="s">
        <v>40</v>
      </c>
      <c r="AL18" s="1482" t="s">
        <v>34</v>
      </c>
      <c r="AM18" s="1512"/>
      <c r="AN18" s="15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CG18" s="13"/>
      <c r="CH18" s="13"/>
      <c r="CI18" s="13"/>
      <c r="CJ18" s="13"/>
      <c r="CK18" s="13"/>
      <c r="CL18" s="13"/>
      <c r="CM18" s="13"/>
    </row>
    <row r="19" spans="1:91" ht="16.350000000000001" customHeight="1" x14ac:dyDescent="0.2">
      <c r="A19" s="62" t="s">
        <v>41</v>
      </c>
      <c r="B19" s="63">
        <f>SUM(C19+D19)</f>
        <v>0</v>
      </c>
      <c r="C19" s="64">
        <f t="shared" ref="C19:D22" si="1">SUM(E19+G19+I19+K19+M19+O19+Q19+S19+U19+W19+Y19+AA19+AC19+AE19+AG19+AI19+AK19)</f>
        <v>0</v>
      </c>
      <c r="D19" s="65">
        <f t="shared" si="1"/>
        <v>0</v>
      </c>
      <c r="E19" s="66"/>
      <c r="F19" s="67"/>
      <c r="G19" s="66"/>
      <c r="H19" s="67"/>
      <c r="I19" s="66"/>
      <c r="J19" s="68"/>
      <c r="K19" s="66"/>
      <c r="L19" s="68"/>
      <c r="M19" s="66"/>
      <c r="N19" s="68"/>
      <c r="O19" s="69"/>
      <c r="P19" s="68"/>
      <c r="Q19" s="69"/>
      <c r="R19" s="68"/>
      <c r="S19" s="69"/>
      <c r="T19" s="68"/>
      <c r="U19" s="69"/>
      <c r="V19" s="68"/>
      <c r="W19" s="69"/>
      <c r="X19" s="68"/>
      <c r="Y19" s="69"/>
      <c r="Z19" s="68"/>
      <c r="AA19" s="69"/>
      <c r="AB19" s="68"/>
      <c r="AC19" s="69"/>
      <c r="AD19" s="68"/>
      <c r="AE19" s="69"/>
      <c r="AF19" s="68"/>
      <c r="AG19" s="69"/>
      <c r="AH19" s="68"/>
      <c r="AI19" s="69"/>
      <c r="AJ19" s="68"/>
      <c r="AK19" s="69"/>
      <c r="AL19" s="68"/>
      <c r="AM19" s="70"/>
      <c r="AN19" s="70"/>
      <c r="AO19" s="28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CG19" s="13">
        <v>0</v>
      </c>
      <c r="CH19" s="13">
        <v>0</v>
      </c>
      <c r="CI19" s="13"/>
      <c r="CJ19" s="13"/>
      <c r="CK19" s="13"/>
      <c r="CL19" s="13"/>
      <c r="CM19" s="13"/>
    </row>
    <row r="20" spans="1:91" ht="16.350000000000001" customHeight="1" x14ac:dyDescent="0.2">
      <c r="A20" s="71" t="s">
        <v>42</v>
      </c>
      <c r="B20" s="63">
        <f>SUM(C20+D20)</f>
        <v>0</v>
      </c>
      <c r="C20" s="64">
        <f t="shared" si="1"/>
        <v>0</v>
      </c>
      <c r="D20" s="72">
        <f t="shared" si="1"/>
        <v>0</v>
      </c>
      <c r="E20" s="34"/>
      <c r="F20" s="73"/>
      <c r="G20" s="34"/>
      <c r="H20" s="73"/>
      <c r="I20" s="34"/>
      <c r="J20" s="35"/>
      <c r="K20" s="34"/>
      <c r="L20" s="35"/>
      <c r="M20" s="34"/>
      <c r="N20" s="35"/>
      <c r="O20" s="74"/>
      <c r="P20" s="35"/>
      <c r="Q20" s="74"/>
      <c r="R20" s="35"/>
      <c r="S20" s="74"/>
      <c r="T20" s="35"/>
      <c r="U20" s="74"/>
      <c r="V20" s="35"/>
      <c r="W20" s="74"/>
      <c r="X20" s="35"/>
      <c r="Y20" s="74"/>
      <c r="Z20" s="35"/>
      <c r="AA20" s="74"/>
      <c r="AB20" s="35"/>
      <c r="AC20" s="74"/>
      <c r="AD20" s="35"/>
      <c r="AE20" s="74"/>
      <c r="AF20" s="35"/>
      <c r="AG20" s="74"/>
      <c r="AH20" s="35"/>
      <c r="AI20" s="74"/>
      <c r="AJ20" s="35"/>
      <c r="AK20" s="74"/>
      <c r="AL20" s="35"/>
      <c r="AM20" s="75"/>
      <c r="AN20" s="75"/>
      <c r="AO20" s="28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CG20" s="13">
        <v>0</v>
      </c>
      <c r="CH20" s="13">
        <v>0</v>
      </c>
      <c r="CI20" s="13"/>
      <c r="CJ20" s="13"/>
      <c r="CK20" s="13"/>
      <c r="CL20" s="13"/>
      <c r="CM20" s="13"/>
    </row>
    <row r="21" spans="1:91" ht="16.350000000000001" customHeight="1" x14ac:dyDescent="0.2">
      <c r="A21" s="71" t="s">
        <v>43</v>
      </c>
      <c r="B21" s="63">
        <f>SUM(C21+D21)</f>
        <v>0</v>
      </c>
      <c r="C21" s="64">
        <f t="shared" si="1"/>
        <v>0</v>
      </c>
      <c r="D21" s="72">
        <f t="shared" si="1"/>
        <v>0</v>
      </c>
      <c r="E21" s="34"/>
      <c r="F21" s="73"/>
      <c r="G21" s="34"/>
      <c r="H21" s="73"/>
      <c r="I21" s="34"/>
      <c r="J21" s="35"/>
      <c r="K21" s="34"/>
      <c r="L21" s="35"/>
      <c r="M21" s="34"/>
      <c r="N21" s="35"/>
      <c r="O21" s="74"/>
      <c r="P21" s="35"/>
      <c r="Q21" s="74"/>
      <c r="R21" s="35"/>
      <c r="S21" s="74"/>
      <c r="T21" s="35"/>
      <c r="U21" s="74"/>
      <c r="V21" s="35"/>
      <c r="W21" s="74"/>
      <c r="X21" s="35"/>
      <c r="Y21" s="74"/>
      <c r="Z21" s="35"/>
      <c r="AA21" s="74"/>
      <c r="AB21" s="35"/>
      <c r="AC21" s="74"/>
      <c r="AD21" s="35"/>
      <c r="AE21" s="74"/>
      <c r="AF21" s="35"/>
      <c r="AG21" s="74"/>
      <c r="AH21" s="35"/>
      <c r="AI21" s="74"/>
      <c r="AJ21" s="35"/>
      <c r="AK21" s="74"/>
      <c r="AL21" s="35"/>
      <c r="AM21" s="75"/>
      <c r="AN21" s="75"/>
      <c r="AO21" s="28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CG21" s="13">
        <v>0</v>
      </c>
      <c r="CH21" s="13">
        <v>0</v>
      </c>
      <c r="CI21" s="13"/>
      <c r="CJ21" s="13"/>
      <c r="CK21" s="13"/>
      <c r="CL21" s="13"/>
      <c r="CM21" s="13"/>
    </row>
    <row r="22" spans="1:91" ht="16.350000000000001" customHeight="1" x14ac:dyDescent="0.2">
      <c r="A22" s="76" t="s">
        <v>44</v>
      </c>
      <c r="B22" s="77">
        <f>SUM(C22+D22)</f>
        <v>0</v>
      </c>
      <c r="C22" s="78">
        <f t="shared" si="1"/>
        <v>0</v>
      </c>
      <c r="D22" s="45">
        <f t="shared" si="1"/>
        <v>0</v>
      </c>
      <c r="E22" s="46"/>
      <c r="F22" s="47"/>
      <c r="G22" s="46"/>
      <c r="H22" s="47"/>
      <c r="I22" s="46"/>
      <c r="J22" s="48"/>
      <c r="K22" s="46"/>
      <c r="L22" s="48"/>
      <c r="M22" s="46"/>
      <c r="N22" s="48"/>
      <c r="O22" s="79"/>
      <c r="P22" s="48"/>
      <c r="Q22" s="79"/>
      <c r="R22" s="48"/>
      <c r="S22" s="79"/>
      <c r="T22" s="48"/>
      <c r="U22" s="79"/>
      <c r="V22" s="48"/>
      <c r="W22" s="79"/>
      <c r="X22" s="48"/>
      <c r="Y22" s="79"/>
      <c r="Z22" s="48"/>
      <c r="AA22" s="79"/>
      <c r="AB22" s="48"/>
      <c r="AC22" s="79"/>
      <c r="AD22" s="48"/>
      <c r="AE22" s="79"/>
      <c r="AF22" s="48"/>
      <c r="AG22" s="79"/>
      <c r="AH22" s="48"/>
      <c r="AI22" s="79"/>
      <c r="AJ22" s="48"/>
      <c r="AK22" s="79"/>
      <c r="AL22" s="48"/>
      <c r="AM22" s="80"/>
      <c r="AN22" s="80"/>
      <c r="AO22" s="28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CG22" s="13">
        <v>0</v>
      </c>
      <c r="CH22" s="13">
        <v>0</v>
      </c>
      <c r="CI22" s="13"/>
      <c r="CJ22" s="13"/>
      <c r="CK22" s="13"/>
      <c r="CL22" s="13"/>
      <c r="CM22" s="13"/>
    </row>
    <row r="23" spans="1:91" ht="32.1" customHeight="1" x14ac:dyDescent="0.2">
      <c r="A23" s="1493" t="s">
        <v>45</v>
      </c>
      <c r="B23" s="1493"/>
      <c r="C23" s="1493"/>
      <c r="D23" s="1493"/>
      <c r="E23" s="1493"/>
      <c r="F23" s="1493"/>
      <c r="G23" s="1493"/>
      <c r="H23" s="1493"/>
      <c r="I23" s="1493"/>
      <c r="J23" s="1493"/>
      <c r="K23" s="1493"/>
      <c r="L23" s="82"/>
      <c r="M23" s="11"/>
      <c r="N23" s="11"/>
      <c r="O23" s="8"/>
      <c r="P23" s="8"/>
      <c r="Q23" s="8"/>
      <c r="R23" s="8"/>
      <c r="S23" s="8"/>
      <c r="T23" s="8"/>
      <c r="U23" s="8"/>
      <c r="V23" s="8"/>
      <c r="W23" s="8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5"/>
      <c r="AN23" s="57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X23" s="2"/>
      <c r="BY23" s="2"/>
      <c r="BZ23" s="2"/>
      <c r="CG23" s="13"/>
      <c r="CH23" s="13"/>
      <c r="CI23" s="13"/>
      <c r="CJ23" s="13"/>
      <c r="CK23" s="13"/>
      <c r="CL23" s="13"/>
      <c r="CM23" s="13"/>
    </row>
    <row r="24" spans="1:91" ht="16.350000000000001" customHeight="1" x14ac:dyDescent="0.2">
      <c r="A24" s="1523" t="s">
        <v>39</v>
      </c>
      <c r="B24" s="1501" t="s">
        <v>5</v>
      </c>
      <c r="C24" s="1502"/>
      <c r="D24" s="1503"/>
      <c r="E24" s="1507" t="s">
        <v>6</v>
      </c>
      <c r="F24" s="1508"/>
      <c r="G24" s="1508"/>
      <c r="H24" s="1508"/>
      <c r="I24" s="1508"/>
      <c r="J24" s="1508"/>
      <c r="K24" s="1508"/>
      <c r="L24" s="1508"/>
      <c r="M24" s="1508"/>
      <c r="N24" s="1508"/>
      <c r="O24" s="1508"/>
      <c r="P24" s="1508"/>
      <c r="Q24" s="1508"/>
      <c r="R24" s="1508"/>
      <c r="S24" s="1508"/>
      <c r="T24" s="1508"/>
      <c r="U24" s="1508"/>
      <c r="V24" s="1508"/>
      <c r="W24" s="1508"/>
      <c r="X24" s="1508"/>
      <c r="Y24" s="1508"/>
      <c r="Z24" s="1508"/>
      <c r="AA24" s="1508"/>
      <c r="AB24" s="1508"/>
      <c r="AC24" s="1508"/>
      <c r="AD24" s="1508"/>
      <c r="AE24" s="1508"/>
      <c r="AF24" s="1508"/>
      <c r="AG24" s="1508"/>
      <c r="AH24" s="1508"/>
      <c r="AI24" s="1508"/>
      <c r="AJ24" s="1508"/>
      <c r="AK24" s="1508"/>
      <c r="AL24" s="1509"/>
      <c r="AM24" s="1510" t="s">
        <v>7</v>
      </c>
      <c r="AN24" s="1510" t="s">
        <v>10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CG24" s="13"/>
      <c r="CH24" s="13"/>
      <c r="CI24" s="13"/>
      <c r="CJ24" s="13"/>
      <c r="CK24" s="13"/>
      <c r="CL24" s="13"/>
      <c r="CM24" s="13"/>
    </row>
    <row r="25" spans="1:91" ht="16.350000000000001" customHeight="1" x14ac:dyDescent="0.2">
      <c r="A25" s="1524"/>
      <c r="B25" s="1504"/>
      <c r="C25" s="1505"/>
      <c r="D25" s="1506"/>
      <c r="E25" s="1507" t="s">
        <v>11</v>
      </c>
      <c r="F25" s="1509"/>
      <c r="G25" s="1507" t="s">
        <v>12</v>
      </c>
      <c r="H25" s="1509"/>
      <c r="I25" s="1507" t="s">
        <v>13</v>
      </c>
      <c r="J25" s="1509"/>
      <c r="K25" s="1507" t="s">
        <v>14</v>
      </c>
      <c r="L25" s="1509"/>
      <c r="M25" s="1507" t="s">
        <v>15</v>
      </c>
      <c r="N25" s="1509"/>
      <c r="O25" s="1513" t="s">
        <v>16</v>
      </c>
      <c r="P25" s="1514"/>
      <c r="Q25" s="1513" t="s">
        <v>17</v>
      </c>
      <c r="R25" s="1514"/>
      <c r="S25" s="1513" t="s">
        <v>18</v>
      </c>
      <c r="T25" s="1514"/>
      <c r="U25" s="1513" t="s">
        <v>19</v>
      </c>
      <c r="V25" s="1514"/>
      <c r="W25" s="1513" t="s">
        <v>20</v>
      </c>
      <c r="X25" s="1514"/>
      <c r="Y25" s="1513" t="s">
        <v>21</v>
      </c>
      <c r="Z25" s="1514"/>
      <c r="AA25" s="1513" t="s">
        <v>22</v>
      </c>
      <c r="AB25" s="1514"/>
      <c r="AC25" s="1513" t="s">
        <v>23</v>
      </c>
      <c r="AD25" s="1514"/>
      <c r="AE25" s="1513" t="s">
        <v>24</v>
      </c>
      <c r="AF25" s="1514"/>
      <c r="AG25" s="1513" t="s">
        <v>25</v>
      </c>
      <c r="AH25" s="1514"/>
      <c r="AI25" s="1513" t="s">
        <v>26</v>
      </c>
      <c r="AJ25" s="1514"/>
      <c r="AK25" s="1513" t="s">
        <v>27</v>
      </c>
      <c r="AL25" s="1514"/>
      <c r="AM25" s="1511"/>
      <c r="AN25" s="1511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CG25" s="13"/>
      <c r="CH25" s="13"/>
      <c r="CI25" s="13"/>
      <c r="CJ25" s="13"/>
      <c r="CK25" s="13"/>
      <c r="CL25" s="13"/>
      <c r="CM25" s="13"/>
    </row>
    <row r="26" spans="1:91" ht="16.350000000000001" customHeight="1" x14ac:dyDescent="0.2">
      <c r="A26" s="1525"/>
      <c r="B26" s="666" t="s">
        <v>32</v>
      </c>
      <c r="C26" s="15" t="s">
        <v>40</v>
      </c>
      <c r="D26" s="1481" t="s">
        <v>34</v>
      </c>
      <c r="E26" s="1475" t="s">
        <v>40</v>
      </c>
      <c r="F26" s="1477" t="s">
        <v>34</v>
      </c>
      <c r="G26" s="1475" t="s">
        <v>40</v>
      </c>
      <c r="H26" s="1477" t="s">
        <v>34</v>
      </c>
      <c r="I26" s="1475" t="s">
        <v>40</v>
      </c>
      <c r="J26" s="1477" t="s">
        <v>34</v>
      </c>
      <c r="K26" s="1475" t="s">
        <v>40</v>
      </c>
      <c r="L26" s="1477" t="s">
        <v>34</v>
      </c>
      <c r="M26" s="1475" t="s">
        <v>40</v>
      </c>
      <c r="N26" s="1477" t="s">
        <v>34</v>
      </c>
      <c r="O26" s="1475" t="s">
        <v>40</v>
      </c>
      <c r="P26" s="1477" t="s">
        <v>34</v>
      </c>
      <c r="Q26" s="1475" t="s">
        <v>40</v>
      </c>
      <c r="R26" s="1477" t="s">
        <v>34</v>
      </c>
      <c r="S26" s="1475" t="s">
        <v>40</v>
      </c>
      <c r="T26" s="1477" t="s">
        <v>34</v>
      </c>
      <c r="U26" s="1475" t="s">
        <v>40</v>
      </c>
      <c r="V26" s="1477" t="s">
        <v>34</v>
      </c>
      <c r="W26" s="1475" t="s">
        <v>40</v>
      </c>
      <c r="X26" s="1477" t="s">
        <v>34</v>
      </c>
      <c r="Y26" s="1475" t="s">
        <v>40</v>
      </c>
      <c r="Z26" s="1477" t="s">
        <v>34</v>
      </c>
      <c r="AA26" s="1475" t="s">
        <v>40</v>
      </c>
      <c r="AB26" s="1477" t="s">
        <v>34</v>
      </c>
      <c r="AC26" s="1475" t="s">
        <v>40</v>
      </c>
      <c r="AD26" s="1477" t="s">
        <v>34</v>
      </c>
      <c r="AE26" s="1475" t="s">
        <v>40</v>
      </c>
      <c r="AF26" s="1477" t="s">
        <v>34</v>
      </c>
      <c r="AG26" s="1475" t="s">
        <v>40</v>
      </c>
      <c r="AH26" s="1477" t="s">
        <v>34</v>
      </c>
      <c r="AI26" s="1475" t="s">
        <v>40</v>
      </c>
      <c r="AJ26" s="1477" t="s">
        <v>34</v>
      </c>
      <c r="AK26" s="1475" t="s">
        <v>40</v>
      </c>
      <c r="AL26" s="1477" t="s">
        <v>34</v>
      </c>
      <c r="AM26" s="1512"/>
      <c r="AN26" s="15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CG26" s="13"/>
      <c r="CH26" s="13"/>
      <c r="CI26" s="13"/>
      <c r="CJ26" s="13"/>
      <c r="CK26" s="13"/>
      <c r="CL26" s="13"/>
      <c r="CM26" s="13"/>
    </row>
    <row r="27" spans="1:91" ht="16.350000000000001" customHeight="1" x14ac:dyDescent="0.2">
      <c r="A27" s="1450" t="s">
        <v>41</v>
      </c>
      <c r="B27" s="1451">
        <f t="shared" ref="B27:B32" si="2">SUM(C27+D27)</f>
        <v>0</v>
      </c>
      <c r="C27" s="1810">
        <f t="shared" ref="C27:D32" si="3">SUM(E27+G27+I27+K27+M27+O27+Q27+S27+U27+W27+Y27+AA27+AC27+AE27+AG27+AI27+AK27)</f>
        <v>0</v>
      </c>
      <c r="D27" s="1802">
        <f t="shared" si="3"/>
        <v>0</v>
      </c>
      <c r="E27" s="1803"/>
      <c r="F27" s="1804"/>
      <c r="G27" s="1803"/>
      <c r="H27" s="1804"/>
      <c r="I27" s="1803"/>
      <c r="J27" s="1805"/>
      <c r="K27" s="1803"/>
      <c r="L27" s="1805"/>
      <c r="M27" s="1803"/>
      <c r="N27" s="1805"/>
      <c r="O27" s="1811"/>
      <c r="P27" s="1805"/>
      <c r="Q27" s="1811"/>
      <c r="R27" s="1805"/>
      <c r="S27" s="1811"/>
      <c r="T27" s="1805"/>
      <c r="U27" s="1811"/>
      <c r="V27" s="1805"/>
      <c r="W27" s="1811"/>
      <c r="X27" s="1805"/>
      <c r="Y27" s="1811"/>
      <c r="Z27" s="1805"/>
      <c r="AA27" s="1811"/>
      <c r="AB27" s="1805"/>
      <c r="AC27" s="1811"/>
      <c r="AD27" s="1805"/>
      <c r="AE27" s="1811"/>
      <c r="AF27" s="1805"/>
      <c r="AG27" s="1811"/>
      <c r="AH27" s="1805"/>
      <c r="AI27" s="1811"/>
      <c r="AJ27" s="1805"/>
      <c r="AK27" s="1811"/>
      <c r="AL27" s="1805"/>
      <c r="AM27" s="1812"/>
      <c r="AN27" s="1812"/>
      <c r="AO27" s="28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CG27" s="13">
        <v>0</v>
      </c>
      <c r="CH27" s="13">
        <v>0</v>
      </c>
      <c r="CI27" s="13"/>
      <c r="CJ27" s="13"/>
      <c r="CK27" s="13"/>
      <c r="CL27" s="13"/>
      <c r="CM27" s="13"/>
    </row>
    <row r="28" spans="1:91" ht="16.350000000000001" customHeight="1" x14ac:dyDescent="0.2">
      <c r="A28" s="30" t="s">
        <v>42</v>
      </c>
      <c r="B28" s="63">
        <f t="shared" si="2"/>
        <v>0</v>
      </c>
      <c r="C28" s="64">
        <f t="shared" si="3"/>
        <v>0</v>
      </c>
      <c r="D28" s="72">
        <f t="shared" si="3"/>
        <v>0</v>
      </c>
      <c r="E28" s="34"/>
      <c r="F28" s="73"/>
      <c r="G28" s="34"/>
      <c r="H28" s="73"/>
      <c r="I28" s="34"/>
      <c r="J28" s="35"/>
      <c r="K28" s="34"/>
      <c r="L28" s="35"/>
      <c r="M28" s="34"/>
      <c r="N28" s="35"/>
      <c r="O28" s="74"/>
      <c r="P28" s="35"/>
      <c r="Q28" s="74"/>
      <c r="R28" s="35"/>
      <c r="S28" s="74"/>
      <c r="T28" s="35"/>
      <c r="U28" s="74"/>
      <c r="V28" s="35"/>
      <c r="W28" s="74"/>
      <c r="X28" s="35"/>
      <c r="Y28" s="74"/>
      <c r="Z28" s="35"/>
      <c r="AA28" s="74"/>
      <c r="AB28" s="35"/>
      <c r="AC28" s="74"/>
      <c r="AD28" s="35"/>
      <c r="AE28" s="74"/>
      <c r="AF28" s="35"/>
      <c r="AG28" s="74"/>
      <c r="AH28" s="35"/>
      <c r="AI28" s="74"/>
      <c r="AJ28" s="35"/>
      <c r="AK28" s="74"/>
      <c r="AL28" s="35"/>
      <c r="AM28" s="75"/>
      <c r="AN28" s="75"/>
      <c r="AO28" s="28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CG28" s="13">
        <v>0</v>
      </c>
      <c r="CH28" s="13">
        <v>0</v>
      </c>
      <c r="CI28" s="13"/>
      <c r="CJ28" s="13"/>
      <c r="CK28" s="13"/>
      <c r="CL28" s="13"/>
      <c r="CM28" s="13"/>
    </row>
    <row r="29" spans="1:91" ht="16.350000000000001" customHeight="1" x14ac:dyDescent="0.2">
      <c r="A29" s="30" t="s">
        <v>43</v>
      </c>
      <c r="B29" s="63">
        <f t="shared" si="2"/>
        <v>0</v>
      </c>
      <c r="C29" s="64">
        <f t="shared" si="3"/>
        <v>0</v>
      </c>
      <c r="D29" s="72">
        <f t="shared" si="3"/>
        <v>0</v>
      </c>
      <c r="E29" s="34"/>
      <c r="F29" s="73"/>
      <c r="G29" s="34"/>
      <c r="H29" s="73"/>
      <c r="I29" s="34"/>
      <c r="J29" s="35"/>
      <c r="K29" s="34"/>
      <c r="L29" s="35"/>
      <c r="M29" s="34"/>
      <c r="N29" s="35"/>
      <c r="O29" s="74"/>
      <c r="P29" s="35"/>
      <c r="Q29" s="74"/>
      <c r="R29" s="35"/>
      <c r="S29" s="74"/>
      <c r="T29" s="35"/>
      <c r="U29" s="74"/>
      <c r="V29" s="35"/>
      <c r="W29" s="74"/>
      <c r="X29" s="35"/>
      <c r="Y29" s="74"/>
      <c r="Z29" s="35"/>
      <c r="AA29" s="74"/>
      <c r="AB29" s="35"/>
      <c r="AC29" s="74"/>
      <c r="AD29" s="35"/>
      <c r="AE29" s="74"/>
      <c r="AF29" s="35"/>
      <c r="AG29" s="74"/>
      <c r="AH29" s="35"/>
      <c r="AI29" s="74"/>
      <c r="AJ29" s="35"/>
      <c r="AK29" s="74"/>
      <c r="AL29" s="35"/>
      <c r="AM29" s="75"/>
      <c r="AN29" s="75"/>
      <c r="AO29" s="28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CG29" s="13">
        <v>0</v>
      </c>
      <c r="CH29" s="13">
        <v>0</v>
      </c>
      <c r="CI29" s="13"/>
      <c r="CJ29" s="13"/>
      <c r="CK29" s="13"/>
      <c r="CL29" s="13"/>
      <c r="CM29" s="13"/>
    </row>
    <row r="30" spans="1:91" ht="16.350000000000001" customHeight="1" x14ac:dyDescent="0.2">
      <c r="A30" s="30" t="s">
        <v>46</v>
      </c>
      <c r="B30" s="63">
        <f t="shared" si="2"/>
        <v>0</v>
      </c>
      <c r="C30" s="64">
        <f t="shared" si="3"/>
        <v>0</v>
      </c>
      <c r="D30" s="72">
        <f t="shared" si="3"/>
        <v>0</v>
      </c>
      <c r="E30" s="34"/>
      <c r="F30" s="73"/>
      <c r="G30" s="34"/>
      <c r="H30" s="73"/>
      <c r="I30" s="34"/>
      <c r="J30" s="35"/>
      <c r="K30" s="34"/>
      <c r="L30" s="35"/>
      <c r="M30" s="34"/>
      <c r="N30" s="35"/>
      <c r="O30" s="74"/>
      <c r="P30" s="35"/>
      <c r="Q30" s="74"/>
      <c r="R30" s="35"/>
      <c r="S30" s="74"/>
      <c r="T30" s="35"/>
      <c r="U30" s="74"/>
      <c r="V30" s="35"/>
      <c r="W30" s="74"/>
      <c r="X30" s="35"/>
      <c r="Y30" s="74"/>
      <c r="Z30" s="35"/>
      <c r="AA30" s="74"/>
      <c r="AB30" s="35"/>
      <c r="AC30" s="74"/>
      <c r="AD30" s="35"/>
      <c r="AE30" s="74"/>
      <c r="AF30" s="35"/>
      <c r="AG30" s="74"/>
      <c r="AH30" s="35"/>
      <c r="AI30" s="74"/>
      <c r="AJ30" s="35"/>
      <c r="AK30" s="74"/>
      <c r="AL30" s="35"/>
      <c r="AM30" s="75"/>
      <c r="AN30" s="75"/>
      <c r="AO30" s="28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CG30" s="13">
        <v>0</v>
      </c>
      <c r="CH30" s="13">
        <v>0</v>
      </c>
      <c r="CI30" s="13"/>
      <c r="CJ30" s="13"/>
      <c r="CK30" s="13"/>
      <c r="CL30" s="13"/>
      <c r="CM30" s="13"/>
    </row>
    <row r="31" spans="1:91" ht="16.350000000000001" customHeight="1" x14ac:dyDescent="0.2">
      <c r="A31" s="30" t="s">
        <v>47</v>
      </c>
      <c r="B31" s="63">
        <f t="shared" si="2"/>
        <v>0</v>
      </c>
      <c r="C31" s="64">
        <f t="shared" si="3"/>
        <v>0</v>
      </c>
      <c r="D31" s="72">
        <f t="shared" si="3"/>
        <v>0</v>
      </c>
      <c r="E31" s="34"/>
      <c r="F31" s="73"/>
      <c r="G31" s="34"/>
      <c r="H31" s="73"/>
      <c r="I31" s="34"/>
      <c r="J31" s="35"/>
      <c r="K31" s="34"/>
      <c r="L31" s="35"/>
      <c r="M31" s="34"/>
      <c r="N31" s="35"/>
      <c r="O31" s="74"/>
      <c r="P31" s="35"/>
      <c r="Q31" s="74"/>
      <c r="R31" s="35"/>
      <c r="S31" s="74"/>
      <c r="T31" s="35"/>
      <c r="U31" s="74"/>
      <c r="V31" s="35"/>
      <c r="W31" s="74"/>
      <c r="X31" s="35"/>
      <c r="Y31" s="74"/>
      <c r="Z31" s="35"/>
      <c r="AA31" s="74"/>
      <c r="AB31" s="35"/>
      <c r="AC31" s="74"/>
      <c r="AD31" s="35"/>
      <c r="AE31" s="74"/>
      <c r="AF31" s="35"/>
      <c r="AG31" s="74"/>
      <c r="AH31" s="35"/>
      <c r="AI31" s="74"/>
      <c r="AJ31" s="35"/>
      <c r="AK31" s="74"/>
      <c r="AL31" s="35"/>
      <c r="AM31" s="75"/>
      <c r="AN31" s="75"/>
      <c r="AO31" s="28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CG31" s="13">
        <v>0</v>
      </c>
      <c r="CH31" s="13">
        <v>0</v>
      </c>
      <c r="CI31" s="13"/>
      <c r="CJ31" s="13"/>
      <c r="CK31" s="13"/>
      <c r="CL31" s="13"/>
      <c r="CM31" s="13"/>
    </row>
    <row r="32" spans="1:91" ht="16.350000000000001" customHeight="1" x14ac:dyDescent="0.2">
      <c r="A32" s="89" t="s">
        <v>48</v>
      </c>
      <c r="B32" s="77">
        <f t="shared" si="2"/>
        <v>0</v>
      </c>
      <c r="C32" s="78">
        <f t="shared" si="3"/>
        <v>0</v>
      </c>
      <c r="D32" s="45">
        <f t="shared" si="3"/>
        <v>0</v>
      </c>
      <c r="E32" s="46"/>
      <c r="F32" s="47"/>
      <c r="G32" s="46"/>
      <c r="H32" s="47"/>
      <c r="I32" s="46"/>
      <c r="J32" s="48"/>
      <c r="K32" s="46"/>
      <c r="L32" s="48"/>
      <c r="M32" s="46"/>
      <c r="N32" s="48"/>
      <c r="O32" s="79"/>
      <c r="P32" s="48"/>
      <c r="Q32" s="79"/>
      <c r="R32" s="48"/>
      <c r="S32" s="79"/>
      <c r="T32" s="48"/>
      <c r="U32" s="79"/>
      <c r="V32" s="48"/>
      <c r="W32" s="79"/>
      <c r="X32" s="48"/>
      <c r="Y32" s="79"/>
      <c r="Z32" s="48"/>
      <c r="AA32" s="79"/>
      <c r="AB32" s="48"/>
      <c r="AC32" s="79"/>
      <c r="AD32" s="48"/>
      <c r="AE32" s="79"/>
      <c r="AF32" s="48"/>
      <c r="AG32" s="79"/>
      <c r="AH32" s="48"/>
      <c r="AI32" s="79"/>
      <c r="AJ32" s="48"/>
      <c r="AK32" s="79"/>
      <c r="AL32" s="48"/>
      <c r="AM32" s="80"/>
      <c r="AN32" s="80"/>
      <c r="AO32" s="28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CG32" s="13">
        <v>0</v>
      </c>
      <c r="CH32" s="13">
        <v>0</v>
      </c>
      <c r="CI32" s="13"/>
      <c r="CJ32" s="13"/>
      <c r="CK32" s="13"/>
      <c r="CL32" s="13"/>
      <c r="CM32" s="13"/>
    </row>
    <row r="33" spans="1:91" ht="32.1" customHeight="1" x14ac:dyDescent="0.2">
      <c r="A33" s="1493" t="s">
        <v>49</v>
      </c>
      <c r="B33" s="1493"/>
      <c r="C33" s="1493"/>
      <c r="D33" s="1493"/>
      <c r="E33" s="1493"/>
      <c r="F33" s="1493"/>
      <c r="G33" s="1493"/>
      <c r="H33" s="1493"/>
      <c r="I33" s="1493"/>
      <c r="J33" s="1493"/>
      <c r="K33" s="1493"/>
      <c r="L33" s="82"/>
      <c r="M33" s="11"/>
      <c r="N33" s="11"/>
      <c r="O33" s="8"/>
      <c r="P33" s="8"/>
      <c r="Q33" s="8"/>
      <c r="R33" s="8"/>
      <c r="S33" s="8"/>
      <c r="T33" s="8"/>
      <c r="U33" s="8"/>
      <c r="V33" s="8"/>
      <c r="W33" s="8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5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X33" s="2"/>
      <c r="BY33" s="2"/>
      <c r="BZ33" s="2"/>
      <c r="CG33" s="13"/>
      <c r="CH33" s="13"/>
      <c r="CI33" s="13"/>
      <c r="CJ33" s="13"/>
      <c r="CK33" s="13"/>
      <c r="CL33" s="13"/>
      <c r="CM33" s="13"/>
    </row>
    <row r="34" spans="1:91" ht="16.350000000000001" customHeight="1" x14ac:dyDescent="0.2">
      <c r="A34" s="1523" t="s">
        <v>39</v>
      </c>
      <c r="B34" s="1501" t="s">
        <v>5</v>
      </c>
      <c r="C34" s="1502"/>
      <c r="D34" s="1503"/>
      <c r="E34" s="1507" t="s">
        <v>6</v>
      </c>
      <c r="F34" s="1508"/>
      <c r="G34" s="1508"/>
      <c r="H34" s="1508"/>
      <c r="I34" s="1508"/>
      <c r="J34" s="1508"/>
      <c r="K34" s="1508"/>
      <c r="L34" s="1508"/>
      <c r="M34" s="1508"/>
      <c r="N34" s="1508"/>
      <c r="O34" s="1508"/>
      <c r="P34" s="1508"/>
      <c r="Q34" s="1508"/>
      <c r="R34" s="1508"/>
      <c r="S34" s="1508"/>
      <c r="T34" s="1508"/>
      <c r="U34" s="1508"/>
      <c r="V34" s="1508"/>
      <c r="W34" s="1508"/>
      <c r="X34" s="1508"/>
      <c r="Y34" s="1508"/>
      <c r="Z34" s="1508"/>
      <c r="AA34" s="1508"/>
      <c r="AB34" s="1508"/>
      <c r="AC34" s="1508"/>
      <c r="AD34" s="1508"/>
      <c r="AE34" s="1508"/>
      <c r="AF34" s="1508"/>
      <c r="AG34" s="1508"/>
      <c r="AH34" s="1508"/>
      <c r="AI34" s="1508"/>
      <c r="AJ34" s="1508"/>
      <c r="AK34" s="1508"/>
      <c r="AL34" s="1509"/>
      <c r="AM34" s="1510" t="s">
        <v>7</v>
      </c>
      <c r="AN34" s="1510" t="s">
        <v>10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CG34" s="13"/>
      <c r="CH34" s="13"/>
      <c r="CI34" s="13"/>
      <c r="CJ34" s="13"/>
      <c r="CK34" s="13"/>
      <c r="CL34" s="13"/>
      <c r="CM34" s="13"/>
    </row>
    <row r="35" spans="1:91" ht="16.350000000000001" customHeight="1" x14ac:dyDescent="0.2">
      <c r="A35" s="1524"/>
      <c r="B35" s="1504"/>
      <c r="C35" s="1505"/>
      <c r="D35" s="1506"/>
      <c r="E35" s="1507" t="s">
        <v>11</v>
      </c>
      <c r="F35" s="1509"/>
      <c r="G35" s="1507" t="s">
        <v>12</v>
      </c>
      <c r="H35" s="1509"/>
      <c r="I35" s="1507" t="s">
        <v>13</v>
      </c>
      <c r="J35" s="1509"/>
      <c r="K35" s="1507" t="s">
        <v>14</v>
      </c>
      <c r="L35" s="1509"/>
      <c r="M35" s="1507" t="s">
        <v>15</v>
      </c>
      <c r="N35" s="1509"/>
      <c r="O35" s="1513" t="s">
        <v>16</v>
      </c>
      <c r="P35" s="1514"/>
      <c r="Q35" s="1513" t="s">
        <v>17</v>
      </c>
      <c r="R35" s="1514"/>
      <c r="S35" s="1513" t="s">
        <v>18</v>
      </c>
      <c r="T35" s="1514"/>
      <c r="U35" s="1513" t="s">
        <v>19</v>
      </c>
      <c r="V35" s="1514"/>
      <c r="W35" s="1513" t="s">
        <v>20</v>
      </c>
      <c r="X35" s="1514"/>
      <c r="Y35" s="1513" t="s">
        <v>21</v>
      </c>
      <c r="Z35" s="1514"/>
      <c r="AA35" s="1513" t="s">
        <v>22</v>
      </c>
      <c r="AB35" s="1514"/>
      <c r="AC35" s="1513" t="s">
        <v>23</v>
      </c>
      <c r="AD35" s="1514"/>
      <c r="AE35" s="1513" t="s">
        <v>24</v>
      </c>
      <c r="AF35" s="1514"/>
      <c r="AG35" s="1513" t="s">
        <v>25</v>
      </c>
      <c r="AH35" s="1514"/>
      <c r="AI35" s="1513" t="s">
        <v>26</v>
      </c>
      <c r="AJ35" s="1514"/>
      <c r="AK35" s="1513" t="s">
        <v>27</v>
      </c>
      <c r="AL35" s="1514"/>
      <c r="AM35" s="1511"/>
      <c r="AN35" s="1511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CG35" s="13"/>
      <c r="CH35" s="13"/>
      <c r="CI35" s="13"/>
      <c r="CJ35" s="13"/>
      <c r="CK35" s="13"/>
      <c r="CL35" s="13"/>
      <c r="CM35" s="13"/>
    </row>
    <row r="36" spans="1:91" ht="16.350000000000001" customHeight="1" x14ac:dyDescent="0.2">
      <c r="A36" s="1525"/>
      <c r="B36" s="666" t="s">
        <v>32</v>
      </c>
      <c r="C36" s="15" t="s">
        <v>40</v>
      </c>
      <c r="D36" s="1481" t="s">
        <v>34</v>
      </c>
      <c r="E36" s="1471" t="s">
        <v>40</v>
      </c>
      <c r="F36" s="1482" t="s">
        <v>34</v>
      </c>
      <c r="G36" s="1471" t="s">
        <v>40</v>
      </c>
      <c r="H36" s="1482" t="s">
        <v>34</v>
      </c>
      <c r="I36" s="1471" t="s">
        <v>40</v>
      </c>
      <c r="J36" s="1482" t="s">
        <v>34</v>
      </c>
      <c r="K36" s="1471" t="s">
        <v>40</v>
      </c>
      <c r="L36" s="1482" t="s">
        <v>34</v>
      </c>
      <c r="M36" s="1471" t="s">
        <v>40</v>
      </c>
      <c r="N36" s="1482" t="s">
        <v>34</v>
      </c>
      <c r="O36" s="1471" t="s">
        <v>40</v>
      </c>
      <c r="P36" s="1482" t="s">
        <v>34</v>
      </c>
      <c r="Q36" s="1471" t="s">
        <v>40</v>
      </c>
      <c r="R36" s="1482" t="s">
        <v>34</v>
      </c>
      <c r="S36" s="1471" t="s">
        <v>40</v>
      </c>
      <c r="T36" s="1482" t="s">
        <v>34</v>
      </c>
      <c r="U36" s="1471" t="s">
        <v>40</v>
      </c>
      <c r="V36" s="1482" t="s">
        <v>34</v>
      </c>
      <c r="W36" s="1471" t="s">
        <v>40</v>
      </c>
      <c r="X36" s="1482" t="s">
        <v>34</v>
      </c>
      <c r="Y36" s="1471" t="s">
        <v>40</v>
      </c>
      <c r="Z36" s="1482" t="s">
        <v>34</v>
      </c>
      <c r="AA36" s="1471" t="s">
        <v>40</v>
      </c>
      <c r="AB36" s="1482" t="s">
        <v>34</v>
      </c>
      <c r="AC36" s="1471" t="s">
        <v>40</v>
      </c>
      <c r="AD36" s="1482" t="s">
        <v>34</v>
      </c>
      <c r="AE36" s="1471" t="s">
        <v>40</v>
      </c>
      <c r="AF36" s="1482" t="s">
        <v>34</v>
      </c>
      <c r="AG36" s="1471" t="s">
        <v>40</v>
      </c>
      <c r="AH36" s="1482" t="s">
        <v>34</v>
      </c>
      <c r="AI36" s="1471" t="s">
        <v>40</v>
      </c>
      <c r="AJ36" s="1482" t="s">
        <v>34</v>
      </c>
      <c r="AK36" s="1471" t="s">
        <v>40</v>
      </c>
      <c r="AL36" s="1482" t="s">
        <v>34</v>
      </c>
      <c r="AM36" s="1512"/>
      <c r="AN36" s="1512"/>
      <c r="AO36" s="91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CG36" s="13"/>
      <c r="CH36" s="13"/>
      <c r="CI36" s="13"/>
      <c r="CJ36" s="13"/>
      <c r="CK36" s="13"/>
      <c r="CL36" s="13"/>
      <c r="CM36" s="13"/>
    </row>
    <row r="37" spans="1:91" ht="16.350000000000001" customHeight="1" x14ac:dyDescent="0.2">
      <c r="A37" s="1450" t="s">
        <v>41</v>
      </c>
      <c r="B37" s="1451">
        <f t="shared" ref="B37:B42" si="4">SUM(C37+D37)</f>
        <v>0</v>
      </c>
      <c r="C37" s="1810">
        <f t="shared" ref="C37:D42" si="5">SUM(E37+G37+I37+K37+M37+O37+Q37+S37+U37+W37+Y37+AA37+AC37+AE37+AG37+AI37+AK37)</f>
        <v>0</v>
      </c>
      <c r="D37" s="1802">
        <f t="shared" si="5"/>
        <v>0</v>
      </c>
      <c r="E37" s="66"/>
      <c r="F37" s="67"/>
      <c r="G37" s="66"/>
      <c r="H37" s="67"/>
      <c r="I37" s="66"/>
      <c r="J37" s="68"/>
      <c r="K37" s="66"/>
      <c r="L37" s="68"/>
      <c r="M37" s="66"/>
      <c r="N37" s="68"/>
      <c r="O37" s="69"/>
      <c r="P37" s="68"/>
      <c r="Q37" s="69"/>
      <c r="R37" s="68"/>
      <c r="S37" s="69"/>
      <c r="T37" s="68"/>
      <c r="U37" s="69"/>
      <c r="V37" s="68"/>
      <c r="W37" s="69"/>
      <c r="X37" s="68"/>
      <c r="Y37" s="69"/>
      <c r="Z37" s="68"/>
      <c r="AA37" s="69"/>
      <c r="AB37" s="68"/>
      <c r="AC37" s="69"/>
      <c r="AD37" s="68"/>
      <c r="AE37" s="69"/>
      <c r="AF37" s="68"/>
      <c r="AG37" s="69"/>
      <c r="AH37" s="68"/>
      <c r="AI37" s="69"/>
      <c r="AJ37" s="68"/>
      <c r="AK37" s="69"/>
      <c r="AL37" s="68"/>
      <c r="AM37" s="75"/>
      <c r="AN37" s="1812"/>
      <c r="AO37" s="28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CG37" s="13">
        <v>0</v>
      </c>
      <c r="CH37" s="13">
        <v>0</v>
      </c>
      <c r="CI37" s="13"/>
      <c r="CJ37" s="13"/>
      <c r="CK37" s="13"/>
      <c r="CL37" s="13"/>
      <c r="CM37" s="13"/>
    </row>
    <row r="38" spans="1:91" ht="16.350000000000001" customHeight="1" x14ac:dyDescent="0.2">
      <c r="A38" s="30" t="s">
        <v>42</v>
      </c>
      <c r="B38" s="63">
        <f t="shared" si="4"/>
        <v>0</v>
      </c>
      <c r="C38" s="64">
        <f t="shared" si="5"/>
        <v>0</v>
      </c>
      <c r="D38" s="72">
        <f t="shared" si="5"/>
        <v>0</v>
      </c>
      <c r="E38" s="34"/>
      <c r="F38" s="73"/>
      <c r="G38" s="34"/>
      <c r="H38" s="73"/>
      <c r="I38" s="34"/>
      <c r="J38" s="35"/>
      <c r="K38" s="34"/>
      <c r="L38" s="35"/>
      <c r="M38" s="34"/>
      <c r="N38" s="35"/>
      <c r="O38" s="74"/>
      <c r="P38" s="35"/>
      <c r="Q38" s="74"/>
      <c r="R38" s="35"/>
      <c r="S38" s="74"/>
      <c r="T38" s="35"/>
      <c r="U38" s="74"/>
      <c r="V38" s="35"/>
      <c r="W38" s="74"/>
      <c r="X38" s="35"/>
      <c r="Y38" s="74"/>
      <c r="Z38" s="35"/>
      <c r="AA38" s="74"/>
      <c r="AB38" s="35"/>
      <c r="AC38" s="74"/>
      <c r="AD38" s="35"/>
      <c r="AE38" s="74"/>
      <c r="AF38" s="35"/>
      <c r="AG38" s="74"/>
      <c r="AH38" s="35"/>
      <c r="AI38" s="74"/>
      <c r="AJ38" s="35"/>
      <c r="AK38" s="74"/>
      <c r="AL38" s="35"/>
      <c r="AM38" s="75"/>
      <c r="AN38" s="75"/>
      <c r="AO38" s="28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CG38" s="13">
        <v>0</v>
      </c>
      <c r="CH38" s="13">
        <v>0</v>
      </c>
      <c r="CI38" s="13"/>
      <c r="CJ38" s="13"/>
      <c r="CK38" s="13"/>
      <c r="CL38" s="13"/>
      <c r="CM38" s="13"/>
    </row>
    <row r="39" spans="1:91" ht="16.350000000000001" customHeight="1" x14ac:dyDescent="0.2">
      <c r="A39" s="30" t="s">
        <v>43</v>
      </c>
      <c r="B39" s="63">
        <f t="shared" si="4"/>
        <v>0</v>
      </c>
      <c r="C39" s="64">
        <f t="shared" si="5"/>
        <v>0</v>
      </c>
      <c r="D39" s="72">
        <f t="shared" si="5"/>
        <v>0</v>
      </c>
      <c r="E39" s="34"/>
      <c r="F39" s="73"/>
      <c r="G39" s="34"/>
      <c r="H39" s="73"/>
      <c r="I39" s="34"/>
      <c r="J39" s="35"/>
      <c r="K39" s="34"/>
      <c r="L39" s="35"/>
      <c r="M39" s="34"/>
      <c r="N39" s="35"/>
      <c r="O39" s="74"/>
      <c r="P39" s="35"/>
      <c r="Q39" s="74"/>
      <c r="R39" s="35"/>
      <c r="S39" s="74"/>
      <c r="T39" s="35"/>
      <c r="U39" s="74"/>
      <c r="V39" s="35"/>
      <c r="W39" s="74"/>
      <c r="X39" s="35"/>
      <c r="Y39" s="74"/>
      <c r="Z39" s="35"/>
      <c r="AA39" s="74"/>
      <c r="AB39" s="35"/>
      <c r="AC39" s="74"/>
      <c r="AD39" s="35"/>
      <c r="AE39" s="74"/>
      <c r="AF39" s="35"/>
      <c r="AG39" s="74"/>
      <c r="AH39" s="35"/>
      <c r="AI39" s="74"/>
      <c r="AJ39" s="35"/>
      <c r="AK39" s="74"/>
      <c r="AL39" s="35"/>
      <c r="AM39" s="75"/>
      <c r="AN39" s="75"/>
      <c r="AO39" s="28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CG39" s="13">
        <v>0</v>
      </c>
      <c r="CH39" s="13">
        <v>0</v>
      </c>
      <c r="CI39" s="13"/>
      <c r="CJ39" s="13"/>
      <c r="CK39" s="13"/>
      <c r="CL39" s="13"/>
      <c r="CM39" s="13"/>
    </row>
    <row r="40" spans="1:91" ht="16.350000000000001" customHeight="1" x14ac:dyDescent="0.2">
      <c r="A40" s="30" t="s">
        <v>46</v>
      </c>
      <c r="B40" s="63">
        <f t="shared" si="4"/>
        <v>0</v>
      </c>
      <c r="C40" s="64">
        <f t="shared" si="5"/>
        <v>0</v>
      </c>
      <c r="D40" s="72">
        <f t="shared" si="5"/>
        <v>0</v>
      </c>
      <c r="E40" s="34"/>
      <c r="F40" s="73"/>
      <c r="G40" s="34"/>
      <c r="H40" s="73"/>
      <c r="I40" s="34"/>
      <c r="J40" s="35"/>
      <c r="K40" s="34"/>
      <c r="L40" s="35"/>
      <c r="M40" s="34"/>
      <c r="N40" s="35"/>
      <c r="O40" s="74"/>
      <c r="P40" s="35"/>
      <c r="Q40" s="74"/>
      <c r="R40" s="35"/>
      <c r="S40" s="74"/>
      <c r="T40" s="35"/>
      <c r="U40" s="74"/>
      <c r="V40" s="35"/>
      <c r="W40" s="74"/>
      <c r="X40" s="35"/>
      <c r="Y40" s="74"/>
      <c r="Z40" s="35"/>
      <c r="AA40" s="74"/>
      <c r="AB40" s="35"/>
      <c r="AC40" s="74"/>
      <c r="AD40" s="35"/>
      <c r="AE40" s="74"/>
      <c r="AF40" s="35"/>
      <c r="AG40" s="74"/>
      <c r="AH40" s="35"/>
      <c r="AI40" s="74"/>
      <c r="AJ40" s="35"/>
      <c r="AK40" s="74"/>
      <c r="AL40" s="35"/>
      <c r="AM40" s="75"/>
      <c r="AN40" s="75"/>
      <c r="AO40" s="28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CG40" s="13">
        <v>0</v>
      </c>
      <c r="CH40" s="13">
        <v>0</v>
      </c>
      <c r="CI40" s="13"/>
      <c r="CJ40" s="13"/>
      <c r="CK40" s="13"/>
      <c r="CL40" s="13"/>
      <c r="CM40" s="13"/>
    </row>
    <row r="41" spans="1:91" ht="16.350000000000001" customHeight="1" x14ac:dyDescent="0.2">
      <c r="A41" s="30" t="s">
        <v>47</v>
      </c>
      <c r="B41" s="63">
        <f t="shared" si="4"/>
        <v>0</v>
      </c>
      <c r="C41" s="64">
        <f t="shared" si="5"/>
        <v>0</v>
      </c>
      <c r="D41" s="72">
        <f t="shared" si="5"/>
        <v>0</v>
      </c>
      <c r="E41" s="34"/>
      <c r="F41" s="73"/>
      <c r="G41" s="34"/>
      <c r="H41" s="73"/>
      <c r="I41" s="34"/>
      <c r="J41" s="35"/>
      <c r="K41" s="34"/>
      <c r="L41" s="35"/>
      <c r="M41" s="34"/>
      <c r="N41" s="35"/>
      <c r="O41" s="74"/>
      <c r="P41" s="35"/>
      <c r="Q41" s="74"/>
      <c r="R41" s="35"/>
      <c r="S41" s="74"/>
      <c r="T41" s="35"/>
      <c r="U41" s="74"/>
      <c r="V41" s="35"/>
      <c r="W41" s="74"/>
      <c r="X41" s="35"/>
      <c r="Y41" s="74"/>
      <c r="Z41" s="35"/>
      <c r="AA41" s="74"/>
      <c r="AB41" s="35"/>
      <c r="AC41" s="74"/>
      <c r="AD41" s="35"/>
      <c r="AE41" s="74"/>
      <c r="AF41" s="35"/>
      <c r="AG41" s="74"/>
      <c r="AH41" s="35"/>
      <c r="AI41" s="74"/>
      <c r="AJ41" s="35"/>
      <c r="AK41" s="74"/>
      <c r="AL41" s="35"/>
      <c r="AM41" s="75"/>
      <c r="AN41" s="75"/>
      <c r="AO41" s="28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CG41" s="13">
        <v>0</v>
      </c>
      <c r="CH41" s="13">
        <v>0</v>
      </c>
      <c r="CI41" s="13"/>
      <c r="CJ41" s="13"/>
      <c r="CK41" s="13"/>
      <c r="CL41" s="13"/>
      <c r="CM41" s="13"/>
    </row>
    <row r="42" spans="1:91" ht="16.350000000000001" customHeight="1" x14ac:dyDescent="0.2">
      <c r="A42" s="89" t="s">
        <v>48</v>
      </c>
      <c r="B42" s="77">
        <f t="shared" si="4"/>
        <v>0</v>
      </c>
      <c r="C42" s="78">
        <f t="shared" si="5"/>
        <v>0</v>
      </c>
      <c r="D42" s="45">
        <f t="shared" si="5"/>
        <v>0</v>
      </c>
      <c r="E42" s="46"/>
      <c r="F42" s="47"/>
      <c r="G42" s="46"/>
      <c r="H42" s="47"/>
      <c r="I42" s="46"/>
      <c r="J42" s="48"/>
      <c r="K42" s="46"/>
      <c r="L42" s="48"/>
      <c r="M42" s="46"/>
      <c r="N42" s="48"/>
      <c r="O42" s="79"/>
      <c r="P42" s="48"/>
      <c r="Q42" s="79"/>
      <c r="R42" s="48"/>
      <c r="S42" s="79"/>
      <c r="T42" s="48"/>
      <c r="U42" s="79"/>
      <c r="V42" s="48"/>
      <c r="W42" s="79"/>
      <c r="X42" s="48"/>
      <c r="Y42" s="79"/>
      <c r="Z42" s="48"/>
      <c r="AA42" s="79"/>
      <c r="AB42" s="48"/>
      <c r="AC42" s="79"/>
      <c r="AD42" s="48"/>
      <c r="AE42" s="79"/>
      <c r="AF42" s="48"/>
      <c r="AG42" s="79"/>
      <c r="AH42" s="48"/>
      <c r="AI42" s="79"/>
      <c r="AJ42" s="48"/>
      <c r="AK42" s="79"/>
      <c r="AL42" s="48"/>
      <c r="AM42" s="80"/>
      <c r="AN42" s="80"/>
      <c r="AO42" s="28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CG42" s="13">
        <v>0</v>
      </c>
      <c r="CH42" s="13">
        <v>0</v>
      </c>
      <c r="CI42" s="13"/>
      <c r="CJ42" s="13"/>
      <c r="CK42" s="13"/>
      <c r="CL42" s="13"/>
      <c r="CM42" s="13"/>
    </row>
    <row r="43" spans="1:91" ht="32.1" customHeight="1" x14ac:dyDescent="0.2">
      <c r="A43" s="1493" t="s">
        <v>50</v>
      </c>
      <c r="B43" s="1493"/>
      <c r="C43" s="1493"/>
      <c r="D43" s="1493"/>
      <c r="E43" s="1493"/>
      <c r="F43" s="1493"/>
      <c r="G43" s="1493"/>
      <c r="H43" s="1493"/>
      <c r="I43" s="1493"/>
      <c r="J43" s="1493"/>
      <c r="K43" s="1493"/>
      <c r="L43" s="82"/>
      <c r="M43" s="11"/>
      <c r="N43" s="11"/>
      <c r="O43" s="8"/>
      <c r="P43" s="8"/>
      <c r="Q43" s="8"/>
      <c r="R43" s="8"/>
      <c r="S43" s="8"/>
      <c r="T43" s="8"/>
      <c r="U43" s="8"/>
      <c r="V43" s="8"/>
      <c r="W43" s="8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5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X43" s="2"/>
      <c r="BY43" s="2"/>
      <c r="BZ43" s="2"/>
      <c r="CG43" s="13"/>
      <c r="CH43" s="13"/>
      <c r="CI43" s="13"/>
      <c r="CJ43" s="13"/>
      <c r="CK43" s="13"/>
      <c r="CL43" s="13"/>
      <c r="CM43" s="13"/>
    </row>
    <row r="44" spans="1:91" ht="16.350000000000001" customHeight="1" x14ac:dyDescent="0.2">
      <c r="A44" s="1523" t="s">
        <v>39</v>
      </c>
      <c r="B44" s="1501" t="s">
        <v>5</v>
      </c>
      <c r="C44" s="1502"/>
      <c r="D44" s="1503"/>
      <c r="E44" s="1507" t="s">
        <v>6</v>
      </c>
      <c r="F44" s="1508"/>
      <c r="G44" s="1508"/>
      <c r="H44" s="1508"/>
      <c r="I44" s="1508"/>
      <c r="J44" s="1508"/>
      <c r="K44" s="1508"/>
      <c r="L44" s="1508"/>
      <c r="M44" s="1508"/>
      <c r="N44" s="1508"/>
      <c r="O44" s="1508"/>
      <c r="P44" s="1508"/>
      <c r="Q44" s="1508"/>
      <c r="R44" s="1508"/>
      <c r="S44" s="1508"/>
      <c r="T44" s="1508"/>
      <c r="U44" s="1508"/>
      <c r="V44" s="1508"/>
      <c r="W44" s="1508"/>
      <c r="X44" s="1508"/>
      <c r="Y44" s="1508"/>
      <c r="Z44" s="1508"/>
      <c r="AA44" s="1508"/>
      <c r="AB44" s="1508"/>
      <c r="AC44" s="1508"/>
      <c r="AD44" s="1508"/>
      <c r="AE44" s="1508"/>
      <c r="AF44" s="1508"/>
      <c r="AG44" s="1508"/>
      <c r="AH44" s="1508"/>
      <c r="AI44" s="1508"/>
      <c r="AJ44" s="1508"/>
      <c r="AK44" s="1508"/>
      <c r="AL44" s="1509"/>
      <c r="AM44" s="1510" t="s">
        <v>7</v>
      </c>
      <c r="AN44" s="1510" t="s">
        <v>10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CG44" s="13"/>
      <c r="CH44" s="13"/>
      <c r="CI44" s="13"/>
      <c r="CJ44" s="13"/>
      <c r="CK44" s="13"/>
      <c r="CL44" s="13"/>
      <c r="CM44" s="13"/>
    </row>
    <row r="45" spans="1:91" ht="16.350000000000001" customHeight="1" x14ac:dyDescent="0.2">
      <c r="A45" s="1524"/>
      <c r="B45" s="1504"/>
      <c r="C45" s="1505"/>
      <c r="D45" s="1506"/>
      <c r="E45" s="1507" t="s">
        <v>11</v>
      </c>
      <c r="F45" s="1509"/>
      <c r="G45" s="1507" t="s">
        <v>12</v>
      </c>
      <c r="H45" s="1509"/>
      <c r="I45" s="1507" t="s">
        <v>13</v>
      </c>
      <c r="J45" s="1509"/>
      <c r="K45" s="1507" t="s">
        <v>14</v>
      </c>
      <c r="L45" s="1509"/>
      <c r="M45" s="1507" t="s">
        <v>15</v>
      </c>
      <c r="N45" s="1509"/>
      <c r="O45" s="1513" t="s">
        <v>16</v>
      </c>
      <c r="P45" s="1514"/>
      <c r="Q45" s="1513" t="s">
        <v>17</v>
      </c>
      <c r="R45" s="1514"/>
      <c r="S45" s="1513" t="s">
        <v>18</v>
      </c>
      <c r="T45" s="1514"/>
      <c r="U45" s="1513" t="s">
        <v>19</v>
      </c>
      <c r="V45" s="1514"/>
      <c r="W45" s="1513" t="s">
        <v>20</v>
      </c>
      <c r="X45" s="1514"/>
      <c r="Y45" s="1513" t="s">
        <v>21</v>
      </c>
      <c r="Z45" s="1514"/>
      <c r="AA45" s="1513" t="s">
        <v>22</v>
      </c>
      <c r="AB45" s="1514"/>
      <c r="AC45" s="1513" t="s">
        <v>23</v>
      </c>
      <c r="AD45" s="1514"/>
      <c r="AE45" s="1513" t="s">
        <v>24</v>
      </c>
      <c r="AF45" s="1514"/>
      <c r="AG45" s="1513" t="s">
        <v>25</v>
      </c>
      <c r="AH45" s="1514"/>
      <c r="AI45" s="1513" t="s">
        <v>26</v>
      </c>
      <c r="AJ45" s="1514"/>
      <c r="AK45" s="1513" t="s">
        <v>27</v>
      </c>
      <c r="AL45" s="1514"/>
      <c r="AM45" s="1511"/>
      <c r="AN45" s="1511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CG45" s="13"/>
      <c r="CH45" s="13"/>
      <c r="CI45" s="13"/>
      <c r="CJ45" s="13"/>
      <c r="CK45" s="13"/>
      <c r="CL45" s="13"/>
      <c r="CM45" s="13"/>
    </row>
    <row r="46" spans="1:91" ht="16.350000000000001" customHeight="1" x14ac:dyDescent="0.2">
      <c r="A46" s="1525"/>
      <c r="B46" s="666" t="s">
        <v>32</v>
      </c>
      <c r="C46" s="15" t="s">
        <v>40</v>
      </c>
      <c r="D46" s="1481" t="s">
        <v>34</v>
      </c>
      <c r="E46" s="1475" t="s">
        <v>40</v>
      </c>
      <c r="F46" s="1477" t="s">
        <v>34</v>
      </c>
      <c r="G46" s="1475" t="s">
        <v>40</v>
      </c>
      <c r="H46" s="1477" t="s">
        <v>34</v>
      </c>
      <c r="I46" s="1475" t="s">
        <v>40</v>
      </c>
      <c r="J46" s="1477" t="s">
        <v>34</v>
      </c>
      <c r="K46" s="1475" t="s">
        <v>40</v>
      </c>
      <c r="L46" s="1477" t="s">
        <v>34</v>
      </c>
      <c r="M46" s="1475" t="s">
        <v>40</v>
      </c>
      <c r="N46" s="1477" t="s">
        <v>34</v>
      </c>
      <c r="O46" s="1475" t="s">
        <v>40</v>
      </c>
      <c r="P46" s="1477" t="s">
        <v>34</v>
      </c>
      <c r="Q46" s="1475" t="s">
        <v>40</v>
      </c>
      <c r="R46" s="1477" t="s">
        <v>34</v>
      </c>
      <c r="S46" s="1475" t="s">
        <v>40</v>
      </c>
      <c r="T46" s="1477" t="s">
        <v>34</v>
      </c>
      <c r="U46" s="1475" t="s">
        <v>40</v>
      </c>
      <c r="V46" s="1477" t="s">
        <v>34</v>
      </c>
      <c r="W46" s="1475" t="s">
        <v>40</v>
      </c>
      <c r="X46" s="1477" t="s">
        <v>34</v>
      </c>
      <c r="Y46" s="1475" t="s">
        <v>40</v>
      </c>
      <c r="Z46" s="1477" t="s">
        <v>34</v>
      </c>
      <c r="AA46" s="1475" t="s">
        <v>40</v>
      </c>
      <c r="AB46" s="1477" t="s">
        <v>34</v>
      </c>
      <c r="AC46" s="1475" t="s">
        <v>40</v>
      </c>
      <c r="AD46" s="1477" t="s">
        <v>34</v>
      </c>
      <c r="AE46" s="1475" t="s">
        <v>40</v>
      </c>
      <c r="AF46" s="1477" t="s">
        <v>34</v>
      </c>
      <c r="AG46" s="1475" t="s">
        <v>40</v>
      </c>
      <c r="AH46" s="1477" t="s">
        <v>34</v>
      </c>
      <c r="AI46" s="1475" t="s">
        <v>40</v>
      </c>
      <c r="AJ46" s="1477" t="s">
        <v>34</v>
      </c>
      <c r="AK46" s="1475" t="s">
        <v>40</v>
      </c>
      <c r="AL46" s="1477" t="s">
        <v>34</v>
      </c>
      <c r="AM46" s="1512"/>
      <c r="AN46" s="15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CG46" s="13"/>
      <c r="CH46" s="13"/>
      <c r="CI46" s="13"/>
      <c r="CJ46" s="13"/>
      <c r="CK46" s="13"/>
      <c r="CL46" s="13"/>
      <c r="CM46" s="13"/>
    </row>
    <row r="47" spans="1:91" ht="16.350000000000001" customHeight="1" x14ac:dyDescent="0.2">
      <c r="A47" s="1450" t="s">
        <v>41</v>
      </c>
      <c r="B47" s="1451">
        <f t="shared" ref="B47:B52" si="6">SUM(C47+D47)</f>
        <v>0</v>
      </c>
      <c r="C47" s="1810">
        <f t="shared" ref="C47:D52" si="7">SUM(E47+G47+I47+K47+M47+O47+Q47+S47+U47+W47+Y47+AA47+AC47+AE47+AG47+AI47+AK47)</f>
        <v>0</v>
      </c>
      <c r="D47" s="1802">
        <f t="shared" si="7"/>
        <v>0</v>
      </c>
      <c r="E47" s="1803"/>
      <c r="F47" s="1804"/>
      <c r="G47" s="1803"/>
      <c r="H47" s="1804"/>
      <c r="I47" s="1803"/>
      <c r="J47" s="1805"/>
      <c r="K47" s="1803"/>
      <c r="L47" s="1805"/>
      <c r="M47" s="1803"/>
      <c r="N47" s="1805"/>
      <c r="O47" s="1811"/>
      <c r="P47" s="1805"/>
      <c r="Q47" s="1811"/>
      <c r="R47" s="1805"/>
      <c r="S47" s="1811"/>
      <c r="T47" s="1805"/>
      <c r="U47" s="1811"/>
      <c r="V47" s="1805"/>
      <c r="W47" s="1811"/>
      <c r="X47" s="1805"/>
      <c r="Y47" s="1811"/>
      <c r="Z47" s="1805"/>
      <c r="AA47" s="1811"/>
      <c r="AB47" s="1805"/>
      <c r="AC47" s="1811"/>
      <c r="AD47" s="1805"/>
      <c r="AE47" s="1811"/>
      <c r="AF47" s="1805"/>
      <c r="AG47" s="1811"/>
      <c r="AH47" s="1805"/>
      <c r="AI47" s="1811"/>
      <c r="AJ47" s="1805"/>
      <c r="AK47" s="1811"/>
      <c r="AL47" s="1805"/>
      <c r="AM47" s="1812"/>
      <c r="AN47" s="1812"/>
      <c r="AO47" s="28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CG47" s="13">
        <v>0</v>
      </c>
      <c r="CH47" s="13">
        <v>0</v>
      </c>
      <c r="CI47" s="13"/>
      <c r="CJ47" s="13"/>
      <c r="CK47" s="13"/>
      <c r="CL47" s="13"/>
      <c r="CM47" s="13"/>
    </row>
    <row r="48" spans="1:91" ht="16.350000000000001" customHeight="1" x14ac:dyDescent="0.2">
      <c r="A48" s="30" t="s">
        <v>42</v>
      </c>
      <c r="B48" s="63">
        <f t="shared" si="6"/>
        <v>0</v>
      </c>
      <c r="C48" s="64">
        <f t="shared" si="7"/>
        <v>0</v>
      </c>
      <c r="D48" s="72">
        <f t="shared" si="7"/>
        <v>0</v>
      </c>
      <c r="E48" s="34"/>
      <c r="F48" s="73"/>
      <c r="G48" s="34"/>
      <c r="H48" s="73"/>
      <c r="I48" s="34"/>
      <c r="J48" s="35"/>
      <c r="K48" s="34"/>
      <c r="L48" s="35"/>
      <c r="M48" s="34"/>
      <c r="N48" s="35"/>
      <c r="O48" s="74"/>
      <c r="P48" s="35"/>
      <c r="Q48" s="74"/>
      <c r="R48" s="35"/>
      <c r="S48" s="74"/>
      <c r="T48" s="35"/>
      <c r="U48" s="74"/>
      <c r="V48" s="35"/>
      <c r="W48" s="74"/>
      <c r="X48" s="35"/>
      <c r="Y48" s="74"/>
      <c r="Z48" s="35"/>
      <c r="AA48" s="74"/>
      <c r="AB48" s="35"/>
      <c r="AC48" s="74"/>
      <c r="AD48" s="35"/>
      <c r="AE48" s="74"/>
      <c r="AF48" s="35"/>
      <c r="AG48" s="74"/>
      <c r="AH48" s="35"/>
      <c r="AI48" s="74"/>
      <c r="AJ48" s="35"/>
      <c r="AK48" s="74"/>
      <c r="AL48" s="35"/>
      <c r="AM48" s="75"/>
      <c r="AN48" s="75"/>
      <c r="AO48" s="28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CG48" s="13">
        <v>0</v>
      </c>
      <c r="CH48" s="13">
        <v>0</v>
      </c>
      <c r="CI48" s="13"/>
      <c r="CJ48" s="13"/>
      <c r="CK48" s="13"/>
      <c r="CL48" s="13"/>
      <c r="CM48" s="13"/>
    </row>
    <row r="49" spans="1:104" ht="16.350000000000001" customHeight="1" x14ac:dyDescent="0.2">
      <c r="A49" s="30" t="s">
        <v>43</v>
      </c>
      <c r="B49" s="63">
        <f t="shared" si="6"/>
        <v>0</v>
      </c>
      <c r="C49" s="64">
        <f t="shared" si="7"/>
        <v>0</v>
      </c>
      <c r="D49" s="72">
        <f t="shared" si="7"/>
        <v>0</v>
      </c>
      <c r="E49" s="34"/>
      <c r="F49" s="73"/>
      <c r="G49" s="34"/>
      <c r="H49" s="73"/>
      <c r="I49" s="34"/>
      <c r="J49" s="35"/>
      <c r="K49" s="34"/>
      <c r="L49" s="35"/>
      <c r="M49" s="34"/>
      <c r="N49" s="35"/>
      <c r="O49" s="74"/>
      <c r="P49" s="35"/>
      <c r="Q49" s="74"/>
      <c r="R49" s="35"/>
      <c r="S49" s="74"/>
      <c r="T49" s="35"/>
      <c r="U49" s="74"/>
      <c r="V49" s="35"/>
      <c r="W49" s="74"/>
      <c r="X49" s="35"/>
      <c r="Y49" s="74"/>
      <c r="Z49" s="35"/>
      <c r="AA49" s="74"/>
      <c r="AB49" s="35"/>
      <c r="AC49" s="74"/>
      <c r="AD49" s="35"/>
      <c r="AE49" s="74"/>
      <c r="AF49" s="35"/>
      <c r="AG49" s="74"/>
      <c r="AH49" s="35"/>
      <c r="AI49" s="74"/>
      <c r="AJ49" s="35"/>
      <c r="AK49" s="74"/>
      <c r="AL49" s="35"/>
      <c r="AM49" s="75"/>
      <c r="AN49" s="75"/>
      <c r="AO49" s="28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CG49" s="13">
        <v>0</v>
      </c>
      <c r="CH49" s="13">
        <v>0</v>
      </c>
      <c r="CI49" s="13"/>
      <c r="CJ49" s="13"/>
      <c r="CK49" s="13"/>
      <c r="CL49" s="13"/>
      <c r="CM49" s="13"/>
    </row>
    <row r="50" spans="1:104" ht="16.350000000000001" customHeight="1" x14ac:dyDescent="0.2">
      <c r="A50" s="30" t="s">
        <v>46</v>
      </c>
      <c r="B50" s="63">
        <f t="shared" si="6"/>
        <v>0</v>
      </c>
      <c r="C50" s="64">
        <f t="shared" si="7"/>
        <v>0</v>
      </c>
      <c r="D50" s="72">
        <f t="shared" si="7"/>
        <v>0</v>
      </c>
      <c r="E50" s="34"/>
      <c r="F50" s="73"/>
      <c r="G50" s="34"/>
      <c r="H50" s="73"/>
      <c r="I50" s="34"/>
      <c r="J50" s="35"/>
      <c r="K50" s="34"/>
      <c r="L50" s="35"/>
      <c r="M50" s="34"/>
      <c r="N50" s="35"/>
      <c r="O50" s="74"/>
      <c r="P50" s="35"/>
      <c r="Q50" s="74"/>
      <c r="R50" s="35"/>
      <c r="S50" s="74"/>
      <c r="T50" s="35"/>
      <c r="U50" s="74"/>
      <c r="V50" s="35"/>
      <c r="W50" s="74"/>
      <c r="X50" s="35"/>
      <c r="Y50" s="74"/>
      <c r="Z50" s="35"/>
      <c r="AA50" s="74"/>
      <c r="AB50" s="35"/>
      <c r="AC50" s="74"/>
      <c r="AD50" s="35"/>
      <c r="AE50" s="74"/>
      <c r="AF50" s="35"/>
      <c r="AG50" s="74"/>
      <c r="AH50" s="35"/>
      <c r="AI50" s="74"/>
      <c r="AJ50" s="35"/>
      <c r="AK50" s="74"/>
      <c r="AL50" s="35"/>
      <c r="AM50" s="75"/>
      <c r="AN50" s="75"/>
      <c r="AO50" s="28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CG50" s="13">
        <v>0</v>
      </c>
      <c r="CH50" s="13">
        <v>0</v>
      </c>
      <c r="CI50" s="13"/>
      <c r="CJ50" s="13"/>
      <c r="CK50" s="13"/>
      <c r="CL50" s="13"/>
      <c r="CM50" s="13"/>
    </row>
    <row r="51" spans="1:104" ht="16.350000000000001" customHeight="1" x14ac:dyDescent="0.2">
      <c r="A51" s="30" t="s">
        <v>47</v>
      </c>
      <c r="B51" s="63">
        <f t="shared" si="6"/>
        <v>0</v>
      </c>
      <c r="C51" s="64">
        <f t="shared" si="7"/>
        <v>0</v>
      </c>
      <c r="D51" s="72">
        <f t="shared" si="7"/>
        <v>0</v>
      </c>
      <c r="E51" s="34"/>
      <c r="F51" s="73"/>
      <c r="G51" s="34"/>
      <c r="H51" s="73"/>
      <c r="I51" s="34"/>
      <c r="J51" s="35"/>
      <c r="K51" s="34"/>
      <c r="L51" s="35"/>
      <c r="M51" s="34"/>
      <c r="N51" s="35"/>
      <c r="O51" s="74"/>
      <c r="P51" s="35"/>
      <c r="Q51" s="74"/>
      <c r="R51" s="35"/>
      <c r="S51" s="74"/>
      <c r="T51" s="35"/>
      <c r="U51" s="74"/>
      <c r="V51" s="35"/>
      <c r="W51" s="74"/>
      <c r="X51" s="35"/>
      <c r="Y51" s="74"/>
      <c r="Z51" s="35"/>
      <c r="AA51" s="74"/>
      <c r="AB51" s="35"/>
      <c r="AC51" s="74"/>
      <c r="AD51" s="35"/>
      <c r="AE51" s="74"/>
      <c r="AF51" s="35"/>
      <c r="AG51" s="74"/>
      <c r="AH51" s="35"/>
      <c r="AI51" s="74"/>
      <c r="AJ51" s="35"/>
      <c r="AK51" s="74"/>
      <c r="AL51" s="35"/>
      <c r="AM51" s="75"/>
      <c r="AN51" s="75"/>
      <c r="AO51" s="28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CG51" s="13">
        <v>0</v>
      </c>
      <c r="CH51" s="13">
        <v>0</v>
      </c>
      <c r="CI51" s="13"/>
      <c r="CJ51" s="13"/>
      <c r="CK51" s="13"/>
      <c r="CL51" s="13"/>
      <c r="CM51" s="13"/>
    </row>
    <row r="52" spans="1:104" ht="16.350000000000001" customHeight="1" x14ac:dyDescent="0.2">
      <c r="A52" s="89" t="s">
        <v>48</v>
      </c>
      <c r="B52" s="77">
        <f t="shared" si="6"/>
        <v>0</v>
      </c>
      <c r="C52" s="78">
        <f t="shared" si="7"/>
        <v>0</v>
      </c>
      <c r="D52" s="45">
        <f t="shared" si="7"/>
        <v>0</v>
      </c>
      <c r="E52" s="46"/>
      <c r="F52" s="47"/>
      <c r="G52" s="46"/>
      <c r="H52" s="47"/>
      <c r="I52" s="46"/>
      <c r="J52" s="48"/>
      <c r="K52" s="46"/>
      <c r="L52" s="48"/>
      <c r="M52" s="46"/>
      <c r="N52" s="48"/>
      <c r="O52" s="79"/>
      <c r="P52" s="48"/>
      <c r="Q52" s="79"/>
      <c r="R52" s="48"/>
      <c r="S52" s="79"/>
      <c r="T52" s="48"/>
      <c r="U52" s="79"/>
      <c r="V52" s="48"/>
      <c r="W52" s="79"/>
      <c r="X52" s="48"/>
      <c r="Y52" s="79"/>
      <c r="Z52" s="48"/>
      <c r="AA52" s="79"/>
      <c r="AB52" s="48"/>
      <c r="AC52" s="79"/>
      <c r="AD52" s="48"/>
      <c r="AE52" s="79"/>
      <c r="AF52" s="48"/>
      <c r="AG52" s="79"/>
      <c r="AH52" s="48"/>
      <c r="AI52" s="79"/>
      <c r="AJ52" s="48"/>
      <c r="AK52" s="79"/>
      <c r="AL52" s="48"/>
      <c r="AM52" s="80"/>
      <c r="AN52" s="80"/>
      <c r="AO52" s="28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CG52" s="13">
        <v>0</v>
      </c>
      <c r="CH52" s="13">
        <v>0</v>
      </c>
      <c r="CI52" s="13"/>
      <c r="CJ52" s="13"/>
      <c r="CK52" s="13"/>
      <c r="CL52" s="13"/>
      <c r="CM52" s="13"/>
    </row>
    <row r="53" spans="1:104" s="94" customFormat="1" ht="32.1" customHeight="1" x14ac:dyDescent="0.2">
      <c r="A53" s="92" t="s">
        <v>51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  <c r="O53" s="93"/>
      <c r="P53" s="56"/>
      <c r="Q53" s="56"/>
      <c r="R53" s="56"/>
      <c r="S53" s="56"/>
      <c r="T53" s="56"/>
      <c r="U53" s="56"/>
      <c r="V53" s="56"/>
      <c r="W53" s="56"/>
      <c r="X53" s="56"/>
      <c r="Y53" s="56"/>
      <c r="AN53" s="8"/>
      <c r="AO53" s="8"/>
      <c r="AP53" s="8"/>
      <c r="AQ53" s="8"/>
      <c r="AR53" s="57"/>
      <c r="AS53" s="57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95"/>
      <c r="CB53" s="95"/>
      <c r="CC53" s="95"/>
      <c r="CD53" s="95"/>
      <c r="CE53" s="95"/>
      <c r="CF53" s="95"/>
      <c r="CG53" s="96"/>
      <c r="CH53" s="96"/>
      <c r="CI53" s="96"/>
      <c r="CJ53" s="96"/>
      <c r="CK53" s="96"/>
      <c r="CL53" s="96"/>
      <c r="CM53" s="96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</row>
    <row r="54" spans="1:104" ht="16.350000000000001" customHeight="1" x14ac:dyDescent="0.2">
      <c r="A54" s="1502" t="s">
        <v>52</v>
      </c>
      <c r="B54" s="1531" t="s">
        <v>53</v>
      </c>
      <c r="C54" s="1532"/>
      <c r="D54" s="1533"/>
      <c r="E54" s="1537" t="s">
        <v>6</v>
      </c>
      <c r="F54" s="1538"/>
      <c r="G54" s="1538"/>
      <c r="H54" s="1538"/>
      <c r="I54" s="1538"/>
      <c r="J54" s="1538"/>
      <c r="K54" s="1538"/>
      <c r="L54" s="1538"/>
      <c r="M54" s="1538"/>
      <c r="N54" s="1538"/>
      <c r="O54" s="1538"/>
      <c r="P54" s="1538"/>
      <c r="Q54" s="1538"/>
      <c r="R54" s="1538"/>
      <c r="S54" s="1538"/>
      <c r="T54" s="1538"/>
      <c r="U54" s="1538"/>
      <c r="V54" s="1538"/>
      <c r="W54" s="1538"/>
      <c r="X54" s="1538"/>
      <c r="Y54" s="1538"/>
      <c r="Z54" s="1538"/>
      <c r="AA54" s="1538"/>
      <c r="AB54" s="1538"/>
      <c r="AC54" s="1538"/>
      <c r="AD54" s="1538"/>
      <c r="AE54" s="1538"/>
      <c r="AF54" s="1538"/>
      <c r="AG54" s="1538"/>
      <c r="AH54" s="1538"/>
      <c r="AI54" s="1538"/>
      <c r="AJ54" s="1538"/>
      <c r="AK54" s="1538"/>
      <c r="AL54" s="1539"/>
      <c r="AM54" s="1526" t="s">
        <v>54</v>
      </c>
      <c r="AN54" s="1527"/>
      <c r="AO54" s="7"/>
      <c r="AP54" s="7"/>
      <c r="AQ54" s="7"/>
      <c r="AR54" s="97"/>
      <c r="AS54" s="97"/>
      <c r="AT54" s="7"/>
      <c r="BX54" s="2"/>
      <c r="BY54" s="2"/>
      <c r="CG54" s="13"/>
      <c r="CH54" s="13"/>
      <c r="CI54" s="13"/>
      <c r="CJ54" s="13"/>
      <c r="CK54" s="13"/>
      <c r="CL54" s="13"/>
      <c r="CM54" s="13"/>
    </row>
    <row r="55" spans="1:104" ht="16.350000000000001" customHeight="1" x14ac:dyDescent="0.2">
      <c r="A55" s="1530"/>
      <c r="B55" s="1534"/>
      <c r="C55" s="1535"/>
      <c r="D55" s="1536"/>
      <c r="E55" s="1507" t="s">
        <v>11</v>
      </c>
      <c r="F55" s="1509"/>
      <c r="G55" s="1507" t="s">
        <v>12</v>
      </c>
      <c r="H55" s="1509"/>
      <c r="I55" s="1507" t="s">
        <v>13</v>
      </c>
      <c r="J55" s="1509"/>
      <c r="K55" s="1507" t="s">
        <v>14</v>
      </c>
      <c r="L55" s="1509"/>
      <c r="M55" s="1507" t="s">
        <v>15</v>
      </c>
      <c r="N55" s="1509"/>
      <c r="O55" s="1513" t="s">
        <v>16</v>
      </c>
      <c r="P55" s="1514"/>
      <c r="Q55" s="1513" t="s">
        <v>17</v>
      </c>
      <c r="R55" s="1514"/>
      <c r="S55" s="1513" t="s">
        <v>18</v>
      </c>
      <c r="T55" s="1514"/>
      <c r="U55" s="1513" t="s">
        <v>19</v>
      </c>
      <c r="V55" s="1520"/>
      <c r="W55" s="1513" t="s">
        <v>20</v>
      </c>
      <c r="X55" s="1514"/>
      <c r="Y55" s="1513" t="s">
        <v>21</v>
      </c>
      <c r="Z55" s="1514"/>
      <c r="AA55" s="1513" t="s">
        <v>22</v>
      </c>
      <c r="AB55" s="1514"/>
      <c r="AC55" s="1513" t="s">
        <v>23</v>
      </c>
      <c r="AD55" s="1514"/>
      <c r="AE55" s="1513" t="s">
        <v>24</v>
      </c>
      <c r="AF55" s="1514"/>
      <c r="AG55" s="1513" t="s">
        <v>25</v>
      </c>
      <c r="AH55" s="1514"/>
      <c r="AI55" s="1513" t="s">
        <v>26</v>
      </c>
      <c r="AJ55" s="1514"/>
      <c r="AK55" s="1513" t="s">
        <v>27</v>
      </c>
      <c r="AL55" s="1514"/>
      <c r="AM55" s="1528"/>
      <c r="AN55" s="1529"/>
      <c r="AO55" s="97"/>
      <c r="AP55" s="97"/>
      <c r="AQ55" s="97"/>
      <c r="AR55" s="97"/>
      <c r="AS55" s="97"/>
      <c r="AT55" s="97"/>
      <c r="AU55" s="12"/>
      <c r="AV55" s="12"/>
      <c r="AW55" s="12"/>
      <c r="AX55" s="12"/>
      <c r="AY55" s="12"/>
      <c r="AZ55" s="12"/>
      <c r="BA55" s="12"/>
      <c r="BB55" s="12"/>
      <c r="BC55" s="12"/>
      <c r="BX55" s="2"/>
      <c r="BY55" s="2"/>
      <c r="CG55" s="13"/>
      <c r="CH55" s="13"/>
      <c r="CI55" s="13"/>
      <c r="CJ55" s="13"/>
      <c r="CK55" s="13"/>
      <c r="CL55" s="13"/>
      <c r="CM55" s="13"/>
    </row>
    <row r="56" spans="1:104" ht="32.1" customHeight="1" x14ac:dyDescent="0.2">
      <c r="A56" s="1505"/>
      <c r="B56" s="1494" t="s">
        <v>32</v>
      </c>
      <c r="C56" s="1491" t="s">
        <v>33</v>
      </c>
      <c r="D56" s="1482" t="s">
        <v>34</v>
      </c>
      <c r="E56" s="783" t="s">
        <v>33</v>
      </c>
      <c r="F56" s="1482" t="s">
        <v>34</v>
      </c>
      <c r="G56" s="783" t="s">
        <v>33</v>
      </c>
      <c r="H56" s="1482" t="s">
        <v>34</v>
      </c>
      <c r="I56" s="783" t="s">
        <v>33</v>
      </c>
      <c r="J56" s="1482" t="s">
        <v>34</v>
      </c>
      <c r="K56" s="783" t="s">
        <v>33</v>
      </c>
      <c r="L56" s="1482" t="s">
        <v>34</v>
      </c>
      <c r="M56" s="783" t="s">
        <v>33</v>
      </c>
      <c r="N56" s="1482" t="s">
        <v>34</v>
      </c>
      <c r="O56" s="783" t="s">
        <v>33</v>
      </c>
      <c r="P56" s="1482" t="s">
        <v>34</v>
      </c>
      <c r="Q56" s="783" t="s">
        <v>33</v>
      </c>
      <c r="R56" s="1482" t="s">
        <v>34</v>
      </c>
      <c r="S56" s="783" t="s">
        <v>33</v>
      </c>
      <c r="T56" s="1482" t="s">
        <v>34</v>
      </c>
      <c r="U56" s="783" t="s">
        <v>33</v>
      </c>
      <c r="V56" s="1492" t="s">
        <v>34</v>
      </c>
      <c r="W56" s="783" t="s">
        <v>33</v>
      </c>
      <c r="X56" s="1482" t="s">
        <v>34</v>
      </c>
      <c r="Y56" s="783" t="s">
        <v>33</v>
      </c>
      <c r="Z56" s="1482" t="s">
        <v>34</v>
      </c>
      <c r="AA56" s="783" t="s">
        <v>33</v>
      </c>
      <c r="AB56" s="1482" t="s">
        <v>34</v>
      </c>
      <c r="AC56" s="783" t="s">
        <v>33</v>
      </c>
      <c r="AD56" s="1482" t="s">
        <v>34</v>
      </c>
      <c r="AE56" s="783" t="s">
        <v>33</v>
      </c>
      <c r="AF56" s="1482" t="s">
        <v>34</v>
      </c>
      <c r="AG56" s="783" t="s">
        <v>33</v>
      </c>
      <c r="AH56" s="1482" t="s">
        <v>34</v>
      </c>
      <c r="AI56" s="783" t="s">
        <v>33</v>
      </c>
      <c r="AJ56" s="1482" t="s">
        <v>34</v>
      </c>
      <c r="AK56" s="783" t="s">
        <v>33</v>
      </c>
      <c r="AL56" s="1482" t="s">
        <v>34</v>
      </c>
      <c r="AM56" s="100" t="s">
        <v>55</v>
      </c>
      <c r="AN56" s="1482" t="s">
        <v>56</v>
      </c>
      <c r="AO56" s="97"/>
      <c r="AP56" s="97"/>
      <c r="AQ56" s="97"/>
      <c r="AR56" s="97"/>
      <c r="AS56" s="97"/>
      <c r="AT56" s="97"/>
      <c r="AU56" s="12"/>
      <c r="AV56" s="12"/>
      <c r="AW56" s="12"/>
      <c r="AX56" s="12"/>
      <c r="AY56" s="12"/>
      <c r="AZ56" s="12"/>
      <c r="BA56" s="12"/>
      <c r="BB56" s="12"/>
      <c r="BC56" s="12"/>
      <c r="BX56" s="2"/>
      <c r="BY56" s="2"/>
      <c r="CG56" s="13"/>
      <c r="CH56" s="13"/>
      <c r="CI56" s="13"/>
      <c r="CJ56" s="13"/>
      <c r="CK56" s="13"/>
      <c r="CL56" s="13"/>
      <c r="CM56" s="13"/>
    </row>
    <row r="57" spans="1:104" ht="16.350000000000001" customHeight="1" x14ac:dyDescent="0.2">
      <c r="A57" s="1813" t="s">
        <v>57</v>
      </c>
      <c r="B57" s="1451">
        <f t="shared" ref="B57:B62" si="8">SUM(C57+D57)</f>
        <v>41</v>
      </c>
      <c r="C57" s="1810">
        <f t="shared" ref="C57:D62" si="9">SUM(E57+G57+I57+K57+M57+O57+Q57+S57+U57+W57+Y57+AA57+AC57+AE57+AG57+AI57+AK57)</f>
        <v>26</v>
      </c>
      <c r="D57" s="1802">
        <f t="shared" si="9"/>
        <v>15</v>
      </c>
      <c r="E57" s="1803">
        <v>1</v>
      </c>
      <c r="F57" s="1804">
        <v>1</v>
      </c>
      <c r="G57" s="1803">
        <v>2</v>
      </c>
      <c r="H57" s="1805">
        <v>2</v>
      </c>
      <c r="I57" s="1803">
        <v>1</v>
      </c>
      <c r="J57" s="1805"/>
      <c r="K57" s="1803"/>
      <c r="L57" s="1805">
        <v>1</v>
      </c>
      <c r="M57" s="1803"/>
      <c r="N57" s="1805"/>
      <c r="O57" s="1803">
        <v>3</v>
      </c>
      <c r="P57" s="1805"/>
      <c r="Q57" s="1803">
        <v>2</v>
      </c>
      <c r="R57" s="1805">
        <v>1</v>
      </c>
      <c r="S57" s="1803"/>
      <c r="T57" s="1805"/>
      <c r="U57" s="1803">
        <v>2</v>
      </c>
      <c r="V57" s="1807">
        <v>1</v>
      </c>
      <c r="W57" s="1803">
        <v>1</v>
      </c>
      <c r="X57" s="1805"/>
      <c r="Y57" s="1803">
        <v>4</v>
      </c>
      <c r="Z57" s="1805">
        <v>1</v>
      </c>
      <c r="AA57" s="1803">
        <v>1</v>
      </c>
      <c r="AB57" s="1805">
        <v>1</v>
      </c>
      <c r="AC57" s="1803">
        <v>3</v>
      </c>
      <c r="AD57" s="1805">
        <v>2</v>
      </c>
      <c r="AE57" s="1803">
        <v>1</v>
      </c>
      <c r="AF57" s="1805">
        <v>1</v>
      </c>
      <c r="AG57" s="1803">
        <v>1</v>
      </c>
      <c r="AH57" s="1805"/>
      <c r="AI57" s="1803">
        <v>2</v>
      </c>
      <c r="AJ57" s="1805">
        <v>1</v>
      </c>
      <c r="AK57" s="1811">
        <v>2</v>
      </c>
      <c r="AL57" s="1805">
        <v>3</v>
      </c>
      <c r="AM57" s="1811"/>
      <c r="AN57" s="1805">
        <v>41</v>
      </c>
      <c r="AO57" s="102" t="str">
        <f>CA57</f>
        <v/>
      </c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12"/>
      <c r="BB57" s="12"/>
      <c r="BC57" s="12"/>
      <c r="BX57" s="2"/>
      <c r="BY57" s="2"/>
      <c r="CA57" s="103" t="str">
        <f>IF(CG57=1,"* La suma de las Herramientas de Categorización debe ser igual al total. ","")</f>
        <v/>
      </c>
      <c r="CG57" s="104">
        <f>IF(B57&lt;&gt;(AM57+AN57),1,0)</f>
        <v>0</v>
      </c>
      <c r="CH57" s="13"/>
      <c r="CI57" s="13"/>
      <c r="CJ57" s="13"/>
      <c r="CK57" s="13"/>
      <c r="CL57" s="13"/>
      <c r="CM57" s="13"/>
    </row>
    <row r="58" spans="1:104" ht="16.350000000000001" customHeight="1" x14ac:dyDescent="0.2">
      <c r="A58" s="105" t="s">
        <v>58</v>
      </c>
      <c r="B58" s="63">
        <f t="shared" si="8"/>
        <v>468</v>
      </c>
      <c r="C58" s="64">
        <f t="shared" si="9"/>
        <v>273</v>
      </c>
      <c r="D58" s="72">
        <f t="shared" si="9"/>
        <v>195</v>
      </c>
      <c r="E58" s="34">
        <v>15</v>
      </c>
      <c r="F58" s="73">
        <v>12</v>
      </c>
      <c r="G58" s="34">
        <v>10</v>
      </c>
      <c r="H58" s="35">
        <v>11</v>
      </c>
      <c r="I58" s="34">
        <v>2</v>
      </c>
      <c r="J58" s="35">
        <v>5</v>
      </c>
      <c r="K58" s="34">
        <v>9</v>
      </c>
      <c r="L58" s="35">
        <v>7</v>
      </c>
      <c r="M58" s="34">
        <v>22</v>
      </c>
      <c r="N58" s="35">
        <v>14</v>
      </c>
      <c r="O58" s="34">
        <v>9</v>
      </c>
      <c r="P58" s="35">
        <v>4</v>
      </c>
      <c r="Q58" s="34">
        <v>14</v>
      </c>
      <c r="R58" s="35">
        <v>8</v>
      </c>
      <c r="S58" s="34">
        <v>21</v>
      </c>
      <c r="T58" s="35">
        <v>10</v>
      </c>
      <c r="U58" s="34">
        <v>17</v>
      </c>
      <c r="V58" s="39">
        <v>18</v>
      </c>
      <c r="W58" s="34">
        <v>16</v>
      </c>
      <c r="X58" s="35">
        <v>11</v>
      </c>
      <c r="Y58" s="34">
        <v>25</v>
      </c>
      <c r="Z58" s="35">
        <v>8</v>
      </c>
      <c r="AA58" s="34">
        <v>14</v>
      </c>
      <c r="AB58" s="35">
        <v>18</v>
      </c>
      <c r="AC58" s="34">
        <v>11</v>
      </c>
      <c r="AD58" s="35">
        <v>14</v>
      </c>
      <c r="AE58" s="34">
        <v>14</v>
      </c>
      <c r="AF58" s="35">
        <v>7</v>
      </c>
      <c r="AG58" s="34">
        <v>19</v>
      </c>
      <c r="AH58" s="35">
        <v>13</v>
      </c>
      <c r="AI58" s="34">
        <v>23</v>
      </c>
      <c r="AJ58" s="35">
        <v>9</v>
      </c>
      <c r="AK58" s="74">
        <v>32</v>
      </c>
      <c r="AL58" s="35">
        <v>26</v>
      </c>
      <c r="AM58" s="74"/>
      <c r="AN58" s="35">
        <v>468</v>
      </c>
      <c r="AO58" s="102" t="str">
        <f t="shared" ref="AO58:AO61" si="10">CA58</f>
        <v/>
      </c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12"/>
      <c r="BB58" s="12"/>
      <c r="BC58" s="12"/>
      <c r="BX58" s="2"/>
      <c r="BY58" s="2"/>
      <c r="CA58" s="103" t="str">
        <f t="shared" ref="CA58:CA61" si="11">IF(CG58=1,"* La suma de las Herramientas de Categorización debe ser igual al total. ","")</f>
        <v/>
      </c>
      <c r="CG58" s="104">
        <f t="shared" ref="CG58:CG61" si="12">IF(B58&lt;&gt;(AM58+AN58),1,0)</f>
        <v>0</v>
      </c>
      <c r="CH58" s="13"/>
      <c r="CI58" s="13"/>
      <c r="CJ58" s="13"/>
      <c r="CK58" s="13"/>
      <c r="CL58" s="13"/>
      <c r="CM58" s="13"/>
    </row>
    <row r="59" spans="1:104" ht="16.350000000000001" customHeight="1" x14ac:dyDescent="0.2">
      <c r="A59" s="105" t="s">
        <v>59</v>
      </c>
      <c r="B59" s="63">
        <f t="shared" si="8"/>
        <v>2182</v>
      </c>
      <c r="C59" s="64">
        <f t="shared" si="9"/>
        <v>1185</v>
      </c>
      <c r="D59" s="72">
        <f t="shared" si="9"/>
        <v>997</v>
      </c>
      <c r="E59" s="34">
        <v>133</v>
      </c>
      <c r="F59" s="73">
        <v>103</v>
      </c>
      <c r="G59" s="34">
        <v>59</v>
      </c>
      <c r="H59" s="35">
        <v>49</v>
      </c>
      <c r="I59" s="34">
        <v>47</v>
      </c>
      <c r="J59" s="35">
        <v>35</v>
      </c>
      <c r="K59" s="34">
        <v>47</v>
      </c>
      <c r="L59" s="35">
        <v>62</v>
      </c>
      <c r="M59" s="34">
        <v>63</v>
      </c>
      <c r="N59" s="35">
        <v>46</v>
      </c>
      <c r="O59" s="34">
        <v>72</v>
      </c>
      <c r="P59" s="35">
        <v>56</v>
      </c>
      <c r="Q59" s="34">
        <v>69</v>
      </c>
      <c r="R59" s="35">
        <v>64</v>
      </c>
      <c r="S59" s="34">
        <v>61</v>
      </c>
      <c r="T59" s="35">
        <v>42</v>
      </c>
      <c r="U59" s="34">
        <v>56</v>
      </c>
      <c r="V59" s="39">
        <v>46</v>
      </c>
      <c r="W59" s="34">
        <v>59</v>
      </c>
      <c r="X59" s="35">
        <v>52</v>
      </c>
      <c r="Y59" s="34">
        <v>76</v>
      </c>
      <c r="Z59" s="35">
        <v>68</v>
      </c>
      <c r="AA59" s="34">
        <v>77</v>
      </c>
      <c r="AB59" s="35">
        <v>63</v>
      </c>
      <c r="AC59" s="34">
        <v>67</v>
      </c>
      <c r="AD59" s="35">
        <v>56</v>
      </c>
      <c r="AE59" s="34">
        <v>72</v>
      </c>
      <c r="AF59" s="35">
        <v>56</v>
      </c>
      <c r="AG59" s="34">
        <v>78</v>
      </c>
      <c r="AH59" s="35">
        <v>51</v>
      </c>
      <c r="AI59" s="34">
        <v>60</v>
      </c>
      <c r="AJ59" s="35">
        <v>60</v>
      </c>
      <c r="AK59" s="74">
        <v>89</v>
      </c>
      <c r="AL59" s="35">
        <v>88</v>
      </c>
      <c r="AM59" s="74"/>
      <c r="AN59" s="35">
        <v>2182</v>
      </c>
      <c r="AO59" s="102" t="str">
        <f t="shared" si="10"/>
        <v/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12"/>
      <c r="BB59" s="12"/>
      <c r="BC59" s="12"/>
      <c r="BX59" s="2"/>
      <c r="BY59" s="2"/>
      <c r="CA59" s="103" t="str">
        <f t="shared" si="11"/>
        <v/>
      </c>
      <c r="CG59" s="104">
        <f t="shared" si="12"/>
        <v>0</v>
      </c>
      <c r="CH59" s="13"/>
      <c r="CI59" s="13"/>
      <c r="CJ59" s="13"/>
      <c r="CK59" s="13"/>
      <c r="CL59" s="13"/>
      <c r="CM59" s="13"/>
    </row>
    <row r="60" spans="1:104" ht="16.350000000000001" customHeight="1" x14ac:dyDescent="0.2">
      <c r="A60" s="105" t="s">
        <v>60</v>
      </c>
      <c r="B60" s="63">
        <f t="shared" si="8"/>
        <v>620</v>
      </c>
      <c r="C60" s="64">
        <f t="shared" si="9"/>
        <v>325</v>
      </c>
      <c r="D60" s="72">
        <f t="shared" si="9"/>
        <v>295</v>
      </c>
      <c r="E60" s="34">
        <v>55</v>
      </c>
      <c r="F60" s="73">
        <v>36</v>
      </c>
      <c r="G60" s="34">
        <v>20</v>
      </c>
      <c r="H60" s="35">
        <v>15</v>
      </c>
      <c r="I60" s="34">
        <v>24</v>
      </c>
      <c r="J60" s="35">
        <v>9</v>
      </c>
      <c r="K60" s="34">
        <v>14</v>
      </c>
      <c r="L60" s="35">
        <v>16</v>
      </c>
      <c r="M60" s="34">
        <v>19</v>
      </c>
      <c r="N60" s="35">
        <v>30</v>
      </c>
      <c r="O60" s="34">
        <v>24</v>
      </c>
      <c r="P60" s="35">
        <v>26</v>
      </c>
      <c r="Q60" s="34">
        <v>31</v>
      </c>
      <c r="R60" s="35">
        <v>23</v>
      </c>
      <c r="S60" s="34">
        <v>25</v>
      </c>
      <c r="T60" s="35">
        <v>30</v>
      </c>
      <c r="U60" s="34">
        <v>17</v>
      </c>
      <c r="V60" s="39">
        <v>27</v>
      </c>
      <c r="W60" s="34">
        <v>21</v>
      </c>
      <c r="X60" s="35">
        <v>22</v>
      </c>
      <c r="Y60" s="34">
        <v>18</v>
      </c>
      <c r="Z60" s="35">
        <v>17</v>
      </c>
      <c r="AA60" s="34">
        <v>17</v>
      </c>
      <c r="AB60" s="35">
        <v>16</v>
      </c>
      <c r="AC60" s="34">
        <v>9</v>
      </c>
      <c r="AD60" s="35">
        <v>11</v>
      </c>
      <c r="AE60" s="34">
        <v>13</v>
      </c>
      <c r="AF60" s="35">
        <v>6</v>
      </c>
      <c r="AG60" s="34">
        <v>9</v>
      </c>
      <c r="AH60" s="35">
        <v>3</v>
      </c>
      <c r="AI60" s="34">
        <v>3</v>
      </c>
      <c r="AJ60" s="35">
        <v>5</v>
      </c>
      <c r="AK60" s="74">
        <v>6</v>
      </c>
      <c r="AL60" s="35">
        <v>3</v>
      </c>
      <c r="AM60" s="74"/>
      <c r="AN60" s="35">
        <v>620</v>
      </c>
      <c r="AO60" s="102" t="str">
        <f t="shared" si="10"/>
        <v/>
      </c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12"/>
      <c r="BB60" s="12"/>
      <c r="BC60" s="12"/>
      <c r="BX60" s="2"/>
      <c r="BY60" s="2"/>
      <c r="CA60" s="103" t="str">
        <f t="shared" si="11"/>
        <v/>
      </c>
      <c r="CG60" s="104">
        <f t="shared" si="12"/>
        <v>0</v>
      </c>
      <c r="CH60" s="13"/>
      <c r="CI60" s="13"/>
      <c r="CJ60" s="13"/>
      <c r="CK60" s="13"/>
      <c r="CL60" s="13"/>
      <c r="CM60" s="13"/>
    </row>
    <row r="61" spans="1:104" ht="16.350000000000001" customHeight="1" x14ac:dyDescent="0.2">
      <c r="A61" s="106" t="s">
        <v>61</v>
      </c>
      <c r="B61" s="107">
        <f t="shared" si="8"/>
        <v>34</v>
      </c>
      <c r="C61" s="108">
        <f t="shared" si="9"/>
        <v>14</v>
      </c>
      <c r="D61" s="109">
        <f t="shared" si="9"/>
        <v>20</v>
      </c>
      <c r="E61" s="110"/>
      <c r="F61" s="111"/>
      <c r="G61" s="110"/>
      <c r="H61" s="112"/>
      <c r="I61" s="110">
        <v>3</v>
      </c>
      <c r="J61" s="112"/>
      <c r="K61" s="110">
        <v>3</v>
      </c>
      <c r="L61" s="112">
        <v>2</v>
      </c>
      <c r="M61" s="110">
        <v>1</v>
      </c>
      <c r="N61" s="112">
        <v>2</v>
      </c>
      <c r="O61" s="110">
        <v>1</v>
      </c>
      <c r="P61" s="112">
        <v>2</v>
      </c>
      <c r="Q61" s="110"/>
      <c r="R61" s="112">
        <v>2</v>
      </c>
      <c r="S61" s="110">
        <v>2</v>
      </c>
      <c r="T61" s="112">
        <v>1</v>
      </c>
      <c r="U61" s="110">
        <v>1</v>
      </c>
      <c r="V61" s="113"/>
      <c r="W61" s="110">
        <v>1</v>
      </c>
      <c r="X61" s="112">
        <v>3</v>
      </c>
      <c r="Y61" s="110"/>
      <c r="Z61" s="112">
        <v>3</v>
      </c>
      <c r="AA61" s="110">
        <v>1</v>
      </c>
      <c r="AB61" s="112">
        <v>4</v>
      </c>
      <c r="AC61" s="110"/>
      <c r="AD61" s="112"/>
      <c r="AE61" s="110"/>
      <c r="AF61" s="112">
        <v>1</v>
      </c>
      <c r="AG61" s="110">
        <v>1</v>
      </c>
      <c r="AH61" s="112"/>
      <c r="AI61" s="110"/>
      <c r="AJ61" s="112"/>
      <c r="AK61" s="114"/>
      <c r="AL61" s="112"/>
      <c r="AM61" s="114"/>
      <c r="AN61" s="112">
        <v>34</v>
      </c>
      <c r="AO61" s="102" t="str">
        <f t="shared" si="10"/>
        <v/>
      </c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12"/>
      <c r="BB61" s="12"/>
      <c r="BC61" s="12"/>
      <c r="BX61" s="2"/>
      <c r="BY61" s="2"/>
      <c r="CA61" s="103" t="str">
        <f t="shared" si="11"/>
        <v/>
      </c>
      <c r="CG61" s="104">
        <f t="shared" si="12"/>
        <v>0</v>
      </c>
      <c r="CH61" s="13"/>
      <c r="CI61" s="13"/>
      <c r="CJ61" s="13"/>
      <c r="CK61" s="13"/>
      <c r="CL61" s="13"/>
      <c r="CM61" s="13"/>
    </row>
    <row r="62" spans="1:104" ht="16.350000000000001" customHeight="1" x14ac:dyDescent="0.2">
      <c r="A62" s="115" t="s">
        <v>62</v>
      </c>
      <c r="B62" s="77">
        <f t="shared" si="8"/>
        <v>0</v>
      </c>
      <c r="C62" s="78">
        <f t="shared" si="9"/>
        <v>0</v>
      </c>
      <c r="D62" s="45">
        <f t="shared" si="9"/>
        <v>0</v>
      </c>
      <c r="E62" s="46"/>
      <c r="F62" s="47"/>
      <c r="G62" s="46"/>
      <c r="H62" s="48"/>
      <c r="I62" s="46"/>
      <c r="J62" s="48"/>
      <c r="K62" s="46"/>
      <c r="L62" s="48"/>
      <c r="M62" s="46"/>
      <c r="N62" s="48"/>
      <c r="O62" s="46"/>
      <c r="P62" s="48"/>
      <c r="Q62" s="46"/>
      <c r="R62" s="48"/>
      <c r="S62" s="46"/>
      <c r="T62" s="48"/>
      <c r="U62" s="46"/>
      <c r="V62" s="50"/>
      <c r="W62" s="46"/>
      <c r="X62" s="48"/>
      <c r="Y62" s="46"/>
      <c r="Z62" s="48"/>
      <c r="AA62" s="46"/>
      <c r="AB62" s="48"/>
      <c r="AC62" s="46"/>
      <c r="AD62" s="48"/>
      <c r="AE62" s="46"/>
      <c r="AF62" s="48"/>
      <c r="AG62" s="46"/>
      <c r="AH62" s="48"/>
      <c r="AI62" s="46"/>
      <c r="AJ62" s="48"/>
      <c r="AK62" s="79"/>
      <c r="AL62" s="48"/>
      <c r="AM62" s="53"/>
      <c r="AN62" s="53"/>
      <c r="AO62" s="28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12"/>
      <c r="BB62" s="12"/>
      <c r="BC62" s="12"/>
      <c r="BX62" s="2"/>
      <c r="BY62" s="2"/>
      <c r="CG62" s="13">
        <v>0</v>
      </c>
      <c r="CH62" s="13"/>
      <c r="CI62" s="13"/>
      <c r="CJ62" s="13"/>
      <c r="CK62" s="13"/>
      <c r="CL62" s="13"/>
      <c r="CM62" s="13"/>
    </row>
    <row r="63" spans="1:104" ht="16.350000000000001" customHeight="1" x14ac:dyDescent="0.2">
      <c r="A63" s="1471" t="s">
        <v>53</v>
      </c>
      <c r="B63" s="703">
        <f t="shared" ref="B63:AL63" si="13">SUM(B57:B62)</f>
        <v>3345</v>
      </c>
      <c r="C63" s="1199">
        <f t="shared" si="13"/>
        <v>1823</v>
      </c>
      <c r="D63" s="118">
        <f t="shared" si="13"/>
        <v>1522</v>
      </c>
      <c r="E63" s="705">
        <f t="shared" si="13"/>
        <v>204</v>
      </c>
      <c r="F63" s="120">
        <f t="shared" si="13"/>
        <v>152</v>
      </c>
      <c r="G63" s="705">
        <f t="shared" si="13"/>
        <v>91</v>
      </c>
      <c r="H63" s="1201">
        <f t="shared" si="13"/>
        <v>77</v>
      </c>
      <c r="I63" s="705">
        <f t="shared" si="13"/>
        <v>77</v>
      </c>
      <c r="J63" s="1201">
        <f t="shared" si="13"/>
        <v>49</v>
      </c>
      <c r="K63" s="705">
        <f t="shared" si="13"/>
        <v>73</v>
      </c>
      <c r="L63" s="1201">
        <f t="shared" si="13"/>
        <v>88</v>
      </c>
      <c r="M63" s="705">
        <f t="shared" si="13"/>
        <v>105</v>
      </c>
      <c r="N63" s="1201">
        <f t="shared" si="13"/>
        <v>92</v>
      </c>
      <c r="O63" s="705">
        <f t="shared" si="13"/>
        <v>109</v>
      </c>
      <c r="P63" s="1201">
        <f t="shared" si="13"/>
        <v>88</v>
      </c>
      <c r="Q63" s="705">
        <f t="shared" si="13"/>
        <v>116</v>
      </c>
      <c r="R63" s="1201">
        <f t="shared" si="13"/>
        <v>98</v>
      </c>
      <c r="S63" s="705">
        <f t="shared" si="13"/>
        <v>109</v>
      </c>
      <c r="T63" s="1201">
        <f t="shared" si="13"/>
        <v>83</v>
      </c>
      <c r="U63" s="122">
        <f t="shared" si="13"/>
        <v>93</v>
      </c>
      <c r="V63" s="1202">
        <f t="shared" si="13"/>
        <v>92</v>
      </c>
      <c r="W63" s="705">
        <f t="shared" si="13"/>
        <v>98</v>
      </c>
      <c r="X63" s="1201">
        <f t="shared" si="13"/>
        <v>88</v>
      </c>
      <c r="Y63" s="705">
        <f t="shared" si="13"/>
        <v>123</v>
      </c>
      <c r="Z63" s="1201">
        <f t="shared" si="13"/>
        <v>97</v>
      </c>
      <c r="AA63" s="705">
        <f t="shared" si="13"/>
        <v>110</v>
      </c>
      <c r="AB63" s="1201">
        <f t="shared" si="13"/>
        <v>102</v>
      </c>
      <c r="AC63" s="705">
        <f t="shared" si="13"/>
        <v>90</v>
      </c>
      <c r="AD63" s="1201">
        <f t="shared" si="13"/>
        <v>83</v>
      </c>
      <c r="AE63" s="705">
        <f t="shared" si="13"/>
        <v>100</v>
      </c>
      <c r="AF63" s="1201">
        <f t="shared" si="13"/>
        <v>71</v>
      </c>
      <c r="AG63" s="705">
        <f t="shared" si="13"/>
        <v>108</v>
      </c>
      <c r="AH63" s="1201">
        <f t="shared" si="13"/>
        <v>67</v>
      </c>
      <c r="AI63" s="705">
        <f t="shared" si="13"/>
        <v>88</v>
      </c>
      <c r="AJ63" s="1201">
        <f t="shared" si="13"/>
        <v>75</v>
      </c>
      <c r="AK63" s="124">
        <f t="shared" si="13"/>
        <v>129</v>
      </c>
      <c r="AL63" s="1201">
        <f t="shared" si="13"/>
        <v>120</v>
      </c>
      <c r="AM63" s="124">
        <f>SUM(AM57:AM61)</f>
        <v>0</v>
      </c>
      <c r="AN63" s="1201">
        <f>SUM(AN57:AN61)</f>
        <v>3345</v>
      </c>
      <c r="AO63" s="125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7"/>
      <c r="BE63" s="7"/>
      <c r="BX63" s="2"/>
      <c r="BY63" s="2"/>
      <c r="CG63" s="13"/>
      <c r="CH63" s="13"/>
      <c r="CI63" s="13"/>
      <c r="CJ63" s="13"/>
      <c r="CK63" s="13"/>
      <c r="CL63" s="13"/>
      <c r="CM63" s="13"/>
    </row>
    <row r="64" spans="1:104" ht="32.1" customHeight="1" x14ac:dyDescent="0.2">
      <c r="A64" s="92" t="s">
        <v>63</v>
      </c>
      <c r="B64" s="126"/>
      <c r="C64" s="126"/>
      <c r="D64" s="126"/>
      <c r="E64" s="126"/>
      <c r="F64" s="126"/>
      <c r="G64" s="126"/>
      <c r="H64" s="126"/>
      <c r="I64" s="82"/>
      <c r="J64" s="82"/>
      <c r="K64" s="82"/>
      <c r="L64" s="82"/>
      <c r="M64" s="82"/>
      <c r="N64" s="82"/>
      <c r="O64" s="82"/>
      <c r="P64" s="8"/>
      <c r="Q64" s="8"/>
      <c r="R64" s="8"/>
      <c r="S64" s="8"/>
      <c r="T64" s="8"/>
      <c r="U64" s="8"/>
      <c r="V64" s="8"/>
      <c r="W64" s="8"/>
      <c r="X64" s="8"/>
      <c r="Y64" s="8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X64" s="2"/>
      <c r="BY64" s="2"/>
      <c r="BZ64" s="2"/>
      <c r="CG64" s="13"/>
      <c r="CH64" s="13"/>
      <c r="CI64" s="13"/>
      <c r="CJ64" s="13"/>
      <c r="CK64" s="13"/>
      <c r="CL64" s="13"/>
      <c r="CM64" s="13"/>
    </row>
    <row r="65" spans="1:91" ht="32.1" customHeight="1" x14ac:dyDescent="0.2">
      <c r="A65" s="1475" t="s">
        <v>64</v>
      </c>
      <c r="B65" s="781" t="s">
        <v>5</v>
      </c>
      <c r="C65" s="781" t="s">
        <v>65</v>
      </c>
      <c r="D65" s="781" t="s">
        <v>66</v>
      </c>
      <c r="E65" s="781" t="s">
        <v>67</v>
      </c>
      <c r="F65" s="1"/>
      <c r="G65" s="8"/>
      <c r="H65" s="8"/>
      <c r="I65" s="8"/>
      <c r="J65" s="8"/>
      <c r="K65" s="8"/>
      <c r="L65" s="8"/>
      <c r="M65" s="8"/>
      <c r="N65" s="128" t="s">
        <v>68</v>
      </c>
      <c r="O65" s="8"/>
      <c r="P65" s="8"/>
      <c r="Q65" s="8"/>
      <c r="R65" s="7"/>
      <c r="S65" s="7"/>
      <c r="T65" s="7"/>
      <c r="U65" s="7"/>
      <c r="V65" s="7"/>
      <c r="W65" s="7"/>
      <c r="X65" s="8"/>
      <c r="Y65" s="8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CG65" s="13"/>
      <c r="CH65" s="13"/>
      <c r="CI65" s="13"/>
      <c r="CJ65" s="13"/>
      <c r="CK65" s="13"/>
      <c r="CL65" s="13"/>
      <c r="CM65" s="13"/>
    </row>
    <row r="66" spans="1:91" ht="16.350000000000001" customHeight="1" x14ac:dyDescent="0.2">
      <c r="A66" s="1814" t="s">
        <v>69</v>
      </c>
      <c r="B66" s="1815">
        <f t="shared" ref="B66:B84" si="14">SUM(C66:E66)</f>
        <v>0</v>
      </c>
      <c r="C66" s="1812"/>
      <c r="D66" s="1812"/>
      <c r="E66" s="1812"/>
      <c r="F66" s="131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7"/>
      <c r="S66" s="7"/>
      <c r="T66" s="7"/>
      <c r="U66" s="7"/>
      <c r="V66" s="7"/>
      <c r="W66" s="7"/>
      <c r="X66" s="8"/>
      <c r="Y66" s="8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CG66" s="13"/>
      <c r="CH66" s="13"/>
      <c r="CI66" s="13"/>
      <c r="CJ66" s="13"/>
      <c r="CK66" s="13"/>
      <c r="CL66" s="13"/>
      <c r="CM66" s="13"/>
    </row>
    <row r="67" spans="1:91" ht="16.350000000000001" customHeight="1" x14ac:dyDescent="0.2">
      <c r="A67" s="132" t="s">
        <v>70</v>
      </c>
      <c r="B67" s="133">
        <f t="shared" si="14"/>
        <v>0</v>
      </c>
      <c r="C67" s="75"/>
      <c r="D67" s="75"/>
      <c r="E67" s="75"/>
      <c r="F67" s="131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7"/>
      <c r="S67" s="7"/>
      <c r="T67" s="7"/>
      <c r="U67" s="7"/>
      <c r="V67" s="7"/>
      <c r="W67" s="7"/>
      <c r="X67" s="8"/>
      <c r="Y67" s="8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CG67" s="13"/>
      <c r="CH67" s="13"/>
      <c r="CI67" s="13"/>
      <c r="CJ67" s="13"/>
      <c r="CK67" s="13"/>
      <c r="CL67" s="13"/>
      <c r="CM67" s="13"/>
    </row>
    <row r="68" spans="1:91" ht="16.350000000000001" customHeight="1" x14ac:dyDescent="0.2">
      <c r="A68" s="132" t="s">
        <v>71</v>
      </c>
      <c r="B68" s="133">
        <f t="shared" si="14"/>
        <v>0</v>
      </c>
      <c r="C68" s="75"/>
      <c r="D68" s="75"/>
      <c r="E68" s="75"/>
      <c r="F68" s="131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7"/>
      <c r="S68" s="7"/>
      <c r="T68" s="7"/>
      <c r="U68" s="7"/>
      <c r="V68" s="7"/>
      <c r="W68" s="7"/>
      <c r="X68" s="8"/>
      <c r="Y68" s="8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CG68" s="13"/>
      <c r="CH68" s="13"/>
      <c r="CI68" s="13"/>
      <c r="CJ68" s="13"/>
      <c r="CK68" s="13"/>
      <c r="CL68" s="13"/>
      <c r="CM68" s="13"/>
    </row>
    <row r="69" spans="1:91" ht="16.350000000000001" customHeight="1" x14ac:dyDescent="0.2">
      <c r="A69" s="132" t="s">
        <v>72</v>
      </c>
      <c r="B69" s="133">
        <f t="shared" si="14"/>
        <v>231</v>
      </c>
      <c r="C69" s="75">
        <v>231</v>
      </c>
      <c r="D69" s="75"/>
      <c r="E69" s="75"/>
      <c r="F69" s="131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7"/>
      <c r="S69" s="7"/>
      <c r="T69" s="7"/>
      <c r="U69" s="7"/>
      <c r="V69" s="7"/>
      <c r="W69" s="7"/>
      <c r="X69" s="8"/>
      <c r="Y69" s="8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CG69" s="13"/>
      <c r="CH69" s="13"/>
      <c r="CI69" s="13"/>
      <c r="CJ69" s="13"/>
      <c r="CK69" s="13"/>
      <c r="CL69" s="13"/>
      <c r="CM69" s="13"/>
    </row>
    <row r="70" spans="1:91" ht="16.350000000000001" customHeight="1" x14ac:dyDescent="0.2">
      <c r="A70" s="132" t="s">
        <v>73</v>
      </c>
      <c r="B70" s="133">
        <f t="shared" si="14"/>
        <v>0</v>
      </c>
      <c r="C70" s="75"/>
      <c r="D70" s="75"/>
      <c r="E70" s="75"/>
      <c r="F70" s="13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7"/>
      <c r="T70" s="7"/>
      <c r="U70" s="7"/>
      <c r="V70" s="7"/>
      <c r="W70" s="7"/>
      <c r="X70" s="8"/>
      <c r="Y70" s="8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CG70" s="13"/>
      <c r="CH70" s="13"/>
      <c r="CI70" s="13"/>
      <c r="CJ70" s="13"/>
      <c r="CK70" s="13"/>
      <c r="CL70" s="13"/>
      <c r="CM70" s="13"/>
    </row>
    <row r="71" spans="1:91" ht="16.350000000000001" customHeight="1" x14ac:dyDescent="0.2">
      <c r="A71" s="132" t="s">
        <v>74</v>
      </c>
      <c r="B71" s="133">
        <f t="shared" si="14"/>
        <v>0</v>
      </c>
      <c r="C71" s="75"/>
      <c r="D71" s="75"/>
      <c r="E71" s="75"/>
      <c r="F71" s="1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"/>
      <c r="S71" s="7"/>
      <c r="T71" s="7"/>
      <c r="U71" s="7"/>
      <c r="V71" s="7"/>
      <c r="W71" s="7"/>
      <c r="X71" s="8"/>
      <c r="Y71" s="8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CG71" s="13"/>
      <c r="CH71" s="13"/>
      <c r="CI71" s="13"/>
      <c r="CJ71" s="13"/>
      <c r="CK71" s="13"/>
      <c r="CL71" s="13"/>
      <c r="CM71" s="13"/>
    </row>
    <row r="72" spans="1:91" ht="16.350000000000001" customHeight="1" x14ac:dyDescent="0.2">
      <c r="A72" s="132" t="s">
        <v>75</v>
      </c>
      <c r="B72" s="133">
        <f t="shared" si="14"/>
        <v>163</v>
      </c>
      <c r="C72" s="75">
        <v>163</v>
      </c>
      <c r="D72" s="75"/>
      <c r="E72" s="75"/>
      <c r="F72" s="131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7"/>
      <c r="S72" s="7"/>
      <c r="T72" s="7"/>
      <c r="U72" s="7"/>
      <c r="V72" s="7"/>
      <c r="W72" s="7"/>
      <c r="X72" s="8"/>
      <c r="Y72" s="8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CG72" s="13"/>
      <c r="CH72" s="13"/>
      <c r="CI72" s="13"/>
      <c r="CJ72" s="13"/>
      <c r="CK72" s="13"/>
      <c r="CL72" s="13"/>
      <c r="CM72" s="13"/>
    </row>
    <row r="73" spans="1:91" ht="16.350000000000001" customHeight="1" x14ac:dyDescent="0.2">
      <c r="A73" s="132" t="s">
        <v>76</v>
      </c>
      <c r="B73" s="133">
        <f t="shared" si="14"/>
        <v>0</v>
      </c>
      <c r="C73" s="75"/>
      <c r="D73" s="75"/>
      <c r="E73" s="75"/>
      <c r="F73" s="131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7"/>
      <c r="S73" s="7"/>
      <c r="T73" s="7"/>
      <c r="U73" s="7"/>
      <c r="V73" s="7"/>
      <c r="W73" s="7"/>
      <c r="X73" s="8"/>
      <c r="Y73" s="8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CG73" s="13"/>
      <c r="CH73" s="13"/>
      <c r="CI73" s="13"/>
      <c r="CJ73" s="13"/>
      <c r="CK73" s="13"/>
      <c r="CL73" s="13"/>
      <c r="CM73" s="13"/>
    </row>
    <row r="74" spans="1:91" ht="16.350000000000001" customHeight="1" x14ac:dyDescent="0.2">
      <c r="A74" s="132" t="s">
        <v>77</v>
      </c>
      <c r="B74" s="133">
        <f t="shared" si="14"/>
        <v>0</v>
      </c>
      <c r="C74" s="75"/>
      <c r="D74" s="75"/>
      <c r="E74" s="75"/>
      <c r="F74" s="131"/>
      <c r="G74" s="134"/>
      <c r="H74" s="134"/>
      <c r="I74" s="8"/>
      <c r="J74" s="8"/>
      <c r="K74" s="8"/>
      <c r="L74" s="8"/>
      <c r="M74" s="8"/>
      <c r="N74" s="8"/>
      <c r="O74" s="8"/>
      <c r="P74" s="8"/>
      <c r="Q74" s="8"/>
      <c r="R74" s="7"/>
      <c r="S74" s="7"/>
      <c r="T74" s="7"/>
      <c r="U74" s="7"/>
      <c r="V74" s="7"/>
      <c r="W74" s="7"/>
      <c r="X74" s="8"/>
      <c r="Y74" s="8"/>
      <c r="CG74" s="13"/>
      <c r="CH74" s="13"/>
      <c r="CI74" s="13"/>
      <c r="CJ74" s="13"/>
      <c r="CK74" s="13"/>
      <c r="CL74" s="13"/>
      <c r="CM74" s="13"/>
    </row>
    <row r="75" spans="1:91" ht="16.350000000000001" customHeight="1" x14ac:dyDescent="0.2">
      <c r="A75" s="132" t="s">
        <v>78</v>
      </c>
      <c r="B75" s="133">
        <f t="shared" si="14"/>
        <v>0</v>
      </c>
      <c r="C75" s="75"/>
      <c r="D75" s="75"/>
      <c r="E75" s="75"/>
      <c r="F75" s="131"/>
      <c r="G75" s="134"/>
      <c r="H75" s="134"/>
      <c r="I75" s="8"/>
      <c r="J75" s="8"/>
      <c r="K75" s="8"/>
      <c r="L75" s="8"/>
      <c r="M75" s="8"/>
      <c r="N75" s="8"/>
      <c r="O75" s="8"/>
      <c r="P75" s="8"/>
      <c r="Q75" s="8"/>
      <c r="R75" s="7"/>
      <c r="S75" s="7"/>
      <c r="T75" s="7"/>
      <c r="U75" s="7"/>
      <c r="V75" s="7"/>
      <c r="W75" s="7"/>
      <c r="X75" s="8"/>
      <c r="Y75" s="8"/>
      <c r="CG75" s="13"/>
      <c r="CH75" s="13"/>
      <c r="CI75" s="13"/>
      <c r="CJ75" s="13"/>
      <c r="CK75" s="13"/>
      <c r="CL75" s="13"/>
      <c r="CM75" s="13"/>
    </row>
    <row r="76" spans="1:91" ht="16.350000000000001" customHeight="1" x14ac:dyDescent="0.2">
      <c r="A76" s="132" t="s">
        <v>79</v>
      </c>
      <c r="B76" s="133">
        <f t="shared" si="14"/>
        <v>0</v>
      </c>
      <c r="C76" s="75"/>
      <c r="D76" s="75"/>
      <c r="E76" s="75"/>
      <c r="F76" s="131"/>
      <c r="G76" s="134"/>
      <c r="H76" s="134"/>
      <c r="I76" s="8"/>
      <c r="J76" s="8"/>
      <c r="K76" s="8"/>
      <c r="L76" s="8"/>
      <c r="M76" s="8"/>
      <c r="N76" s="8"/>
      <c r="O76" s="8"/>
      <c r="P76" s="8"/>
      <c r="Q76" s="8"/>
      <c r="R76" s="7"/>
      <c r="S76" s="7"/>
      <c r="T76" s="7"/>
      <c r="U76" s="7"/>
      <c r="V76" s="7"/>
      <c r="W76" s="7"/>
      <c r="X76" s="8"/>
      <c r="Y76" s="8"/>
      <c r="CG76" s="13"/>
      <c r="CH76" s="13"/>
      <c r="CI76" s="13"/>
      <c r="CJ76" s="13"/>
      <c r="CK76" s="13"/>
      <c r="CL76" s="13"/>
      <c r="CM76" s="13"/>
    </row>
    <row r="77" spans="1:91" ht="16.350000000000001" customHeight="1" x14ac:dyDescent="0.2">
      <c r="A77" s="135" t="s">
        <v>80</v>
      </c>
      <c r="B77" s="133">
        <f t="shared" si="14"/>
        <v>0</v>
      </c>
      <c r="C77" s="75"/>
      <c r="D77" s="75"/>
      <c r="E77" s="75"/>
      <c r="F77" s="131"/>
      <c r="G77" s="134"/>
      <c r="H77" s="134"/>
      <c r="I77" s="8"/>
      <c r="J77" s="8"/>
      <c r="K77" s="8"/>
      <c r="L77" s="8"/>
      <c r="M77" s="8"/>
      <c r="N77" s="8"/>
      <c r="O77" s="8"/>
      <c r="P77" s="8"/>
      <c r="Q77" s="8"/>
      <c r="R77" s="7"/>
      <c r="S77" s="7"/>
      <c r="T77" s="7"/>
      <c r="U77" s="7"/>
      <c r="V77" s="7"/>
      <c r="W77" s="7"/>
      <c r="X77" s="8"/>
      <c r="Y77" s="8"/>
      <c r="CG77" s="13"/>
      <c r="CH77" s="13"/>
      <c r="CI77" s="13"/>
      <c r="CJ77" s="13"/>
      <c r="CK77" s="13"/>
      <c r="CL77" s="13"/>
      <c r="CM77" s="13"/>
    </row>
    <row r="78" spans="1:91" ht="16.350000000000001" customHeight="1" x14ac:dyDescent="0.2">
      <c r="A78" s="132" t="s">
        <v>81</v>
      </c>
      <c r="B78" s="133">
        <f t="shared" si="14"/>
        <v>157</v>
      </c>
      <c r="C78" s="75">
        <v>157</v>
      </c>
      <c r="D78" s="75"/>
      <c r="E78" s="75"/>
      <c r="F78" s="131"/>
      <c r="G78" s="134"/>
      <c r="H78" s="134"/>
      <c r="I78" s="8"/>
      <c r="J78" s="8"/>
      <c r="K78" s="8"/>
      <c r="L78" s="8"/>
      <c r="M78" s="8"/>
      <c r="N78" s="8"/>
      <c r="O78" s="8"/>
      <c r="P78" s="8"/>
      <c r="Q78" s="8"/>
      <c r="R78" s="7"/>
      <c r="S78" s="7"/>
      <c r="T78" s="7"/>
      <c r="U78" s="7"/>
      <c r="V78" s="7"/>
      <c r="W78" s="7"/>
      <c r="X78" s="8"/>
      <c r="Y78" s="8"/>
      <c r="CG78" s="13"/>
      <c r="CH78" s="13"/>
      <c r="CI78" s="13"/>
      <c r="CJ78" s="13"/>
      <c r="CK78" s="13"/>
      <c r="CL78" s="13"/>
      <c r="CM78" s="13"/>
    </row>
    <row r="79" spans="1:91" ht="16.350000000000001" customHeight="1" x14ac:dyDescent="0.2">
      <c r="A79" s="132" t="s">
        <v>82</v>
      </c>
      <c r="B79" s="133">
        <f t="shared" si="14"/>
        <v>0</v>
      </c>
      <c r="C79" s="75"/>
      <c r="D79" s="75"/>
      <c r="E79" s="75"/>
      <c r="F79" s="131"/>
      <c r="G79" s="134"/>
      <c r="H79" s="134"/>
      <c r="I79" s="8"/>
      <c r="J79" s="8"/>
      <c r="K79" s="8"/>
      <c r="L79" s="8"/>
      <c r="M79" s="8"/>
      <c r="N79" s="8"/>
      <c r="O79" s="8"/>
      <c r="P79" s="8"/>
      <c r="Q79" s="8"/>
      <c r="R79" s="7"/>
      <c r="S79" s="7"/>
      <c r="T79" s="7"/>
      <c r="U79" s="7"/>
      <c r="V79" s="7"/>
      <c r="W79" s="7"/>
      <c r="X79" s="8"/>
      <c r="Y79" s="8"/>
      <c r="CG79" s="13"/>
      <c r="CH79" s="13"/>
      <c r="CI79" s="13"/>
      <c r="CJ79" s="13"/>
      <c r="CK79" s="13"/>
      <c r="CL79" s="13"/>
      <c r="CM79" s="13"/>
    </row>
    <row r="80" spans="1:91" ht="16.350000000000001" customHeight="1" x14ac:dyDescent="0.2">
      <c r="A80" s="132" t="s">
        <v>83</v>
      </c>
      <c r="B80" s="133">
        <f t="shared" si="14"/>
        <v>194</v>
      </c>
      <c r="C80" s="75">
        <v>194</v>
      </c>
      <c r="D80" s="75"/>
      <c r="E80" s="75"/>
      <c r="F80" s="131"/>
      <c r="G80" s="134"/>
      <c r="H80" s="134"/>
      <c r="I80" s="8"/>
      <c r="J80" s="8"/>
      <c r="K80" s="8"/>
      <c r="L80" s="8"/>
      <c r="M80" s="8"/>
      <c r="N80" s="8"/>
      <c r="O80" s="8"/>
      <c r="P80" s="8"/>
      <c r="Q80" s="8"/>
      <c r="R80" s="7"/>
      <c r="S80" s="7"/>
      <c r="T80" s="7"/>
      <c r="U80" s="7"/>
      <c r="V80" s="7"/>
      <c r="W80" s="7"/>
      <c r="X80" s="8"/>
      <c r="Y80" s="8"/>
      <c r="CG80" s="13"/>
      <c r="CH80" s="13"/>
      <c r="CI80" s="13"/>
      <c r="CJ80" s="13"/>
      <c r="CK80" s="13"/>
      <c r="CL80" s="13"/>
      <c r="CM80" s="13"/>
    </row>
    <row r="81" spans="1:91" ht="16.350000000000001" customHeight="1" x14ac:dyDescent="0.2">
      <c r="A81" s="132" t="s">
        <v>84</v>
      </c>
      <c r="B81" s="133">
        <f t="shared" si="14"/>
        <v>0</v>
      </c>
      <c r="C81" s="75"/>
      <c r="D81" s="75"/>
      <c r="E81" s="75"/>
      <c r="F81" s="131"/>
      <c r="G81" s="134"/>
      <c r="H81" s="134"/>
      <c r="I81" s="8"/>
      <c r="J81" s="8"/>
      <c r="K81" s="8"/>
      <c r="L81" s="8"/>
      <c r="M81" s="8"/>
      <c r="N81" s="8"/>
      <c r="O81" s="8"/>
      <c r="P81" s="8"/>
      <c r="Q81" s="8"/>
      <c r="R81" s="7"/>
      <c r="S81" s="7"/>
      <c r="T81" s="7"/>
      <c r="U81" s="7"/>
      <c r="V81" s="7"/>
      <c r="W81" s="7"/>
      <c r="X81" s="8"/>
      <c r="Y81" s="8"/>
      <c r="CG81" s="13"/>
      <c r="CH81" s="13"/>
      <c r="CI81" s="13"/>
      <c r="CJ81" s="13"/>
      <c r="CK81" s="13"/>
      <c r="CL81" s="13"/>
      <c r="CM81" s="13"/>
    </row>
    <row r="82" spans="1:91" ht="16.350000000000001" customHeight="1" x14ac:dyDescent="0.2">
      <c r="A82" s="132" t="s">
        <v>85</v>
      </c>
      <c r="B82" s="133">
        <f t="shared" si="14"/>
        <v>0</v>
      </c>
      <c r="C82" s="75"/>
      <c r="D82" s="75"/>
      <c r="E82" s="75"/>
      <c r="F82" s="131"/>
      <c r="G82" s="134"/>
      <c r="H82" s="134"/>
      <c r="I82" s="8"/>
      <c r="J82" s="8"/>
      <c r="K82" s="8"/>
      <c r="L82" s="8"/>
      <c r="M82" s="8"/>
      <c r="N82" s="8"/>
      <c r="O82" s="8"/>
      <c r="P82" s="8"/>
      <c r="Q82" s="8"/>
      <c r="R82" s="7"/>
      <c r="S82" s="7"/>
      <c r="T82" s="7"/>
      <c r="U82" s="7"/>
      <c r="V82" s="7"/>
      <c r="W82" s="7"/>
      <c r="X82" s="8"/>
      <c r="Y82" s="8"/>
      <c r="CG82" s="13"/>
      <c r="CH82" s="13"/>
      <c r="CI82" s="13"/>
      <c r="CJ82" s="13"/>
      <c r="CK82" s="13"/>
      <c r="CL82" s="13"/>
      <c r="CM82" s="13"/>
    </row>
    <row r="83" spans="1:91" ht="16.350000000000001" customHeight="1" x14ac:dyDescent="0.2">
      <c r="A83" s="132" t="s">
        <v>86</v>
      </c>
      <c r="B83" s="133">
        <f t="shared" si="14"/>
        <v>0</v>
      </c>
      <c r="C83" s="75"/>
      <c r="D83" s="75"/>
      <c r="E83" s="75"/>
      <c r="F83" s="131"/>
      <c r="G83" s="134"/>
      <c r="H83" s="134"/>
      <c r="I83" s="8"/>
      <c r="J83" s="8"/>
      <c r="K83" s="8"/>
      <c r="L83" s="8"/>
      <c r="M83" s="8"/>
      <c r="N83" s="8"/>
      <c r="O83" s="8"/>
      <c r="P83" s="8"/>
      <c r="Q83" s="8"/>
      <c r="R83" s="7"/>
      <c r="S83" s="7"/>
      <c r="T83" s="7"/>
      <c r="U83" s="7"/>
      <c r="V83" s="7"/>
      <c r="W83" s="7"/>
      <c r="X83" s="8"/>
      <c r="Y83" s="8"/>
      <c r="CG83" s="13"/>
      <c r="CH83" s="13"/>
      <c r="CI83" s="13"/>
      <c r="CJ83" s="13"/>
      <c r="CK83" s="13"/>
      <c r="CL83" s="13"/>
      <c r="CM83" s="13"/>
    </row>
    <row r="84" spans="1:91" ht="16.350000000000001" customHeight="1" x14ac:dyDescent="0.2">
      <c r="A84" s="132" t="s">
        <v>87</v>
      </c>
      <c r="B84" s="136">
        <f t="shared" si="14"/>
        <v>0</v>
      </c>
      <c r="C84" s="137"/>
      <c r="D84" s="137"/>
      <c r="E84" s="137"/>
      <c r="F84" s="131"/>
      <c r="G84" s="134"/>
      <c r="H84" s="134"/>
      <c r="I84" s="8"/>
      <c r="J84" s="8"/>
      <c r="K84" s="8"/>
      <c r="L84" s="8"/>
      <c r="M84" s="8"/>
      <c r="N84" s="8"/>
      <c r="O84" s="8"/>
      <c r="P84" s="8"/>
      <c r="Q84" s="8"/>
      <c r="R84" s="7"/>
      <c r="S84" s="7"/>
      <c r="T84" s="7"/>
      <c r="U84" s="7"/>
      <c r="V84" s="7"/>
      <c r="W84" s="7"/>
      <c r="X84" s="8"/>
      <c r="Y84" s="8"/>
      <c r="CG84" s="13"/>
      <c r="CH84" s="13"/>
      <c r="CI84" s="13"/>
      <c r="CJ84" s="13"/>
      <c r="CK84" s="13"/>
      <c r="CL84" s="13"/>
      <c r="CM84" s="13"/>
    </row>
    <row r="85" spans="1:91" ht="16.350000000000001" customHeight="1" x14ac:dyDescent="0.2">
      <c r="A85" s="1471" t="s">
        <v>53</v>
      </c>
      <c r="B85" s="710">
        <f>SUM(B66:B84)</f>
        <v>745</v>
      </c>
      <c r="C85" s="710">
        <f>SUM(C66:C84)</f>
        <v>745</v>
      </c>
      <c r="D85" s="710">
        <f>SUM(D66:D84)</f>
        <v>0</v>
      </c>
      <c r="E85" s="710">
        <f>SUM(E66:E84)</f>
        <v>0</v>
      </c>
      <c r="F85" s="131"/>
      <c r="G85" s="134"/>
      <c r="H85" s="134"/>
      <c r="I85" s="8"/>
      <c r="J85" s="8"/>
      <c r="K85" s="8"/>
      <c r="L85" s="8"/>
      <c r="M85" s="8"/>
      <c r="N85" s="8"/>
      <c r="O85" s="8"/>
      <c r="P85" s="8"/>
      <c r="Q85" s="8"/>
      <c r="R85" s="7"/>
      <c r="S85" s="7"/>
      <c r="T85" s="7"/>
      <c r="U85" s="7"/>
      <c r="V85" s="56"/>
      <c r="W85" s="7"/>
      <c r="X85" s="8"/>
      <c r="Y85" s="8"/>
      <c r="CG85" s="13"/>
      <c r="CH85" s="13"/>
      <c r="CI85" s="13"/>
      <c r="CJ85" s="13"/>
      <c r="CK85" s="13"/>
      <c r="CL85" s="13"/>
      <c r="CM85" s="13"/>
    </row>
    <row r="86" spans="1:91" ht="32.1" customHeight="1" x14ac:dyDescent="0.2">
      <c r="A86" s="82" t="s">
        <v>88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BX86" s="2"/>
      <c r="BY86" s="2"/>
      <c r="BZ86" s="2"/>
      <c r="CG86" s="13"/>
      <c r="CH86" s="13"/>
      <c r="CI86" s="13"/>
      <c r="CJ86" s="13"/>
      <c r="CK86" s="13"/>
      <c r="CL86" s="13"/>
      <c r="CM86" s="13"/>
    </row>
    <row r="87" spans="1:91" ht="16.350000000000001" customHeight="1" x14ac:dyDescent="0.2">
      <c r="A87" s="1501" t="s">
        <v>89</v>
      </c>
      <c r="B87" s="1503"/>
      <c r="C87" s="1501" t="s">
        <v>5</v>
      </c>
      <c r="D87" s="1502"/>
      <c r="E87" s="1503"/>
      <c r="F87" s="1507" t="s">
        <v>6</v>
      </c>
      <c r="G87" s="1508"/>
      <c r="H87" s="1508"/>
      <c r="I87" s="1508"/>
      <c r="J87" s="1508"/>
      <c r="K87" s="1508"/>
      <c r="L87" s="1508"/>
      <c r="M87" s="1508"/>
      <c r="N87" s="1508"/>
      <c r="O87" s="1508"/>
      <c r="P87" s="1508"/>
      <c r="Q87" s="1508"/>
      <c r="R87" s="1508"/>
      <c r="S87" s="1508"/>
      <c r="T87" s="1508"/>
      <c r="U87" s="1508"/>
      <c r="V87" s="1508"/>
      <c r="W87" s="1508"/>
      <c r="X87" s="1508"/>
      <c r="Y87" s="1508"/>
      <c r="Z87" s="1508"/>
      <c r="AA87" s="1508"/>
      <c r="AB87" s="1508"/>
      <c r="AC87" s="1508"/>
      <c r="AD87" s="1508"/>
      <c r="AE87" s="1508"/>
      <c r="AF87" s="1508"/>
      <c r="AG87" s="1508"/>
      <c r="AH87" s="1508"/>
      <c r="AI87" s="1508"/>
      <c r="AJ87" s="1508"/>
      <c r="AK87" s="1508"/>
      <c r="AL87" s="1508"/>
      <c r="AM87" s="1509"/>
      <c r="AN87" s="1510" t="s">
        <v>7</v>
      </c>
      <c r="AO87" s="1510" t="s">
        <v>90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CG87" s="13"/>
      <c r="CH87" s="13"/>
      <c r="CI87" s="13"/>
      <c r="CJ87" s="13"/>
      <c r="CK87" s="13"/>
      <c r="CL87" s="13"/>
      <c r="CM87" s="13"/>
    </row>
    <row r="88" spans="1:91" ht="16.350000000000001" customHeight="1" x14ac:dyDescent="0.2">
      <c r="A88" s="1545"/>
      <c r="B88" s="1546"/>
      <c r="C88" s="1504"/>
      <c r="D88" s="1505"/>
      <c r="E88" s="1506"/>
      <c r="F88" s="1507" t="s">
        <v>11</v>
      </c>
      <c r="G88" s="1509"/>
      <c r="H88" s="1508" t="s">
        <v>12</v>
      </c>
      <c r="I88" s="1508"/>
      <c r="J88" s="1507" t="s">
        <v>13</v>
      </c>
      <c r="K88" s="1509"/>
      <c r="L88" s="1508" t="s">
        <v>14</v>
      </c>
      <c r="M88" s="1508"/>
      <c r="N88" s="1507" t="s">
        <v>15</v>
      </c>
      <c r="O88" s="1509"/>
      <c r="P88" s="1508" t="s">
        <v>16</v>
      </c>
      <c r="Q88" s="1508"/>
      <c r="R88" s="1507" t="s">
        <v>17</v>
      </c>
      <c r="S88" s="1509"/>
      <c r="T88" s="1508" t="s">
        <v>18</v>
      </c>
      <c r="U88" s="1508"/>
      <c r="V88" s="1507" t="s">
        <v>19</v>
      </c>
      <c r="W88" s="1509"/>
      <c r="X88" s="1508" t="s">
        <v>20</v>
      </c>
      <c r="Y88" s="1509"/>
      <c r="Z88" s="1507" t="s">
        <v>21</v>
      </c>
      <c r="AA88" s="1508"/>
      <c r="AB88" s="1507" t="s">
        <v>22</v>
      </c>
      <c r="AC88" s="1509"/>
      <c r="AD88" s="1508" t="s">
        <v>23</v>
      </c>
      <c r="AE88" s="1508"/>
      <c r="AF88" s="1507" t="s">
        <v>24</v>
      </c>
      <c r="AG88" s="1509"/>
      <c r="AH88" s="1508" t="s">
        <v>25</v>
      </c>
      <c r="AI88" s="1508"/>
      <c r="AJ88" s="1507" t="s">
        <v>26</v>
      </c>
      <c r="AK88" s="1509"/>
      <c r="AL88" s="1508" t="s">
        <v>27</v>
      </c>
      <c r="AM88" s="1509"/>
      <c r="AN88" s="1511"/>
      <c r="AO88" s="1511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CG88" s="13"/>
      <c r="CH88" s="13"/>
      <c r="CI88" s="13"/>
      <c r="CJ88" s="13"/>
      <c r="CK88" s="13"/>
      <c r="CL88" s="13"/>
      <c r="CM88" s="13"/>
    </row>
    <row r="89" spans="1:91" ht="16.350000000000001" customHeight="1" x14ac:dyDescent="0.2">
      <c r="A89" s="1504"/>
      <c r="B89" s="1505"/>
      <c r="C89" s="783" t="s">
        <v>32</v>
      </c>
      <c r="D89" s="1206" t="s">
        <v>40</v>
      </c>
      <c r="E89" s="1482" t="s">
        <v>34</v>
      </c>
      <c r="F89" s="1471" t="s">
        <v>40</v>
      </c>
      <c r="G89" s="1482" t="s">
        <v>34</v>
      </c>
      <c r="H89" s="1492" t="s">
        <v>40</v>
      </c>
      <c r="I89" s="1492" t="s">
        <v>34</v>
      </c>
      <c r="J89" s="1471" t="s">
        <v>40</v>
      </c>
      <c r="K89" s="1482" t="s">
        <v>34</v>
      </c>
      <c r="L89" s="1492" t="s">
        <v>40</v>
      </c>
      <c r="M89" s="1492" t="s">
        <v>34</v>
      </c>
      <c r="N89" s="1471" t="s">
        <v>40</v>
      </c>
      <c r="O89" s="1482" t="s">
        <v>34</v>
      </c>
      <c r="P89" s="1492" t="s">
        <v>40</v>
      </c>
      <c r="Q89" s="1492" t="s">
        <v>34</v>
      </c>
      <c r="R89" s="1471" t="s">
        <v>40</v>
      </c>
      <c r="S89" s="1482" t="s">
        <v>34</v>
      </c>
      <c r="T89" s="1492" t="s">
        <v>40</v>
      </c>
      <c r="U89" s="1492" t="s">
        <v>34</v>
      </c>
      <c r="V89" s="1471" t="s">
        <v>40</v>
      </c>
      <c r="W89" s="1482" t="s">
        <v>34</v>
      </c>
      <c r="X89" s="1492" t="s">
        <v>40</v>
      </c>
      <c r="Y89" s="1482" t="s">
        <v>34</v>
      </c>
      <c r="Z89" s="1471" t="s">
        <v>40</v>
      </c>
      <c r="AA89" s="1492" t="s">
        <v>34</v>
      </c>
      <c r="AB89" s="1471" t="s">
        <v>40</v>
      </c>
      <c r="AC89" s="1482" t="s">
        <v>34</v>
      </c>
      <c r="AD89" s="1492" t="s">
        <v>40</v>
      </c>
      <c r="AE89" s="1492" t="s">
        <v>34</v>
      </c>
      <c r="AF89" s="1471" t="s">
        <v>40</v>
      </c>
      <c r="AG89" s="1482" t="s">
        <v>34</v>
      </c>
      <c r="AH89" s="1492" t="s">
        <v>40</v>
      </c>
      <c r="AI89" s="1492" t="s">
        <v>34</v>
      </c>
      <c r="AJ89" s="1471" t="s">
        <v>40</v>
      </c>
      <c r="AK89" s="1482" t="s">
        <v>34</v>
      </c>
      <c r="AL89" s="1492" t="s">
        <v>40</v>
      </c>
      <c r="AM89" s="1482" t="s">
        <v>34</v>
      </c>
      <c r="AN89" s="1512"/>
      <c r="AO89" s="15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CG89" s="13"/>
      <c r="CH89" s="13"/>
      <c r="CI89" s="13"/>
      <c r="CJ89" s="13"/>
      <c r="CK89" s="13"/>
      <c r="CL89" s="13"/>
      <c r="CM89" s="13"/>
    </row>
    <row r="90" spans="1:91" ht="16.350000000000001" customHeight="1" x14ac:dyDescent="0.2">
      <c r="A90" s="1507" t="s">
        <v>91</v>
      </c>
      <c r="B90" s="1509"/>
      <c r="C90" s="1451">
        <f t="shared" ref="C90:AN90" si="15">SUM(C91:C97)</f>
        <v>752</v>
      </c>
      <c r="D90" s="1802">
        <f>SUM(D91:D97)</f>
        <v>346</v>
      </c>
      <c r="E90" s="1802">
        <f>SUM(E91:E97)</f>
        <v>406</v>
      </c>
      <c r="F90" s="703">
        <f t="shared" si="15"/>
        <v>7</v>
      </c>
      <c r="G90" s="1816">
        <f t="shared" si="15"/>
        <v>6</v>
      </c>
      <c r="H90" s="703">
        <f t="shared" si="15"/>
        <v>10</v>
      </c>
      <c r="I90" s="1816">
        <f t="shared" si="15"/>
        <v>6</v>
      </c>
      <c r="J90" s="703">
        <f t="shared" si="15"/>
        <v>13</v>
      </c>
      <c r="K90" s="1816">
        <f t="shared" si="15"/>
        <v>6</v>
      </c>
      <c r="L90" s="703">
        <f t="shared" si="15"/>
        <v>7</v>
      </c>
      <c r="M90" s="1816">
        <f t="shared" si="15"/>
        <v>23</v>
      </c>
      <c r="N90" s="703">
        <f t="shared" si="15"/>
        <v>10</v>
      </c>
      <c r="O90" s="1816">
        <f t="shared" si="15"/>
        <v>52</v>
      </c>
      <c r="P90" s="703">
        <f t="shared" si="15"/>
        <v>8</v>
      </c>
      <c r="Q90" s="1816">
        <f t="shared" si="15"/>
        <v>44</v>
      </c>
      <c r="R90" s="703">
        <f t="shared" si="15"/>
        <v>11</v>
      </c>
      <c r="S90" s="1816">
        <f t="shared" si="15"/>
        <v>44</v>
      </c>
      <c r="T90" s="703">
        <f t="shared" si="15"/>
        <v>20</v>
      </c>
      <c r="U90" s="1816">
        <f t="shared" si="15"/>
        <v>25</v>
      </c>
      <c r="V90" s="703">
        <f t="shared" si="15"/>
        <v>15</v>
      </c>
      <c r="W90" s="1816">
        <f t="shared" si="15"/>
        <v>38</v>
      </c>
      <c r="X90" s="703">
        <f t="shared" si="15"/>
        <v>20</v>
      </c>
      <c r="Y90" s="1816">
        <f t="shared" si="15"/>
        <v>18</v>
      </c>
      <c r="Z90" s="703">
        <f t="shared" si="15"/>
        <v>30</v>
      </c>
      <c r="AA90" s="1816">
        <f t="shared" si="15"/>
        <v>13</v>
      </c>
      <c r="AB90" s="703">
        <f t="shared" si="15"/>
        <v>21</v>
      </c>
      <c r="AC90" s="1816">
        <f t="shared" si="15"/>
        <v>19</v>
      </c>
      <c r="AD90" s="703">
        <f t="shared" si="15"/>
        <v>28</v>
      </c>
      <c r="AE90" s="1816">
        <f t="shared" si="15"/>
        <v>14</v>
      </c>
      <c r="AF90" s="703">
        <f t="shared" si="15"/>
        <v>31</v>
      </c>
      <c r="AG90" s="1816">
        <f t="shared" si="15"/>
        <v>17</v>
      </c>
      <c r="AH90" s="703">
        <f t="shared" si="15"/>
        <v>31</v>
      </c>
      <c r="AI90" s="1816">
        <f t="shared" si="15"/>
        <v>21</v>
      </c>
      <c r="AJ90" s="703">
        <f t="shared" si="15"/>
        <v>32</v>
      </c>
      <c r="AK90" s="1816">
        <f t="shared" si="15"/>
        <v>25</v>
      </c>
      <c r="AL90" s="703">
        <f t="shared" si="15"/>
        <v>52</v>
      </c>
      <c r="AM90" s="1816">
        <f t="shared" si="15"/>
        <v>35</v>
      </c>
      <c r="AN90" s="1817">
        <f t="shared" si="15"/>
        <v>718</v>
      </c>
      <c r="AO90" s="1817">
        <f>SUM(AO91:AO93)</f>
        <v>0</v>
      </c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CG90" s="13">
        <v>0</v>
      </c>
      <c r="CH90" s="13">
        <v>0</v>
      </c>
      <c r="CI90" s="13"/>
      <c r="CJ90" s="13"/>
      <c r="CK90" s="13"/>
      <c r="CL90" s="13"/>
      <c r="CM90" s="13"/>
    </row>
    <row r="91" spans="1:91" ht="16.350000000000001" customHeight="1" x14ac:dyDescent="0.2">
      <c r="A91" s="1510" t="s">
        <v>92</v>
      </c>
      <c r="B91" s="1485" t="s">
        <v>93</v>
      </c>
      <c r="C91" s="1451">
        <f t="shared" ref="C91:C97" si="16">SUM(D91+E91)</f>
        <v>483</v>
      </c>
      <c r="D91" s="1802">
        <f>SUM(F91+H91+J91+L91+N91+P91+R91+T91+V91+X91+Z91+AB91+AD91+AF91+AH91+AJ91+AL91)</f>
        <v>180</v>
      </c>
      <c r="E91" s="1802">
        <f>SUM(G91+I91+K91+M91+O91+Q91+S91+U91+W91+Y91+AA91+AC91+AE91+AG91+AI91+AK91+AM91)</f>
        <v>303</v>
      </c>
      <c r="F91" s="1453">
        <v>5</v>
      </c>
      <c r="G91" s="1818">
        <v>5</v>
      </c>
      <c r="H91" s="1455">
        <v>9</v>
      </c>
      <c r="I91" s="1456">
        <v>6</v>
      </c>
      <c r="J91" s="1455">
        <v>13</v>
      </c>
      <c r="K91" s="1456">
        <v>6</v>
      </c>
      <c r="L91" s="1453">
        <v>4</v>
      </c>
      <c r="M91" s="1818">
        <v>20</v>
      </c>
      <c r="N91" s="1455">
        <v>5</v>
      </c>
      <c r="O91" s="1456">
        <v>46</v>
      </c>
      <c r="P91" s="1455">
        <v>4</v>
      </c>
      <c r="Q91" s="1456">
        <v>42</v>
      </c>
      <c r="R91" s="1455">
        <v>8</v>
      </c>
      <c r="S91" s="1456">
        <v>39</v>
      </c>
      <c r="T91" s="1455">
        <v>7</v>
      </c>
      <c r="U91" s="1456">
        <v>23</v>
      </c>
      <c r="V91" s="1455">
        <v>7</v>
      </c>
      <c r="W91" s="1456">
        <v>26</v>
      </c>
      <c r="X91" s="1455">
        <v>11</v>
      </c>
      <c r="Y91" s="1456">
        <v>12</v>
      </c>
      <c r="Z91" s="1455">
        <v>19</v>
      </c>
      <c r="AA91" s="1456">
        <v>12</v>
      </c>
      <c r="AB91" s="1455">
        <v>12</v>
      </c>
      <c r="AC91" s="1456">
        <v>13</v>
      </c>
      <c r="AD91" s="1455">
        <v>13</v>
      </c>
      <c r="AE91" s="1456">
        <v>6</v>
      </c>
      <c r="AF91" s="1455">
        <v>14</v>
      </c>
      <c r="AG91" s="1456">
        <v>3</v>
      </c>
      <c r="AH91" s="1455">
        <v>13</v>
      </c>
      <c r="AI91" s="1456">
        <v>10</v>
      </c>
      <c r="AJ91" s="1455">
        <v>15</v>
      </c>
      <c r="AK91" s="1456">
        <v>14</v>
      </c>
      <c r="AL91" s="1455">
        <v>21</v>
      </c>
      <c r="AM91" s="1456">
        <v>20</v>
      </c>
      <c r="AN91" s="1458">
        <v>465</v>
      </c>
      <c r="AO91" s="1458">
        <v>0</v>
      </c>
      <c r="AP91" s="28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12"/>
      <c r="BB91" s="12"/>
      <c r="CG91" s="13">
        <v>0</v>
      </c>
      <c r="CH91" s="13">
        <v>0</v>
      </c>
      <c r="CI91" s="13">
        <v>0</v>
      </c>
      <c r="CJ91" s="13">
        <v>0</v>
      </c>
      <c r="CK91" s="13"/>
      <c r="CL91" s="13"/>
      <c r="CM91" s="13"/>
    </row>
    <row r="92" spans="1:91" ht="16.350000000000001" customHeight="1" x14ac:dyDescent="0.2">
      <c r="A92" s="1511"/>
      <c r="B92" s="144" t="s">
        <v>94</v>
      </c>
      <c r="C92" s="107">
        <f t="shared" si="16"/>
        <v>86</v>
      </c>
      <c r="D92" s="32">
        <f t="shared" ref="D92:E97" si="17">SUM(F92+H92+J92+L92+N92+P92+R92+T92+V92+X92+Z92+AB92+AD92+AF92+AH92+AJ92+AL92)</f>
        <v>54</v>
      </c>
      <c r="E92" s="32">
        <f t="shared" si="17"/>
        <v>32</v>
      </c>
      <c r="F92" s="145"/>
      <c r="G92" s="146"/>
      <c r="H92" s="147"/>
      <c r="I92" s="148"/>
      <c r="J92" s="145"/>
      <c r="K92" s="149"/>
      <c r="L92" s="147">
        <v>1</v>
      </c>
      <c r="M92" s="150"/>
      <c r="N92" s="145">
        <v>1</v>
      </c>
      <c r="O92" s="149">
        <v>3</v>
      </c>
      <c r="P92" s="148">
        <v>1</v>
      </c>
      <c r="Q92" s="150"/>
      <c r="R92" s="151"/>
      <c r="S92" s="149">
        <v>2</v>
      </c>
      <c r="T92" s="148">
        <v>1</v>
      </c>
      <c r="U92" s="150">
        <v>1</v>
      </c>
      <c r="V92" s="151">
        <v>2</v>
      </c>
      <c r="W92" s="149">
        <v>4</v>
      </c>
      <c r="X92" s="148">
        <v>6</v>
      </c>
      <c r="Y92" s="149"/>
      <c r="Z92" s="151"/>
      <c r="AA92" s="150">
        <v>1</v>
      </c>
      <c r="AB92" s="151">
        <v>5</v>
      </c>
      <c r="AC92" s="149">
        <v>1</v>
      </c>
      <c r="AD92" s="148">
        <v>4</v>
      </c>
      <c r="AE92" s="150">
        <v>4</v>
      </c>
      <c r="AF92" s="151">
        <v>7</v>
      </c>
      <c r="AG92" s="149">
        <v>5</v>
      </c>
      <c r="AH92" s="148">
        <v>8</v>
      </c>
      <c r="AI92" s="150">
        <v>6</v>
      </c>
      <c r="AJ92" s="151">
        <v>6</v>
      </c>
      <c r="AK92" s="149">
        <v>2</v>
      </c>
      <c r="AL92" s="148">
        <v>12</v>
      </c>
      <c r="AM92" s="149">
        <v>3</v>
      </c>
      <c r="AN92" s="152">
        <v>80</v>
      </c>
      <c r="AO92" s="152">
        <v>0</v>
      </c>
      <c r="AP92" s="28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12"/>
      <c r="BB92" s="12"/>
      <c r="CG92" s="13">
        <v>0</v>
      </c>
      <c r="CH92" s="13">
        <v>0</v>
      </c>
      <c r="CI92" s="13">
        <v>0</v>
      </c>
      <c r="CJ92" s="13">
        <v>0</v>
      </c>
      <c r="CK92" s="13"/>
      <c r="CL92" s="13"/>
      <c r="CM92" s="13"/>
    </row>
    <row r="93" spans="1:91" ht="16.350000000000001" customHeight="1" thickBot="1" x14ac:dyDescent="0.25">
      <c r="A93" s="1540"/>
      <c r="B93" s="153" t="s">
        <v>95</v>
      </c>
      <c r="C93" s="154">
        <f t="shared" si="16"/>
        <v>26</v>
      </c>
      <c r="D93" s="155">
        <f t="shared" si="17"/>
        <v>15</v>
      </c>
      <c r="E93" s="155">
        <f t="shared" si="17"/>
        <v>11</v>
      </c>
      <c r="F93" s="156"/>
      <c r="G93" s="157"/>
      <c r="H93" s="158"/>
      <c r="I93" s="159"/>
      <c r="J93" s="156"/>
      <c r="K93" s="160"/>
      <c r="L93" s="158"/>
      <c r="M93" s="161"/>
      <c r="N93" s="156">
        <v>1</v>
      </c>
      <c r="O93" s="160"/>
      <c r="P93" s="159"/>
      <c r="Q93" s="161"/>
      <c r="R93" s="162">
        <v>1</v>
      </c>
      <c r="S93" s="160">
        <v>1</v>
      </c>
      <c r="T93" s="159"/>
      <c r="U93" s="161"/>
      <c r="V93" s="162"/>
      <c r="W93" s="160"/>
      <c r="X93" s="159"/>
      <c r="Y93" s="160"/>
      <c r="Z93" s="162"/>
      <c r="AA93" s="161"/>
      <c r="AB93" s="162">
        <v>3</v>
      </c>
      <c r="AC93" s="160">
        <v>1</v>
      </c>
      <c r="AD93" s="159"/>
      <c r="AE93" s="161"/>
      <c r="AF93" s="162">
        <v>1</v>
      </c>
      <c r="AG93" s="160">
        <v>4</v>
      </c>
      <c r="AH93" s="159">
        <v>1</v>
      </c>
      <c r="AI93" s="161"/>
      <c r="AJ93" s="162">
        <v>2</v>
      </c>
      <c r="AK93" s="160">
        <v>2</v>
      </c>
      <c r="AL93" s="159">
        <v>6</v>
      </c>
      <c r="AM93" s="160">
        <v>3</v>
      </c>
      <c r="AN93" s="163">
        <v>24</v>
      </c>
      <c r="AO93" s="163">
        <v>0</v>
      </c>
      <c r="AP93" s="28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12"/>
      <c r="BB93" s="12"/>
      <c r="CG93" s="13">
        <v>0</v>
      </c>
      <c r="CH93" s="13">
        <v>0</v>
      </c>
      <c r="CI93" s="13">
        <v>0</v>
      </c>
      <c r="CJ93" s="13">
        <v>0</v>
      </c>
      <c r="CK93" s="13"/>
      <c r="CL93" s="13"/>
      <c r="CM93" s="13"/>
    </row>
    <row r="94" spans="1:91" ht="16.350000000000001" customHeight="1" thickTop="1" x14ac:dyDescent="0.2">
      <c r="A94" s="1541" t="s">
        <v>96</v>
      </c>
      <c r="B94" s="1542"/>
      <c r="C94" s="164">
        <f t="shared" si="16"/>
        <v>27</v>
      </c>
      <c r="D94" s="64">
        <f t="shared" si="17"/>
        <v>12</v>
      </c>
      <c r="E94" s="165">
        <f>SUM(G94+I94+K94+M94+O94+Q94+S94+U94+W94+Y94+AA94+AC94+AE94+AG94+AI94+AK94+AM94)</f>
        <v>15</v>
      </c>
      <c r="F94" s="166">
        <v>1</v>
      </c>
      <c r="G94" s="167">
        <v>1</v>
      </c>
      <c r="H94" s="168"/>
      <c r="I94" s="169"/>
      <c r="J94" s="170"/>
      <c r="K94" s="167"/>
      <c r="L94" s="168"/>
      <c r="M94" s="171">
        <v>1</v>
      </c>
      <c r="N94" s="170">
        <v>1</v>
      </c>
      <c r="O94" s="167">
        <v>2</v>
      </c>
      <c r="P94" s="169">
        <v>1</v>
      </c>
      <c r="Q94" s="171"/>
      <c r="R94" s="172"/>
      <c r="S94" s="167"/>
      <c r="T94" s="169">
        <v>3</v>
      </c>
      <c r="U94" s="171">
        <v>1</v>
      </c>
      <c r="V94" s="172">
        <v>1</v>
      </c>
      <c r="W94" s="167">
        <v>1</v>
      </c>
      <c r="X94" s="169"/>
      <c r="Y94" s="167">
        <v>2</v>
      </c>
      <c r="Z94" s="172"/>
      <c r="AA94" s="171"/>
      <c r="AB94" s="172"/>
      <c r="AC94" s="167"/>
      <c r="AD94" s="169">
        <v>1</v>
      </c>
      <c r="AE94" s="171"/>
      <c r="AF94" s="172">
        <v>3</v>
      </c>
      <c r="AG94" s="167"/>
      <c r="AH94" s="169"/>
      <c r="AI94" s="171">
        <v>2</v>
      </c>
      <c r="AJ94" s="172">
        <v>1</v>
      </c>
      <c r="AK94" s="167">
        <v>2</v>
      </c>
      <c r="AL94" s="169"/>
      <c r="AM94" s="167">
        <v>3</v>
      </c>
      <c r="AN94" s="173">
        <v>25</v>
      </c>
      <c r="AO94" s="174"/>
      <c r="AP94" s="28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12"/>
      <c r="BB94" s="12"/>
      <c r="CG94" s="13">
        <v>0</v>
      </c>
      <c r="CH94" s="13">
        <v>0</v>
      </c>
      <c r="CI94" s="13"/>
      <c r="CJ94" s="13"/>
      <c r="CK94" s="13"/>
      <c r="CL94" s="13"/>
      <c r="CM94" s="13"/>
    </row>
    <row r="95" spans="1:91" ht="16.350000000000001" customHeight="1" x14ac:dyDescent="0.2">
      <c r="A95" s="1543" t="s">
        <v>97</v>
      </c>
      <c r="B95" s="1544"/>
      <c r="C95" s="31">
        <f t="shared" si="16"/>
        <v>34</v>
      </c>
      <c r="D95" s="64">
        <f t="shared" si="17"/>
        <v>24</v>
      </c>
      <c r="E95" s="175">
        <f>SUM(G95+I95+K95+M95+O95+Q95+S95+U95+W95+Y95+AA95+AC95+AE95+AG95+AI95+AK95+AM95)</f>
        <v>10</v>
      </c>
      <c r="F95" s="176"/>
      <c r="G95" s="177"/>
      <c r="H95" s="178"/>
      <c r="I95" s="179"/>
      <c r="J95" s="166"/>
      <c r="K95" s="180"/>
      <c r="L95" s="178">
        <v>1</v>
      </c>
      <c r="M95" s="181">
        <v>1</v>
      </c>
      <c r="N95" s="166"/>
      <c r="O95" s="180"/>
      <c r="P95" s="179"/>
      <c r="Q95" s="181"/>
      <c r="R95" s="182">
        <v>1</v>
      </c>
      <c r="S95" s="180"/>
      <c r="T95" s="179">
        <v>2</v>
      </c>
      <c r="U95" s="181"/>
      <c r="V95" s="182">
        <v>3</v>
      </c>
      <c r="W95" s="180">
        <v>2</v>
      </c>
      <c r="X95" s="179"/>
      <c r="Y95" s="180"/>
      <c r="Z95" s="182">
        <v>6</v>
      </c>
      <c r="AA95" s="181"/>
      <c r="AB95" s="182"/>
      <c r="AC95" s="180">
        <v>2</v>
      </c>
      <c r="AD95" s="179">
        <v>1</v>
      </c>
      <c r="AE95" s="181">
        <v>1</v>
      </c>
      <c r="AF95" s="182">
        <v>2</v>
      </c>
      <c r="AG95" s="180">
        <v>1</v>
      </c>
      <c r="AH95" s="179">
        <v>3</v>
      </c>
      <c r="AI95" s="181"/>
      <c r="AJ95" s="182">
        <v>1</v>
      </c>
      <c r="AK95" s="180">
        <v>3</v>
      </c>
      <c r="AL95" s="179">
        <v>4</v>
      </c>
      <c r="AM95" s="180"/>
      <c r="AN95" s="183">
        <v>32</v>
      </c>
      <c r="AO95" s="184"/>
      <c r="AP95" s="28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12"/>
      <c r="BB95" s="12"/>
      <c r="CG95" s="13">
        <v>0</v>
      </c>
      <c r="CH95" s="13">
        <v>0</v>
      </c>
      <c r="CI95" s="13"/>
      <c r="CJ95" s="13"/>
      <c r="CK95" s="13"/>
      <c r="CL95" s="13"/>
      <c r="CM95" s="13"/>
    </row>
    <row r="96" spans="1:91" ht="16.350000000000001" customHeight="1" x14ac:dyDescent="0.2">
      <c r="A96" s="1543" t="s">
        <v>98</v>
      </c>
      <c r="B96" s="1544"/>
      <c r="C96" s="107">
        <f t="shared" si="16"/>
        <v>88</v>
      </c>
      <c r="D96" s="32">
        <f t="shared" si="17"/>
        <v>55</v>
      </c>
      <c r="E96" s="185">
        <f>SUM(G96+I96+K96+M96+O96+Q96+S96+U96+W96+Y96+AA96+AC96+AE96+AG96+AI96+AK96+AM96)</f>
        <v>33</v>
      </c>
      <c r="F96" s="145">
        <v>1</v>
      </c>
      <c r="G96" s="146"/>
      <c r="H96" s="147">
        <v>1</v>
      </c>
      <c r="I96" s="148"/>
      <c r="J96" s="145"/>
      <c r="K96" s="149"/>
      <c r="L96" s="147">
        <v>1</v>
      </c>
      <c r="M96" s="150">
        <v>1</v>
      </c>
      <c r="N96" s="145">
        <v>1</v>
      </c>
      <c r="O96" s="149">
        <v>1</v>
      </c>
      <c r="P96" s="148">
        <v>2</v>
      </c>
      <c r="Q96" s="150">
        <v>2</v>
      </c>
      <c r="R96" s="151">
        <v>1</v>
      </c>
      <c r="S96" s="149">
        <v>1</v>
      </c>
      <c r="T96" s="148">
        <v>5</v>
      </c>
      <c r="U96" s="150"/>
      <c r="V96" s="151">
        <v>2</v>
      </c>
      <c r="W96" s="149">
        <v>5</v>
      </c>
      <c r="X96" s="148">
        <v>3</v>
      </c>
      <c r="Y96" s="149">
        <v>4</v>
      </c>
      <c r="Z96" s="151">
        <v>5</v>
      </c>
      <c r="AA96" s="150"/>
      <c r="AB96" s="151">
        <v>1</v>
      </c>
      <c r="AC96" s="149">
        <v>2</v>
      </c>
      <c r="AD96" s="148">
        <v>9</v>
      </c>
      <c r="AE96" s="150">
        <v>3</v>
      </c>
      <c r="AF96" s="151">
        <v>3</v>
      </c>
      <c r="AG96" s="149">
        <v>4</v>
      </c>
      <c r="AH96" s="148">
        <v>5</v>
      </c>
      <c r="AI96" s="150">
        <v>3</v>
      </c>
      <c r="AJ96" s="151">
        <v>7</v>
      </c>
      <c r="AK96" s="149">
        <v>1</v>
      </c>
      <c r="AL96" s="148">
        <v>8</v>
      </c>
      <c r="AM96" s="149">
        <v>6</v>
      </c>
      <c r="AN96" s="152">
        <v>85</v>
      </c>
      <c r="AO96" s="186"/>
      <c r="AP96" s="28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12"/>
      <c r="BB96" s="12"/>
      <c r="CG96" s="13">
        <v>0</v>
      </c>
      <c r="CH96" s="13">
        <v>0</v>
      </c>
      <c r="CI96" s="13"/>
      <c r="CJ96" s="13"/>
      <c r="CK96" s="13"/>
      <c r="CL96" s="13"/>
      <c r="CM96" s="13"/>
    </row>
    <row r="97" spans="1:91" ht="16.350000000000001" customHeight="1" x14ac:dyDescent="0.2">
      <c r="A97" s="1547" t="s">
        <v>99</v>
      </c>
      <c r="B97" s="1548"/>
      <c r="C97" s="77">
        <f t="shared" si="16"/>
        <v>8</v>
      </c>
      <c r="D97" s="78">
        <f t="shared" si="17"/>
        <v>6</v>
      </c>
      <c r="E97" s="187">
        <f>SUM(G97+I97+K97+M97+O97+Q97+S97+U97+W97+Y97+AA97+AC97+AE97+AG97+AI97+AK97+AM97)</f>
        <v>2</v>
      </c>
      <c r="F97" s="188"/>
      <c r="G97" s="189"/>
      <c r="H97" s="190"/>
      <c r="I97" s="191"/>
      <c r="J97" s="188"/>
      <c r="K97" s="192"/>
      <c r="L97" s="190"/>
      <c r="M97" s="193"/>
      <c r="N97" s="188">
        <v>1</v>
      </c>
      <c r="O97" s="192"/>
      <c r="P97" s="191"/>
      <c r="Q97" s="193"/>
      <c r="R97" s="194"/>
      <c r="S97" s="192">
        <v>1</v>
      </c>
      <c r="T97" s="191">
        <v>2</v>
      </c>
      <c r="U97" s="193"/>
      <c r="V97" s="194"/>
      <c r="W97" s="192"/>
      <c r="X97" s="191"/>
      <c r="Y97" s="192"/>
      <c r="Z97" s="194"/>
      <c r="AA97" s="193"/>
      <c r="AB97" s="194"/>
      <c r="AC97" s="192"/>
      <c r="AD97" s="191"/>
      <c r="AE97" s="193"/>
      <c r="AF97" s="194">
        <v>1</v>
      </c>
      <c r="AG97" s="192"/>
      <c r="AH97" s="191">
        <v>1</v>
      </c>
      <c r="AI97" s="193"/>
      <c r="AJ97" s="194"/>
      <c r="AK97" s="192">
        <v>1</v>
      </c>
      <c r="AL97" s="191">
        <v>1</v>
      </c>
      <c r="AM97" s="192"/>
      <c r="AN97" s="195">
        <v>7</v>
      </c>
      <c r="AO97" s="196"/>
      <c r="AP97" s="28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12"/>
      <c r="BB97" s="12"/>
      <c r="CG97" s="13">
        <v>0</v>
      </c>
      <c r="CH97" s="13">
        <v>0</v>
      </c>
      <c r="CI97" s="13"/>
      <c r="CJ97" s="13"/>
      <c r="CK97" s="13"/>
      <c r="CL97" s="13"/>
      <c r="CM97" s="13"/>
    </row>
    <row r="98" spans="1:91" ht="32.1" customHeight="1" x14ac:dyDescent="0.2">
      <c r="A98" s="82" t="s">
        <v>100</v>
      </c>
      <c r="B98" s="8"/>
      <c r="C98" s="8"/>
      <c r="D98" s="8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X98" s="2"/>
      <c r="BY98" s="2"/>
      <c r="BZ98" s="2"/>
      <c r="CG98" s="13"/>
      <c r="CH98" s="13"/>
      <c r="CI98" s="13"/>
      <c r="CJ98" s="13"/>
      <c r="CK98" s="13"/>
      <c r="CL98" s="13"/>
      <c r="CM98" s="13"/>
    </row>
    <row r="99" spans="1:91" ht="16.350000000000001" customHeight="1" x14ac:dyDescent="0.2">
      <c r="A99" s="1507" t="s">
        <v>101</v>
      </c>
      <c r="B99" s="1508"/>
      <c r="C99" s="1509"/>
      <c r="D99" s="781" t="s">
        <v>53</v>
      </c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CG99" s="13"/>
      <c r="CH99" s="13"/>
      <c r="CI99" s="13"/>
      <c r="CJ99" s="13"/>
      <c r="CK99" s="13"/>
      <c r="CL99" s="13"/>
      <c r="CM99" s="13"/>
    </row>
    <row r="100" spans="1:91" ht="25.35" customHeight="1" x14ac:dyDescent="0.2">
      <c r="A100" s="1501" t="s">
        <v>102</v>
      </c>
      <c r="B100" s="1503"/>
      <c r="C100" s="1819" t="s">
        <v>103</v>
      </c>
      <c r="D100" s="1820"/>
      <c r="E100" s="131"/>
      <c r="CG100" s="13"/>
      <c r="CH100" s="13"/>
      <c r="CI100" s="13"/>
      <c r="CJ100" s="13"/>
      <c r="CK100" s="13"/>
      <c r="CL100" s="13"/>
      <c r="CM100" s="13"/>
    </row>
    <row r="101" spans="1:91" ht="25.35" customHeight="1" x14ac:dyDescent="0.2">
      <c r="A101" s="1545"/>
      <c r="B101" s="1546"/>
      <c r="C101" s="1486" t="s">
        <v>104</v>
      </c>
      <c r="D101" s="152"/>
      <c r="E101" s="131"/>
      <c r="CG101" s="13"/>
      <c r="CH101" s="13"/>
      <c r="CI101" s="13"/>
      <c r="CJ101" s="13"/>
      <c r="CK101" s="13"/>
      <c r="CL101" s="13"/>
      <c r="CM101" s="13"/>
    </row>
    <row r="102" spans="1:91" ht="25.35" customHeight="1" x14ac:dyDescent="0.2">
      <c r="A102" s="1504"/>
      <c r="B102" s="1506"/>
      <c r="C102" s="1487" t="s">
        <v>105</v>
      </c>
      <c r="D102" s="200"/>
      <c r="E102" s="131"/>
      <c r="CG102" s="13"/>
      <c r="CH102" s="13"/>
      <c r="CI102" s="13"/>
      <c r="CJ102" s="13"/>
      <c r="CK102" s="13"/>
      <c r="CL102" s="13"/>
      <c r="CM102" s="13"/>
    </row>
    <row r="103" spans="1:91" ht="32.1" customHeight="1" x14ac:dyDescent="0.2">
      <c r="A103" s="1493" t="s">
        <v>106</v>
      </c>
      <c r="B103" s="56"/>
      <c r="C103" s="201"/>
      <c r="D103" s="201"/>
      <c r="E103" s="202"/>
      <c r="F103" s="203"/>
      <c r="G103" s="203"/>
      <c r="H103" s="94"/>
      <c r="I103" s="203"/>
      <c r="J103" s="56"/>
      <c r="K103" s="204"/>
      <c r="L103" s="205"/>
      <c r="M103" s="204"/>
      <c r="N103" s="204"/>
      <c r="O103" s="206"/>
      <c r="P103" s="56"/>
      <c r="Q103" s="204"/>
      <c r="R103" s="206"/>
      <c r="S103" s="56"/>
      <c r="T103" s="204"/>
      <c r="U103" s="56"/>
      <c r="V103" s="56"/>
      <c r="W103" s="206"/>
      <c r="X103" s="206"/>
      <c r="Y103" s="206"/>
      <c r="Z103" s="207"/>
      <c r="AA103" s="56"/>
      <c r="AB103" s="206"/>
      <c r="AC103" s="206"/>
      <c r="AD103" s="206"/>
      <c r="AE103" s="206"/>
      <c r="AF103" s="207"/>
      <c r="AG103" s="56"/>
      <c r="AH103" s="206"/>
      <c r="AI103" s="206"/>
      <c r="AJ103" s="206"/>
      <c r="AK103" s="56"/>
      <c r="AL103" s="204"/>
      <c r="AM103" s="206"/>
      <c r="AN103" s="204"/>
      <c r="AO103" s="208"/>
      <c r="AP103" s="56"/>
      <c r="BX103" s="2"/>
      <c r="BY103" s="2"/>
      <c r="BZ103" s="2"/>
      <c r="CG103" s="13"/>
      <c r="CH103" s="13"/>
      <c r="CI103" s="13"/>
      <c r="CJ103" s="13"/>
      <c r="CK103" s="13"/>
      <c r="CL103" s="13"/>
      <c r="CM103" s="13"/>
    </row>
    <row r="104" spans="1:91" ht="16.350000000000001" customHeight="1" x14ac:dyDescent="0.2">
      <c r="A104" s="1523" t="s">
        <v>89</v>
      </c>
      <c r="B104" s="1549"/>
      <c r="C104" s="1501" t="s">
        <v>5</v>
      </c>
      <c r="D104" s="1502"/>
      <c r="E104" s="1503"/>
      <c r="F104" s="1507" t="s">
        <v>6</v>
      </c>
      <c r="G104" s="1508"/>
      <c r="H104" s="1508"/>
      <c r="I104" s="1508"/>
      <c r="J104" s="1508"/>
      <c r="K104" s="1508"/>
      <c r="L104" s="1508"/>
      <c r="M104" s="1508"/>
      <c r="N104" s="1508"/>
      <c r="O104" s="1508"/>
      <c r="P104" s="1508"/>
      <c r="Q104" s="1508"/>
      <c r="R104" s="1508"/>
      <c r="S104" s="1508"/>
      <c r="T104" s="1508"/>
      <c r="U104" s="1508"/>
      <c r="V104" s="1508"/>
      <c r="W104" s="1508"/>
      <c r="X104" s="1508"/>
      <c r="Y104" s="1508"/>
      <c r="Z104" s="1508"/>
      <c r="AA104" s="1508"/>
      <c r="AB104" s="1508"/>
      <c r="AC104" s="1508"/>
      <c r="AD104" s="1508"/>
      <c r="AE104" s="1508"/>
      <c r="AF104" s="1508"/>
      <c r="AG104" s="1508"/>
      <c r="AH104" s="1508"/>
      <c r="AI104" s="1508"/>
      <c r="AJ104" s="1508"/>
      <c r="AK104" s="1508"/>
      <c r="AL104" s="1508"/>
      <c r="AM104" s="1509"/>
      <c r="AN104" s="1510" t="s">
        <v>7</v>
      </c>
      <c r="AO104" s="209"/>
      <c r="CG104" s="13"/>
      <c r="CH104" s="13"/>
      <c r="CI104" s="13"/>
      <c r="CJ104" s="13"/>
      <c r="CK104" s="13"/>
      <c r="CL104" s="13"/>
      <c r="CM104" s="13"/>
    </row>
    <row r="105" spans="1:91" ht="16.350000000000001" customHeight="1" x14ac:dyDescent="0.2">
      <c r="A105" s="1524"/>
      <c r="B105" s="1550"/>
      <c r="C105" s="1504"/>
      <c r="D105" s="1505"/>
      <c r="E105" s="1506"/>
      <c r="F105" s="1507" t="s">
        <v>11</v>
      </c>
      <c r="G105" s="1509"/>
      <c r="H105" s="1507" t="s">
        <v>12</v>
      </c>
      <c r="I105" s="1509"/>
      <c r="J105" s="1507" t="s">
        <v>13</v>
      </c>
      <c r="K105" s="1509"/>
      <c r="L105" s="1507" t="s">
        <v>14</v>
      </c>
      <c r="M105" s="1509"/>
      <c r="N105" s="1507" t="s">
        <v>15</v>
      </c>
      <c r="O105" s="1509"/>
      <c r="P105" s="1513" t="s">
        <v>16</v>
      </c>
      <c r="Q105" s="1514"/>
      <c r="R105" s="1513" t="s">
        <v>17</v>
      </c>
      <c r="S105" s="1514"/>
      <c r="T105" s="1513" t="s">
        <v>18</v>
      </c>
      <c r="U105" s="1514"/>
      <c r="V105" s="1513" t="s">
        <v>19</v>
      </c>
      <c r="W105" s="1514"/>
      <c r="X105" s="1513" t="s">
        <v>20</v>
      </c>
      <c r="Y105" s="1514"/>
      <c r="Z105" s="1513" t="s">
        <v>21</v>
      </c>
      <c r="AA105" s="1514"/>
      <c r="AB105" s="1513" t="s">
        <v>22</v>
      </c>
      <c r="AC105" s="1514"/>
      <c r="AD105" s="1520" t="s">
        <v>23</v>
      </c>
      <c r="AE105" s="1520"/>
      <c r="AF105" s="1513" t="s">
        <v>24</v>
      </c>
      <c r="AG105" s="1514"/>
      <c r="AH105" s="1520" t="s">
        <v>25</v>
      </c>
      <c r="AI105" s="1520"/>
      <c r="AJ105" s="1513" t="s">
        <v>26</v>
      </c>
      <c r="AK105" s="1514"/>
      <c r="AL105" s="1520" t="s">
        <v>27</v>
      </c>
      <c r="AM105" s="1514"/>
      <c r="AN105" s="1511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CG105" s="13"/>
      <c r="CH105" s="13"/>
      <c r="CI105" s="13"/>
      <c r="CJ105" s="13"/>
      <c r="CK105" s="13"/>
      <c r="CL105" s="13"/>
      <c r="CM105" s="13"/>
    </row>
    <row r="106" spans="1:91" ht="16.350000000000001" customHeight="1" x14ac:dyDescent="0.2">
      <c r="A106" s="1525"/>
      <c r="B106" s="1551"/>
      <c r="C106" s="666" t="s">
        <v>32</v>
      </c>
      <c r="D106" s="1172" t="s">
        <v>40</v>
      </c>
      <c r="E106" s="1482" t="s">
        <v>34</v>
      </c>
      <c r="F106" s="1471" t="s">
        <v>40</v>
      </c>
      <c r="G106" s="1482" t="s">
        <v>34</v>
      </c>
      <c r="H106" s="1471" t="s">
        <v>40</v>
      </c>
      <c r="I106" s="1482" t="s">
        <v>34</v>
      </c>
      <c r="J106" s="1471" t="s">
        <v>40</v>
      </c>
      <c r="K106" s="1482" t="s">
        <v>34</v>
      </c>
      <c r="L106" s="1471" t="s">
        <v>40</v>
      </c>
      <c r="M106" s="1482" t="s">
        <v>34</v>
      </c>
      <c r="N106" s="1471" t="s">
        <v>40</v>
      </c>
      <c r="O106" s="1482" t="s">
        <v>34</v>
      </c>
      <c r="P106" s="1471" t="s">
        <v>40</v>
      </c>
      <c r="Q106" s="1482" t="s">
        <v>34</v>
      </c>
      <c r="R106" s="1471" t="s">
        <v>40</v>
      </c>
      <c r="S106" s="1482" t="s">
        <v>34</v>
      </c>
      <c r="T106" s="1471" t="s">
        <v>40</v>
      </c>
      <c r="U106" s="1482" t="s">
        <v>34</v>
      </c>
      <c r="V106" s="1471" t="s">
        <v>40</v>
      </c>
      <c r="W106" s="1482" t="s">
        <v>34</v>
      </c>
      <c r="X106" s="1471" t="s">
        <v>40</v>
      </c>
      <c r="Y106" s="1482" t="s">
        <v>34</v>
      </c>
      <c r="Z106" s="1471" t="s">
        <v>40</v>
      </c>
      <c r="AA106" s="1482" t="s">
        <v>34</v>
      </c>
      <c r="AB106" s="1471" t="s">
        <v>40</v>
      </c>
      <c r="AC106" s="1482" t="s">
        <v>34</v>
      </c>
      <c r="AD106" s="1492" t="s">
        <v>40</v>
      </c>
      <c r="AE106" s="1492" t="s">
        <v>34</v>
      </c>
      <c r="AF106" s="1471" t="s">
        <v>40</v>
      </c>
      <c r="AG106" s="1482" t="s">
        <v>34</v>
      </c>
      <c r="AH106" s="1492" t="s">
        <v>40</v>
      </c>
      <c r="AI106" s="1492" t="s">
        <v>34</v>
      </c>
      <c r="AJ106" s="1471" t="s">
        <v>40</v>
      </c>
      <c r="AK106" s="1482" t="s">
        <v>34</v>
      </c>
      <c r="AL106" s="1492" t="s">
        <v>40</v>
      </c>
      <c r="AM106" s="1482" t="s">
        <v>34</v>
      </c>
      <c r="AN106" s="1512"/>
      <c r="AO106" s="210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CG106" s="13"/>
      <c r="CH106" s="13"/>
      <c r="CI106" s="13"/>
      <c r="CJ106" s="13"/>
      <c r="CK106" s="13"/>
      <c r="CL106" s="13"/>
      <c r="CM106" s="13"/>
    </row>
    <row r="107" spans="1:91" ht="16.350000000000001" customHeight="1" x14ac:dyDescent="0.2">
      <c r="A107" s="1821" t="s">
        <v>107</v>
      </c>
      <c r="B107" s="1822"/>
      <c r="C107" s="164">
        <f>SUM(D107+E107)</f>
        <v>0</v>
      </c>
      <c r="D107" s="211">
        <f t="shared" ref="D107:E109" si="18">SUM(F107+H107+J107+L107+N107+P107+R107+T107+V107+X107+Z107+AB107+AD107+AF107+AH107+AJ107+AL107)</f>
        <v>0</v>
      </c>
      <c r="E107" s="65">
        <f t="shared" si="18"/>
        <v>0</v>
      </c>
      <c r="F107" s="212"/>
      <c r="G107" s="213"/>
      <c r="H107" s="212"/>
      <c r="I107" s="213"/>
      <c r="J107" s="212"/>
      <c r="K107" s="213"/>
      <c r="L107" s="212"/>
      <c r="M107" s="213"/>
      <c r="N107" s="212"/>
      <c r="O107" s="213"/>
      <c r="P107" s="212"/>
      <c r="Q107" s="213"/>
      <c r="R107" s="212"/>
      <c r="S107" s="213"/>
      <c r="T107" s="212"/>
      <c r="U107" s="213"/>
      <c r="V107" s="212"/>
      <c r="W107" s="213"/>
      <c r="X107" s="212"/>
      <c r="Y107" s="213"/>
      <c r="Z107" s="212"/>
      <c r="AA107" s="213"/>
      <c r="AB107" s="212"/>
      <c r="AC107" s="213"/>
      <c r="AD107" s="214"/>
      <c r="AE107" s="215"/>
      <c r="AF107" s="212"/>
      <c r="AG107" s="213"/>
      <c r="AH107" s="214"/>
      <c r="AI107" s="215"/>
      <c r="AJ107" s="212"/>
      <c r="AK107" s="213"/>
      <c r="AL107" s="214"/>
      <c r="AM107" s="213"/>
      <c r="AN107" s="216"/>
      <c r="AO107" s="28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12"/>
      <c r="CG107" s="13">
        <v>0</v>
      </c>
      <c r="CH107" s="13">
        <v>0</v>
      </c>
      <c r="CI107" s="13"/>
      <c r="CJ107" s="13"/>
      <c r="CK107" s="13"/>
      <c r="CL107" s="13"/>
      <c r="CM107" s="13"/>
    </row>
    <row r="108" spans="1:91" ht="16.350000000000001" customHeight="1" x14ac:dyDescent="0.2">
      <c r="A108" s="1558" t="s">
        <v>108</v>
      </c>
      <c r="B108" s="1559"/>
      <c r="C108" s="63">
        <f>SUM(D108+E108)</f>
        <v>6</v>
      </c>
      <c r="D108" s="64">
        <f t="shared" si="18"/>
        <v>2</v>
      </c>
      <c r="E108" s="72">
        <f t="shared" si="18"/>
        <v>4</v>
      </c>
      <c r="F108" s="217"/>
      <c r="G108" s="218">
        <v>1</v>
      </c>
      <c r="H108" s="217"/>
      <c r="I108" s="218"/>
      <c r="J108" s="217"/>
      <c r="K108" s="218"/>
      <c r="L108" s="217"/>
      <c r="M108" s="218"/>
      <c r="N108" s="217"/>
      <c r="O108" s="218"/>
      <c r="P108" s="217"/>
      <c r="Q108" s="218"/>
      <c r="R108" s="217"/>
      <c r="S108" s="218">
        <v>1</v>
      </c>
      <c r="T108" s="217"/>
      <c r="U108" s="218"/>
      <c r="V108" s="217"/>
      <c r="W108" s="218"/>
      <c r="X108" s="217"/>
      <c r="Y108" s="218"/>
      <c r="Z108" s="217"/>
      <c r="AA108" s="218"/>
      <c r="AB108" s="217"/>
      <c r="AC108" s="218"/>
      <c r="AD108" s="219">
        <v>1</v>
      </c>
      <c r="AE108" s="220"/>
      <c r="AF108" s="217"/>
      <c r="AG108" s="218"/>
      <c r="AH108" s="219"/>
      <c r="AI108" s="220"/>
      <c r="AJ108" s="217">
        <v>1</v>
      </c>
      <c r="AK108" s="218"/>
      <c r="AL108" s="219"/>
      <c r="AM108" s="218">
        <v>2</v>
      </c>
      <c r="AN108" s="221">
        <v>6</v>
      </c>
      <c r="AO108" s="28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12"/>
      <c r="CG108" s="13">
        <v>0</v>
      </c>
      <c r="CH108" s="13">
        <v>0</v>
      </c>
      <c r="CI108" s="13"/>
      <c r="CJ108" s="13"/>
      <c r="CK108" s="13"/>
      <c r="CL108" s="13"/>
      <c r="CM108" s="13"/>
    </row>
    <row r="109" spans="1:91" ht="16.350000000000001" customHeight="1" x14ac:dyDescent="0.2">
      <c r="A109" s="1552" t="s">
        <v>109</v>
      </c>
      <c r="B109" s="1553"/>
      <c r="C109" s="77">
        <f>SUM(D109+E109)</f>
        <v>12</v>
      </c>
      <c r="D109" s="78">
        <f t="shared" si="18"/>
        <v>9</v>
      </c>
      <c r="E109" s="45">
        <f t="shared" si="18"/>
        <v>3</v>
      </c>
      <c r="F109" s="222"/>
      <c r="G109" s="223"/>
      <c r="H109" s="222"/>
      <c r="I109" s="223"/>
      <c r="J109" s="222"/>
      <c r="K109" s="223"/>
      <c r="L109" s="222"/>
      <c r="M109" s="223"/>
      <c r="N109" s="222"/>
      <c r="O109" s="223"/>
      <c r="P109" s="222"/>
      <c r="Q109" s="223"/>
      <c r="R109" s="222"/>
      <c r="S109" s="223"/>
      <c r="T109" s="222"/>
      <c r="U109" s="223"/>
      <c r="V109" s="222">
        <v>1</v>
      </c>
      <c r="W109" s="223"/>
      <c r="X109" s="222"/>
      <c r="Y109" s="223"/>
      <c r="Z109" s="222">
        <v>2</v>
      </c>
      <c r="AA109" s="223"/>
      <c r="AB109" s="222">
        <v>1</v>
      </c>
      <c r="AC109" s="223"/>
      <c r="AD109" s="224"/>
      <c r="AE109" s="225"/>
      <c r="AF109" s="222">
        <v>3</v>
      </c>
      <c r="AG109" s="223">
        <v>1</v>
      </c>
      <c r="AH109" s="224">
        <v>1</v>
      </c>
      <c r="AI109" s="225"/>
      <c r="AJ109" s="222">
        <v>1</v>
      </c>
      <c r="AK109" s="223"/>
      <c r="AL109" s="224"/>
      <c r="AM109" s="223">
        <v>2</v>
      </c>
      <c r="AN109" s="226">
        <v>12</v>
      </c>
      <c r="AO109" s="28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12"/>
      <c r="CG109" s="13">
        <v>0</v>
      </c>
      <c r="CH109" s="13">
        <v>0</v>
      </c>
      <c r="CI109" s="13"/>
      <c r="CJ109" s="13"/>
      <c r="CK109" s="13"/>
      <c r="CL109" s="13"/>
      <c r="CM109" s="13"/>
    </row>
    <row r="110" spans="1:91" ht="32.1" customHeight="1" x14ac:dyDescent="0.2">
      <c r="A110" s="82" t="s">
        <v>110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X110" s="2"/>
      <c r="BY110" s="2"/>
      <c r="BZ110" s="2"/>
      <c r="CG110" s="13"/>
      <c r="CH110" s="13"/>
      <c r="CI110" s="13"/>
      <c r="CJ110" s="13"/>
      <c r="CK110" s="13"/>
      <c r="CL110" s="13"/>
      <c r="CM110" s="13"/>
    </row>
    <row r="111" spans="1:91" ht="16.350000000000001" customHeight="1" x14ac:dyDescent="0.2">
      <c r="A111" s="1523" t="s">
        <v>111</v>
      </c>
      <c r="B111" s="1549"/>
      <c r="C111" s="1523" t="s">
        <v>53</v>
      </c>
      <c r="D111" s="1554"/>
      <c r="E111" s="1549"/>
      <c r="F111" s="1507" t="s">
        <v>112</v>
      </c>
      <c r="G111" s="1509"/>
      <c r="H111" s="1555" t="s">
        <v>113</v>
      </c>
      <c r="I111" s="1509"/>
      <c r="J111" s="1507" t="s">
        <v>114</v>
      </c>
      <c r="K111" s="1509"/>
      <c r="L111" s="1507" t="s">
        <v>115</v>
      </c>
      <c r="M111" s="1509"/>
      <c r="N111" s="1507" t="s">
        <v>116</v>
      </c>
      <c r="O111" s="1509"/>
      <c r="P111" s="1513" t="s">
        <v>117</v>
      </c>
      <c r="Q111" s="1514"/>
      <c r="R111" s="1513" t="s">
        <v>118</v>
      </c>
      <c r="S111" s="1514"/>
      <c r="T111" s="1513" t="s">
        <v>119</v>
      </c>
      <c r="U111" s="1520"/>
      <c r="V111" s="1513" t="s">
        <v>120</v>
      </c>
      <c r="W111" s="1520"/>
      <c r="X111" s="1562" t="s">
        <v>121</v>
      </c>
      <c r="Y111" s="1823" t="s">
        <v>122</v>
      </c>
      <c r="Z111" s="1520"/>
      <c r="AA111" s="1520"/>
      <c r="AB111" s="1514"/>
      <c r="AC111" s="1565" t="s">
        <v>123</v>
      </c>
      <c r="AD111" s="1566"/>
      <c r="AE111" s="1520" t="s">
        <v>124</v>
      </c>
      <c r="AF111" s="1520"/>
      <c r="AG111" s="1520"/>
      <c r="AH111" s="1514"/>
      <c r="AI111" s="1510" t="s">
        <v>125</v>
      </c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CG111" s="13"/>
      <c r="CH111" s="13"/>
      <c r="CI111" s="13"/>
      <c r="CJ111" s="13"/>
      <c r="CK111" s="13"/>
      <c r="CL111" s="13"/>
      <c r="CM111" s="13"/>
    </row>
    <row r="112" spans="1:91" ht="25.35" customHeight="1" x14ac:dyDescent="0.2">
      <c r="A112" s="1525"/>
      <c r="B112" s="1551"/>
      <c r="C112" s="666" t="s">
        <v>32</v>
      </c>
      <c r="D112" s="1172" t="s">
        <v>33</v>
      </c>
      <c r="E112" s="1473" t="s">
        <v>34</v>
      </c>
      <c r="F112" s="783" t="s">
        <v>40</v>
      </c>
      <c r="G112" s="1174" t="s">
        <v>34</v>
      </c>
      <c r="H112" s="783" t="s">
        <v>40</v>
      </c>
      <c r="I112" s="1174" t="s">
        <v>34</v>
      </c>
      <c r="J112" s="783" t="s">
        <v>40</v>
      </c>
      <c r="K112" s="1174" t="s">
        <v>34</v>
      </c>
      <c r="L112" s="783" t="s">
        <v>40</v>
      </c>
      <c r="M112" s="1174" t="s">
        <v>34</v>
      </c>
      <c r="N112" s="783" t="s">
        <v>40</v>
      </c>
      <c r="O112" s="1174" t="s">
        <v>34</v>
      </c>
      <c r="P112" s="783" t="s">
        <v>40</v>
      </c>
      <c r="Q112" s="1174" t="s">
        <v>34</v>
      </c>
      <c r="R112" s="783" t="s">
        <v>40</v>
      </c>
      <c r="S112" s="1174" t="s">
        <v>34</v>
      </c>
      <c r="T112" s="783" t="s">
        <v>40</v>
      </c>
      <c r="U112" s="1212" t="s">
        <v>34</v>
      </c>
      <c r="V112" s="783" t="s">
        <v>40</v>
      </c>
      <c r="W112" s="1212" t="s">
        <v>34</v>
      </c>
      <c r="X112" s="1563"/>
      <c r="Y112" s="230" t="s">
        <v>126</v>
      </c>
      <c r="Z112" s="231" t="s">
        <v>127</v>
      </c>
      <c r="AA112" s="1484" t="s">
        <v>128</v>
      </c>
      <c r="AB112" s="781" t="s">
        <v>129</v>
      </c>
      <c r="AC112" s="1478" t="s">
        <v>130</v>
      </c>
      <c r="AD112" s="1213" t="s">
        <v>131</v>
      </c>
      <c r="AE112" s="1824" t="s">
        <v>132</v>
      </c>
      <c r="AF112" s="781" t="s">
        <v>133</v>
      </c>
      <c r="AG112" s="236" t="s">
        <v>134</v>
      </c>
      <c r="AH112" s="781" t="s">
        <v>135</v>
      </c>
      <c r="AI112" s="15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CG112" s="13"/>
      <c r="CH112" s="13"/>
      <c r="CI112" s="13"/>
      <c r="CJ112" s="13"/>
      <c r="CK112" s="13"/>
      <c r="CL112" s="13"/>
      <c r="CM112" s="13"/>
    </row>
    <row r="113" spans="1:91" ht="16.350000000000001" customHeight="1" x14ac:dyDescent="0.2">
      <c r="A113" s="1821" t="s">
        <v>136</v>
      </c>
      <c r="B113" s="1822"/>
      <c r="C113" s="1451">
        <f>SUM(D113+E113)</f>
        <v>9</v>
      </c>
      <c r="D113" s="1810">
        <f>SUM(F113+H113+J113+L113+N113+P113+R113+T113+V113)</f>
        <v>4</v>
      </c>
      <c r="E113" s="1802">
        <f>SUM(G113+I113+K113+M113+O113+Q113+S113+U113+W113)</f>
        <v>5</v>
      </c>
      <c r="F113" s="1818"/>
      <c r="G113" s="1825"/>
      <c r="H113" s="1453"/>
      <c r="I113" s="1456"/>
      <c r="J113" s="1818">
        <v>1</v>
      </c>
      <c r="K113" s="1825">
        <v>1</v>
      </c>
      <c r="L113" s="1453">
        <v>2</v>
      </c>
      <c r="M113" s="1456">
        <v>2</v>
      </c>
      <c r="N113" s="1818"/>
      <c r="O113" s="1825"/>
      <c r="P113" s="1453"/>
      <c r="Q113" s="1456">
        <v>2</v>
      </c>
      <c r="R113" s="1818">
        <v>1</v>
      </c>
      <c r="S113" s="1825"/>
      <c r="T113" s="1453"/>
      <c r="U113" s="1456"/>
      <c r="V113" s="1818"/>
      <c r="W113" s="1826"/>
      <c r="X113" s="1455">
        <v>1</v>
      </c>
      <c r="Y113" s="1827">
        <v>8</v>
      </c>
      <c r="Z113" s="1453">
        <v>1</v>
      </c>
      <c r="AA113" s="1828"/>
      <c r="AB113" s="1829"/>
      <c r="AC113" s="1826">
        <v>5</v>
      </c>
      <c r="AD113" s="1830">
        <v>4</v>
      </c>
      <c r="AE113" s="1827">
        <v>2</v>
      </c>
      <c r="AF113" s="1458"/>
      <c r="AG113" s="1458">
        <v>4</v>
      </c>
      <c r="AH113" s="1458"/>
      <c r="AI113" s="1458">
        <v>3</v>
      </c>
      <c r="AJ113" s="28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12"/>
      <c r="AW113" s="12"/>
      <c r="AX113" s="12"/>
      <c r="AY113" s="12"/>
      <c r="AZ113" s="12"/>
      <c r="BA113" s="12"/>
      <c r="CG113" s="13">
        <v>0</v>
      </c>
      <c r="CH113" s="13">
        <v>0</v>
      </c>
      <c r="CI113" s="13">
        <v>0</v>
      </c>
      <c r="CJ113" s="13"/>
      <c r="CK113" s="13"/>
      <c r="CL113" s="13"/>
      <c r="CM113" s="13"/>
    </row>
    <row r="114" spans="1:91" ht="16.350000000000001" customHeight="1" x14ac:dyDescent="0.2">
      <c r="A114" s="1571" t="s">
        <v>137</v>
      </c>
      <c r="B114" s="1572"/>
      <c r="C114" s="239">
        <f>SUM(D114+E114)</f>
        <v>37</v>
      </c>
      <c r="D114" s="240">
        <f>SUM(F114+H114+J114+L114+N114+P114+R114+T114+V114)</f>
        <v>24</v>
      </c>
      <c r="E114" s="241">
        <f>SUM(G114+I114+K114+M114+O114+Q114+S114+U114+W114)</f>
        <v>13</v>
      </c>
      <c r="F114" s="242"/>
      <c r="G114" s="243"/>
      <c r="H114" s="244">
        <v>3</v>
      </c>
      <c r="I114" s="245">
        <v>1</v>
      </c>
      <c r="J114" s="242">
        <v>3</v>
      </c>
      <c r="K114" s="243">
        <v>3</v>
      </c>
      <c r="L114" s="244">
        <v>5</v>
      </c>
      <c r="M114" s="245">
        <v>2</v>
      </c>
      <c r="N114" s="242">
        <v>6</v>
      </c>
      <c r="O114" s="243">
        <v>5</v>
      </c>
      <c r="P114" s="244">
        <v>4</v>
      </c>
      <c r="Q114" s="245">
        <v>2</v>
      </c>
      <c r="R114" s="242">
        <v>3</v>
      </c>
      <c r="S114" s="243"/>
      <c r="T114" s="244"/>
      <c r="U114" s="245"/>
      <c r="V114" s="242"/>
      <c r="W114" s="246"/>
      <c r="X114" s="247"/>
      <c r="Y114" s="248"/>
      <c r="Z114" s="249"/>
      <c r="AA114" s="250">
        <v>14</v>
      </c>
      <c r="AB114" s="250">
        <v>23</v>
      </c>
      <c r="AC114" s="247">
        <v>13</v>
      </c>
      <c r="AD114" s="251">
        <v>24</v>
      </c>
      <c r="AE114" s="252">
        <v>8</v>
      </c>
      <c r="AF114" s="253"/>
      <c r="AG114" s="253">
        <v>27</v>
      </c>
      <c r="AH114" s="253">
        <v>2</v>
      </c>
      <c r="AI114" s="253"/>
      <c r="AJ114" s="28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12"/>
      <c r="AW114" s="12"/>
      <c r="AX114" s="12"/>
      <c r="CG114" s="13">
        <v>0</v>
      </c>
      <c r="CH114" s="13">
        <v>0</v>
      </c>
      <c r="CI114" s="13">
        <v>0</v>
      </c>
      <c r="CJ114" s="13"/>
      <c r="CK114" s="13"/>
      <c r="CL114" s="13"/>
      <c r="CM114" s="13"/>
    </row>
    <row r="115" spans="1:91" ht="32.1" customHeight="1" x14ac:dyDescent="0.2">
      <c r="A115" s="82" t="s">
        <v>138</v>
      </c>
      <c r="B115" s="11"/>
      <c r="C115" s="1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"/>
      <c r="V115" s="8"/>
      <c r="W115" s="8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BX115" s="2"/>
      <c r="BY115" s="2"/>
      <c r="BZ115" s="2"/>
      <c r="CG115" s="13"/>
      <c r="CH115" s="13"/>
      <c r="CI115" s="13"/>
      <c r="CJ115" s="13"/>
      <c r="CK115" s="13"/>
      <c r="CL115" s="13"/>
      <c r="CM115" s="13"/>
    </row>
    <row r="116" spans="1:91" ht="16.350000000000001" customHeight="1" x14ac:dyDescent="0.2">
      <c r="A116" s="1523" t="s">
        <v>111</v>
      </c>
      <c r="B116" s="1549"/>
      <c r="C116" s="1498" t="s">
        <v>53</v>
      </c>
      <c r="D116" s="1507" t="s">
        <v>6</v>
      </c>
      <c r="E116" s="1508"/>
      <c r="F116" s="1508"/>
      <c r="G116" s="1508"/>
      <c r="H116" s="1508"/>
      <c r="I116" s="1508"/>
      <c r="J116" s="1508"/>
      <c r="K116" s="1508"/>
      <c r="L116" s="1508"/>
      <c r="M116" s="1561"/>
      <c r="N116" s="1831" t="s">
        <v>139</v>
      </c>
      <c r="O116" s="1561"/>
      <c r="P116" s="1503" t="s">
        <v>7</v>
      </c>
      <c r="Q116" s="8"/>
      <c r="R116" s="7"/>
      <c r="S116" s="7"/>
      <c r="T116" s="7"/>
      <c r="U116" s="7"/>
      <c r="V116" s="7"/>
      <c r="W116" s="7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CG116" s="13"/>
      <c r="CH116" s="13"/>
      <c r="CI116" s="13"/>
      <c r="CJ116" s="13"/>
      <c r="CK116" s="13"/>
      <c r="CL116" s="13"/>
      <c r="CM116" s="13"/>
    </row>
    <row r="117" spans="1:91" ht="21.6" customHeight="1" x14ac:dyDescent="0.2">
      <c r="A117" s="1525"/>
      <c r="B117" s="1551"/>
      <c r="C117" s="1500"/>
      <c r="D117" s="783" t="s">
        <v>11</v>
      </c>
      <c r="E117" s="100" t="s">
        <v>12</v>
      </c>
      <c r="F117" s="1206" t="s">
        <v>13</v>
      </c>
      <c r="G117" s="1206" t="s">
        <v>14</v>
      </c>
      <c r="H117" s="1206" t="s">
        <v>15</v>
      </c>
      <c r="I117" s="1206" t="s">
        <v>140</v>
      </c>
      <c r="J117" s="1206" t="s">
        <v>141</v>
      </c>
      <c r="K117" s="1206" t="s">
        <v>142</v>
      </c>
      <c r="L117" s="1206" t="s">
        <v>143</v>
      </c>
      <c r="M117" s="1221" t="s">
        <v>144</v>
      </c>
      <c r="N117" s="1182" t="s">
        <v>33</v>
      </c>
      <c r="O117" s="1472" t="s">
        <v>34</v>
      </c>
      <c r="P117" s="1506"/>
      <c r="Q117" s="8"/>
      <c r="R117" s="7"/>
      <c r="S117" s="7"/>
      <c r="T117" s="7"/>
      <c r="U117" s="7"/>
      <c r="V117" s="7"/>
      <c r="W117" s="7"/>
      <c r="CG117" s="13"/>
      <c r="CH117" s="13"/>
      <c r="CI117" s="13"/>
      <c r="CJ117" s="13"/>
      <c r="CK117" s="13"/>
      <c r="CL117" s="13"/>
      <c r="CM117" s="13"/>
    </row>
    <row r="118" spans="1:91" ht="26.25" customHeight="1" x14ac:dyDescent="0.2">
      <c r="A118" s="1510" t="s">
        <v>145</v>
      </c>
      <c r="B118" s="1832" t="s">
        <v>146</v>
      </c>
      <c r="C118" s="1833">
        <f>SUM(F118:K118)</f>
        <v>1</v>
      </c>
      <c r="D118" s="259"/>
      <c r="E118" s="260"/>
      <c r="F118" s="1809"/>
      <c r="G118" s="1809"/>
      <c r="H118" s="1809"/>
      <c r="I118" s="1809">
        <v>1</v>
      </c>
      <c r="J118" s="1809"/>
      <c r="K118" s="1809"/>
      <c r="L118" s="260"/>
      <c r="M118" s="261"/>
      <c r="N118" s="1834"/>
      <c r="O118" s="1835">
        <v>1</v>
      </c>
      <c r="P118" s="1804">
        <v>1</v>
      </c>
      <c r="Q118" s="28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12"/>
      <c r="AD118" s="12"/>
      <c r="AE118" s="12"/>
      <c r="CG118" s="13">
        <v>0</v>
      </c>
      <c r="CH118" s="13">
        <v>0</v>
      </c>
      <c r="CI118" s="13">
        <v>0</v>
      </c>
      <c r="CJ118" s="13"/>
      <c r="CK118" s="13"/>
      <c r="CL118" s="13"/>
      <c r="CM118" s="13"/>
    </row>
    <row r="119" spans="1:91" ht="23.25" customHeight="1" x14ac:dyDescent="0.2">
      <c r="A119" s="1512"/>
      <c r="B119" s="263" t="s">
        <v>147</v>
      </c>
      <c r="C119" s="264">
        <f>SUM(F119:K119)</f>
        <v>0</v>
      </c>
      <c r="D119" s="52"/>
      <c r="E119" s="53"/>
      <c r="F119" s="49"/>
      <c r="G119" s="265"/>
      <c r="H119" s="265"/>
      <c r="I119" s="265"/>
      <c r="J119" s="265"/>
      <c r="K119" s="265"/>
      <c r="L119" s="53"/>
      <c r="M119" s="266"/>
      <c r="N119" s="267"/>
      <c r="O119" s="268"/>
      <c r="P119" s="47"/>
      <c r="Q119" s="28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12"/>
      <c r="AD119" s="12"/>
      <c r="AE119" s="12"/>
      <c r="CG119" s="13">
        <v>0</v>
      </c>
      <c r="CH119" s="13">
        <v>0</v>
      </c>
      <c r="CI119" s="13">
        <v>0</v>
      </c>
      <c r="CJ119" s="13"/>
      <c r="CK119" s="13"/>
      <c r="CL119" s="13"/>
      <c r="CM119" s="13"/>
    </row>
    <row r="120" spans="1:91" ht="32.1" customHeight="1" x14ac:dyDescent="0.2">
      <c r="A120" s="82" t="s">
        <v>148</v>
      </c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"/>
      <c r="P120" s="8"/>
      <c r="Q120" s="57"/>
      <c r="R120" s="57"/>
      <c r="S120" s="57"/>
      <c r="T120" s="57"/>
      <c r="U120" s="57"/>
      <c r="V120" s="57"/>
      <c r="W120" s="57"/>
      <c r="X120" s="12"/>
      <c r="Y120" s="12"/>
      <c r="Z120" s="12"/>
      <c r="AA120" s="12"/>
      <c r="AB120" s="12"/>
      <c r="AC120" s="12"/>
      <c r="AD120" s="12"/>
      <c r="AE120" s="12"/>
      <c r="BX120" s="2"/>
      <c r="BY120" s="2"/>
      <c r="BZ120" s="2"/>
      <c r="CG120" s="13"/>
      <c r="CH120" s="13"/>
      <c r="CI120" s="13"/>
      <c r="CJ120" s="13"/>
      <c r="CK120" s="13"/>
      <c r="CL120" s="13"/>
      <c r="CM120" s="13"/>
    </row>
    <row r="121" spans="1:91" ht="16.350000000000001" customHeight="1" x14ac:dyDescent="0.2">
      <c r="A121" s="1510" t="s">
        <v>149</v>
      </c>
      <c r="B121" s="1510" t="s">
        <v>150</v>
      </c>
      <c r="C121" s="8"/>
      <c r="D121" s="26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CG121" s="13"/>
      <c r="CH121" s="13"/>
      <c r="CI121" s="13"/>
      <c r="CJ121" s="13"/>
      <c r="CK121" s="13"/>
      <c r="CL121" s="13"/>
      <c r="CM121" s="13"/>
    </row>
    <row r="122" spans="1:91" ht="16.350000000000001" customHeight="1" x14ac:dyDescent="0.2">
      <c r="A122" s="1512"/>
      <c r="B122" s="1512"/>
      <c r="C122" s="8"/>
      <c r="D122" s="26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G122" s="13"/>
      <c r="CH122" s="13"/>
      <c r="CI122" s="13"/>
      <c r="CJ122" s="13"/>
      <c r="CK122" s="13"/>
      <c r="CL122" s="13"/>
      <c r="CM122" s="13"/>
    </row>
    <row r="123" spans="1:91" ht="16.350000000000001" customHeight="1" x14ac:dyDescent="0.2">
      <c r="A123" s="1836" t="s">
        <v>151</v>
      </c>
      <c r="B123" s="1812">
        <v>1</v>
      </c>
      <c r="C123" s="13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G123" s="13"/>
      <c r="CH123" s="13"/>
      <c r="CI123" s="13"/>
      <c r="CJ123" s="13"/>
      <c r="CK123" s="13"/>
      <c r="CL123" s="13"/>
      <c r="CM123" s="13"/>
    </row>
    <row r="124" spans="1:91" ht="16.350000000000001" customHeight="1" x14ac:dyDescent="0.2">
      <c r="A124" s="271" t="s">
        <v>152</v>
      </c>
      <c r="B124" s="70">
        <v>0</v>
      </c>
      <c r="C124" s="13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G124" s="13"/>
      <c r="CH124" s="13"/>
      <c r="CI124" s="13"/>
      <c r="CJ124" s="13"/>
      <c r="CK124" s="13"/>
      <c r="CL124" s="13"/>
      <c r="CM124" s="13"/>
    </row>
    <row r="125" spans="1:91" ht="16.350000000000001" customHeight="1" x14ac:dyDescent="0.2">
      <c r="A125" s="271" t="s">
        <v>153</v>
      </c>
      <c r="B125" s="70">
        <v>4</v>
      </c>
      <c r="C125" s="13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G125" s="13"/>
      <c r="CH125" s="13"/>
      <c r="CI125" s="13"/>
      <c r="CJ125" s="13"/>
      <c r="CK125" s="13"/>
      <c r="CL125" s="13"/>
      <c r="CM125" s="13"/>
    </row>
    <row r="126" spans="1:91" ht="16.350000000000001" customHeight="1" x14ac:dyDescent="0.2">
      <c r="A126" s="271" t="s">
        <v>154</v>
      </c>
      <c r="B126" s="70">
        <v>3</v>
      </c>
      <c r="C126" s="13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G126" s="13"/>
      <c r="CH126" s="13"/>
      <c r="CI126" s="13"/>
      <c r="CJ126" s="13"/>
      <c r="CK126" s="13"/>
      <c r="CL126" s="13"/>
      <c r="CM126" s="13"/>
    </row>
    <row r="127" spans="1:91" ht="16.350000000000001" customHeight="1" x14ac:dyDescent="0.2">
      <c r="A127" s="271" t="s">
        <v>155</v>
      </c>
      <c r="B127" s="70">
        <v>0</v>
      </c>
      <c r="C127" s="13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CG127" s="13"/>
      <c r="CH127" s="13"/>
      <c r="CI127" s="13"/>
      <c r="CJ127" s="13"/>
      <c r="CK127" s="13"/>
      <c r="CL127" s="13"/>
      <c r="CM127" s="13"/>
    </row>
    <row r="128" spans="1:91" ht="16.350000000000001" customHeight="1" x14ac:dyDescent="0.2">
      <c r="A128" s="272" t="s">
        <v>156</v>
      </c>
      <c r="B128" s="75">
        <v>0</v>
      </c>
      <c r="C128" s="13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CG128" s="13"/>
      <c r="CH128" s="13"/>
      <c r="CI128" s="13"/>
      <c r="CJ128" s="13"/>
      <c r="CK128" s="13"/>
      <c r="CL128" s="13"/>
      <c r="CM128" s="13"/>
    </row>
    <row r="129" spans="1:91" ht="16.350000000000001" customHeight="1" x14ac:dyDescent="0.2">
      <c r="A129" s="272" t="s">
        <v>157</v>
      </c>
      <c r="B129" s="75">
        <v>0</v>
      </c>
      <c r="C129" s="13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CG129" s="13"/>
      <c r="CH129" s="13"/>
      <c r="CI129" s="13"/>
      <c r="CJ129" s="13"/>
      <c r="CK129" s="13"/>
      <c r="CL129" s="13"/>
      <c r="CM129" s="13"/>
    </row>
    <row r="130" spans="1:91" ht="16.350000000000001" customHeight="1" x14ac:dyDescent="0.2">
      <c r="A130" s="272" t="s">
        <v>158</v>
      </c>
      <c r="B130" s="70">
        <v>0</v>
      </c>
      <c r="C130" s="13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CG130" s="13"/>
      <c r="CH130" s="13"/>
      <c r="CI130" s="13"/>
      <c r="CJ130" s="13"/>
      <c r="CK130" s="13"/>
      <c r="CL130" s="13"/>
      <c r="CM130" s="13"/>
    </row>
    <row r="131" spans="1:91" ht="16.350000000000001" customHeight="1" x14ac:dyDescent="0.2">
      <c r="A131" s="272" t="s">
        <v>159</v>
      </c>
      <c r="B131" s="75">
        <v>1</v>
      </c>
      <c r="C131" s="13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CG131" s="13"/>
      <c r="CH131" s="13"/>
      <c r="CI131" s="13"/>
      <c r="CJ131" s="13"/>
      <c r="CK131" s="13"/>
      <c r="CL131" s="13"/>
      <c r="CM131" s="13"/>
    </row>
    <row r="132" spans="1:91" ht="16.350000000000001" customHeight="1" x14ac:dyDescent="0.2">
      <c r="A132" s="273" t="s">
        <v>160</v>
      </c>
      <c r="B132" s="274">
        <v>12</v>
      </c>
      <c r="C132" s="13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CG132" s="13"/>
      <c r="CH132" s="13"/>
      <c r="CI132" s="13"/>
      <c r="CJ132" s="13"/>
      <c r="CK132" s="13"/>
      <c r="CL132" s="13"/>
      <c r="CM132" s="13"/>
    </row>
    <row r="133" spans="1:91" ht="16.350000000000001" customHeight="1" x14ac:dyDescent="0.2">
      <c r="A133" s="275" t="s">
        <v>161</v>
      </c>
      <c r="B133" s="274">
        <v>130</v>
      </c>
      <c r="C133" s="131"/>
      <c r="D133" s="8"/>
      <c r="E133" s="8"/>
      <c r="F133" s="8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8"/>
      <c r="CG133" s="13"/>
      <c r="CH133" s="13"/>
      <c r="CI133" s="13"/>
      <c r="CJ133" s="13"/>
      <c r="CK133" s="13"/>
      <c r="CL133" s="13"/>
      <c r="CM133" s="13"/>
    </row>
    <row r="134" spans="1:91" ht="16.350000000000001" customHeight="1" x14ac:dyDescent="0.2">
      <c r="A134" s="275" t="s">
        <v>162</v>
      </c>
      <c r="B134" s="274">
        <v>22</v>
      </c>
      <c r="C134" s="131"/>
      <c r="D134" s="8"/>
      <c r="E134" s="8"/>
      <c r="F134" s="8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8"/>
      <c r="CG134" s="13"/>
      <c r="CH134" s="13"/>
      <c r="CI134" s="13"/>
      <c r="CJ134" s="13"/>
      <c r="CK134" s="13"/>
      <c r="CL134" s="13"/>
      <c r="CM134" s="13"/>
    </row>
    <row r="135" spans="1:91" ht="16.350000000000001" customHeight="1" x14ac:dyDescent="0.2">
      <c r="A135" s="731" t="s">
        <v>53</v>
      </c>
      <c r="B135" s="710">
        <f>SUM(B123:B134)</f>
        <v>173</v>
      </c>
      <c r="C135" s="8"/>
      <c r="D135" s="8"/>
      <c r="E135" s="8"/>
      <c r="F135" s="8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8"/>
      <c r="CG135" s="13"/>
      <c r="CH135" s="13"/>
      <c r="CI135" s="13"/>
      <c r="CJ135" s="13"/>
      <c r="CK135" s="13"/>
      <c r="CL135" s="13"/>
      <c r="CM135" s="13"/>
    </row>
    <row r="136" spans="1:91" ht="32.1" customHeight="1" x14ac:dyDescent="0.2">
      <c r="A136" s="1493" t="s">
        <v>163</v>
      </c>
      <c r="B136" s="1"/>
      <c r="C136" s="1"/>
      <c r="D136" s="8"/>
      <c r="E136" s="277"/>
      <c r="F136" s="8"/>
      <c r="G136" s="278"/>
      <c r="H136" s="57"/>
      <c r="I136" s="57"/>
      <c r="J136" s="57"/>
      <c r="K136" s="57"/>
      <c r="L136" s="57"/>
      <c r="M136" s="279"/>
      <c r="N136" s="279"/>
      <c r="O136" s="279"/>
      <c r="P136" s="57"/>
      <c r="Q136" s="57"/>
      <c r="R136" s="57"/>
      <c r="S136" s="57"/>
      <c r="T136" s="57"/>
      <c r="U136" s="57"/>
      <c r="V136" s="57"/>
      <c r="W136" s="8"/>
      <c r="BX136" s="2"/>
      <c r="BY136" s="2"/>
      <c r="BZ136" s="2"/>
      <c r="CG136" s="13"/>
      <c r="CH136" s="13"/>
      <c r="CI136" s="13"/>
      <c r="CJ136" s="13"/>
      <c r="CK136" s="13"/>
      <c r="CL136" s="13"/>
      <c r="CM136" s="13"/>
    </row>
    <row r="137" spans="1:91" ht="25.35" customHeight="1" x14ac:dyDescent="0.2">
      <c r="A137" s="1507" t="s">
        <v>164</v>
      </c>
      <c r="B137" s="1508"/>
      <c r="C137" s="1508"/>
      <c r="D137" s="1509"/>
      <c r="E137" s="781" t="s">
        <v>165</v>
      </c>
      <c r="F137" s="781" t="s">
        <v>166</v>
      </c>
      <c r="G137" s="280"/>
      <c r="H137" s="281"/>
      <c r="I137" s="281"/>
      <c r="J137" s="281"/>
      <c r="K137" s="281"/>
      <c r="L137" s="57"/>
      <c r="M137" s="57"/>
      <c r="N137" s="57"/>
      <c r="O137" s="57"/>
      <c r="P137" s="57"/>
      <c r="Q137" s="57"/>
      <c r="R137" s="57"/>
      <c r="S137" s="57"/>
      <c r="T137" s="97"/>
      <c r="U137" s="97"/>
      <c r="V137" s="97"/>
      <c r="W137" s="7"/>
      <c r="CG137" s="13"/>
      <c r="CH137" s="13"/>
      <c r="CI137" s="13"/>
      <c r="CJ137" s="13"/>
      <c r="CK137" s="13"/>
      <c r="CL137" s="13"/>
      <c r="CM137" s="13"/>
    </row>
    <row r="138" spans="1:91" ht="16.350000000000001" customHeight="1" x14ac:dyDescent="0.2">
      <c r="A138" s="781" t="s">
        <v>167</v>
      </c>
      <c r="B138" s="1567" t="s">
        <v>168</v>
      </c>
      <c r="C138" s="1568"/>
      <c r="D138" s="1569"/>
      <c r="E138" s="732"/>
      <c r="F138" s="732"/>
      <c r="G138" s="102" t="str">
        <f>CA138</f>
        <v/>
      </c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57"/>
      <c r="T138" s="97"/>
      <c r="U138" s="97"/>
      <c r="V138" s="97"/>
      <c r="W138" s="7"/>
      <c r="CA138" s="103" t="str">
        <f>IF(E138&lt;F138,"* El número de llamadas válidas NO DEBE ser mayor al total de llamadas.","")</f>
        <v/>
      </c>
      <c r="CG138" s="104">
        <f>IF(E138&lt;F138,1,0)</f>
        <v>0</v>
      </c>
      <c r="CH138" s="13"/>
      <c r="CI138" s="13"/>
      <c r="CJ138" s="13"/>
      <c r="CK138" s="13"/>
      <c r="CL138" s="13"/>
      <c r="CM138" s="13"/>
    </row>
    <row r="139" spans="1:91" ht="32.1" customHeight="1" x14ac:dyDescent="0.2">
      <c r="A139" s="82" t="s">
        <v>169</v>
      </c>
      <c r="B139" s="82"/>
      <c r="C139" s="82"/>
      <c r="D139" s="82"/>
      <c r="E139" s="82"/>
      <c r="F139" s="82"/>
      <c r="G139" s="283"/>
      <c r="H139" s="283"/>
      <c r="I139" s="283"/>
      <c r="J139" s="283"/>
      <c r="K139" s="283"/>
      <c r="L139" s="284"/>
      <c r="M139" s="57"/>
      <c r="N139" s="57"/>
      <c r="O139" s="57"/>
      <c r="P139" s="57"/>
      <c r="Q139" s="57"/>
      <c r="R139" s="12"/>
      <c r="S139" s="12"/>
      <c r="T139" s="12"/>
      <c r="U139" s="12"/>
      <c r="V139" s="12"/>
      <c r="BX139" s="2"/>
      <c r="BY139" s="2"/>
      <c r="BZ139" s="2"/>
      <c r="CG139" s="13"/>
      <c r="CH139" s="13"/>
      <c r="CI139" s="13"/>
      <c r="CJ139" s="13"/>
      <c r="CK139" s="13"/>
      <c r="CL139" s="13"/>
      <c r="CM139" s="13"/>
    </row>
    <row r="140" spans="1:91" ht="27" customHeight="1" x14ac:dyDescent="0.2">
      <c r="A140" s="1523" t="s">
        <v>164</v>
      </c>
      <c r="B140" s="1554"/>
      <c r="C140" s="1549"/>
      <c r="D140" s="1513" t="s">
        <v>170</v>
      </c>
      <c r="E140" s="1520"/>
      <c r="F140" s="1514"/>
      <c r="G140" s="1510" t="s">
        <v>7</v>
      </c>
      <c r="H140" s="1508" t="s">
        <v>171</v>
      </c>
      <c r="I140" s="1508"/>
      <c r="J140" s="1509"/>
      <c r="K140" s="1507" t="s">
        <v>172</v>
      </c>
      <c r="L140" s="1508"/>
      <c r="M140" s="150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CG140" s="13"/>
      <c r="CH140" s="13"/>
      <c r="CI140" s="13"/>
      <c r="CJ140" s="13"/>
      <c r="CK140" s="13"/>
      <c r="CL140" s="13"/>
      <c r="CM140" s="13"/>
    </row>
    <row r="141" spans="1:91" ht="27" customHeight="1" x14ac:dyDescent="0.2">
      <c r="A141" s="1525"/>
      <c r="B141" s="1570"/>
      <c r="C141" s="1551"/>
      <c r="D141" s="1483" t="s">
        <v>53</v>
      </c>
      <c r="E141" s="1494" t="s">
        <v>173</v>
      </c>
      <c r="F141" s="1477" t="s">
        <v>174</v>
      </c>
      <c r="G141" s="1512"/>
      <c r="H141" s="1494" t="s">
        <v>175</v>
      </c>
      <c r="I141" s="1489" t="s">
        <v>176</v>
      </c>
      <c r="J141" s="1477" t="s">
        <v>177</v>
      </c>
      <c r="K141" s="1494" t="s">
        <v>175</v>
      </c>
      <c r="L141" s="1489" t="s">
        <v>176</v>
      </c>
      <c r="M141" s="1477" t="s">
        <v>177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CG141" s="13"/>
      <c r="CH141" s="13"/>
      <c r="CI141" s="13"/>
      <c r="CJ141" s="13"/>
      <c r="CK141" s="13"/>
      <c r="CL141" s="13"/>
      <c r="CM141" s="13"/>
    </row>
    <row r="142" spans="1:91" ht="16.350000000000001" customHeight="1" x14ac:dyDescent="0.2">
      <c r="A142" s="1510" t="s">
        <v>178</v>
      </c>
      <c r="B142" s="1837" t="s">
        <v>179</v>
      </c>
      <c r="C142" s="1838"/>
      <c r="D142" s="1833">
        <f>SUM(E142+F142)</f>
        <v>0</v>
      </c>
      <c r="E142" s="1803"/>
      <c r="F142" s="1804"/>
      <c r="G142" s="1812"/>
      <c r="H142" s="1803"/>
      <c r="I142" s="1806"/>
      <c r="J142" s="1804"/>
      <c r="K142" s="1803"/>
      <c r="L142" s="1806"/>
      <c r="M142" s="1804"/>
      <c r="N142" s="28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12"/>
      <c r="AA142" s="12"/>
      <c r="CG142" s="13"/>
      <c r="CH142" s="13"/>
      <c r="CI142" s="13">
        <v>0</v>
      </c>
      <c r="CJ142" s="13"/>
      <c r="CK142" s="13"/>
      <c r="CL142" s="13"/>
      <c r="CM142" s="13"/>
    </row>
    <row r="143" spans="1:91" ht="16.350000000000001" customHeight="1" x14ac:dyDescent="0.2">
      <c r="A143" s="1512"/>
      <c r="B143" s="286" t="s">
        <v>180</v>
      </c>
      <c r="C143" s="287"/>
      <c r="D143" s="288">
        <f>SUM(E143+F143)</f>
        <v>0</v>
      </c>
      <c r="E143" s="289"/>
      <c r="F143" s="290"/>
      <c r="G143" s="291"/>
      <c r="H143" s="289"/>
      <c r="I143" s="292"/>
      <c r="J143" s="290"/>
      <c r="K143" s="289"/>
      <c r="L143" s="292"/>
      <c r="M143" s="290"/>
      <c r="N143" s="28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2"/>
      <c r="AA143" s="12"/>
      <c r="CG143" s="13"/>
      <c r="CH143" s="13"/>
      <c r="CI143" s="13">
        <v>0</v>
      </c>
      <c r="CJ143" s="13"/>
      <c r="CK143" s="13"/>
      <c r="CL143" s="13"/>
      <c r="CM143" s="13"/>
    </row>
    <row r="144" spans="1:91" ht="32.1" customHeight="1" x14ac:dyDescent="0.2">
      <c r="A144" s="1493" t="s">
        <v>181</v>
      </c>
      <c r="B144" s="8"/>
      <c r="C144" s="293"/>
      <c r="D144" s="293"/>
      <c r="E144" s="294"/>
      <c r="F144" s="8"/>
      <c r="G144" s="8"/>
      <c r="H144" s="8"/>
      <c r="I144" s="8"/>
      <c r="J144" s="8"/>
      <c r="K144" s="8"/>
      <c r="L144" s="8"/>
      <c r="M144" s="8"/>
      <c r="N144" s="57"/>
      <c r="O144" s="57"/>
      <c r="P144" s="57"/>
      <c r="Q144" s="57"/>
      <c r="R144" s="57"/>
      <c r="S144" s="57"/>
      <c r="T144" s="57"/>
      <c r="U144" s="57"/>
      <c r="V144" s="57"/>
      <c r="W144" s="12"/>
      <c r="X144" s="12"/>
      <c r="Y144" s="12"/>
      <c r="Z144" s="12"/>
      <c r="AA144" s="12"/>
      <c r="BX144" s="2"/>
      <c r="BY144" s="2"/>
      <c r="BZ144" s="2"/>
      <c r="CG144" s="13"/>
      <c r="CH144" s="13"/>
      <c r="CI144" s="13"/>
      <c r="CJ144" s="13"/>
      <c r="CK144" s="13"/>
      <c r="CL144" s="13"/>
      <c r="CM144" s="13"/>
    </row>
    <row r="145" spans="1:104" ht="58.35" customHeight="1" x14ac:dyDescent="0.2">
      <c r="A145" s="1513" t="s">
        <v>182</v>
      </c>
      <c r="B145" s="1514"/>
      <c r="C145" s="781" t="s">
        <v>5</v>
      </c>
      <c r="D145" s="781" t="s">
        <v>183</v>
      </c>
      <c r="E145" s="783" t="s">
        <v>184</v>
      </c>
      <c r="F145" s="1482" t="s">
        <v>67</v>
      </c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97"/>
      <c r="T145" s="97"/>
      <c r="U145" s="97"/>
      <c r="V145" s="97"/>
      <c r="W145" s="12"/>
      <c r="X145" s="12"/>
      <c r="Y145" s="12"/>
      <c r="Z145" s="12"/>
      <c r="AA145" s="12"/>
      <c r="CG145" s="13"/>
      <c r="CH145" s="13"/>
      <c r="CI145" s="13"/>
      <c r="CJ145" s="13"/>
      <c r="CK145" s="13"/>
      <c r="CL145" s="13"/>
      <c r="CM145" s="13"/>
    </row>
    <row r="146" spans="1:104" ht="16.350000000000001" customHeight="1" x14ac:dyDescent="0.2">
      <c r="A146" s="1510" t="s">
        <v>185</v>
      </c>
      <c r="B146" s="62" t="s">
        <v>186</v>
      </c>
      <c r="C146" s="137"/>
      <c r="D146" s="295"/>
      <c r="E146" s="1839"/>
      <c r="F146" s="1840"/>
      <c r="G146" s="28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97"/>
      <c r="T146" s="97"/>
      <c r="U146" s="97"/>
      <c r="V146" s="97"/>
      <c r="W146" s="12"/>
      <c r="X146" s="12"/>
      <c r="CG146" s="13">
        <v>0</v>
      </c>
      <c r="CH146" s="13"/>
      <c r="CI146" s="13"/>
      <c r="CJ146" s="13"/>
      <c r="CK146" s="13"/>
      <c r="CL146" s="13"/>
      <c r="CM146" s="13"/>
    </row>
    <row r="147" spans="1:104" ht="16.350000000000001" customHeight="1" x14ac:dyDescent="0.2">
      <c r="A147" s="1512"/>
      <c r="B147" s="89" t="s">
        <v>187</v>
      </c>
      <c r="C147" s="80"/>
      <c r="D147" s="46"/>
      <c r="E147" s="298"/>
      <c r="F147" s="299"/>
      <c r="G147" s="28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97"/>
      <c r="T147" s="97"/>
      <c r="U147" s="97"/>
      <c r="V147" s="97"/>
      <c r="W147" s="12"/>
      <c r="X147" s="12"/>
      <c r="CG147" s="13">
        <v>0</v>
      </c>
      <c r="CH147" s="13"/>
      <c r="CI147" s="13"/>
      <c r="CJ147" s="13"/>
      <c r="CK147" s="13"/>
      <c r="CL147" s="13"/>
      <c r="CM147" s="13"/>
    </row>
    <row r="148" spans="1:104" ht="16.350000000000001" customHeight="1" x14ac:dyDescent="0.2">
      <c r="A148" s="1488" t="s">
        <v>188</v>
      </c>
      <c r="B148" s="71" t="s">
        <v>186</v>
      </c>
      <c r="C148" s="732"/>
      <c r="D148" s="735"/>
      <c r="E148" s="302"/>
      <c r="F148" s="303"/>
      <c r="G148" s="28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97"/>
      <c r="T148" s="97"/>
      <c r="U148" s="97"/>
      <c r="V148" s="97"/>
      <c r="W148" s="12"/>
      <c r="X148" s="12"/>
      <c r="CG148" s="13">
        <v>0</v>
      </c>
      <c r="CH148" s="13"/>
      <c r="CI148" s="13"/>
      <c r="CJ148" s="13"/>
      <c r="CK148" s="13"/>
      <c r="CL148" s="13"/>
      <c r="CM148" s="13"/>
    </row>
    <row r="149" spans="1:104" ht="16.350000000000001" customHeight="1" x14ac:dyDescent="0.2">
      <c r="A149" s="1510" t="s">
        <v>189</v>
      </c>
      <c r="B149" s="62" t="s">
        <v>190</v>
      </c>
      <c r="C149" s="137"/>
      <c r="D149" s="36"/>
      <c r="E149" s="304"/>
      <c r="F149" s="305"/>
      <c r="G149" s="28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97"/>
      <c r="T149" s="97"/>
      <c r="U149" s="97"/>
      <c r="V149" s="97"/>
      <c r="W149" s="12"/>
      <c r="X149" s="12"/>
      <c r="CG149" s="13">
        <v>0</v>
      </c>
      <c r="CH149" s="13"/>
      <c r="CI149" s="13"/>
      <c r="CJ149" s="13"/>
      <c r="CK149" s="13"/>
      <c r="CL149" s="13"/>
      <c r="CM149" s="13"/>
    </row>
    <row r="150" spans="1:104" ht="16.350000000000001" customHeight="1" x14ac:dyDescent="0.2">
      <c r="A150" s="1511"/>
      <c r="B150" s="30" t="s">
        <v>191</v>
      </c>
      <c r="C150" s="75"/>
      <c r="D150" s="34"/>
      <c r="E150" s="38"/>
      <c r="F150" s="73"/>
      <c r="G150" s="28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97"/>
      <c r="T150" s="97"/>
      <c r="U150" s="97"/>
      <c r="V150" s="97"/>
      <c r="W150" s="12"/>
      <c r="X150" s="12"/>
      <c r="CG150" s="13">
        <v>0</v>
      </c>
      <c r="CH150" s="13"/>
      <c r="CI150" s="13"/>
      <c r="CJ150" s="13"/>
      <c r="CK150" s="13"/>
      <c r="CL150" s="13"/>
      <c r="CM150" s="13"/>
    </row>
    <row r="151" spans="1:104" ht="16.350000000000001" customHeight="1" x14ac:dyDescent="0.2">
      <c r="A151" s="1512"/>
      <c r="B151" s="89" t="s">
        <v>192</v>
      </c>
      <c r="C151" s="80"/>
      <c r="D151" s="46"/>
      <c r="E151" s="49"/>
      <c r="F151" s="47"/>
      <c r="G151" s="28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97"/>
      <c r="T151" s="97"/>
      <c r="U151" s="97"/>
      <c r="V151" s="97"/>
      <c r="W151" s="12"/>
      <c r="X151" s="12"/>
      <c r="CG151" s="13">
        <v>0</v>
      </c>
      <c r="CH151" s="13"/>
      <c r="CI151" s="13"/>
      <c r="CJ151" s="13"/>
      <c r="CK151" s="13"/>
      <c r="CL151" s="13"/>
      <c r="CM151" s="13"/>
    </row>
    <row r="152" spans="1:104" s="82" customFormat="1" ht="32.1" customHeight="1" x14ac:dyDescent="0.2">
      <c r="A152" s="306" t="s">
        <v>193</v>
      </c>
      <c r="CA152" s="307"/>
      <c r="CB152" s="307"/>
      <c r="CC152" s="307"/>
      <c r="CD152" s="307"/>
      <c r="CE152" s="307"/>
      <c r="CF152" s="307"/>
      <c r="CG152" s="308"/>
      <c r="CH152" s="308"/>
      <c r="CI152" s="308"/>
      <c r="CJ152" s="308"/>
      <c r="CK152" s="308"/>
      <c r="CL152" s="308"/>
      <c r="CM152" s="308"/>
      <c r="CN152" s="307"/>
      <c r="CO152" s="307"/>
      <c r="CP152" s="307"/>
      <c r="CQ152" s="307"/>
      <c r="CR152" s="307"/>
      <c r="CS152" s="307"/>
      <c r="CT152" s="307"/>
      <c r="CU152" s="307"/>
      <c r="CV152" s="307"/>
      <c r="CW152" s="307"/>
      <c r="CX152" s="307"/>
      <c r="CY152" s="307"/>
      <c r="CZ152" s="307"/>
    </row>
    <row r="153" spans="1:104" s="82" customFormat="1" ht="16.350000000000001" customHeight="1" x14ac:dyDescent="0.2">
      <c r="A153" s="1523" t="s">
        <v>164</v>
      </c>
      <c r="B153" s="1554"/>
      <c r="C153" s="1549"/>
      <c r="D153" s="1513" t="s">
        <v>194</v>
      </c>
      <c r="E153" s="1520"/>
      <c r="F153" s="1573"/>
      <c r="G153" s="1574" t="s">
        <v>183</v>
      </c>
      <c r="H153" s="1515" t="s">
        <v>195</v>
      </c>
      <c r="I153" s="1503" t="s">
        <v>67</v>
      </c>
      <c r="BX153" s="310"/>
      <c r="BY153" s="310"/>
      <c r="BZ153" s="310"/>
      <c r="CA153" s="307"/>
      <c r="CB153" s="307"/>
      <c r="CC153" s="307"/>
      <c r="CD153" s="307"/>
      <c r="CE153" s="307"/>
      <c r="CF153" s="307"/>
      <c r="CG153" s="308"/>
      <c r="CH153" s="308"/>
      <c r="CI153" s="308"/>
      <c r="CJ153" s="308"/>
      <c r="CK153" s="308"/>
      <c r="CL153" s="308"/>
      <c r="CM153" s="308"/>
      <c r="CN153" s="307"/>
      <c r="CO153" s="307"/>
      <c r="CP153" s="307"/>
      <c r="CQ153" s="307"/>
      <c r="CR153" s="307"/>
      <c r="CS153" s="307"/>
      <c r="CT153" s="307"/>
      <c r="CU153" s="307"/>
      <c r="CV153" s="307"/>
      <c r="CW153" s="307"/>
      <c r="CX153" s="307"/>
      <c r="CY153" s="307"/>
      <c r="CZ153" s="307"/>
    </row>
    <row r="154" spans="1:104" s="82" customFormat="1" ht="16.350000000000001" customHeight="1" x14ac:dyDescent="0.2">
      <c r="A154" s="1525"/>
      <c r="B154" s="1570"/>
      <c r="C154" s="1551"/>
      <c r="D154" s="1483" t="s">
        <v>196</v>
      </c>
      <c r="E154" s="783" t="s">
        <v>185</v>
      </c>
      <c r="F154" s="1479" t="s">
        <v>189</v>
      </c>
      <c r="G154" s="1575"/>
      <c r="H154" s="1516"/>
      <c r="I154" s="1506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BX154" s="310"/>
      <c r="BY154" s="310"/>
      <c r="BZ154" s="310"/>
      <c r="CA154" s="307"/>
      <c r="CB154" s="307"/>
      <c r="CC154" s="307"/>
      <c r="CD154" s="307"/>
      <c r="CE154" s="307"/>
      <c r="CF154" s="307"/>
      <c r="CG154" s="308"/>
      <c r="CH154" s="308"/>
      <c r="CI154" s="308"/>
      <c r="CJ154" s="308"/>
      <c r="CK154" s="308"/>
      <c r="CL154" s="308"/>
      <c r="CM154" s="308"/>
      <c r="CN154" s="307"/>
      <c r="CO154" s="307"/>
      <c r="CP154" s="307"/>
      <c r="CQ154" s="307"/>
      <c r="CR154" s="307"/>
      <c r="CS154" s="307"/>
      <c r="CT154" s="307"/>
      <c r="CU154" s="307"/>
      <c r="CV154" s="307"/>
      <c r="CW154" s="307"/>
      <c r="CX154" s="307"/>
      <c r="CY154" s="307"/>
      <c r="CZ154" s="307"/>
    </row>
    <row r="155" spans="1:104" ht="16.350000000000001" customHeight="1" x14ac:dyDescent="0.2">
      <c r="A155" s="1841" t="s">
        <v>197</v>
      </c>
      <c r="B155" s="1842" t="s">
        <v>192</v>
      </c>
      <c r="C155" s="1843"/>
      <c r="D155" s="1833">
        <f t="shared" ref="D155:D160" si="19">SUM(E155:F155)</f>
        <v>0</v>
      </c>
      <c r="E155" s="1803"/>
      <c r="F155" s="1844"/>
      <c r="G155" s="1806"/>
      <c r="H155" s="1809"/>
      <c r="I155" s="1804"/>
      <c r="J155" s="28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12"/>
      <c r="W155" s="12"/>
      <c r="X155" s="12"/>
      <c r="Y155" s="12"/>
      <c r="Z155" s="12"/>
      <c r="AA155" s="12"/>
      <c r="CG155" s="13">
        <v>0</v>
      </c>
      <c r="CH155" s="13"/>
      <c r="CI155" s="13"/>
      <c r="CJ155" s="13"/>
      <c r="CK155" s="13"/>
      <c r="CL155" s="13"/>
      <c r="CM155" s="13"/>
    </row>
    <row r="156" spans="1:104" ht="16.350000000000001" customHeight="1" x14ac:dyDescent="0.2">
      <c r="A156" s="1579"/>
      <c r="B156" s="1558" t="s">
        <v>190</v>
      </c>
      <c r="C156" s="1559"/>
      <c r="D156" s="313">
        <f t="shared" si="19"/>
        <v>223</v>
      </c>
      <c r="E156" s="34">
        <v>223</v>
      </c>
      <c r="F156" s="314"/>
      <c r="G156" s="38">
        <v>223</v>
      </c>
      <c r="H156" s="41"/>
      <c r="I156" s="7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12"/>
      <c r="W156" s="12"/>
      <c r="X156" s="12"/>
      <c r="Y156" s="12"/>
      <c r="Z156" s="12"/>
      <c r="AA156" s="12"/>
      <c r="CG156" s="13">
        <v>0</v>
      </c>
      <c r="CH156" s="13"/>
      <c r="CI156" s="13"/>
      <c r="CJ156" s="13"/>
      <c r="CK156" s="13"/>
      <c r="CL156" s="13"/>
      <c r="CM156" s="13"/>
    </row>
    <row r="157" spans="1:104" ht="16.350000000000001" customHeight="1" x14ac:dyDescent="0.2">
      <c r="A157" s="1580"/>
      <c r="B157" s="1547" t="s">
        <v>191</v>
      </c>
      <c r="C157" s="1548"/>
      <c r="D157" s="264">
        <f t="shared" si="19"/>
        <v>0</v>
      </c>
      <c r="E157" s="46"/>
      <c r="F157" s="316"/>
      <c r="G157" s="49"/>
      <c r="H157" s="265"/>
      <c r="I157" s="47"/>
      <c r="J157" s="2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12"/>
      <c r="W157" s="12"/>
      <c r="X157" s="12"/>
      <c r="Y157" s="12"/>
      <c r="Z157" s="12"/>
      <c r="AA157" s="12"/>
      <c r="CG157" s="13">
        <v>0</v>
      </c>
      <c r="CH157" s="13"/>
      <c r="CI157" s="13"/>
      <c r="CJ157" s="13"/>
      <c r="CK157" s="13"/>
      <c r="CL157" s="13"/>
      <c r="CM157" s="13"/>
    </row>
    <row r="158" spans="1:104" ht="16.350000000000001" customHeight="1" x14ac:dyDescent="0.2">
      <c r="A158" s="1510" t="s">
        <v>198</v>
      </c>
      <c r="B158" s="1842" t="s">
        <v>192</v>
      </c>
      <c r="C158" s="1843"/>
      <c r="D158" s="1833">
        <f t="shared" si="19"/>
        <v>0</v>
      </c>
      <c r="E158" s="1803"/>
      <c r="F158" s="1844"/>
      <c r="G158" s="1806"/>
      <c r="H158" s="1809"/>
      <c r="I158" s="1804"/>
      <c r="J158" s="28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12"/>
      <c r="W158" s="12"/>
      <c r="X158" s="12"/>
      <c r="Y158" s="12"/>
      <c r="Z158" s="12"/>
      <c r="AA158" s="12"/>
      <c r="CG158" s="13">
        <v>0</v>
      </c>
      <c r="CH158" s="13"/>
      <c r="CI158" s="13"/>
      <c r="CJ158" s="13"/>
      <c r="CK158" s="13"/>
      <c r="CL158" s="13"/>
      <c r="CM158" s="13"/>
    </row>
    <row r="159" spans="1:104" ht="16.350000000000001" customHeight="1" x14ac:dyDescent="0.2">
      <c r="A159" s="1511"/>
      <c r="B159" s="1558" t="s">
        <v>190</v>
      </c>
      <c r="C159" s="1559"/>
      <c r="D159" s="313">
        <f t="shared" si="19"/>
        <v>190</v>
      </c>
      <c r="E159" s="34">
        <v>190</v>
      </c>
      <c r="F159" s="314"/>
      <c r="G159" s="38">
        <v>190</v>
      </c>
      <c r="H159" s="41"/>
      <c r="I159" s="73"/>
      <c r="J159" s="28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12"/>
      <c r="W159" s="12"/>
      <c r="X159" s="12"/>
      <c r="Y159" s="12"/>
      <c r="Z159" s="12"/>
      <c r="AA159" s="12"/>
      <c r="CG159" s="13">
        <v>0</v>
      </c>
      <c r="CH159" s="13"/>
      <c r="CI159" s="13"/>
      <c r="CJ159" s="13"/>
      <c r="CK159" s="13"/>
      <c r="CL159" s="13"/>
      <c r="CM159" s="13"/>
    </row>
    <row r="160" spans="1:104" ht="16.350000000000001" customHeight="1" x14ac:dyDescent="0.2">
      <c r="A160" s="1512"/>
      <c r="B160" s="1547" t="s">
        <v>191</v>
      </c>
      <c r="C160" s="1548"/>
      <c r="D160" s="264">
        <f t="shared" si="19"/>
        <v>0</v>
      </c>
      <c r="E160" s="46"/>
      <c r="F160" s="316"/>
      <c r="G160" s="49"/>
      <c r="H160" s="265"/>
      <c r="I160" s="47"/>
      <c r="J160" s="28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12"/>
      <c r="W160" s="12"/>
      <c r="X160" s="12"/>
      <c r="Y160" s="12"/>
      <c r="Z160" s="12"/>
      <c r="AA160" s="12"/>
      <c r="CG160" s="13">
        <v>0</v>
      </c>
      <c r="CH160" s="13"/>
      <c r="CI160" s="13"/>
      <c r="CJ160" s="13"/>
      <c r="CK160" s="13"/>
      <c r="CL160" s="13"/>
      <c r="CM160" s="13"/>
    </row>
    <row r="161" spans="1:91" ht="32.1" customHeight="1" x14ac:dyDescent="0.2">
      <c r="A161" s="10" t="s">
        <v>199</v>
      </c>
      <c r="B161" s="10"/>
      <c r="C161" s="10"/>
      <c r="D161" s="10"/>
      <c r="E161" s="8"/>
      <c r="G161" s="8"/>
      <c r="H161" s="8"/>
      <c r="I161" s="8"/>
      <c r="J161" s="57"/>
      <c r="K161" s="57"/>
      <c r="L161" s="57"/>
      <c r="M161" s="57"/>
      <c r="N161" s="57"/>
      <c r="O161" s="12"/>
      <c r="P161" s="57"/>
      <c r="Q161" s="57"/>
      <c r="R161" s="57"/>
      <c r="S161" s="57"/>
      <c r="T161" s="57"/>
      <c r="U161" s="57"/>
      <c r="V161" s="57"/>
      <c r="W161" s="57"/>
      <c r="X161" s="12"/>
      <c r="Y161" s="12"/>
      <c r="Z161" s="12"/>
      <c r="AA161" s="12"/>
      <c r="BX161" s="2"/>
      <c r="BY161" s="2"/>
      <c r="BZ161" s="2"/>
      <c r="CG161" s="13"/>
      <c r="CH161" s="13"/>
      <c r="CI161" s="13"/>
      <c r="CJ161" s="13"/>
      <c r="CK161" s="13"/>
      <c r="CL161" s="13"/>
      <c r="CM161" s="13"/>
    </row>
    <row r="162" spans="1:91" ht="16.350000000000001" customHeight="1" x14ac:dyDescent="0.2">
      <c r="A162" s="1845" t="s">
        <v>200</v>
      </c>
      <c r="B162" s="1845"/>
      <c r="C162" s="1589" t="s">
        <v>201</v>
      </c>
      <c r="D162" s="1590"/>
      <c r="E162" s="1591"/>
      <c r="F162" s="1565" t="s">
        <v>6</v>
      </c>
      <c r="G162" s="1595"/>
      <c r="H162" s="1595"/>
      <c r="I162" s="1595"/>
      <c r="J162" s="1595"/>
      <c r="K162" s="1595"/>
      <c r="L162" s="1595"/>
      <c r="M162" s="1595"/>
      <c r="N162" s="1595"/>
      <c r="O162" s="1595"/>
      <c r="P162" s="1595"/>
      <c r="Q162" s="1595"/>
      <c r="R162" s="1595"/>
      <c r="S162" s="1595"/>
      <c r="T162" s="1595"/>
      <c r="U162" s="1595"/>
      <c r="V162" s="1595"/>
      <c r="W162" s="1595"/>
      <c r="X162" s="1595"/>
      <c r="Y162" s="1595"/>
      <c r="Z162" s="1595"/>
      <c r="AA162" s="1595"/>
      <c r="AB162" s="1595"/>
      <c r="AC162" s="1595"/>
      <c r="AD162" s="1595"/>
      <c r="AE162" s="1595"/>
      <c r="AF162" s="1595"/>
      <c r="AG162" s="1595"/>
      <c r="AH162" s="1595"/>
      <c r="AI162" s="1595"/>
      <c r="AJ162" s="1595"/>
      <c r="AK162" s="1595"/>
      <c r="AL162" s="1595"/>
      <c r="AM162" s="1596"/>
      <c r="CG162" s="13"/>
      <c r="CH162" s="13"/>
      <c r="CI162" s="13"/>
      <c r="CJ162" s="13"/>
      <c r="CK162" s="13"/>
      <c r="CL162" s="13"/>
      <c r="CM162" s="13"/>
    </row>
    <row r="163" spans="1:91" ht="16.350000000000001" customHeight="1" x14ac:dyDescent="0.2">
      <c r="A163" s="1845"/>
      <c r="B163" s="1845"/>
      <c r="C163" s="1592"/>
      <c r="D163" s="1593"/>
      <c r="E163" s="1594"/>
      <c r="F163" s="1846" t="s">
        <v>11</v>
      </c>
      <c r="G163" s="1846"/>
      <c r="H163" s="1846" t="s">
        <v>12</v>
      </c>
      <c r="I163" s="1846"/>
      <c r="J163" s="1846" t="s">
        <v>13</v>
      </c>
      <c r="K163" s="1846"/>
      <c r="L163" s="1509" t="s">
        <v>14</v>
      </c>
      <c r="M163" s="1507"/>
      <c r="N163" s="1846" t="s">
        <v>15</v>
      </c>
      <c r="O163" s="1846"/>
      <c r="P163" s="1514" t="s">
        <v>16</v>
      </c>
      <c r="Q163" s="1513"/>
      <c r="R163" s="1847" t="s">
        <v>17</v>
      </c>
      <c r="S163" s="1847"/>
      <c r="T163" s="1514" t="s">
        <v>18</v>
      </c>
      <c r="U163" s="1513"/>
      <c r="V163" s="1847" t="s">
        <v>19</v>
      </c>
      <c r="W163" s="1847"/>
      <c r="X163" s="1514" t="s">
        <v>20</v>
      </c>
      <c r="Y163" s="1513"/>
      <c r="Z163" s="1513" t="s">
        <v>21</v>
      </c>
      <c r="AA163" s="1514"/>
      <c r="AB163" s="1847" t="s">
        <v>22</v>
      </c>
      <c r="AC163" s="1847"/>
      <c r="AD163" s="1847" t="s">
        <v>23</v>
      </c>
      <c r="AE163" s="1847"/>
      <c r="AF163" s="1847" t="s">
        <v>24</v>
      </c>
      <c r="AG163" s="1847"/>
      <c r="AH163" s="1847" t="s">
        <v>25</v>
      </c>
      <c r="AI163" s="1847"/>
      <c r="AJ163" s="1847" t="s">
        <v>26</v>
      </c>
      <c r="AK163" s="1847"/>
      <c r="AL163" s="1847" t="s">
        <v>27</v>
      </c>
      <c r="AM163" s="1847"/>
      <c r="CG163" s="13"/>
      <c r="CH163" s="13"/>
      <c r="CI163" s="13"/>
      <c r="CJ163" s="13"/>
      <c r="CK163" s="13"/>
      <c r="CL163" s="13"/>
      <c r="CM163" s="13"/>
    </row>
    <row r="164" spans="1:91" ht="16.350000000000001" customHeight="1" x14ac:dyDescent="0.2">
      <c r="A164" s="1845"/>
      <c r="B164" s="1845"/>
      <c r="C164" s="737" t="s">
        <v>32</v>
      </c>
      <c r="D164" s="1234" t="s">
        <v>33</v>
      </c>
      <c r="E164" s="320" t="s">
        <v>34</v>
      </c>
      <c r="F164" s="783" t="s">
        <v>40</v>
      </c>
      <c r="G164" s="1482" t="s">
        <v>34</v>
      </c>
      <c r="H164" s="783" t="s">
        <v>40</v>
      </c>
      <c r="I164" s="1482" t="s">
        <v>34</v>
      </c>
      <c r="J164" s="783" t="s">
        <v>40</v>
      </c>
      <c r="K164" s="1482" t="s">
        <v>34</v>
      </c>
      <c r="L164" s="783" t="s">
        <v>40</v>
      </c>
      <c r="M164" s="1492" t="s">
        <v>34</v>
      </c>
      <c r="N164" s="783" t="s">
        <v>40</v>
      </c>
      <c r="O164" s="1482" t="s">
        <v>34</v>
      </c>
      <c r="P164" s="783" t="s">
        <v>40</v>
      </c>
      <c r="Q164" s="1492" t="s">
        <v>34</v>
      </c>
      <c r="R164" s="783" t="s">
        <v>40</v>
      </c>
      <c r="S164" s="1482" t="s">
        <v>34</v>
      </c>
      <c r="T164" s="783" t="s">
        <v>40</v>
      </c>
      <c r="U164" s="1492" t="s">
        <v>34</v>
      </c>
      <c r="V164" s="783" t="s">
        <v>40</v>
      </c>
      <c r="W164" s="1482" t="s">
        <v>34</v>
      </c>
      <c r="X164" s="783" t="s">
        <v>40</v>
      </c>
      <c r="Y164" s="1492" t="s">
        <v>34</v>
      </c>
      <c r="Z164" s="783" t="s">
        <v>40</v>
      </c>
      <c r="AA164" s="1482" t="s">
        <v>34</v>
      </c>
      <c r="AB164" s="783" t="s">
        <v>40</v>
      </c>
      <c r="AC164" s="1482" t="s">
        <v>34</v>
      </c>
      <c r="AD164" s="783" t="s">
        <v>40</v>
      </c>
      <c r="AE164" s="1482" t="s">
        <v>34</v>
      </c>
      <c r="AF164" s="783" t="s">
        <v>40</v>
      </c>
      <c r="AG164" s="1482" t="s">
        <v>34</v>
      </c>
      <c r="AH164" s="783" t="s">
        <v>40</v>
      </c>
      <c r="AI164" s="1482" t="s">
        <v>34</v>
      </c>
      <c r="AJ164" s="783" t="s">
        <v>40</v>
      </c>
      <c r="AK164" s="1482" t="s">
        <v>34</v>
      </c>
      <c r="AL164" s="783" t="s">
        <v>40</v>
      </c>
      <c r="AM164" s="1482" t="s">
        <v>34</v>
      </c>
      <c r="CG164" s="13"/>
      <c r="CH164" s="13"/>
      <c r="CI164" s="13"/>
      <c r="CJ164" s="13"/>
      <c r="CK164" s="13"/>
      <c r="CL164" s="13"/>
      <c r="CM164" s="13"/>
    </row>
    <row r="165" spans="1:91" ht="16.350000000000001" customHeight="1" x14ac:dyDescent="0.2">
      <c r="A165" s="1848" t="s">
        <v>202</v>
      </c>
      <c r="B165" s="1849"/>
      <c r="C165" s="321">
        <f>SUM(D165+E165)</f>
        <v>0</v>
      </c>
      <c r="D165" s="322">
        <f>SUM(P165+R165+T165+V165+X165+Z165+AB165+AD165+AF165+AH165+AJ165+AL165)</f>
        <v>0</v>
      </c>
      <c r="E165" s="1850">
        <f>SUM(Q165+S165+U165+W165+Y165+AA165+AC165+AE165+AG165+AI165+AK165+AM165)</f>
        <v>0</v>
      </c>
      <c r="F165" s="1851"/>
      <c r="G165" s="325"/>
      <c r="H165" s="326"/>
      <c r="I165" s="1852"/>
      <c r="J165" s="1851"/>
      <c r="K165" s="325"/>
      <c r="L165" s="326"/>
      <c r="M165" s="1852"/>
      <c r="N165" s="326"/>
      <c r="O165" s="1852"/>
      <c r="P165" s="1853"/>
      <c r="Q165" s="1854"/>
      <c r="R165" s="1855"/>
      <c r="S165" s="1856"/>
      <c r="T165" s="1853"/>
      <c r="U165" s="1854"/>
      <c r="V165" s="1855"/>
      <c r="W165" s="1856"/>
      <c r="X165" s="1853"/>
      <c r="Y165" s="1854"/>
      <c r="Z165" s="1855"/>
      <c r="AA165" s="1856"/>
      <c r="AB165" s="1855"/>
      <c r="AC165" s="1856"/>
      <c r="AD165" s="1855"/>
      <c r="AE165" s="1856"/>
      <c r="AF165" s="1855"/>
      <c r="AG165" s="1856"/>
      <c r="AH165" s="1855"/>
      <c r="AI165" s="1856"/>
      <c r="AJ165" s="1855"/>
      <c r="AK165" s="1856"/>
      <c r="AL165" s="1855"/>
      <c r="AM165" s="1856"/>
      <c r="AN165" s="131"/>
      <c r="CG165" s="13"/>
      <c r="CH165" s="13"/>
      <c r="CI165" s="13"/>
      <c r="CJ165" s="13"/>
      <c r="CK165" s="13"/>
      <c r="CL165" s="13"/>
      <c r="CM165" s="13"/>
    </row>
    <row r="166" spans="1:91" ht="16.350000000000001" customHeight="1" x14ac:dyDescent="0.2">
      <c r="A166" s="1586" t="s">
        <v>203</v>
      </c>
      <c r="B166" s="1587"/>
      <c r="C166" s="328">
        <f>SUM(D166+E166)</f>
        <v>0</v>
      </c>
      <c r="D166" s="329">
        <f t="shared" ref="D166:E168" si="20">SUM(F166+H166+J166+L166+N166+P166+R166+T166+V166+X166+Z166+AB166+AD166+AF166+AH166+AJ166+AL166)</f>
        <v>0</v>
      </c>
      <c r="E166" s="330">
        <f t="shared" si="20"/>
        <v>0</v>
      </c>
      <c r="F166" s="1857"/>
      <c r="G166" s="1858"/>
      <c r="H166" s="1857"/>
      <c r="I166" s="1858"/>
      <c r="J166" s="1857"/>
      <c r="K166" s="1858"/>
      <c r="L166" s="1859"/>
      <c r="M166" s="1860"/>
      <c r="N166" s="1857"/>
      <c r="O166" s="1858"/>
      <c r="P166" s="1859"/>
      <c r="Q166" s="1860"/>
      <c r="R166" s="1857"/>
      <c r="S166" s="1858"/>
      <c r="T166" s="1859"/>
      <c r="U166" s="1860"/>
      <c r="V166" s="1857"/>
      <c r="W166" s="1858"/>
      <c r="X166" s="1859"/>
      <c r="Y166" s="1860"/>
      <c r="Z166" s="1857"/>
      <c r="AA166" s="1858"/>
      <c r="AB166" s="1857"/>
      <c r="AC166" s="1858"/>
      <c r="AD166" s="1857"/>
      <c r="AE166" s="1858"/>
      <c r="AF166" s="1857"/>
      <c r="AG166" s="1858"/>
      <c r="AH166" s="1857"/>
      <c r="AI166" s="1858"/>
      <c r="AJ166" s="1857"/>
      <c r="AK166" s="1858"/>
      <c r="AL166" s="1857"/>
      <c r="AM166" s="1858"/>
      <c r="AN166" s="131"/>
      <c r="CG166" s="13"/>
      <c r="CH166" s="13"/>
      <c r="CI166" s="13"/>
      <c r="CJ166" s="13"/>
      <c r="CK166" s="13"/>
      <c r="CL166" s="13"/>
      <c r="CM166" s="13"/>
    </row>
    <row r="167" spans="1:91" ht="16.350000000000001" customHeight="1" x14ac:dyDescent="0.2">
      <c r="A167" s="1598" t="s">
        <v>204</v>
      </c>
      <c r="B167" s="1599"/>
      <c r="C167" s="328">
        <f>SUM(D167+E167)</f>
        <v>0</v>
      </c>
      <c r="D167" s="329">
        <f t="shared" si="20"/>
        <v>0</v>
      </c>
      <c r="E167" s="330">
        <f t="shared" si="20"/>
        <v>0</v>
      </c>
      <c r="F167" s="1857"/>
      <c r="G167" s="1858"/>
      <c r="H167" s="1857"/>
      <c r="I167" s="1858"/>
      <c r="J167" s="1857"/>
      <c r="K167" s="1858"/>
      <c r="L167" s="1859"/>
      <c r="M167" s="1860"/>
      <c r="N167" s="1857"/>
      <c r="O167" s="1858"/>
      <c r="P167" s="1859"/>
      <c r="Q167" s="1860"/>
      <c r="R167" s="1857"/>
      <c r="S167" s="1858"/>
      <c r="T167" s="1859"/>
      <c r="U167" s="1860"/>
      <c r="V167" s="1857"/>
      <c r="W167" s="1858"/>
      <c r="X167" s="1859"/>
      <c r="Y167" s="1860"/>
      <c r="Z167" s="1857"/>
      <c r="AA167" s="1858"/>
      <c r="AB167" s="1857"/>
      <c r="AC167" s="1858"/>
      <c r="AD167" s="1857"/>
      <c r="AE167" s="1858"/>
      <c r="AF167" s="1857"/>
      <c r="AG167" s="1858"/>
      <c r="AH167" s="1857"/>
      <c r="AI167" s="1858"/>
      <c r="AJ167" s="1857"/>
      <c r="AK167" s="1858"/>
      <c r="AL167" s="1857"/>
      <c r="AM167" s="1858"/>
      <c r="AN167" s="131"/>
      <c r="CG167" s="13"/>
      <c r="CH167" s="13"/>
      <c r="CI167" s="13"/>
      <c r="CJ167" s="13"/>
      <c r="CK167" s="13"/>
      <c r="CL167" s="13"/>
      <c r="CM167" s="13"/>
    </row>
    <row r="168" spans="1:91" ht="16.350000000000001" customHeight="1" x14ac:dyDescent="0.2">
      <c r="A168" s="1600" t="s">
        <v>67</v>
      </c>
      <c r="B168" s="1601"/>
      <c r="C168" s="331">
        <f>SUM(D168+E168)</f>
        <v>0</v>
      </c>
      <c r="D168" s="332">
        <f t="shared" si="20"/>
        <v>0</v>
      </c>
      <c r="E168" s="333">
        <f t="shared" si="20"/>
        <v>0</v>
      </c>
      <c r="F168" s="1861"/>
      <c r="G168" s="1862"/>
      <c r="H168" s="1861"/>
      <c r="I168" s="1862"/>
      <c r="J168" s="1861"/>
      <c r="K168" s="1862"/>
      <c r="L168" s="1863"/>
      <c r="M168" s="1864"/>
      <c r="N168" s="1861"/>
      <c r="O168" s="1862"/>
      <c r="P168" s="1863"/>
      <c r="Q168" s="1864"/>
      <c r="R168" s="1861"/>
      <c r="S168" s="1862"/>
      <c r="T168" s="1863"/>
      <c r="U168" s="1864"/>
      <c r="V168" s="1861"/>
      <c r="W168" s="1862"/>
      <c r="X168" s="1863"/>
      <c r="Y168" s="1864"/>
      <c r="Z168" s="1861"/>
      <c r="AA168" s="1862"/>
      <c r="AB168" s="1861"/>
      <c r="AC168" s="1862"/>
      <c r="AD168" s="1861"/>
      <c r="AE168" s="1862"/>
      <c r="AF168" s="1861"/>
      <c r="AG168" s="1862"/>
      <c r="AH168" s="1861"/>
      <c r="AI168" s="1862"/>
      <c r="AJ168" s="1861"/>
      <c r="AK168" s="1862"/>
      <c r="AL168" s="1861"/>
      <c r="AM168" s="1862"/>
      <c r="AN168" s="131"/>
      <c r="CG168" s="13"/>
      <c r="CH168" s="13"/>
      <c r="CI168" s="13"/>
      <c r="CJ168" s="13"/>
      <c r="CK168" s="13"/>
      <c r="CL168" s="13"/>
      <c r="CM168" s="13"/>
    </row>
    <row r="169" spans="1:91" ht="32.1" customHeight="1" x14ac:dyDescent="0.2">
      <c r="A169" s="334" t="s">
        <v>205</v>
      </c>
      <c r="B169" s="334"/>
      <c r="C169" s="10"/>
      <c r="D169" s="10"/>
      <c r="E169" s="11"/>
      <c r="F169" s="9"/>
      <c r="G169" s="8"/>
      <c r="H169" s="8"/>
      <c r="I169" s="1"/>
      <c r="J169" s="1"/>
      <c r="K169" s="1"/>
      <c r="L169" s="56"/>
      <c r="M169" s="206"/>
      <c r="N169" s="56"/>
      <c r="O169" s="335"/>
      <c r="P169" s="204"/>
      <c r="Q169" s="204"/>
      <c r="R169" s="204"/>
      <c r="S169" s="206"/>
      <c r="T169" s="56"/>
      <c r="U169" s="204"/>
      <c r="V169" s="204"/>
      <c r="W169" s="206"/>
      <c r="X169" s="206"/>
      <c r="Y169" s="56"/>
      <c r="Z169" s="206"/>
      <c r="AA169" s="56"/>
      <c r="AB169" s="206"/>
      <c r="AC169" s="204"/>
      <c r="BX169" s="2"/>
      <c r="BY169" s="2"/>
      <c r="BZ169" s="2"/>
      <c r="CG169" s="13"/>
      <c r="CH169" s="13"/>
      <c r="CI169" s="13"/>
      <c r="CJ169" s="13"/>
      <c r="CK169" s="13"/>
      <c r="CL169" s="13"/>
      <c r="CM169" s="13"/>
    </row>
    <row r="170" spans="1:91" ht="16.350000000000001" customHeight="1" x14ac:dyDescent="0.2">
      <c r="A170" s="1523" t="s">
        <v>111</v>
      </c>
      <c r="B170" s="1549"/>
      <c r="C170" s="1523" t="s">
        <v>53</v>
      </c>
      <c r="D170" s="1554"/>
      <c r="E170" s="1549"/>
      <c r="F170" s="1513" t="s">
        <v>206</v>
      </c>
      <c r="G170" s="1520"/>
      <c r="H170" s="1520"/>
      <c r="I170" s="1520"/>
      <c r="J170" s="1520"/>
      <c r="K170" s="1520"/>
      <c r="L170" s="1520"/>
      <c r="M170" s="1520"/>
      <c r="N170" s="1520"/>
      <c r="O170" s="1520"/>
      <c r="P170" s="1520"/>
      <c r="Q170" s="1520"/>
      <c r="R170" s="1520"/>
      <c r="S170" s="1520"/>
      <c r="T170" s="1520"/>
      <c r="U170" s="1514"/>
      <c r="V170" s="1503" t="s">
        <v>207</v>
      </c>
      <c r="W170" s="1865" t="s">
        <v>208</v>
      </c>
      <c r="X170" s="1865" t="s">
        <v>209</v>
      </c>
      <c r="Y170" s="1865" t="s">
        <v>210</v>
      </c>
      <c r="Z170" s="1865" t="s">
        <v>211</v>
      </c>
      <c r="AA170" s="1865" t="s">
        <v>212</v>
      </c>
      <c r="AB170" s="1866" t="s">
        <v>213</v>
      </c>
      <c r="AC170" s="1866"/>
      <c r="AD170" s="1866"/>
      <c r="AE170" s="1866"/>
      <c r="AF170" s="1565" t="s">
        <v>123</v>
      </c>
      <c r="AG170" s="1596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CG170" s="13"/>
      <c r="CH170" s="13"/>
      <c r="CI170" s="13"/>
      <c r="CJ170" s="13"/>
      <c r="CK170" s="13"/>
      <c r="CL170" s="13"/>
      <c r="CM170" s="13"/>
    </row>
    <row r="171" spans="1:91" ht="16.350000000000001" customHeight="1" x14ac:dyDescent="0.2">
      <c r="A171" s="1524"/>
      <c r="B171" s="1550"/>
      <c r="C171" s="1524"/>
      <c r="D171" s="1602"/>
      <c r="E171" s="1550"/>
      <c r="F171" s="1846" t="s">
        <v>11</v>
      </c>
      <c r="G171" s="1846"/>
      <c r="H171" s="1846" t="s">
        <v>12</v>
      </c>
      <c r="I171" s="1846"/>
      <c r="J171" s="1846" t="s">
        <v>13</v>
      </c>
      <c r="K171" s="1846"/>
      <c r="L171" s="1846" t="s">
        <v>214</v>
      </c>
      <c r="M171" s="1846"/>
      <c r="N171" s="1846" t="s">
        <v>114</v>
      </c>
      <c r="O171" s="1846"/>
      <c r="P171" s="1847" t="s">
        <v>215</v>
      </c>
      <c r="Q171" s="1847"/>
      <c r="R171" s="1847" t="s">
        <v>216</v>
      </c>
      <c r="S171" s="1847"/>
      <c r="T171" s="1551" t="s">
        <v>217</v>
      </c>
      <c r="U171" s="1500"/>
      <c r="V171" s="1546"/>
      <c r="W171" s="1846"/>
      <c r="X171" s="1846"/>
      <c r="Y171" s="1846"/>
      <c r="Z171" s="1846"/>
      <c r="AA171" s="1846"/>
      <c r="AB171" s="1846" t="s">
        <v>126</v>
      </c>
      <c r="AC171" s="1846" t="s">
        <v>127</v>
      </c>
      <c r="AD171" s="1846" t="s">
        <v>128</v>
      </c>
      <c r="AE171" s="1846" t="s">
        <v>129</v>
      </c>
      <c r="AF171" s="1867" t="s">
        <v>130</v>
      </c>
      <c r="AG171" s="1867" t="s">
        <v>131</v>
      </c>
      <c r="AH171" s="210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CG171" s="13"/>
      <c r="CH171" s="13"/>
      <c r="CI171" s="13"/>
      <c r="CJ171" s="13"/>
      <c r="CK171" s="13"/>
      <c r="CL171" s="13"/>
      <c r="CM171" s="13"/>
    </row>
    <row r="172" spans="1:91" ht="16.350000000000001" customHeight="1" x14ac:dyDescent="0.2">
      <c r="A172" s="1525"/>
      <c r="B172" s="1551"/>
      <c r="C172" s="666" t="s">
        <v>32</v>
      </c>
      <c r="D172" s="1447" t="s">
        <v>40</v>
      </c>
      <c r="E172" s="1473" t="s">
        <v>34</v>
      </c>
      <c r="F172" s="783" t="s">
        <v>40</v>
      </c>
      <c r="G172" s="1174" t="s">
        <v>34</v>
      </c>
      <c r="H172" s="783" t="s">
        <v>40</v>
      </c>
      <c r="I172" s="1174" t="s">
        <v>34</v>
      </c>
      <c r="J172" s="783" t="s">
        <v>40</v>
      </c>
      <c r="K172" s="1174" t="s">
        <v>34</v>
      </c>
      <c r="L172" s="783" t="s">
        <v>40</v>
      </c>
      <c r="M172" s="1174" t="s">
        <v>34</v>
      </c>
      <c r="N172" s="783" t="s">
        <v>40</v>
      </c>
      <c r="O172" s="1174" t="s">
        <v>34</v>
      </c>
      <c r="P172" s="783" t="s">
        <v>40</v>
      </c>
      <c r="Q172" s="1174" t="s">
        <v>34</v>
      </c>
      <c r="R172" s="783" t="s">
        <v>40</v>
      </c>
      <c r="S172" s="1174" t="s">
        <v>34</v>
      </c>
      <c r="T172" s="100" t="s">
        <v>40</v>
      </c>
      <c r="U172" s="1174" t="s">
        <v>34</v>
      </c>
      <c r="V172" s="1506"/>
      <c r="W172" s="1846"/>
      <c r="X172" s="1846"/>
      <c r="Y172" s="1846"/>
      <c r="Z172" s="1846"/>
      <c r="AA172" s="1846"/>
      <c r="AB172" s="1846"/>
      <c r="AC172" s="1846"/>
      <c r="AD172" s="1846"/>
      <c r="AE172" s="1846"/>
      <c r="AF172" s="1867"/>
      <c r="AG172" s="1867"/>
      <c r="AH172" s="210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CG172" s="13"/>
      <c r="CH172" s="13"/>
      <c r="CI172" s="13"/>
      <c r="CJ172" s="13"/>
      <c r="CK172" s="13"/>
      <c r="CL172" s="13"/>
      <c r="CM172" s="13"/>
    </row>
    <row r="173" spans="1:91" ht="26.25" customHeight="1" x14ac:dyDescent="0.2">
      <c r="A173" s="1846" t="s">
        <v>218</v>
      </c>
      <c r="B173" s="1450" t="s">
        <v>219</v>
      </c>
      <c r="C173" s="1451">
        <f>SUM(D173:E173)</f>
        <v>0</v>
      </c>
      <c r="D173" s="1452">
        <f>SUM(F173+H173+J173+L173+N173+P173+R173+T173)</f>
        <v>0</v>
      </c>
      <c r="E173" s="56">
        <f>G173+I173+K173+M173+O173+Q173+S173+U173</f>
        <v>0</v>
      </c>
      <c r="F173" s="1453"/>
      <c r="G173" s="1454"/>
      <c r="H173" s="1453"/>
      <c r="I173" s="1454"/>
      <c r="J173" s="1453"/>
      <c r="K173" s="1454"/>
      <c r="L173" s="1453"/>
      <c r="M173" s="1454"/>
      <c r="N173" s="1453"/>
      <c r="O173" s="1454"/>
      <c r="P173" s="1453"/>
      <c r="Q173" s="1454"/>
      <c r="R173" s="1453"/>
      <c r="S173" s="1454"/>
      <c r="T173" s="1453"/>
      <c r="U173" s="1454"/>
      <c r="V173" s="1455"/>
      <c r="W173" s="1453"/>
      <c r="X173" s="1454"/>
      <c r="Y173" s="1454"/>
      <c r="Z173" s="1454"/>
      <c r="AA173" s="1454"/>
      <c r="AB173" s="1453"/>
      <c r="AC173" s="1454"/>
      <c r="AD173" s="1454"/>
      <c r="AE173" s="1456"/>
      <c r="AF173" s="1454"/>
      <c r="AG173" s="1456"/>
      <c r="AH173" s="28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12"/>
      <c r="AT173" s="12"/>
      <c r="BW173" s="3"/>
      <c r="CG173" s="13">
        <v>0</v>
      </c>
      <c r="CH173" s="13">
        <v>0</v>
      </c>
      <c r="CI173" s="13">
        <v>0</v>
      </c>
      <c r="CJ173" s="13">
        <v>0</v>
      </c>
      <c r="CK173" s="13"/>
      <c r="CL173" s="13"/>
      <c r="CM173" s="13"/>
    </row>
    <row r="174" spans="1:91" ht="26.25" customHeight="1" x14ac:dyDescent="0.2">
      <c r="A174" s="1846"/>
      <c r="B174" s="89" t="s">
        <v>220</v>
      </c>
      <c r="C174" s="344">
        <f>SUM(D174:E174)</f>
        <v>1</v>
      </c>
      <c r="D174" s="44">
        <f>SUM(F174+H174+J174+L174+N174+P174+R174+T174)</f>
        <v>0</v>
      </c>
      <c r="E174" s="345">
        <f>G174+I174+K174+M174+O174+Q174+S174+U174</f>
        <v>1</v>
      </c>
      <c r="F174" s="222"/>
      <c r="G174" s="346"/>
      <c r="H174" s="222"/>
      <c r="I174" s="346"/>
      <c r="J174" s="222"/>
      <c r="K174" s="346"/>
      <c r="L174" s="222"/>
      <c r="M174" s="346"/>
      <c r="N174" s="222"/>
      <c r="O174" s="346"/>
      <c r="P174" s="222"/>
      <c r="Q174" s="346">
        <v>1</v>
      </c>
      <c r="R174" s="222"/>
      <c r="S174" s="346"/>
      <c r="T174" s="222"/>
      <c r="U174" s="346"/>
      <c r="V174" s="347"/>
      <c r="W174" s="222">
        <v>1</v>
      </c>
      <c r="X174" s="346"/>
      <c r="Y174" s="346">
        <v>1</v>
      </c>
      <c r="Z174" s="346">
        <v>1</v>
      </c>
      <c r="AA174" s="346"/>
      <c r="AB174" s="222"/>
      <c r="AC174" s="346"/>
      <c r="AD174" s="346"/>
      <c r="AE174" s="223">
        <v>1</v>
      </c>
      <c r="AF174" s="346">
        <v>1</v>
      </c>
      <c r="AG174" s="223"/>
      <c r="AH174" s="28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12"/>
      <c r="AT174" s="12"/>
      <c r="BW174" s="3"/>
      <c r="CG174" s="13">
        <v>0</v>
      </c>
      <c r="CH174" s="13">
        <v>0</v>
      </c>
      <c r="CI174" s="13">
        <v>0</v>
      </c>
      <c r="CJ174" s="13">
        <v>0</v>
      </c>
      <c r="CK174" s="13"/>
      <c r="CL174" s="13"/>
      <c r="CM174" s="13"/>
    </row>
    <row r="175" spans="1:91" ht="32.1" customHeight="1" x14ac:dyDescent="0.2">
      <c r="A175" s="82" t="s">
        <v>221</v>
      </c>
      <c r="B175" s="8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BX175" s="2"/>
      <c r="BY175" s="2"/>
      <c r="BZ175" s="2"/>
      <c r="CG175" s="13"/>
      <c r="CH175" s="13"/>
      <c r="CI175" s="13"/>
      <c r="CJ175" s="13"/>
      <c r="CK175" s="13"/>
      <c r="CL175" s="13"/>
      <c r="CM175" s="13"/>
    </row>
    <row r="176" spans="1:91" ht="16.350000000000001" customHeight="1" x14ac:dyDescent="0.2">
      <c r="A176" s="1498" t="s">
        <v>4</v>
      </c>
      <c r="B176" s="1498" t="s">
        <v>53</v>
      </c>
      <c r="C176" s="1510" t="s">
        <v>65</v>
      </c>
      <c r="D176" s="1503" t="s">
        <v>222</v>
      </c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BX176" s="2"/>
      <c r="CG176" s="13"/>
      <c r="CH176" s="13"/>
      <c r="CI176" s="13"/>
      <c r="CJ176" s="13"/>
      <c r="CK176" s="13"/>
      <c r="CL176" s="13"/>
      <c r="CM176" s="13"/>
    </row>
    <row r="177" spans="1:91" ht="16.350000000000001" customHeight="1" x14ac:dyDescent="0.2">
      <c r="A177" s="1500"/>
      <c r="B177" s="1500"/>
      <c r="C177" s="1512"/>
      <c r="D177" s="1506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BX177" s="2"/>
      <c r="CG177" s="13"/>
      <c r="CH177" s="13"/>
      <c r="CI177" s="13"/>
      <c r="CJ177" s="13"/>
      <c r="CK177" s="13"/>
      <c r="CL177" s="13"/>
      <c r="CM177" s="13"/>
    </row>
    <row r="178" spans="1:91" ht="20.25" customHeight="1" x14ac:dyDescent="0.2">
      <c r="A178" s="1450" t="s">
        <v>223</v>
      </c>
      <c r="B178" s="1457">
        <f>SUM(C178:D178)</f>
        <v>5</v>
      </c>
      <c r="C178" s="1458"/>
      <c r="D178" s="1459">
        <v>5</v>
      </c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BX178" s="2"/>
      <c r="CG178" s="13"/>
      <c r="CH178" s="13"/>
      <c r="CI178" s="13"/>
      <c r="CJ178" s="13"/>
      <c r="CK178" s="13"/>
      <c r="CL178" s="13"/>
      <c r="CM178" s="13"/>
    </row>
    <row r="179" spans="1:91" ht="20.25" customHeight="1" x14ac:dyDescent="0.2">
      <c r="A179" s="89" t="s">
        <v>224</v>
      </c>
      <c r="B179" s="349">
        <f>SUM(C179)</f>
        <v>0</v>
      </c>
      <c r="C179" s="350"/>
      <c r="D179" s="678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BX179" s="2"/>
      <c r="CG179" s="13"/>
      <c r="CH179" s="13"/>
      <c r="CI179" s="13"/>
      <c r="CJ179" s="13"/>
      <c r="CK179" s="13"/>
      <c r="CL179" s="13"/>
      <c r="CM179" s="13"/>
    </row>
    <row r="180" spans="1:91" ht="32.1" customHeight="1" x14ac:dyDescent="0.2">
      <c r="A180" s="352" t="s">
        <v>225</v>
      </c>
      <c r="B180" s="334"/>
      <c r="C180" s="353"/>
      <c r="D180" s="10"/>
      <c r="F180" s="207"/>
      <c r="G180" s="206"/>
      <c r="H180" s="56"/>
      <c r="I180" s="206"/>
      <c r="J180" s="204"/>
      <c r="K180" s="204"/>
      <c r="L180" s="206"/>
      <c r="M180" s="56"/>
      <c r="N180" s="206"/>
      <c r="O180" s="206"/>
      <c r="P180" s="56"/>
      <c r="Q180" s="206"/>
      <c r="R180" s="206"/>
      <c r="S180" s="56"/>
      <c r="T180" s="206"/>
      <c r="U180" s="206"/>
      <c r="V180" s="204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BX180" s="2"/>
      <c r="BY180" s="2"/>
      <c r="BZ180" s="2"/>
      <c r="CG180" s="13"/>
      <c r="CH180" s="13"/>
      <c r="CI180" s="13"/>
      <c r="CJ180" s="13"/>
      <c r="CK180" s="13"/>
      <c r="CL180" s="13"/>
      <c r="CM180" s="13"/>
    </row>
    <row r="181" spans="1:91" ht="16.350000000000001" customHeight="1" x14ac:dyDescent="0.2">
      <c r="A181" s="1498" t="s">
        <v>111</v>
      </c>
      <c r="B181" s="1523" t="s">
        <v>53</v>
      </c>
      <c r="C181" s="1554"/>
      <c r="D181" s="1549"/>
      <c r="E181" s="1613" t="s">
        <v>6</v>
      </c>
      <c r="F181" s="1614"/>
      <c r="G181" s="1614"/>
      <c r="H181" s="1614"/>
      <c r="I181" s="1614"/>
      <c r="J181" s="1614"/>
      <c r="K181" s="1614"/>
      <c r="L181" s="1614"/>
      <c r="M181" s="1614"/>
      <c r="N181" s="1614"/>
      <c r="O181" s="1614"/>
      <c r="P181" s="1614"/>
      <c r="Q181" s="1614"/>
      <c r="R181" s="1614"/>
      <c r="S181" s="1614"/>
      <c r="T181" s="1614"/>
      <c r="U181" s="1614"/>
      <c r="V181" s="1615"/>
      <c r="CG181" s="13"/>
      <c r="CH181" s="13"/>
      <c r="CI181" s="13"/>
      <c r="CJ181" s="13"/>
      <c r="CK181" s="13"/>
      <c r="CL181" s="13"/>
      <c r="CM181" s="13"/>
    </row>
    <row r="182" spans="1:91" ht="16.350000000000001" customHeight="1" x14ac:dyDescent="0.2">
      <c r="A182" s="1499"/>
      <c r="B182" s="1525"/>
      <c r="C182" s="1570"/>
      <c r="D182" s="1551"/>
      <c r="E182" s="1846" t="s">
        <v>112</v>
      </c>
      <c r="F182" s="1846"/>
      <c r="G182" s="1868" t="s">
        <v>226</v>
      </c>
      <c r="H182" s="1846"/>
      <c r="I182" s="1846" t="s">
        <v>15</v>
      </c>
      <c r="J182" s="1846"/>
      <c r="K182" s="1846" t="s">
        <v>227</v>
      </c>
      <c r="L182" s="1846"/>
      <c r="M182" s="1846" t="s">
        <v>117</v>
      </c>
      <c r="N182" s="1846"/>
      <c r="O182" s="1847" t="s">
        <v>118</v>
      </c>
      <c r="P182" s="1847"/>
      <c r="Q182" s="1847" t="s">
        <v>228</v>
      </c>
      <c r="R182" s="1847"/>
      <c r="S182" s="1847" t="s">
        <v>229</v>
      </c>
      <c r="T182" s="1847"/>
      <c r="U182" s="1514" t="s">
        <v>230</v>
      </c>
      <c r="V182" s="1847"/>
      <c r="CG182" s="13"/>
      <c r="CH182" s="13"/>
      <c r="CI182" s="13"/>
      <c r="CJ182" s="13"/>
      <c r="CK182" s="13"/>
      <c r="CL182" s="13"/>
      <c r="CM182" s="13"/>
    </row>
    <row r="183" spans="1:91" ht="16.350000000000001" customHeight="1" x14ac:dyDescent="0.2">
      <c r="A183" s="1500"/>
      <c r="B183" s="14" t="s">
        <v>32</v>
      </c>
      <c r="C183" s="15" t="s">
        <v>33</v>
      </c>
      <c r="D183" s="1474" t="s">
        <v>34</v>
      </c>
      <c r="E183" s="783" t="s">
        <v>40</v>
      </c>
      <c r="F183" s="1174" t="s">
        <v>34</v>
      </c>
      <c r="G183" s="783" t="s">
        <v>40</v>
      </c>
      <c r="H183" s="1174" t="s">
        <v>34</v>
      </c>
      <c r="I183" s="783" t="s">
        <v>40</v>
      </c>
      <c r="J183" s="1174" t="s">
        <v>34</v>
      </c>
      <c r="K183" s="783" t="s">
        <v>40</v>
      </c>
      <c r="L183" s="1482" t="s">
        <v>34</v>
      </c>
      <c r="M183" s="783" t="s">
        <v>40</v>
      </c>
      <c r="N183" s="1482" t="s">
        <v>34</v>
      </c>
      <c r="O183" s="783" t="s">
        <v>40</v>
      </c>
      <c r="P183" s="1482" t="s">
        <v>34</v>
      </c>
      <c r="Q183" s="783" t="s">
        <v>40</v>
      </c>
      <c r="R183" s="1174" t="s">
        <v>34</v>
      </c>
      <c r="S183" s="783" t="s">
        <v>40</v>
      </c>
      <c r="T183" s="1174" t="s">
        <v>34</v>
      </c>
      <c r="U183" s="100" t="s">
        <v>40</v>
      </c>
      <c r="V183" s="1174" t="s">
        <v>34</v>
      </c>
      <c r="CG183" s="13"/>
      <c r="CH183" s="13"/>
      <c r="CI183" s="13"/>
      <c r="CJ183" s="13"/>
      <c r="CK183" s="13"/>
      <c r="CL183" s="13"/>
      <c r="CM183" s="13"/>
    </row>
    <row r="184" spans="1:91" ht="16.350000000000001" customHeight="1" x14ac:dyDescent="0.2">
      <c r="A184" s="780" t="s">
        <v>231</v>
      </c>
      <c r="B184" s="679">
        <f>SUM(C184+D184)</f>
        <v>20</v>
      </c>
      <c r="C184" s="1463">
        <f>SUM(E184+G184+I184+K184+M184+O184+Q184+S184+U184)</f>
        <v>7</v>
      </c>
      <c r="D184" s="118">
        <f>SUM(F184+H184+J184+L184+N184+P184+R184+T184+V184)</f>
        <v>13</v>
      </c>
      <c r="E184" s="681"/>
      <c r="F184" s="1869"/>
      <c r="G184" s="681"/>
      <c r="H184" s="1869">
        <v>5</v>
      </c>
      <c r="I184" s="681">
        <v>2</v>
      </c>
      <c r="J184" s="1869">
        <v>2</v>
      </c>
      <c r="K184" s="681">
        <v>2</v>
      </c>
      <c r="L184" s="358">
        <v>1</v>
      </c>
      <c r="M184" s="681">
        <v>2</v>
      </c>
      <c r="N184" s="358">
        <v>4</v>
      </c>
      <c r="O184" s="681"/>
      <c r="P184" s="358">
        <v>1</v>
      </c>
      <c r="Q184" s="681">
        <v>1</v>
      </c>
      <c r="R184" s="1869"/>
      <c r="S184" s="681"/>
      <c r="T184" s="1869"/>
      <c r="U184" s="681"/>
      <c r="V184" s="358"/>
      <c r="W184" s="131"/>
      <c r="CG184" s="13"/>
      <c r="CH184" s="13"/>
      <c r="CI184" s="13"/>
      <c r="CJ184" s="13"/>
      <c r="CK184" s="13"/>
      <c r="CL184" s="13"/>
      <c r="CM184" s="13"/>
    </row>
    <row r="185" spans="1:91" ht="32.1" customHeight="1" x14ac:dyDescent="0.2">
      <c r="A185" s="82" t="s">
        <v>232</v>
      </c>
      <c r="B185" s="82"/>
      <c r="BX185" s="2"/>
      <c r="BY185" s="2"/>
      <c r="BZ185" s="2"/>
      <c r="CG185" s="13"/>
      <c r="CH185" s="13"/>
      <c r="CI185" s="13"/>
      <c r="CJ185" s="13"/>
      <c r="CK185" s="13"/>
      <c r="CL185" s="13"/>
      <c r="CM185" s="13"/>
    </row>
    <row r="186" spans="1:91" ht="16.350000000000001" customHeight="1" x14ac:dyDescent="0.2">
      <c r="A186" s="1549" t="s">
        <v>233</v>
      </c>
      <c r="B186" s="1501" t="s">
        <v>53</v>
      </c>
      <c r="C186" s="1502"/>
      <c r="D186" s="1503"/>
      <c r="E186" s="1606" t="s">
        <v>6</v>
      </c>
      <c r="F186" s="1607"/>
      <c r="G186" s="1607"/>
      <c r="H186" s="1607"/>
      <c r="I186" s="1607"/>
      <c r="J186" s="1607"/>
      <c r="K186" s="1607"/>
      <c r="L186" s="1608"/>
      <c r="M186" s="1502" t="s">
        <v>234</v>
      </c>
      <c r="N186" s="1609"/>
      <c r="O186" s="1503" t="s">
        <v>235</v>
      </c>
      <c r="BX186" s="2"/>
      <c r="BY186" s="2"/>
      <c r="BZ186" s="2"/>
      <c r="CG186" s="13"/>
      <c r="CH186" s="13"/>
      <c r="CI186" s="13"/>
      <c r="CJ186" s="13"/>
      <c r="CK186" s="13"/>
      <c r="CL186" s="13"/>
      <c r="CM186" s="13"/>
    </row>
    <row r="187" spans="1:91" ht="16.350000000000001" customHeight="1" x14ac:dyDescent="0.2">
      <c r="A187" s="1550"/>
      <c r="B187" s="1504"/>
      <c r="C187" s="1505"/>
      <c r="D187" s="1506"/>
      <c r="E187" s="1507" t="s">
        <v>11</v>
      </c>
      <c r="F187" s="1509"/>
      <c r="G187" s="1507" t="s">
        <v>12</v>
      </c>
      <c r="H187" s="1509"/>
      <c r="I187" s="1870" t="s">
        <v>13</v>
      </c>
      <c r="J187" s="1871"/>
      <c r="K187" s="1507" t="s">
        <v>236</v>
      </c>
      <c r="L187" s="1561"/>
      <c r="M187" s="1505"/>
      <c r="N187" s="1610"/>
      <c r="O187" s="1546"/>
      <c r="BX187" s="2"/>
      <c r="BY187" s="2"/>
      <c r="BZ187" s="2"/>
      <c r="CG187" s="13"/>
      <c r="CH187" s="13"/>
      <c r="CI187" s="13"/>
      <c r="CJ187" s="13"/>
      <c r="CK187" s="13"/>
      <c r="CL187" s="13"/>
      <c r="CM187" s="13"/>
    </row>
    <row r="188" spans="1:91" ht="16.350000000000001" customHeight="1" x14ac:dyDescent="0.2">
      <c r="A188" s="1550"/>
      <c r="B188" s="1473" t="s">
        <v>32</v>
      </c>
      <c r="C188" s="780" t="s">
        <v>33</v>
      </c>
      <c r="D188" s="1473" t="s">
        <v>34</v>
      </c>
      <c r="E188" s="783" t="s">
        <v>40</v>
      </c>
      <c r="F188" s="1490" t="s">
        <v>34</v>
      </c>
      <c r="G188" s="783" t="s">
        <v>40</v>
      </c>
      <c r="H188" s="1490" t="s">
        <v>34</v>
      </c>
      <c r="I188" s="1495" t="s">
        <v>40</v>
      </c>
      <c r="J188" s="1496" t="s">
        <v>34</v>
      </c>
      <c r="K188" s="783" t="s">
        <v>40</v>
      </c>
      <c r="L188" s="1472" t="s">
        <v>34</v>
      </c>
      <c r="M188" s="1182" t="s">
        <v>237</v>
      </c>
      <c r="N188" s="1480" t="s">
        <v>238</v>
      </c>
      <c r="O188" s="1506"/>
      <c r="BX188" s="2"/>
      <c r="BY188" s="2"/>
      <c r="BZ188" s="2"/>
      <c r="CG188" s="13"/>
      <c r="CH188" s="13"/>
      <c r="CI188" s="13"/>
      <c r="CJ188" s="13"/>
      <c r="CK188" s="13"/>
      <c r="CL188" s="13"/>
      <c r="CM188" s="13"/>
    </row>
    <row r="189" spans="1:91" ht="16.350000000000001" customHeight="1" x14ac:dyDescent="0.2">
      <c r="A189" s="1551"/>
      <c r="B189" s="366">
        <f t="shared" ref="B189:B194" si="21">+C189+D189</f>
        <v>18</v>
      </c>
      <c r="C189" s="367">
        <f t="shared" ref="C189:D194" si="22">+E189+G189+I189+K189</f>
        <v>10</v>
      </c>
      <c r="D189" s="368">
        <f t="shared" si="22"/>
        <v>8</v>
      </c>
      <c r="E189" s="684">
        <f t="shared" ref="E189:O189" si="23">SUM(E190:E194)</f>
        <v>1</v>
      </c>
      <c r="F189" s="370">
        <f t="shared" si="23"/>
        <v>1</v>
      </c>
      <c r="G189" s="684">
        <f t="shared" si="23"/>
        <v>1</v>
      </c>
      <c r="H189" s="370">
        <f t="shared" si="23"/>
        <v>2</v>
      </c>
      <c r="I189" s="684">
        <f t="shared" si="23"/>
        <v>2</v>
      </c>
      <c r="J189" s="1872">
        <f t="shared" si="23"/>
        <v>0</v>
      </c>
      <c r="K189" s="679">
        <f t="shared" si="23"/>
        <v>6</v>
      </c>
      <c r="L189" s="372">
        <f t="shared" si="23"/>
        <v>5</v>
      </c>
      <c r="M189" s="373">
        <f t="shared" si="23"/>
        <v>12</v>
      </c>
      <c r="N189" s="370">
        <f t="shared" si="23"/>
        <v>6</v>
      </c>
      <c r="O189" s="686">
        <f t="shared" si="23"/>
        <v>12</v>
      </c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BX189" s="2"/>
      <c r="BY189" s="2"/>
      <c r="BZ189" s="2"/>
      <c r="CG189" s="13"/>
      <c r="CH189" s="13"/>
      <c r="CI189" s="13"/>
      <c r="CJ189" s="13"/>
      <c r="CK189" s="13"/>
      <c r="CL189" s="13"/>
      <c r="CM189" s="13"/>
    </row>
    <row r="190" spans="1:91" ht="16.350000000000001" customHeight="1" x14ac:dyDescent="0.2">
      <c r="A190" s="1450" t="s">
        <v>239</v>
      </c>
      <c r="B190" s="1457">
        <f t="shared" si="21"/>
        <v>15</v>
      </c>
      <c r="C190" s="1457">
        <f t="shared" si="22"/>
        <v>9</v>
      </c>
      <c r="D190" s="1470">
        <f t="shared" si="22"/>
        <v>6</v>
      </c>
      <c r="E190" s="212">
        <v>1</v>
      </c>
      <c r="F190" s="216">
        <v>1</v>
      </c>
      <c r="G190" s="212">
        <v>1</v>
      </c>
      <c r="H190" s="216">
        <v>2</v>
      </c>
      <c r="I190" s="212">
        <v>2</v>
      </c>
      <c r="J190" s="213"/>
      <c r="K190" s="212">
        <v>5</v>
      </c>
      <c r="L190" s="376">
        <v>3</v>
      </c>
      <c r="M190" s="214">
        <v>10</v>
      </c>
      <c r="N190" s="216">
        <v>5</v>
      </c>
      <c r="O190" s="377">
        <v>9</v>
      </c>
      <c r="P190" s="28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12"/>
      <c r="AC190" s="12"/>
      <c r="AD190" s="12"/>
      <c r="AE190" s="12"/>
      <c r="BX190" s="2"/>
      <c r="BY190" s="2"/>
      <c r="BZ190" s="2"/>
      <c r="CG190" s="13">
        <v>0</v>
      </c>
      <c r="CH190" s="13">
        <v>0</v>
      </c>
      <c r="CI190" s="13"/>
      <c r="CJ190" s="13"/>
      <c r="CK190" s="13"/>
      <c r="CL190" s="13"/>
      <c r="CM190" s="13"/>
    </row>
    <row r="191" spans="1:91" ht="16.350000000000001" customHeight="1" x14ac:dyDescent="0.2">
      <c r="A191" s="30" t="s">
        <v>240</v>
      </c>
      <c r="B191" s="378">
        <f t="shared" si="21"/>
        <v>3</v>
      </c>
      <c r="C191" s="378">
        <f t="shared" si="22"/>
        <v>1</v>
      </c>
      <c r="D191" s="379">
        <f t="shared" si="22"/>
        <v>2</v>
      </c>
      <c r="E191" s="217"/>
      <c r="F191" s="221"/>
      <c r="G191" s="217"/>
      <c r="H191" s="221"/>
      <c r="I191" s="217"/>
      <c r="J191" s="218"/>
      <c r="K191" s="217">
        <v>1</v>
      </c>
      <c r="L191" s="380">
        <v>2</v>
      </c>
      <c r="M191" s="219">
        <v>2</v>
      </c>
      <c r="N191" s="221">
        <v>1</v>
      </c>
      <c r="O191" s="381">
        <v>3</v>
      </c>
      <c r="P191" s="28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12"/>
      <c r="AC191" s="12"/>
      <c r="AD191" s="12"/>
      <c r="AE191" s="12"/>
      <c r="BX191" s="2"/>
      <c r="BY191" s="2"/>
      <c r="BZ191" s="2"/>
      <c r="CG191" s="13">
        <v>0</v>
      </c>
      <c r="CH191" s="13">
        <v>0</v>
      </c>
      <c r="CI191" s="13"/>
      <c r="CJ191" s="13"/>
      <c r="CK191" s="13"/>
      <c r="CL191" s="13"/>
      <c r="CM191" s="13"/>
    </row>
    <row r="192" spans="1:91" ht="16.350000000000001" customHeight="1" x14ac:dyDescent="0.2">
      <c r="A192" s="30" t="s">
        <v>241</v>
      </c>
      <c r="B192" s="378">
        <f t="shared" si="21"/>
        <v>0</v>
      </c>
      <c r="C192" s="378">
        <f t="shared" si="22"/>
        <v>0</v>
      </c>
      <c r="D192" s="379">
        <f t="shared" si="22"/>
        <v>0</v>
      </c>
      <c r="E192" s="217"/>
      <c r="F192" s="221"/>
      <c r="G192" s="217"/>
      <c r="H192" s="221"/>
      <c r="I192" s="217"/>
      <c r="J192" s="218"/>
      <c r="K192" s="217"/>
      <c r="L192" s="380"/>
      <c r="M192" s="219"/>
      <c r="N192" s="221"/>
      <c r="O192" s="381"/>
      <c r="P192" s="28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12"/>
      <c r="AC192" s="12"/>
      <c r="AD192" s="12"/>
      <c r="AE192" s="12"/>
      <c r="CG192" s="13">
        <v>0</v>
      </c>
      <c r="CH192" s="13">
        <v>0</v>
      </c>
      <c r="CI192" s="13"/>
      <c r="CJ192" s="13"/>
      <c r="CK192" s="13"/>
      <c r="CL192" s="13"/>
      <c r="CM192" s="13"/>
    </row>
    <row r="193" spans="1:104" ht="16.350000000000001" customHeight="1" x14ac:dyDescent="0.2">
      <c r="A193" s="30" t="s">
        <v>242</v>
      </c>
      <c r="B193" s="378">
        <f t="shared" si="21"/>
        <v>0</v>
      </c>
      <c r="C193" s="378">
        <f t="shared" si="22"/>
        <v>0</v>
      </c>
      <c r="D193" s="379">
        <f t="shared" si="22"/>
        <v>0</v>
      </c>
      <c r="E193" s="382"/>
      <c r="F193" s="383"/>
      <c r="G193" s="382"/>
      <c r="H193" s="383"/>
      <c r="I193" s="382"/>
      <c r="J193" s="384"/>
      <c r="K193" s="382"/>
      <c r="L193" s="385"/>
      <c r="M193" s="386"/>
      <c r="N193" s="383"/>
      <c r="O193" s="387"/>
      <c r="P193" s="28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12"/>
      <c r="AC193" s="12"/>
      <c r="AD193" s="12"/>
      <c r="AE193" s="12"/>
      <c r="CG193" s="13">
        <v>0</v>
      </c>
      <c r="CH193" s="13">
        <v>0</v>
      </c>
      <c r="CI193" s="13"/>
      <c r="CJ193" s="13"/>
      <c r="CK193" s="13"/>
      <c r="CL193" s="13"/>
      <c r="CM193" s="13"/>
    </row>
    <row r="194" spans="1:104" ht="16.350000000000001" customHeight="1" x14ac:dyDescent="0.2">
      <c r="A194" s="76" t="s">
        <v>243</v>
      </c>
      <c r="B194" s="388">
        <f t="shared" si="21"/>
        <v>0</v>
      </c>
      <c r="C194" s="388">
        <f t="shared" si="22"/>
        <v>0</v>
      </c>
      <c r="D194" s="389">
        <f t="shared" si="22"/>
        <v>0</v>
      </c>
      <c r="E194" s="222"/>
      <c r="F194" s="223"/>
      <c r="G194" s="222"/>
      <c r="H194" s="223"/>
      <c r="I194" s="222"/>
      <c r="J194" s="223"/>
      <c r="K194" s="222"/>
      <c r="L194" s="390"/>
      <c r="M194" s="224"/>
      <c r="N194" s="223"/>
      <c r="O194" s="391"/>
      <c r="P194" s="28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12"/>
      <c r="AC194" s="12"/>
      <c r="AD194" s="12"/>
      <c r="AE194" s="12"/>
      <c r="CG194" s="13">
        <v>0</v>
      </c>
      <c r="CH194" s="13">
        <v>0</v>
      </c>
      <c r="CI194" s="13"/>
      <c r="CJ194" s="13"/>
      <c r="CK194" s="13"/>
      <c r="CL194" s="13"/>
      <c r="CM194" s="13"/>
    </row>
    <row r="199" spans="1:104" s="392" customFormat="1" hidden="1" x14ac:dyDescent="0.2">
      <c r="A199" s="392">
        <f>SUM(B12:B14,B19:B22,B27:B32,B63,B85,C90,D100:D102,C107:C109,C113:C114,C118:C119,B135,D142:D143,C146:C151,D155:D160,C165:C168,B178:B179,B184,B37:B42,B47:B52,E138:F138,C91:C97,C173:C174,B189)</f>
        <v>10147</v>
      </c>
      <c r="B199" s="392">
        <f>SUM(CG8:CM194)</f>
        <v>1</v>
      </c>
      <c r="BX199" s="393"/>
      <c r="BY199" s="393"/>
      <c r="BZ199" s="393"/>
      <c r="CA199" s="393"/>
      <c r="CB199" s="393"/>
      <c r="CC199" s="393"/>
      <c r="CD199" s="393"/>
      <c r="CE199" s="393"/>
      <c r="CF199" s="393"/>
      <c r="CG199" s="393"/>
      <c r="CH199" s="393"/>
      <c r="CI199" s="393"/>
      <c r="CJ199" s="393"/>
      <c r="CK199" s="393"/>
      <c r="CL199" s="393"/>
      <c r="CM199" s="393"/>
      <c r="CN199" s="393"/>
      <c r="CO199" s="393"/>
      <c r="CP199" s="393"/>
      <c r="CQ199" s="393"/>
      <c r="CR199" s="393"/>
      <c r="CS199" s="393"/>
      <c r="CT199" s="393"/>
      <c r="CU199" s="393"/>
      <c r="CV199" s="393"/>
      <c r="CW199" s="393"/>
      <c r="CX199" s="393"/>
      <c r="CY199" s="393"/>
      <c r="CZ199" s="393"/>
    </row>
  </sheetData>
  <mergeCells count="319">
    <mergeCell ref="K187:L187"/>
    <mergeCell ref="S182:T182"/>
    <mergeCell ref="U182:V182"/>
    <mergeCell ref="A186:A189"/>
    <mergeCell ref="B186:D187"/>
    <mergeCell ref="E186:L186"/>
    <mergeCell ref="M186:N187"/>
    <mergeCell ref="O186:O188"/>
    <mergeCell ref="E187:F187"/>
    <mergeCell ref="G187:H187"/>
    <mergeCell ref="I187:J187"/>
    <mergeCell ref="A181:A183"/>
    <mergeCell ref="B181:D182"/>
    <mergeCell ref="E181:V181"/>
    <mergeCell ref="E182:F182"/>
    <mergeCell ref="G182:H182"/>
    <mergeCell ref="I182:J182"/>
    <mergeCell ref="K182:L182"/>
    <mergeCell ref="M182:N182"/>
    <mergeCell ref="O182:P182"/>
    <mergeCell ref="Q182:R182"/>
    <mergeCell ref="A173:A174"/>
    <mergeCell ref="A176:A177"/>
    <mergeCell ref="B176:B177"/>
    <mergeCell ref="C176:C177"/>
    <mergeCell ref="D176:D177"/>
    <mergeCell ref="AF170:AG170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AB171:AB172"/>
    <mergeCell ref="W170:W172"/>
    <mergeCell ref="X170:X172"/>
    <mergeCell ref="Y170:Y172"/>
    <mergeCell ref="Z170:Z172"/>
    <mergeCell ref="AA170:AA172"/>
    <mergeCell ref="AB170:AE170"/>
    <mergeCell ref="AC171:AC172"/>
    <mergeCell ref="AD171:AD172"/>
    <mergeCell ref="AE171:AE172"/>
    <mergeCell ref="A167:B167"/>
    <mergeCell ref="A168:B168"/>
    <mergeCell ref="A170:B172"/>
    <mergeCell ref="C170:E171"/>
    <mergeCell ref="F170:U170"/>
    <mergeCell ref="V170:V172"/>
    <mergeCell ref="AF163:AG163"/>
    <mergeCell ref="AF171:AF172"/>
    <mergeCell ref="AG171:AG172"/>
    <mergeCell ref="AJ163:AK163"/>
    <mergeCell ref="AL163:AM163"/>
    <mergeCell ref="A165:B165"/>
    <mergeCell ref="A166:B166"/>
    <mergeCell ref="T163:U163"/>
    <mergeCell ref="V163:W163"/>
    <mergeCell ref="X163:Y163"/>
    <mergeCell ref="Z163:AA163"/>
    <mergeCell ref="AB163:AC163"/>
    <mergeCell ref="AD163:AE163"/>
    <mergeCell ref="A162:B164"/>
    <mergeCell ref="C162:E163"/>
    <mergeCell ref="F162:AM162"/>
    <mergeCell ref="F163:G163"/>
    <mergeCell ref="H163:I163"/>
    <mergeCell ref="J163:K163"/>
    <mergeCell ref="L163:M163"/>
    <mergeCell ref="N163:O163"/>
    <mergeCell ref="P163:Q163"/>
    <mergeCell ref="R163:S163"/>
    <mergeCell ref="A155:A157"/>
    <mergeCell ref="B155:C155"/>
    <mergeCell ref="B156:C156"/>
    <mergeCell ref="B157:C157"/>
    <mergeCell ref="A158:A160"/>
    <mergeCell ref="B158:C158"/>
    <mergeCell ref="B159:C159"/>
    <mergeCell ref="B160:C160"/>
    <mergeCell ref="AH163:AI163"/>
    <mergeCell ref="A146:A147"/>
    <mergeCell ref="A149:A151"/>
    <mergeCell ref="A153:C154"/>
    <mergeCell ref="D153:F153"/>
    <mergeCell ref="G153:G154"/>
    <mergeCell ref="H153:H154"/>
    <mergeCell ref="G140:G141"/>
    <mergeCell ref="H140:J140"/>
    <mergeCell ref="K140:M140"/>
    <mergeCell ref="A142:A143"/>
    <mergeCell ref="B142:C142"/>
    <mergeCell ref="A145:B145"/>
    <mergeCell ref="I153:I154"/>
    <mergeCell ref="A118:A119"/>
    <mergeCell ref="A121:A122"/>
    <mergeCell ref="B121:B122"/>
    <mergeCell ref="A137:D137"/>
    <mergeCell ref="B138:D138"/>
    <mergeCell ref="A140:C141"/>
    <mergeCell ref="D140:F140"/>
    <mergeCell ref="A114:B114"/>
    <mergeCell ref="A116:B117"/>
    <mergeCell ref="C116:C117"/>
    <mergeCell ref="D116:M116"/>
    <mergeCell ref="N116:O116"/>
    <mergeCell ref="P116:P117"/>
    <mergeCell ref="X111:X112"/>
    <mergeCell ref="Y111:AB111"/>
    <mergeCell ref="AC111:AD111"/>
    <mergeCell ref="AE111:AH111"/>
    <mergeCell ref="AI111:AI112"/>
    <mergeCell ref="A113:B113"/>
    <mergeCell ref="L111:M111"/>
    <mergeCell ref="N111:O111"/>
    <mergeCell ref="P111:Q111"/>
    <mergeCell ref="R111:S111"/>
    <mergeCell ref="T111:U111"/>
    <mergeCell ref="V111:W111"/>
    <mergeCell ref="A109:B109"/>
    <mergeCell ref="A111:B112"/>
    <mergeCell ref="C111:E111"/>
    <mergeCell ref="F111:G111"/>
    <mergeCell ref="H111:I111"/>
    <mergeCell ref="J111:K111"/>
    <mergeCell ref="AF105:AG105"/>
    <mergeCell ref="AH105:AI105"/>
    <mergeCell ref="AJ105:AK105"/>
    <mergeCell ref="A107:B107"/>
    <mergeCell ref="A108:B108"/>
    <mergeCell ref="AN104:AN106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A97:B97"/>
    <mergeCell ref="A99:C99"/>
    <mergeCell ref="A100:B102"/>
    <mergeCell ref="A104:B106"/>
    <mergeCell ref="C104:E105"/>
    <mergeCell ref="F104:AM104"/>
    <mergeCell ref="X105:Y105"/>
    <mergeCell ref="Z105:AA105"/>
    <mergeCell ref="AB105:AC105"/>
    <mergeCell ref="AD105:AE105"/>
    <mergeCell ref="AL105:AM105"/>
    <mergeCell ref="A90:B90"/>
    <mergeCell ref="A91:A93"/>
    <mergeCell ref="A94:B94"/>
    <mergeCell ref="A95:B95"/>
    <mergeCell ref="A96:B96"/>
    <mergeCell ref="Z88:AA88"/>
    <mergeCell ref="AB88:AC88"/>
    <mergeCell ref="AD88:AE88"/>
    <mergeCell ref="AF88:AG88"/>
    <mergeCell ref="A87:B89"/>
    <mergeCell ref="C87:E88"/>
    <mergeCell ref="AO87:AO89"/>
    <mergeCell ref="F88:G88"/>
    <mergeCell ref="H88:I88"/>
    <mergeCell ref="J88:K88"/>
    <mergeCell ref="L88:M88"/>
    <mergeCell ref="N88:O88"/>
    <mergeCell ref="P88:Q88"/>
    <mergeCell ref="R88:S88"/>
    <mergeCell ref="T88:U88"/>
    <mergeCell ref="AL88:AM88"/>
    <mergeCell ref="AH88:AI88"/>
    <mergeCell ref="AJ88:AK88"/>
    <mergeCell ref="F87:AM87"/>
    <mergeCell ref="V88:W88"/>
    <mergeCell ref="X88:Y88"/>
    <mergeCell ref="Q55:R55"/>
    <mergeCell ref="S55:T55"/>
    <mergeCell ref="U55:V55"/>
    <mergeCell ref="W55:X55"/>
    <mergeCell ref="Y55:Z55"/>
    <mergeCell ref="AA55:AB55"/>
    <mergeCell ref="A54:A56"/>
    <mergeCell ref="B54:D55"/>
    <mergeCell ref="E54:AL54"/>
    <mergeCell ref="AK55:AL55"/>
    <mergeCell ref="AM54:AN55"/>
    <mergeCell ref="E55:F55"/>
    <mergeCell ref="G55:H55"/>
    <mergeCell ref="I55:J55"/>
    <mergeCell ref="K55:L55"/>
    <mergeCell ref="AN87:AN89"/>
    <mergeCell ref="M55:N55"/>
    <mergeCell ref="O55:P5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C55:AD55"/>
    <mergeCell ref="AE55:AF55"/>
    <mergeCell ref="AG55:AH55"/>
    <mergeCell ref="AI55:AJ55"/>
    <mergeCell ref="A44:A46"/>
    <mergeCell ref="B44:D45"/>
    <mergeCell ref="E44:AL44"/>
    <mergeCell ref="AM44:AM46"/>
    <mergeCell ref="AN44:AN46"/>
    <mergeCell ref="E45:F45"/>
    <mergeCell ref="G45:H45"/>
    <mergeCell ref="I45:J45"/>
    <mergeCell ref="K45:L45"/>
    <mergeCell ref="M45:N45"/>
    <mergeCell ref="A34:A36"/>
    <mergeCell ref="B34:D35"/>
    <mergeCell ref="E34:AL34"/>
    <mergeCell ref="AM34:AM36"/>
    <mergeCell ref="AN34:AN36"/>
    <mergeCell ref="E35:F35"/>
    <mergeCell ref="G35:H35"/>
    <mergeCell ref="I35:J35"/>
    <mergeCell ref="K35:L35"/>
    <mergeCell ref="M35:N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M24:AM26"/>
    <mergeCell ref="AN24:AN26"/>
    <mergeCell ref="E25:F25"/>
    <mergeCell ref="G25:H25"/>
    <mergeCell ref="I25:J25"/>
    <mergeCell ref="K25:L25"/>
    <mergeCell ref="M25:N25"/>
    <mergeCell ref="O25:P25"/>
    <mergeCell ref="Q25:R25"/>
    <mergeCell ref="S25:T25"/>
    <mergeCell ref="A24:A26"/>
    <mergeCell ref="B24:D25"/>
    <mergeCell ref="E24:AL24"/>
    <mergeCell ref="U25:V25"/>
    <mergeCell ref="W25:X25"/>
    <mergeCell ref="Y25:Z25"/>
    <mergeCell ref="S17:T17"/>
    <mergeCell ref="U17:V17"/>
    <mergeCell ref="W17:X17"/>
    <mergeCell ref="Y17:Z17"/>
    <mergeCell ref="AA17:AB17"/>
    <mergeCell ref="AC17:AD17"/>
    <mergeCell ref="G17:H17"/>
    <mergeCell ref="I17:J17"/>
    <mergeCell ref="K17:L17"/>
    <mergeCell ref="M17:N17"/>
    <mergeCell ref="O17:P17"/>
    <mergeCell ref="Q17:R17"/>
    <mergeCell ref="AA25:AB25"/>
    <mergeCell ref="AC25:AD25"/>
    <mergeCell ref="AE25:AF25"/>
    <mergeCell ref="AG25:AH25"/>
    <mergeCell ref="AI25:AJ25"/>
    <mergeCell ref="AK25:AL25"/>
    <mergeCell ref="A15:M15"/>
    <mergeCell ref="A16:A18"/>
    <mergeCell ref="B16:D17"/>
    <mergeCell ref="E16:AL16"/>
    <mergeCell ref="AM16:AM18"/>
    <mergeCell ref="AN16:AN18"/>
    <mergeCell ref="E17:F17"/>
    <mergeCell ref="AC10:AD10"/>
    <mergeCell ref="AE10:AF10"/>
    <mergeCell ref="AG10:AH10"/>
    <mergeCell ref="AI10:AJ10"/>
    <mergeCell ref="AK10:AL10"/>
    <mergeCell ref="AN10:AN11"/>
    <mergeCell ref="AE17:AF17"/>
    <mergeCell ref="AG17:AH17"/>
    <mergeCell ref="AI17:AJ17"/>
    <mergeCell ref="AK17:AL17"/>
    <mergeCell ref="AR9:AR11"/>
    <mergeCell ref="AS9:AS11"/>
    <mergeCell ref="E10:F10"/>
    <mergeCell ref="G10:H10"/>
    <mergeCell ref="I10:J10"/>
    <mergeCell ref="K10:L10"/>
    <mergeCell ref="M10:N10"/>
    <mergeCell ref="O10:P10"/>
    <mergeCell ref="Q10:R10"/>
    <mergeCell ref="S10:T10"/>
    <mergeCell ref="AO10:AO11"/>
    <mergeCell ref="AP10:AP11"/>
    <mergeCell ref="AQ10:AQ11"/>
    <mergeCell ref="A6:O6"/>
    <mergeCell ref="A9:A11"/>
    <mergeCell ref="B9:D10"/>
    <mergeCell ref="E9:AL9"/>
    <mergeCell ref="AM9:AM11"/>
    <mergeCell ref="AN9:AQ9"/>
    <mergeCell ref="U10:V10"/>
    <mergeCell ref="W10:X10"/>
    <mergeCell ref="Y10:Z10"/>
    <mergeCell ref="AA10:AB10"/>
  </mergeCells>
  <dataValidations count="1">
    <dataValidation type="whole" allowBlank="1" showInputMessage="1" showErrorMessage="1" sqref="A1:XFD1048576">
      <formula1>0</formula1>
      <formula2>1E+29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</dc:creator>
  <cp:lastModifiedBy>Depto. Bioestadistica</cp:lastModifiedBy>
  <dcterms:created xsi:type="dcterms:W3CDTF">2020-04-24T05:33:31Z</dcterms:created>
  <dcterms:modified xsi:type="dcterms:W3CDTF">2021-01-20T15:25:18Z</dcterms:modified>
</cp:coreProperties>
</file>