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804" activeTab="12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CJ133" i="13" l="1"/>
  <c r="CI133" i="13"/>
  <c r="CH133" i="13"/>
  <c r="CG133" i="13"/>
  <c r="CD133" i="13"/>
  <c r="CC133" i="13"/>
  <c r="CB133" i="13"/>
  <c r="CA133" i="13"/>
  <c r="I133" i="13" s="1"/>
  <c r="CJ129" i="13"/>
  <c r="CI129" i="13"/>
  <c r="CH129" i="13"/>
  <c r="CG129" i="13"/>
  <c r="CD129" i="13"/>
  <c r="CC129" i="13"/>
  <c r="CB129" i="13"/>
  <c r="N129" i="13" s="1"/>
  <c r="CA129" i="13"/>
  <c r="B125" i="13"/>
  <c r="B124" i="13"/>
  <c r="B120" i="13"/>
  <c r="B119" i="13"/>
  <c r="CG112" i="13"/>
  <c r="CA112" i="13" s="1"/>
  <c r="M112" i="13" s="1"/>
  <c r="D112" i="13"/>
  <c r="CG111" i="13"/>
  <c r="CA111" i="13" s="1"/>
  <c r="M111" i="13" s="1"/>
  <c r="D111" i="13"/>
  <c r="CG110" i="13"/>
  <c r="CA110" i="13" s="1"/>
  <c r="M110" i="13" s="1"/>
  <c r="D110" i="13"/>
  <c r="CG109" i="13"/>
  <c r="CA109" i="13" s="1"/>
  <c r="M109" i="13" s="1"/>
  <c r="D109" i="13"/>
  <c r="CG108" i="13"/>
  <c r="CA108" i="13" s="1"/>
  <c r="M108" i="13" s="1"/>
  <c r="D108" i="13"/>
  <c r="CG107" i="13"/>
  <c r="CA107" i="13" s="1"/>
  <c r="M107" i="13" s="1"/>
  <c r="D107" i="13"/>
  <c r="CG106" i="13"/>
  <c r="CA106" i="13" s="1"/>
  <c r="M106" i="13" s="1"/>
  <c r="D106" i="13"/>
  <c r="CG105" i="13"/>
  <c r="CA105" i="13" s="1"/>
  <c r="M105" i="13" s="1"/>
  <c r="D105" i="13"/>
  <c r="CG104" i="13"/>
  <c r="CA104" i="13" s="1"/>
  <c r="M104" i="13" s="1"/>
  <c r="D104" i="13"/>
  <c r="CH100" i="13"/>
  <c r="CB100" i="13" s="1"/>
  <c r="E100" i="13"/>
  <c r="CG100" i="13" s="1"/>
  <c r="CA100" i="13" s="1"/>
  <c r="E99" i="13"/>
  <c r="CH99" i="13" s="1"/>
  <c r="CB99" i="13" s="1"/>
  <c r="CH98" i="13"/>
  <c r="CB98" i="13" s="1"/>
  <c r="E98" i="13"/>
  <c r="CG98" i="13" s="1"/>
  <c r="CA98" i="13" s="1"/>
  <c r="H83" i="13"/>
  <c r="G83" i="13"/>
  <c r="F83" i="13"/>
  <c r="E83" i="13"/>
  <c r="D83" i="13" s="1"/>
  <c r="D82" i="13"/>
  <c r="D81" i="13"/>
  <c r="D80" i="13"/>
  <c r="D79" i="13"/>
  <c r="I76" i="13"/>
  <c r="H76" i="13"/>
  <c r="D76" i="13" s="1"/>
  <c r="G76" i="13"/>
  <c r="F76" i="13"/>
  <c r="E76" i="13"/>
  <c r="D75" i="13"/>
  <c r="CG75" i="13" s="1"/>
  <c r="CA75" i="13" s="1"/>
  <c r="J75" i="13" s="1"/>
  <c r="D74" i="13"/>
  <c r="CG74" i="13" s="1"/>
  <c r="CA74" i="13" s="1"/>
  <c r="J74" i="13" s="1"/>
  <c r="D73" i="13"/>
  <c r="CG73" i="13" s="1"/>
  <c r="CA73" i="13" s="1"/>
  <c r="J73" i="13" s="1"/>
  <c r="D72" i="13"/>
  <c r="CG72" i="13" s="1"/>
  <c r="CA72" i="13" s="1"/>
  <c r="J72" i="13" s="1"/>
  <c r="D71" i="13"/>
  <c r="CG71" i="13" s="1"/>
  <c r="CA71" i="13" s="1"/>
  <c r="J71" i="13" s="1"/>
  <c r="D70" i="13"/>
  <c r="CG70" i="13" s="1"/>
  <c r="CA70" i="13" s="1"/>
  <c r="J70" i="13" s="1"/>
  <c r="D69" i="13"/>
  <c r="CG69" i="13" s="1"/>
  <c r="CA69" i="13" s="1"/>
  <c r="J69" i="13" s="1"/>
  <c r="D68" i="13"/>
  <c r="CG68" i="13" s="1"/>
  <c r="CA68" i="13" s="1"/>
  <c r="J68" i="13" s="1"/>
  <c r="D67" i="13"/>
  <c r="CG67" i="13" s="1"/>
  <c r="CA67" i="13" s="1"/>
  <c r="J67" i="13" s="1"/>
  <c r="D66" i="13"/>
  <c r="CG66" i="13" s="1"/>
  <c r="CA66" i="13" s="1"/>
  <c r="J66" i="13" s="1"/>
  <c r="D65" i="13"/>
  <c r="CG65" i="13" s="1"/>
  <c r="CA65" i="13" s="1"/>
  <c r="J65" i="13" s="1"/>
  <c r="D64" i="13"/>
  <c r="CG64" i="13" s="1"/>
  <c r="CA64" i="13" s="1"/>
  <c r="J64" i="13" s="1"/>
  <c r="D63" i="13"/>
  <c r="CG63" i="13" s="1"/>
  <c r="CA63" i="13" s="1"/>
  <c r="J63" i="13" s="1"/>
  <c r="D62" i="13"/>
  <c r="CG62" i="13" s="1"/>
  <c r="CA62" i="13" s="1"/>
  <c r="J62" i="13" s="1"/>
  <c r="D61" i="13"/>
  <c r="CG61" i="13" s="1"/>
  <c r="CA61" i="13" s="1"/>
  <c r="J61" i="13" s="1"/>
  <c r="D60" i="13"/>
  <c r="CG60" i="13" s="1"/>
  <c r="CA60" i="13" s="1"/>
  <c r="J60" i="13" s="1"/>
  <c r="D59" i="13"/>
  <c r="CG59" i="13" s="1"/>
  <c r="CA59" i="13" s="1"/>
  <c r="J59" i="13" s="1"/>
  <c r="D58" i="13"/>
  <c r="CG58" i="13" s="1"/>
  <c r="CA58" i="13" s="1"/>
  <c r="J58" i="13" s="1"/>
  <c r="D57" i="13"/>
  <c r="CG57" i="13" s="1"/>
  <c r="CA57" i="13" s="1"/>
  <c r="J57" i="13" s="1"/>
  <c r="D56" i="13"/>
  <c r="CG56" i="13" s="1"/>
  <c r="CA56" i="13" s="1"/>
  <c r="J56" i="13" s="1"/>
  <c r="D55" i="13"/>
  <c r="CG55" i="13" s="1"/>
  <c r="CA55" i="13" s="1"/>
  <c r="J55" i="13" s="1"/>
  <c r="D54" i="13"/>
  <c r="CG54" i="13" s="1"/>
  <c r="CA54" i="13" s="1"/>
  <c r="J54" i="13" s="1"/>
  <c r="D53" i="13"/>
  <c r="CG53" i="13" s="1"/>
  <c r="CA53" i="13" s="1"/>
  <c r="J53" i="13" s="1"/>
  <c r="D52" i="13"/>
  <c r="CG52" i="13" s="1"/>
  <c r="CA52" i="13" s="1"/>
  <c r="J52" i="13" s="1"/>
  <c r="D51" i="13"/>
  <c r="CG51" i="13" s="1"/>
  <c r="CA51" i="13" s="1"/>
  <c r="J51" i="13" s="1"/>
  <c r="D50" i="13"/>
  <c r="CG50" i="13" s="1"/>
  <c r="CA50" i="13" s="1"/>
  <c r="J50" i="13" s="1"/>
  <c r="D49" i="13"/>
  <c r="CG49" i="13" s="1"/>
  <c r="CA49" i="13" s="1"/>
  <c r="J49" i="13" s="1"/>
  <c r="D48" i="13"/>
  <c r="CG48" i="13" s="1"/>
  <c r="CA48" i="13" s="1"/>
  <c r="J48" i="13" s="1"/>
  <c r="D47" i="13"/>
  <c r="CG47" i="13" s="1"/>
  <c r="CA47" i="13" s="1"/>
  <c r="J47" i="13" s="1"/>
  <c r="D46" i="13"/>
  <c r="CG46" i="13" s="1"/>
  <c r="CA46" i="13" s="1"/>
  <c r="J46" i="13" s="1"/>
  <c r="D45" i="13"/>
  <c r="CG45" i="13" s="1"/>
  <c r="CA45" i="13" s="1"/>
  <c r="J45" i="13" s="1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 s="1"/>
  <c r="A198" i="13" s="1"/>
  <c r="D41" i="13"/>
  <c r="D40" i="13"/>
  <c r="D39" i="13"/>
  <c r="D38" i="13"/>
  <c r="D37" i="13"/>
  <c r="CG36" i="13"/>
  <c r="CA36" i="13" s="1"/>
  <c r="AD36" i="13" s="1"/>
  <c r="D36" i="13"/>
  <c r="CG35" i="13"/>
  <c r="CA35" i="13" s="1"/>
  <c r="AD35" i="13" s="1"/>
  <c r="D35" i="13"/>
  <c r="CG34" i="13"/>
  <c r="CA34" i="13" s="1"/>
  <c r="AD34" i="13" s="1"/>
  <c r="D34" i="13"/>
  <c r="CG33" i="13"/>
  <c r="CA33" i="13" s="1"/>
  <c r="AD33" i="13" s="1"/>
  <c r="D33" i="13"/>
  <c r="CG32" i="13"/>
  <c r="CA32" i="13" s="1"/>
  <c r="AD32" i="13" s="1"/>
  <c r="D32" i="13"/>
  <c r="CG31" i="13"/>
  <c r="CA31" i="13" s="1"/>
  <c r="AD31" i="13" s="1"/>
  <c r="D31" i="13"/>
  <c r="CG30" i="13"/>
  <c r="CA30" i="13" s="1"/>
  <c r="AD30" i="13" s="1"/>
  <c r="D30" i="13"/>
  <c r="CG29" i="13"/>
  <c r="CA29" i="13" s="1"/>
  <c r="AD29" i="13" s="1"/>
  <c r="D29" i="13"/>
  <c r="CG28" i="13"/>
  <c r="CA28" i="13" s="1"/>
  <c r="AD28" i="13" s="1"/>
  <c r="D28" i="13"/>
  <c r="CG27" i="13"/>
  <c r="CA27" i="13" s="1"/>
  <c r="AD27" i="13" s="1"/>
  <c r="D27" i="13"/>
  <c r="CG26" i="13"/>
  <c r="CA26" i="13" s="1"/>
  <c r="AD26" i="13" s="1"/>
  <c r="D26" i="13"/>
  <c r="CG25" i="13"/>
  <c r="CA25" i="13" s="1"/>
  <c r="AD25" i="13" s="1"/>
  <c r="D25" i="13"/>
  <c r="CG24" i="13"/>
  <c r="CA24" i="13" s="1"/>
  <c r="AD24" i="13" s="1"/>
  <c r="D24" i="13"/>
  <c r="CG23" i="13"/>
  <c r="CA23" i="13" s="1"/>
  <c r="AD23" i="13" s="1"/>
  <c r="D23" i="13"/>
  <c r="CG22" i="13"/>
  <c r="CA22" i="13" s="1"/>
  <c r="AD22" i="13" s="1"/>
  <c r="D22" i="13"/>
  <c r="CG21" i="13"/>
  <c r="CA21" i="13" s="1"/>
  <c r="AD21" i="13" s="1"/>
  <c r="D21" i="13"/>
  <c r="CG20" i="13"/>
  <c r="CA20" i="13" s="1"/>
  <c r="AD20" i="13" s="1"/>
  <c r="D20" i="13"/>
  <c r="CG19" i="13"/>
  <c r="CA19" i="13" s="1"/>
  <c r="AD19" i="13" s="1"/>
  <c r="D19" i="13"/>
  <c r="CG18" i="13"/>
  <c r="CA18" i="13" s="1"/>
  <c r="AD18" i="13" s="1"/>
  <c r="D18" i="13"/>
  <c r="CG17" i="13"/>
  <c r="CA17" i="13" s="1"/>
  <c r="AD17" i="13" s="1"/>
  <c r="D17" i="13"/>
  <c r="CG16" i="13"/>
  <c r="CA16" i="13" s="1"/>
  <c r="AD16" i="13" s="1"/>
  <c r="D16" i="13"/>
  <c r="CG15" i="13"/>
  <c r="CA15" i="13" s="1"/>
  <c r="AD15" i="13" s="1"/>
  <c r="D15" i="13"/>
  <c r="CG14" i="13"/>
  <c r="CA14" i="13" s="1"/>
  <c r="AD14" i="13" s="1"/>
  <c r="D14" i="13"/>
  <c r="CG13" i="13"/>
  <c r="CA13" i="13" s="1"/>
  <c r="AD13" i="13" s="1"/>
  <c r="D13" i="13"/>
  <c r="CG12" i="13"/>
  <c r="CA12" i="13" s="1"/>
  <c r="AD12" i="13" s="1"/>
  <c r="D12" i="13"/>
  <c r="D11" i="13"/>
  <c r="A5" i="13"/>
  <c r="A4" i="13"/>
  <c r="A3" i="13"/>
  <c r="A2" i="13"/>
  <c r="X100" i="13" l="1"/>
  <c r="X98" i="13"/>
  <c r="B198" i="13"/>
  <c r="CG99" i="13"/>
  <c r="CA99" i="13" s="1"/>
  <c r="X99" i="13" s="1"/>
  <c r="I75" i="1"/>
  <c r="H75" i="1"/>
  <c r="G75" i="1"/>
  <c r="F75" i="1"/>
  <c r="E75" i="1"/>
  <c r="I74" i="1"/>
  <c r="H74" i="1"/>
  <c r="G74" i="1"/>
  <c r="F74" i="1"/>
  <c r="E74" i="1"/>
  <c r="I73" i="1"/>
  <c r="H73" i="1"/>
  <c r="G73" i="1"/>
  <c r="F73" i="1"/>
  <c r="E73" i="1"/>
  <c r="I72" i="1"/>
  <c r="H72" i="1"/>
  <c r="G72" i="1"/>
  <c r="F72" i="1"/>
  <c r="E72" i="1"/>
  <c r="I71" i="1"/>
  <c r="H71" i="1"/>
  <c r="G71" i="1"/>
  <c r="F71" i="1"/>
  <c r="E71" i="1"/>
  <c r="I70" i="1"/>
  <c r="H70" i="1"/>
  <c r="G70" i="1"/>
  <c r="F70" i="1"/>
  <c r="E70" i="1"/>
  <c r="I69" i="1"/>
  <c r="H69" i="1"/>
  <c r="G69" i="1"/>
  <c r="F69" i="1"/>
  <c r="E69" i="1"/>
  <c r="I68" i="1"/>
  <c r="H68" i="1"/>
  <c r="G68" i="1"/>
  <c r="F68" i="1"/>
  <c r="E68" i="1"/>
  <c r="I67" i="1"/>
  <c r="H67" i="1"/>
  <c r="G67" i="1"/>
  <c r="F67" i="1"/>
  <c r="E67" i="1"/>
  <c r="I66" i="1"/>
  <c r="H66" i="1"/>
  <c r="G66" i="1"/>
  <c r="F66" i="1"/>
  <c r="E66" i="1"/>
  <c r="I65" i="1"/>
  <c r="H65" i="1"/>
  <c r="G65" i="1"/>
  <c r="F65" i="1"/>
  <c r="E65" i="1"/>
  <c r="I64" i="1"/>
  <c r="H64" i="1"/>
  <c r="G64" i="1"/>
  <c r="F64" i="1"/>
  <c r="E64" i="1"/>
  <c r="I63" i="1"/>
  <c r="H63" i="1"/>
  <c r="G63" i="1"/>
  <c r="F63" i="1"/>
  <c r="E63" i="1"/>
  <c r="I62" i="1"/>
  <c r="H62" i="1"/>
  <c r="G62" i="1"/>
  <c r="F62" i="1"/>
  <c r="E62" i="1"/>
  <c r="I61" i="1"/>
  <c r="H61" i="1"/>
  <c r="G61" i="1"/>
  <c r="F61" i="1"/>
  <c r="E61" i="1"/>
  <c r="I60" i="1"/>
  <c r="H60" i="1"/>
  <c r="G60" i="1"/>
  <c r="F60" i="1"/>
  <c r="E60" i="1"/>
  <c r="I59" i="1"/>
  <c r="H59" i="1"/>
  <c r="G59" i="1"/>
  <c r="F59" i="1"/>
  <c r="E59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F52" i="1"/>
  <c r="E52" i="1"/>
  <c r="I51" i="1"/>
  <c r="H51" i="1"/>
  <c r="G51" i="1"/>
  <c r="F51" i="1"/>
  <c r="E51" i="1"/>
  <c r="I50" i="1"/>
  <c r="H50" i="1"/>
  <c r="G50" i="1"/>
  <c r="F50" i="1"/>
  <c r="E50" i="1"/>
  <c r="I49" i="1"/>
  <c r="H49" i="1"/>
  <c r="G49" i="1"/>
  <c r="F49" i="1"/>
  <c r="E49" i="1"/>
  <c r="I48" i="1"/>
  <c r="H48" i="1"/>
  <c r="G48" i="1"/>
  <c r="F48" i="1"/>
  <c r="E48" i="1"/>
  <c r="I47" i="1"/>
  <c r="H47" i="1"/>
  <c r="G47" i="1"/>
  <c r="F47" i="1"/>
  <c r="E47" i="1"/>
  <c r="I46" i="1"/>
  <c r="H46" i="1"/>
  <c r="G46" i="1"/>
  <c r="F46" i="1"/>
  <c r="E46" i="1"/>
  <c r="I45" i="1"/>
  <c r="H45" i="1"/>
  <c r="G45" i="1"/>
  <c r="F45" i="1"/>
  <c r="E45" i="1"/>
  <c r="AC29" i="1"/>
  <c r="AB29" i="1"/>
  <c r="AC28" i="1"/>
  <c r="AB28" i="1"/>
  <c r="AC27" i="1"/>
  <c r="AB27" i="1"/>
  <c r="AC26" i="1"/>
  <c r="AB26" i="1"/>
  <c r="AC21" i="1"/>
  <c r="AB21" i="1"/>
  <c r="AA29" i="1"/>
  <c r="AA28" i="1"/>
  <c r="AA27" i="1"/>
  <c r="AA26" i="1"/>
  <c r="AA25" i="1"/>
  <c r="AA24" i="1"/>
  <c r="AA22" i="1"/>
  <c r="Z22" i="1"/>
  <c r="Y22" i="1"/>
  <c r="AA23" i="1"/>
  <c r="Z23" i="1"/>
  <c r="Y23" i="1"/>
  <c r="X23" i="1"/>
  <c r="W23" i="1"/>
  <c r="V23" i="1"/>
  <c r="U23" i="1"/>
  <c r="T23" i="1"/>
  <c r="T2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X41" i="1"/>
  <c r="W41" i="1"/>
  <c r="V41" i="1"/>
  <c r="U41" i="1"/>
  <c r="X40" i="1"/>
  <c r="W40" i="1"/>
  <c r="V40" i="1"/>
  <c r="U40" i="1"/>
  <c r="X39" i="1"/>
  <c r="W39" i="1"/>
  <c r="V39" i="1"/>
  <c r="U39" i="1"/>
  <c r="X38" i="1"/>
  <c r="W38" i="1"/>
  <c r="V38" i="1"/>
  <c r="U38" i="1"/>
  <c r="X37" i="1"/>
  <c r="W37" i="1"/>
  <c r="V37" i="1"/>
  <c r="U37" i="1"/>
  <c r="AC36" i="1"/>
  <c r="AB36" i="1"/>
  <c r="AA36" i="1"/>
  <c r="Z36" i="1"/>
  <c r="Y36" i="1"/>
  <c r="AB35" i="1"/>
  <c r="AA35" i="1"/>
  <c r="Z35" i="1"/>
  <c r="Y35" i="1"/>
  <c r="X36" i="1"/>
  <c r="W36" i="1"/>
  <c r="V36" i="1"/>
  <c r="U36" i="1"/>
  <c r="T36" i="1"/>
  <c r="AC34" i="1"/>
  <c r="AB34" i="1"/>
  <c r="AA34" i="1"/>
  <c r="Z34" i="1"/>
  <c r="Y34" i="1"/>
  <c r="X34" i="1"/>
  <c r="W34" i="1"/>
  <c r="V34" i="1"/>
  <c r="U34" i="1"/>
  <c r="T34" i="1"/>
  <c r="AC33" i="1"/>
  <c r="AB33" i="1"/>
  <c r="AA33" i="1"/>
  <c r="Z33" i="1"/>
  <c r="Y33" i="1"/>
  <c r="X33" i="1"/>
  <c r="W33" i="1"/>
  <c r="V33" i="1"/>
  <c r="U33" i="1"/>
  <c r="T33" i="1"/>
  <c r="AC32" i="1"/>
  <c r="AB32" i="1"/>
  <c r="AA32" i="1"/>
  <c r="Z32" i="1"/>
  <c r="Y32" i="1"/>
  <c r="X32" i="1"/>
  <c r="W32" i="1"/>
  <c r="V32" i="1"/>
  <c r="U32" i="1"/>
  <c r="T32" i="1"/>
  <c r="AC31" i="1"/>
  <c r="AB31" i="1"/>
  <c r="AA31" i="1"/>
  <c r="Z31" i="1"/>
  <c r="Y31" i="1"/>
  <c r="X31" i="1"/>
  <c r="W31" i="1"/>
  <c r="V31" i="1"/>
  <c r="U31" i="1"/>
  <c r="T31" i="1"/>
  <c r="AC30" i="1"/>
  <c r="AB30" i="1"/>
  <c r="AA30" i="1"/>
  <c r="Z30" i="1"/>
  <c r="Y30" i="1"/>
  <c r="X30" i="1"/>
  <c r="W30" i="1"/>
  <c r="V30" i="1"/>
  <c r="U30" i="1"/>
  <c r="T30" i="1"/>
  <c r="S36" i="1"/>
  <c r="R36" i="1"/>
  <c r="Q36" i="1"/>
  <c r="P36" i="1"/>
  <c r="O36" i="1"/>
  <c r="N36" i="1"/>
  <c r="M36" i="1"/>
  <c r="L36" i="1"/>
  <c r="K36" i="1"/>
  <c r="J36" i="1"/>
  <c r="S35" i="1"/>
  <c r="R35" i="1"/>
  <c r="Q35" i="1"/>
  <c r="P35" i="1"/>
  <c r="O35" i="1"/>
  <c r="N35" i="1"/>
  <c r="M35" i="1"/>
  <c r="L35" i="1"/>
  <c r="K35" i="1"/>
  <c r="J35" i="1"/>
  <c r="S34" i="1"/>
  <c r="R34" i="1"/>
  <c r="Q34" i="1"/>
  <c r="P34" i="1"/>
  <c r="O34" i="1"/>
  <c r="N34" i="1"/>
  <c r="M34" i="1"/>
  <c r="L34" i="1"/>
  <c r="K34" i="1"/>
  <c r="J34" i="1"/>
  <c r="S33" i="1"/>
  <c r="R33" i="1"/>
  <c r="Q33" i="1"/>
  <c r="P33" i="1"/>
  <c r="O33" i="1"/>
  <c r="N33" i="1"/>
  <c r="M33" i="1"/>
  <c r="L33" i="1"/>
  <c r="K33" i="1"/>
  <c r="J33" i="1"/>
  <c r="S32" i="1"/>
  <c r="R32" i="1"/>
  <c r="Q32" i="1"/>
  <c r="P32" i="1"/>
  <c r="O32" i="1"/>
  <c r="N32" i="1"/>
  <c r="M32" i="1"/>
  <c r="L32" i="1"/>
  <c r="K32" i="1"/>
  <c r="J32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I36" i="1"/>
  <c r="H36" i="1"/>
  <c r="G36" i="1"/>
  <c r="F36" i="1"/>
  <c r="E36" i="1"/>
  <c r="I34" i="1"/>
  <c r="H34" i="1"/>
  <c r="G34" i="1"/>
  <c r="F34" i="1"/>
  <c r="E34" i="1"/>
  <c r="I33" i="1"/>
  <c r="H33" i="1"/>
  <c r="G33" i="1"/>
  <c r="F33" i="1"/>
  <c r="E33" i="1"/>
  <c r="I32" i="1"/>
  <c r="H32" i="1"/>
  <c r="G32" i="1"/>
  <c r="F32" i="1"/>
  <c r="E32" i="1"/>
  <c r="I31" i="1"/>
  <c r="H31" i="1"/>
  <c r="G31" i="1"/>
  <c r="F31" i="1"/>
  <c r="E31" i="1"/>
  <c r="I30" i="1"/>
  <c r="H30" i="1"/>
  <c r="G30" i="1"/>
  <c r="F30" i="1"/>
  <c r="E30" i="1"/>
  <c r="I29" i="1"/>
  <c r="H29" i="1"/>
  <c r="G29" i="1"/>
  <c r="F29" i="1"/>
  <c r="E29" i="1"/>
  <c r="J28" i="1"/>
  <c r="I28" i="1"/>
  <c r="H27" i="1"/>
  <c r="G27" i="1"/>
  <c r="G26" i="1"/>
  <c r="G25" i="1"/>
  <c r="F27" i="1"/>
  <c r="E27" i="1"/>
  <c r="F26" i="1"/>
  <c r="E26" i="1"/>
  <c r="F25" i="1"/>
  <c r="E25" i="1"/>
  <c r="F24" i="1"/>
  <c r="E24" i="1"/>
  <c r="I23" i="1"/>
  <c r="H23" i="1"/>
  <c r="P23" i="1"/>
  <c r="O23" i="1"/>
  <c r="N23" i="1"/>
  <c r="M23" i="1"/>
  <c r="L23" i="1"/>
  <c r="K23" i="1"/>
  <c r="J23" i="1"/>
  <c r="P22" i="1"/>
  <c r="O22" i="1"/>
  <c r="N22" i="1"/>
  <c r="M22" i="1"/>
  <c r="L22" i="1"/>
  <c r="K22" i="1"/>
  <c r="J22" i="1"/>
  <c r="S23" i="1"/>
  <c r="R23" i="1"/>
  <c r="Q23" i="1"/>
  <c r="S22" i="1"/>
  <c r="R22" i="1"/>
  <c r="Q22" i="1"/>
  <c r="S21" i="1"/>
  <c r="R21" i="1"/>
  <c r="Q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CJ133" i="4"/>
  <c r="CI133" i="4"/>
  <c r="CH133" i="4"/>
  <c r="CG133" i="4"/>
  <c r="CD133" i="4"/>
  <c r="CC133" i="4"/>
  <c r="CB133" i="4"/>
  <c r="I133" i="4" s="1"/>
  <c r="CA133" i="4"/>
  <c r="CJ129" i="4"/>
  <c r="CI129" i="4"/>
  <c r="CH129" i="4"/>
  <c r="CG129" i="4"/>
  <c r="CD129" i="4"/>
  <c r="CC129" i="4"/>
  <c r="N129" i="4" s="1"/>
  <c r="CB129" i="4"/>
  <c r="CA129" i="4"/>
  <c r="B125" i="4"/>
  <c r="B124" i="4"/>
  <c r="B120" i="4"/>
  <c r="B119" i="4"/>
  <c r="CG112" i="4"/>
  <c r="CA112" i="4" s="1"/>
  <c r="M112" i="4" s="1"/>
  <c r="D112" i="4"/>
  <c r="CG111" i="4"/>
  <c r="CA111" i="4" s="1"/>
  <c r="M111" i="4" s="1"/>
  <c r="D111" i="4"/>
  <c r="CG110" i="4"/>
  <c r="CA110" i="4" s="1"/>
  <c r="M110" i="4" s="1"/>
  <c r="D110" i="4"/>
  <c r="CG109" i="4"/>
  <c r="CA109" i="4" s="1"/>
  <c r="M109" i="4" s="1"/>
  <c r="D109" i="4"/>
  <c r="CG108" i="4"/>
  <c r="CA108" i="4" s="1"/>
  <c r="M108" i="4" s="1"/>
  <c r="D108" i="4"/>
  <c r="CG107" i="4"/>
  <c r="CA107" i="4" s="1"/>
  <c r="M107" i="4" s="1"/>
  <c r="D107" i="4"/>
  <c r="CG106" i="4"/>
  <c r="CA106" i="4" s="1"/>
  <c r="M106" i="4" s="1"/>
  <c r="D106" i="4"/>
  <c r="CG105" i="4"/>
  <c r="CA105" i="4" s="1"/>
  <c r="M105" i="4" s="1"/>
  <c r="D105" i="4"/>
  <c r="CG104" i="4"/>
  <c r="CA104" i="4" s="1"/>
  <c r="M104" i="4" s="1"/>
  <c r="D104" i="4"/>
  <c r="CH100" i="4"/>
  <c r="CB100" i="4" s="1"/>
  <c r="E100" i="4"/>
  <c r="CG100" i="4" s="1"/>
  <c r="CA100" i="4" s="1"/>
  <c r="X100" i="4" s="1"/>
  <c r="E99" i="4"/>
  <c r="CH99" i="4" s="1"/>
  <c r="CB99" i="4" s="1"/>
  <c r="CH98" i="4"/>
  <c r="CB98" i="4" s="1"/>
  <c r="E98" i="4"/>
  <c r="CG98" i="4" s="1"/>
  <c r="CA98" i="4" s="1"/>
  <c r="X98" i="4" s="1"/>
  <c r="H83" i="4"/>
  <c r="G83" i="4"/>
  <c r="F83" i="4"/>
  <c r="D83" i="4" s="1"/>
  <c r="E83" i="4"/>
  <c r="D82" i="4"/>
  <c r="D81" i="4"/>
  <c r="D80" i="4"/>
  <c r="D79" i="4"/>
  <c r="I76" i="4"/>
  <c r="H76" i="4"/>
  <c r="G76" i="4"/>
  <c r="F76" i="4"/>
  <c r="E76" i="4"/>
  <c r="D76" i="4" s="1"/>
  <c r="D75" i="4"/>
  <c r="CA74" i="4"/>
  <c r="J74" i="4" s="1"/>
  <c r="D74" i="4"/>
  <c r="CG74" i="4" s="1"/>
  <c r="CA73" i="4"/>
  <c r="J73" i="4"/>
  <c r="D73" i="4"/>
  <c r="CG73" i="4" s="1"/>
  <c r="D72" i="4"/>
  <c r="CG72" i="4" s="1"/>
  <c r="CA72" i="4" s="1"/>
  <c r="J72" i="4" s="1"/>
  <c r="D71" i="4"/>
  <c r="D70" i="4"/>
  <c r="D69" i="4"/>
  <c r="D68" i="4"/>
  <c r="CG68" i="4" s="1"/>
  <c r="CA68" i="4" s="1"/>
  <c r="J68" i="4" s="1"/>
  <c r="D67" i="4"/>
  <c r="D66" i="4"/>
  <c r="D65" i="4"/>
  <c r="J64" i="4"/>
  <c r="D64" i="4"/>
  <c r="CG64" i="4" s="1"/>
  <c r="CA64" i="4" s="1"/>
  <c r="D63" i="4"/>
  <c r="D62" i="4"/>
  <c r="D61" i="4"/>
  <c r="J60" i="4"/>
  <c r="D60" i="4"/>
  <c r="CG60" i="4" s="1"/>
  <c r="CA60" i="4" s="1"/>
  <c r="D59" i="4"/>
  <c r="D58" i="4"/>
  <c r="D57" i="4"/>
  <c r="J56" i="4"/>
  <c r="D56" i="4"/>
  <c r="CG56" i="4" s="1"/>
  <c r="CA56" i="4" s="1"/>
  <c r="D55" i="4"/>
  <c r="D54" i="4"/>
  <c r="D53" i="4"/>
  <c r="J52" i="4"/>
  <c r="D52" i="4"/>
  <c r="CG52" i="4" s="1"/>
  <c r="CA52" i="4" s="1"/>
  <c r="D51" i="4"/>
  <c r="D50" i="4"/>
  <c r="D49" i="4"/>
  <c r="J48" i="4"/>
  <c r="D48" i="4"/>
  <c r="CG48" i="4" s="1"/>
  <c r="CA48" i="4" s="1"/>
  <c r="D47" i="4"/>
  <c r="D46" i="4"/>
  <c r="D45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D42" i="4" s="1"/>
  <c r="A198" i="4" s="1"/>
  <c r="F42" i="4"/>
  <c r="E42" i="4"/>
  <c r="D41" i="4"/>
  <c r="D40" i="4"/>
  <c r="D39" i="4"/>
  <c r="D38" i="4"/>
  <c r="D37" i="4"/>
  <c r="D36" i="4"/>
  <c r="CG36" i="4" s="1"/>
  <c r="CA36" i="4" s="1"/>
  <c r="AD36" i="4" s="1"/>
  <c r="CG35" i="4"/>
  <c r="CA35" i="4" s="1"/>
  <c r="AD35" i="4" s="1"/>
  <c r="D35" i="4"/>
  <c r="CG34" i="4"/>
  <c r="CA34" i="4" s="1"/>
  <c r="AD34" i="4"/>
  <c r="D34" i="4"/>
  <c r="D33" i="4"/>
  <c r="CG33" i="4" s="1"/>
  <c r="CA33" i="4" s="1"/>
  <c r="AD33" i="4" s="1"/>
  <c r="D32" i="4"/>
  <c r="CG32" i="4" s="1"/>
  <c r="CA32" i="4" s="1"/>
  <c r="AD32" i="4" s="1"/>
  <c r="CG31" i="4"/>
  <c r="CA31" i="4" s="1"/>
  <c r="AD31" i="4" s="1"/>
  <c r="D31" i="4"/>
  <c r="CG30" i="4"/>
  <c r="CA30" i="4" s="1"/>
  <c r="AD30" i="4"/>
  <c r="D30" i="4"/>
  <c r="D29" i="4"/>
  <c r="CG29" i="4" s="1"/>
  <c r="CA29" i="4" s="1"/>
  <c r="AD29" i="4" s="1"/>
  <c r="D28" i="4"/>
  <c r="CG28" i="4" s="1"/>
  <c r="CA28" i="4" s="1"/>
  <c r="AD28" i="4" s="1"/>
  <c r="CG27" i="4"/>
  <c r="CA27" i="4" s="1"/>
  <c r="AD27" i="4" s="1"/>
  <c r="D27" i="4"/>
  <c r="CG26" i="4"/>
  <c r="CA26" i="4" s="1"/>
  <c r="AD26" i="4"/>
  <c r="D26" i="4"/>
  <c r="D25" i="4"/>
  <c r="CG25" i="4" s="1"/>
  <c r="CA25" i="4" s="1"/>
  <c r="AD25" i="4" s="1"/>
  <c r="D24" i="4"/>
  <c r="CG24" i="4" s="1"/>
  <c r="CA24" i="4" s="1"/>
  <c r="AD24" i="4" s="1"/>
  <c r="CG23" i="4"/>
  <c r="CA23" i="4" s="1"/>
  <c r="AD23" i="4" s="1"/>
  <c r="D23" i="4"/>
  <c r="CG22" i="4"/>
  <c r="CA22" i="4" s="1"/>
  <c r="AD22" i="4"/>
  <c r="D22" i="4"/>
  <c r="D21" i="4"/>
  <c r="CG21" i="4" s="1"/>
  <c r="CA21" i="4" s="1"/>
  <c r="AD21" i="4" s="1"/>
  <c r="D20" i="4"/>
  <c r="CG20" i="4" s="1"/>
  <c r="CA20" i="4" s="1"/>
  <c r="AD20" i="4" s="1"/>
  <c r="CG19" i="4"/>
  <c r="CA19" i="4" s="1"/>
  <c r="AD19" i="4" s="1"/>
  <c r="D19" i="4"/>
  <c r="CG18" i="4"/>
  <c r="CA18" i="4" s="1"/>
  <c r="AD18" i="4"/>
  <c r="D18" i="4"/>
  <c r="D17" i="4"/>
  <c r="CG17" i="4" s="1"/>
  <c r="CA17" i="4" s="1"/>
  <c r="AD17" i="4" s="1"/>
  <c r="D16" i="4"/>
  <c r="CG16" i="4" s="1"/>
  <c r="CA16" i="4" s="1"/>
  <c r="AD16" i="4" s="1"/>
  <c r="CG15" i="4"/>
  <c r="CA15" i="4" s="1"/>
  <c r="AD15" i="4" s="1"/>
  <c r="D15" i="4"/>
  <c r="CG14" i="4"/>
  <c r="CA14" i="4" s="1"/>
  <c r="AD14" i="4"/>
  <c r="D14" i="4"/>
  <c r="D13" i="4"/>
  <c r="CG13" i="4" s="1"/>
  <c r="CA13" i="4" s="1"/>
  <c r="AD13" i="4" s="1"/>
  <c r="D12" i="4"/>
  <c r="CG12" i="4" s="1"/>
  <c r="D11" i="4"/>
  <c r="A5" i="4"/>
  <c r="A4" i="4"/>
  <c r="A3" i="4"/>
  <c r="A2" i="4"/>
  <c r="CA12" i="4" l="1"/>
  <c r="AD12" i="4" s="1"/>
  <c r="CG47" i="4"/>
  <c r="CA47" i="4" s="1"/>
  <c r="J47" i="4" s="1"/>
  <c r="CG51" i="4"/>
  <c r="CA51" i="4" s="1"/>
  <c r="J51" i="4" s="1"/>
  <c r="CG55" i="4"/>
  <c r="CA55" i="4" s="1"/>
  <c r="J55" i="4" s="1"/>
  <c r="CG59" i="4"/>
  <c r="CA59" i="4" s="1"/>
  <c r="J59" i="4" s="1"/>
  <c r="CG63" i="4"/>
  <c r="CA63" i="4" s="1"/>
  <c r="J63" i="4" s="1"/>
  <c r="CG67" i="4"/>
  <c r="CA67" i="4" s="1"/>
  <c r="J67" i="4" s="1"/>
  <c r="CG71" i="4"/>
  <c r="CA71" i="4" s="1"/>
  <c r="J71" i="4" s="1"/>
  <c r="CG75" i="4"/>
  <c r="CA75" i="4" s="1"/>
  <c r="J75" i="4" s="1"/>
  <c r="CG46" i="4"/>
  <c r="CA46" i="4" s="1"/>
  <c r="J46" i="4" s="1"/>
  <c r="CG50" i="4"/>
  <c r="CA50" i="4" s="1"/>
  <c r="J50" i="4" s="1"/>
  <c r="CG54" i="4"/>
  <c r="CA54" i="4" s="1"/>
  <c r="J54" i="4" s="1"/>
  <c r="CG58" i="4"/>
  <c r="CA58" i="4" s="1"/>
  <c r="J58" i="4" s="1"/>
  <c r="CG62" i="4"/>
  <c r="CA62" i="4" s="1"/>
  <c r="J62" i="4" s="1"/>
  <c r="CG66" i="4"/>
  <c r="CA66" i="4" s="1"/>
  <c r="J66" i="4" s="1"/>
  <c r="CG70" i="4"/>
  <c r="CA70" i="4" s="1"/>
  <c r="J70" i="4" s="1"/>
  <c r="CG45" i="4"/>
  <c r="CA45" i="4" s="1"/>
  <c r="J45" i="4" s="1"/>
  <c r="CG49" i="4"/>
  <c r="CA49" i="4" s="1"/>
  <c r="J49" i="4" s="1"/>
  <c r="CG53" i="4"/>
  <c r="CA53" i="4" s="1"/>
  <c r="J53" i="4" s="1"/>
  <c r="CG57" i="4"/>
  <c r="CA57" i="4" s="1"/>
  <c r="J57" i="4" s="1"/>
  <c r="CG61" i="4"/>
  <c r="CA61" i="4" s="1"/>
  <c r="J61" i="4" s="1"/>
  <c r="CG65" i="4"/>
  <c r="CA65" i="4" s="1"/>
  <c r="J65" i="4" s="1"/>
  <c r="CG69" i="4"/>
  <c r="CA69" i="4" s="1"/>
  <c r="J69" i="4" s="1"/>
  <c r="CG99" i="4"/>
  <c r="CA99" i="4" s="1"/>
  <c r="X99" i="4" s="1"/>
  <c r="B198" i="4" l="1"/>
  <c r="CJ133" i="5" l="1"/>
  <c r="CI133" i="5"/>
  <c r="CH133" i="5"/>
  <c r="CG133" i="5"/>
  <c r="CD133" i="5"/>
  <c r="CC133" i="5"/>
  <c r="CB133" i="5"/>
  <c r="I133" i="5" s="1"/>
  <c r="CA133" i="5"/>
  <c r="CJ129" i="5"/>
  <c r="CI129" i="5"/>
  <c r="CH129" i="5"/>
  <c r="CG129" i="5"/>
  <c r="CD129" i="5"/>
  <c r="CC129" i="5"/>
  <c r="N129" i="5" s="1"/>
  <c r="CB129" i="5"/>
  <c r="CA129" i="5"/>
  <c r="B125" i="5"/>
  <c r="B124" i="5"/>
  <c r="B120" i="5"/>
  <c r="B119" i="5"/>
  <c r="CG112" i="5"/>
  <c r="CA112" i="5" s="1"/>
  <c r="M112" i="5" s="1"/>
  <c r="D112" i="5"/>
  <c r="CG111" i="5"/>
  <c r="CA111" i="5" s="1"/>
  <c r="M111" i="5" s="1"/>
  <c r="D111" i="5"/>
  <c r="CG110" i="5"/>
  <c r="CA110" i="5" s="1"/>
  <c r="M110" i="5" s="1"/>
  <c r="D110" i="5"/>
  <c r="CG109" i="5"/>
  <c r="CA109" i="5" s="1"/>
  <c r="M109" i="5" s="1"/>
  <c r="D109" i="5"/>
  <c r="CG108" i="5"/>
  <c r="CA108" i="5" s="1"/>
  <c r="M108" i="5" s="1"/>
  <c r="D108" i="5"/>
  <c r="CG107" i="5"/>
  <c r="CA107" i="5" s="1"/>
  <c r="M107" i="5" s="1"/>
  <c r="D107" i="5"/>
  <c r="CG106" i="5"/>
  <c r="CA106" i="5" s="1"/>
  <c r="M106" i="5" s="1"/>
  <c r="D106" i="5"/>
  <c r="CG105" i="5"/>
  <c r="CA105" i="5" s="1"/>
  <c r="M105" i="5" s="1"/>
  <c r="D105" i="5"/>
  <c r="CG104" i="5"/>
  <c r="CA104" i="5" s="1"/>
  <c r="M104" i="5" s="1"/>
  <c r="D104" i="5"/>
  <c r="CH100" i="5"/>
  <c r="CB100" i="5" s="1"/>
  <c r="E100" i="5"/>
  <c r="CG100" i="5" s="1"/>
  <c r="CA100" i="5" s="1"/>
  <c r="X100" i="5" s="1"/>
  <c r="CG99" i="5"/>
  <c r="CA99" i="5" s="1"/>
  <c r="E99" i="5"/>
  <c r="CH99" i="5" s="1"/>
  <c r="CB99" i="5" s="1"/>
  <c r="CH98" i="5"/>
  <c r="CB98" i="5" s="1"/>
  <c r="CA98" i="5"/>
  <c r="X98" i="5" s="1"/>
  <c r="E98" i="5"/>
  <c r="CG98" i="5" s="1"/>
  <c r="H83" i="5"/>
  <c r="G83" i="5"/>
  <c r="F83" i="5"/>
  <c r="E83" i="5"/>
  <c r="D82" i="5"/>
  <c r="D81" i="5"/>
  <c r="D80" i="5"/>
  <c r="D79" i="5"/>
  <c r="I76" i="5"/>
  <c r="H76" i="5"/>
  <c r="G76" i="5"/>
  <c r="F76" i="5"/>
  <c r="E76" i="5"/>
  <c r="D76" i="5"/>
  <c r="D75" i="5"/>
  <c r="D74" i="5"/>
  <c r="D73" i="5"/>
  <c r="CG73" i="5" s="1"/>
  <c r="CA73" i="5" s="1"/>
  <c r="J73" i="5" s="1"/>
  <c r="D72" i="5"/>
  <c r="CG72" i="5" s="1"/>
  <c r="CA72" i="5" s="1"/>
  <c r="J72" i="5" s="1"/>
  <c r="D71" i="5"/>
  <c r="D70" i="5"/>
  <c r="D69" i="5"/>
  <c r="CG69" i="5" s="1"/>
  <c r="CA69" i="5" s="1"/>
  <c r="J69" i="5" s="1"/>
  <c r="D68" i="5"/>
  <c r="D67" i="5"/>
  <c r="D66" i="5"/>
  <c r="D65" i="5"/>
  <c r="CG65" i="5" s="1"/>
  <c r="CA65" i="5" s="1"/>
  <c r="J65" i="5" s="1"/>
  <c r="D64" i="5"/>
  <c r="D63" i="5"/>
  <c r="D62" i="5"/>
  <c r="D61" i="5"/>
  <c r="CG61" i="5" s="1"/>
  <c r="CA61" i="5" s="1"/>
  <c r="J61" i="5" s="1"/>
  <c r="D60" i="5"/>
  <c r="D59" i="5"/>
  <c r="D58" i="5"/>
  <c r="D57" i="5"/>
  <c r="CG57" i="5" s="1"/>
  <c r="CA57" i="5" s="1"/>
  <c r="J57" i="5" s="1"/>
  <c r="D56" i="5"/>
  <c r="D55" i="5"/>
  <c r="D54" i="5"/>
  <c r="D53" i="5"/>
  <c r="CG53" i="5" s="1"/>
  <c r="CA53" i="5" s="1"/>
  <c r="J53" i="5" s="1"/>
  <c r="D52" i="5"/>
  <c r="D51" i="5"/>
  <c r="D50" i="5"/>
  <c r="D49" i="5"/>
  <c r="CG49" i="5" s="1"/>
  <c r="CA49" i="5" s="1"/>
  <c r="J49" i="5" s="1"/>
  <c r="D48" i="5"/>
  <c r="D47" i="5"/>
  <c r="D46" i="5"/>
  <c r="D45" i="5"/>
  <c r="CG45" i="5" s="1"/>
  <c r="CA45" i="5" s="1"/>
  <c r="J45" i="5" s="1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D42" i="5" s="1"/>
  <c r="E42" i="5"/>
  <c r="D41" i="5"/>
  <c r="D40" i="5"/>
  <c r="D39" i="5"/>
  <c r="D38" i="5"/>
  <c r="D37" i="5"/>
  <c r="CG36" i="5"/>
  <c r="CA36" i="5" s="1"/>
  <c r="AD36" i="5" s="1"/>
  <c r="D36" i="5"/>
  <c r="CG35" i="5"/>
  <c r="CA35" i="5" s="1"/>
  <c r="AD35" i="5"/>
  <c r="D35" i="5"/>
  <c r="D34" i="5"/>
  <c r="CG34" i="5" s="1"/>
  <c r="CA34" i="5" s="1"/>
  <c r="AD34" i="5" s="1"/>
  <c r="D33" i="5"/>
  <c r="CG33" i="5" s="1"/>
  <c r="CA33" i="5" s="1"/>
  <c r="AD33" i="5" s="1"/>
  <c r="CG32" i="5"/>
  <c r="CA32" i="5" s="1"/>
  <c r="AD32" i="5" s="1"/>
  <c r="D32" i="5"/>
  <c r="CG31" i="5"/>
  <c r="CA31" i="5" s="1"/>
  <c r="AD31" i="5"/>
  <c r="D31" i="5"/>
  <c r="D30" i="5"/>
  <c r="CG30" i="5" s="1"/>
  <c r="CA30" i="5" s="1"/>
  <c r="AD30" i="5" s="1"/>
  <c r="D29" i="5"/>
  <c r="CG29" i="5" s="1"/>
  <c r="CA29" i="5" s="1"/>
  <c r="AD29" i="5" s="1"/>
  <c r="CG28" i="5"/>
  <c r="CA28" i="5" s="1"/>
  <c r="AD28" i="5" s="1"/>
  <c r="D28" i="5"/>
  <c r="CG27" i="5"/>
  <c r="CA27" i="5" s="1"/>
  <c r="AD27" i="5"/>
  <c r="D27" i="5"/>
  <c r="D26" i="5"/>
  <c r="CG26" i="5" s="1"/>
  <c r="CA26" i="5" s="1"/>
  <c r="AD26" i="5" s="1"/>
  <c r="D25" i="5"/>
  <c r="CG25" i="5" s="1"/>
  <c r="CA25" i="5" s="1"/>
  <c r="AD25" i="5" s="1"/>
  <c r="CG24" i="5"/>
  <c r="CA24" i="5" s="1"/>
  <c r="AD24" i="5" s="1"/>
  <c r="D24" i="5"/>
  <c r="CG23" i="5"/>
  <c r="CA23" i="5" s="1"/>
  <c r="AD23" i="5"/>
  <c r="D23" i="5"/>
  <c r="D22" i="5"/>
  <c r="CG22" i="5" s="1"/>
  <c r="CA22" i="5" s="1"/>
  <c r="AD22" i="5" s="1"/>
  <c r="D21" i="5"/>
  <c r="CG21" i="5" s="1"/>
  <c r="CA21" i="5" s="1"/>
  <c r="AD21" i="5" s="1"/>
  <c r="CG20" i="5"/>
  <c r="CA20" i="5" s="1"/>
  <c r="AD20" i="5" s="1"/>
  <c r="D20" i="5"/>
  <c r="CG19" i="5"/>
  <c r="CA19" i="5" s="1"/>
  <c r="AD19" i="5"/>
  <c r="D19" i="5"/>
  <c r="D18" i="5"/>
  <c r="CG18" i="5" s="1"/>
  <c r="CA18" i="5" s="1"/>
  <c r="AD18" i="5" s="1"/>
  <c r="D17" i="5"/>
  <c r="CG17" i="5" s="1"/>
  <c r="CA17" i="5" s="1"/>
  <c r="AD17" i="5" s="1"/>
  <c r="CG16" i="5"/>
  <c r="CA16" i="5" s="1"/>
  <c r="AD16" i="5" s="1"/>
  <c r="D16" i="5"/>
  <c r="CG15" i="5"/>
  <c r="CA15" i="5" s="1"/>
  <c r="AD15" i="5"/>
  <c r="D15" i="5"/>
  <c r="D14" i="5"/>
  <c r="CG14" i="5" s="1"/>
  <c r="CA14" i="5" s="1"/>
  <c r="AD14" i="5" s="1"/>
  <c r="D13" i="5"/>
  <c r="CG13" i="5" s="1"/>
  <c r="CA13" i="5" s="1"/>
  <c r="AD13" i="5" s="1"/>
  <c r="CG12" i="5"/>
  <c r="CA12" i="5" s="1"/>
  <c r="AD12" i="5" s="1"/>
  <c r="D12" i="5"/>
  <c r="D11" i="5"/>
  <c r="A5" i="5"/>
  <c r="A4" i="5"/>
  <c r="A3" i="5"/>
  <c r="A2" i="5"/>
  <c r="X99" i="5" l="1"/>
  <c r="B198" i="5"/>
  <c r="CG48" i="5"/>
  <c r="CA48" i="5" s="1"/>
  <c r="J48" i="5" s="1"/>
  <c r="CG52" i="5"/>
  <c r="CA52" i="5" s="1"/>
  <c r="J52" i="5" s="1"/>
  <c r="CG56" i="5"/>
  <c r="CA56" i="5" s="1"/>
  <c r="J56" i="5" s="1"/>
  <c r="CG60" i="5"/>
  <c r="CA60" i="5" s="1"/>
  <c r="J60" i="5" s="1"/>
  <c r="CG64" i="5"/>
  <c r="CA64" i="5" s="1"/>
  <c r="J64" i="5" s="1"/>
  <c r="CG68" i="5"/>
  <c r="CA68" i="5" s="1"/>
  <c r="J68" i="5" s="1"/>
  <c r="CG47" i="5"/>
  <c r="CA47" i="5" s="1"/>
  <c r="J47" i="5" s="1"/>
  <c r="CG51" i="5"/>
  <c r="CA51" i="5" s="1"/>
  <c r="J51" i="5" s="1"/>
  <c r="CG55" i="5"/>
  <c r="CA55" i="5" s="1"/>
  <c r="J55" i="5" s="1"/>
  <c r="CG59" i="5"/>
  <c r="CA59" i="5" s="1"/>
  <c r="J59" i="5" s="1"/>
  <c r="CG63" i="5"/>
  <c r="CA63" i="5" s="1"/>
  <c r="J63" i="5" s="1"/>
  <c r="CG67" i="5"/>
  <c r="CA67" i="5" s="1"/>
  <c r="J67" i="5" s="1"/>
  <c r="CG71" i="5"/>
  <c r="CA71" i="5" s="1"/>
  <c r="J71" i="5" s="1"/>
  <c r="CG75" i="5"/>
  <c r="CA75" i="5" s="1"/>
  <c r="J75" i="5" s="1"/>
  <c r="CG46" i="5"/>
  <c r="CA46" i="5" s="1"/>
  <c r="J46" i="5" s="1"/>
  <c r="CG50" i="5"/>
  <c r="CA50" i="5" s="1"/>
  <c r="J50" i="5" s="1"/>
  <c r="CG54" i="5"/>
  <c r="CA54" i="5" s="1"/>
  <c r="J54" i="5" s="1"/>
  <c r="CG58" i="5"/>
  <c r="CA58" i="5" s="1"/>
  <c r="J58" i="5" s="1"/>
  <c r="CG62" i="5"/>
  <c r="CA62" i="5" s="1"/>
  <c r="J62" i="5" s="1"/>
  <c r="CG66" i="5"/>
  <c r="CA66" i="5" s="1"/>
  <c r="J66" i="5" s="1"/>
  <c r="CG70" i="5"/>
  <c r="CA70" i="5" s="1"/>
  <c r="J70" i="5" s="1"/>
  <c r="CG74" i="5"/>
  <c r="CA74" i="5" s="1"/>
  <c r="J74" i="5" s="1"/>
  <c r="D83" i="5"/>
  <c r="A198" i="5" s="1"/>
  <c r="CJ133" i="6" l="1"/>
  <c r="CI133" i="6"/>
  <c r="CH133" i="6"/>
  <c r="CG133" i="6"/>
  <c r="CD133" i="6"/>
  <c r="CC133" i="6"/>
  <c r="CB133" i="6"/>
  <c r="CA133" i="6"/>
  <c r="I133" i="6" s="1"/>
  <c r="CJ129" i="6"/>
  <c r="CI129" i="6"/>
  <c r="CH129" i="6"/>
  <c r="CB129" i="6" s="1"/>
  <c r="CG129" i="6"/>
  <c r="CD129" i="6"/>
  <c r="CC129" i="6"/>
  <c r="CA129" i="6"/>
  <c r="N129" i="6" s="1"/>
  <c r="B125" i="6"/>
  <c r="B124" i="6"/>
  <c r="B120" i="6"/>
  <c r="B119" i="6"/>
  <c r="CG112" i="6"/>
  <c r="CA112" i="6"/>
  <c r="M112" i="6" s="1"/>
  <c r="D112" i="6"/>
  <c r="CG111" i="6"/>
  <c r="CA111" i="6"/>
  <c r="M111" i="6" s="1"/>
  <c r="D111" i="6"/>
  <c r="CG110" i="6"/>
  <c r="CA110" i="6"/>
  <c r="M110" i="6" s="1"/>
  <c r="D110" i="6"/>
  <c r="CG109" i="6"/>
  <c r="CA109" i="6"/>
  <c r="M109" i="6" s="1"/>
  <c r="D109" i="6"/>
  <c r="CG108" i="6"/>
  <c r="CA108" i="6"/>
  <c r="M108" i="6" s="1"/>
  <c r="D108" i="6"/>
  <c r="CG107" i="6"/>
  <c r="CA107" i="6"/>
  <c r="M107" i="6" s="1"/>
  <c r="D107" i="6"/>
  <c r="CG106" i="6"/>
  <c r="CA106" i="6"/>
  <c r="M106" i="6" s="1"/>
  <c r="D106" i="6"/>
  <c r="CG105" i="6"/>
  <c r="CA105" i="6"/>
  <c r="M105" i="6" s="1"/>
  <c r="D105" i="6"/>
  <c r="CG104" i="6"/>
  <c r="CA104" i="6"/>
  <c r="M104" i="6" s="1"/>
  <c r="D104" i="6"/>
  <c r="E100" i="6"/>
  <c r="CH100" i="6" s="1"/>
  <c r="CB100" i="6" s="1"/>
  <c r="CH99" i="6"/>
  <c r="CB99" i="6" s="1"/>
  <c r="E99" i="6"/>
  <c r="CG99" i="6" s="1"/>
  <c r="CA99" i="6" s="1"/>
  <c r="E98" i="6"/>
  <c r="CH98" i="6" s="1"/>
  <c r="CB98" i="6" s="1"/>
  <c r="H83" i="6"/>
  <c r="G83" i="6"/>
  <c r="F83" i="6"/>
  <c r="E83" i="6"/>
  <c r="D83" i="6" s="1"/>
  <c r="D82" i="6"/>
  <c r="D81" i="6"/>
  <c r="D80" i="6"/>
  <c r="D79" i="6"/>
  <c r="I76" i="6"/>
  <c r="H76" i="6"/>
  <c r="G76" i="6"/>
  <c r="F76" i="6"/>
  <c r="D76" i="6" s="1"/>
  <c r="E76" i="6"/>
  <c r="CG75" i="6"/>
  <c r="CA75" i="6" s="1"/>
  <c r="J75" i="6" s="1"/>
  <c r="D75" i="6"/>
  <c r="CG74" i="6"/>
  <c r="CA74" i="6" s="1"/>
  <c r="J74" i="6" s="1"/>
  <c r="D74" i="6"/>
  <c r="D73" i="6"/>
  <c r="CG72" i="6"/>
  <c r="CA72" i="6" s="1"/>
  <c r="J72" i="6" s="1"/>
  <c r="D72" i="6"/>
  <c r="CG71" i="6"/>
  <c r="CA71" i="6" s="1"/>
  <c r="J71" i="6" s="1"/>
  <c r="D71" i="6"/>
  <c r="CG70" i="6"/>
  <c r="CA70" i="6" s="1"/>
  <c r="J70" i="6" s="1"/>
  <c r="D70" i="6"/>
  <c r="CG69" i="6"/>
  <c r="CA69" i="6" s="1"/>
  <c r="J69" i="6" s="1"/>
  <c r="D69" i="6"/>
  <c r="CG68" i="6"/>
  <c r="CA68" i="6" s="1"/>
  <c r="J68" i="6" s="1"/>
  <c r="D68" i="6"/>
  <c r="CG67" i="6"/>
  <c r="CA67" i="6" s="1"/>
  <c r="J67" i="6" s="1"/>
  <c r="D67" i="6"/>
  <c r="CG66" i="6"/>
  <c r="CA66" i="6" s="1"/>
  <c r="J66" i="6" s="1"/>
  <c r="D66" i="6"/>
  <c r="CG65" i="6"/>
  <c r="CA65" i="6" s="1"/>
  <c r="J65" i="6" s="1"/>
  <c r="D65" i="6"/>
  <c r="CG64" i="6"/>
  <c r="CA64" i="6" s="1"/>
  <c r="J64" i="6" s="1"/>
  <c r="D64" i="6"/>
  <c r="CG63" i="6"/>
  <c r="CA63" i="6" s="1"/>
  <c r="J63" i="6" s="1"/>
  <c r="D63" i="6"/>
  <c r="CG62" i="6"/>
  <c r="CA62" i="6" s="1"/>
  <c r="J62" i="6" s="1"/>
  <c r="D62" i="6"/>
  <c r="CG61" i="6"/>
  <c r="CA61" i="6" s="1"/>
  <c r="J61" i="6" s="1"/>
  <c r="D61" i="6"/>
  <c r="CG60" i="6"/>
  <c r="CA60" i="6" s="1"/>
  <c r="J60" i="6" s="1"/>
  <c r="D60" i="6"/>
  <c r="CG59" i="6"/>
  <c r="CA59" i="6" s="1"/>
  <c r="J59" i="6" s="1"/>
  <c r="D59" i="6"/>
  <c r="CG58" i="6"/>
  <c r="CA58" i="6" s="1"/>
  <c r="J58" i="6" s="1"/>
  <c r="D58" i="6"/>
  <c r="CG57" i="6"/>
  <c r="CA57" i="6" s="1"/>
  <c r="J57" i="6" s="1"/>
  <c r="D57" i="6"/>
  <c r="CG56" i="6"/>
  <c r="CA56" i="6" s="1"/>
  <c r="J56" i="6" s="1"/>
  <c r="D56" i="6"/>
  <c r="CG55" i="6"/>
  <c r="CA55" i="6" s="1"/>
  <c r="J55" i="6" s="1"/>
  <c r="D55" i="6"/>
  <c r="CG54" i="6"/>
  <c r="CA54" i="6" s="1"/>
  <c r="J54" i="6" s="1"/>
  <c r="D54" i="6"/>
  <c r="CG53" i="6"/>
  <c r="CA53" i="6" s="1"/>
  <c r="J53" i="6" s="1"/>
  <c r="D53" i="6"/>
  <c r="CG52" i="6"/>
  <c r="CA52" i="6" s="1"/>
  <c r="J52" i="6" s="1"/>
  <c r="D52" i="6"/>
  <c r="CG51" i="6"/>
  <c r="CA51" i="6" s="1"/>
  <c r="J51" i="6" s="1"/>
  <c r="D51" i="6"/>
  <c r="CG50" i="6"/>
  <c r="CA50" i="6" s="1"/>
  <c r="J50" i="6" s="1"/>
  <c r="D50" i="6"/>
  <c r="CG49" i="6"/>
  <c r="CA49" i="6" s="1"/>
  <c r="J49" i="6" s="1"/>
  <c r="D49" i="6"/>
  <c r="CG48" i="6"/>
  <c r="CA48" i="6" s="1"/>
  <c r="J48" i="6" s="1"/>
  <c r="D48" i="6"/>
  <c r="CG47" i="6"/>
  <c r="CA47" i="6" s="1"/>
  <c r="J47" i="6" s="1"/>
  <c r="D47" i="6"/>
  <c r="CG46" i="6"/>
  <c r="CA46" i="6" s="1"/>
  <c r="J46" i="6" s="1"/>
  <c r="D46" i="6"/>
  <c r="CG45" i="6"/>
  <c r="CA45" i="6" s="1"/>
  <c r="J45" i="6" s="1"/>
  <c r="D45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 s="1"/>
  <c r="D41" i="6"/>
  <c r="D40" i="6"/>
  <c r="D39" i="6"/>
  <c r="CG73" i="6" s="1"/>
  <c r="CA73" i="6" s="1"/>
  <c r="J73" i="6" s="1"/>
  <c r="D38" i="6"/>
  <c r="D37" i="6"/>
  <c r="D36" i="6"/>
  <c r="CG36" i="6" s="1"/>
  <c r="CA36" i="6" s="1"/>
  <c r="AD36" i="6" s="1"/>
  <c r="D35" i="6"/>
  <c r="CG35" i="6" s="1"/>
  <c r="CA35" i="6" s="1"/>
  <c r="AD35" i="6" s="1"/>
  <c r="D34" i="6"/>
  <c r="CG34" i="6" s="1"/>
  <c r="CA34" i="6" s="1"/>
  <c r="AD34" i="6" s="1"/>
  <c r="D33" i="6"/>
  <c r="CG33" i="6" s="1"/>
  <c r="CA33" i="6" s="1"/>
  <c r="AD33" i="6" s="1"/>
  <c r="D32" i="6"/>
  <c r="CG32" i="6" s="1"/>
  <c r="CA32" i="6" s="1"/>
  <c r="AD32" i="6" s="1"/>
  <c r="D31" i="6"/>
  <c r="CG31" i="6" s="1"/>
  <c r="CA31" i="6" s="1"/>
  <c r="AD31" i="6" s="1"/>
  <c r="D30" i="6"/>
  <c r="CG30" i="6" s="1"/>
  <c r="CA30" i="6" s="1"/>
  <c r="AD30" i="6" s="1"/>
  <c r="D29" i="6"/>
  <c r="CG29" i="6" s="1"/>
  <c r="CA29" i="6" s="1"/>
  <c r="AD29" i="6" s="1"/>
  <c r="D28" i="6"/>
  <c r="CG28" i="6" s="1"/>
  <c r="CA28" i="6" s="1"/>
  <c r="AD28" i="6" s="1"/>
  <c r="D27" i="6"/>
  <c r="CG27" i="6" s="1"/>
  <c r="CA27" i="6" s="1"/>
  <c r="AD27" i="6" s="1"/>
  <c r="D26" i="6"/>
  <c r="CG26" i="6" s="1"/>
  <c r="CA26" i="6" s="1"/>
  <c r="AD26" i="6" s="1"/>
  <c r="D25" i="6"/>
  <c r="CG25" i="6" s="1"/>
  <c r="CA25" i="6" s="1"/>
  <c r="AD25" i="6" s="1"/>
  <c r="D24" i="6"/>
  <c r="CG24" i="6" s="1"/>
  <c r="CA24" i="6" s="1"/>
  <c r="AD24" i="6" s="1"/>
  <c r="D23" i="6"/>
  <c r="CG23" i="6" s="1"/>
  <c r="CA23" i="6" s="1"/>
  <c r="AD23" i="6" s="1"/>
  <c r="D22" i="6"/>
  <c r="CG22" i="6" s="1"/>
  <c r="CA22" i="6" s="1"/>
  <c r="AD22" i="6" s="1"/>
  <c r="D21" i="6"/>
  <c r="CG21" i="6" s="1"/>
  <c r="CA21" i="6" s="1"/>
  <c r="AD21" i="6" s="1"/>
  <c r="D20" i="6"/>
  <c r="CG20" i="6" s="1"/>
  <c r="CA20" i="6" s="1"/>
  <c r="AD20" i="6" s="1"/>
  <c r="D19" i="6"/>
  <c r="CG19" i="6" s="1"/>
  <c r="CA19" i="6" s="1"/>
  <c r="AD19" i="6" s="1"/>
  <c r="D18" i="6"/>
  <c r="CG18" i="6" s="1"/>
  <c r="CA18" i="6" s="1"/>
  <c r="AD18" i="6" s="1"/>
  <c r="D17" i="6"/>
  <c r="CG17" i="6" s="1"/>
  <c r="CA17" i="6" s="1"/>
  <c r="AD17" i="6" s="1"/>
  <c r="D16" i="6"/>
  <c r="CG16" i="6" s="1"/>
  <c r="CA16" i="6" s="1"/>
  <c r="AD16" i="6" s="1"/>
  <c r="D15" i="6"/>
  <c r="CG15" i="6" s="1"/>
  <c r="CA15" i="6" s="1"/>
  <c r="AD15" i="6" s="1"/>
  <c r="D14" i="6"/>
  <c r="CG14" i="6" s="1"/>
  <c r="CA14" i="6" s="1"/>
  <c r="AD14" i="6" s="1"/>
  <c r="D13" i="6"/>
  <c r="CG13" i="6" s="1"/>
  <c r="CA13" i="6" s="1"/>
  <c r="AD13" i="6" s="1"/>
  <c r="D12" i="6"/>
  <c r="CG12" i="6" s="1"/>
  <c r="D11" i="6"/>
  <c r="A5" i="6"/>
  <c r="A4" i="6"/>
  <c r="A3" i="6"/>
  <c r="A2" i="6"/>
  <c r="B198" i="6" l="1"/>
  <c r="CA12" i="6"/>
  <c r="AD12" i="6" s="1"/>
  <c r="A198" i="6"/>
  <c r="X99" i="6"/>
  <c r="CG98" i="6"/>
  <c r="CA98" i="6" s="1"/>
  <c r="X98" i="6" s="1"/>
  <c r="CG100" i="6"/>
  <c r="CA100" i="6" s="1"/>
  <c r="X100" i="6" s="1"/>
  <c r="CJ133" i="7" l="1"/>
  <c r="CI133" i="7"/>
  <c r="CH133" i="7"/>
  <c r="CG133" i="7"/>
  <c r="CD133" i="7"/>
  <c r="CC133" i="7"/>
  <c r="CB133" i="7"/>
  <c r="CA133" i="7"/>
  <c r="I133" i="7"/>
  <c r="CJ129" i="7"/>
  <c r="CI129" i="7"/>
  <c r="CH129" i="7"/>
  <c r="CG129" i="7"/>
  <c r="CD129" i="7"/>
  <c r="CC129" i="7"/>
  <c r="CB129" i="7"/>
  <c r="CA129" i="7"/>
  <c r="N129" i="7" s="1"/>
  <c r="B125" i="7"/>
  <c r="B124" i="7"/>
  <c r="B120" i="7"/>
  <c r="B119" i="7"/>
  <c r="CG112" i="7"/>
  <c r="CA112" i="7"/>
  <c r="M112" i="7"/>
  <c r="D112" i="7"/>
  <c r="CG111" i="7"/>
  <c r="CA111" i="7"/>
  <c r="M111" i="7"/>
  <c r="D111" i="7"/>
  <c r="CG110" i="7"/>
  <c r="CA110" i="7"/>
  <c r="M110" i="7"/>
  <c r="D110" i="7"/>
  <c r="CG109" i="7"/>
  <c r="CA109" i="7"/>
  <c r="M109" i="7"/>
  <c r="D109" i="7"/>
  <c r="CG108" i="7"/>
  <c r="CA108" i="7"/>
  <c r="M108" i="7"/>
  <c r="D108" i="7"/>
  <c r="CG107" i="7"/>
  <c r="CA107" i="7"/>
  <c r="M107" i="7"/>
  <c r="D107" i="7"/>
  <c r="CG106" i="7"/>
  <c r="CA106" i="7"/>
  <c r="M106" i="7"/>
  <c r="D106" i="7"/>
  <c r="CG105" i="7"/>
  <c r="CA105" i="7"/>
  <c r="M105" i="7"/>
  <c r="D105" i="7"/>
  <c r="CG104" i="7"/>
  <c r="CA104" i="7"/>
  <c r="M104" i="7"/>
  <c r="D104" i="7"/>
  <c r="E100" i="7"/>
  <c r="CH100" i="7" s="1"/>
  <c r="CB100" i="7" s="1"/>
  <c r="E99" i="7"/>
  <c r="CH99" i="7" s="1"/>
  <c r="CB99" i="7" s="1"/>
  <c r="E98" i="7"/>
  <c r="CH98" i="7" s="1"/>
  <c r="CB98" i="7" s="1"/>
  <c r="H83" i="7"/>
  <c r="G83" i="7"/>
  <c r="F83" i="7"/>
  <c r="E83" i="7"/>
  <c r="D83" i="7"/>
  <c r="D82" i="7"/>
  <c r="D81" i="7"/>
  <c r="D80" i="7"/>
  <c r="D79" i="7"/>
  <c r="I76" i="7"/>
  <c r="H76" i="7"/>
  <c r="G76" i="7"/>
  <c r="F76" i="7"/>
  <c r="E76" i="7"/>
  <c r="D75" i="7"/>
  <c r="CG74" i="7"/>
  <c r="CA74" i="7"/>
  <c r="J74" i="7"/>
  <c r="D74" i="7"/>
  <c r="D73" i="7"/>
  <c r="CA72" i="7"/>
  <c r="J72" i="7" s="1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CG45" i="7"/>
  <c r="CA45" i="7"/>
  <c r="J45" i="7"/>
  <c r="D45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D42" i="7" s="1"/>
  <c r="F42" i="7"/>
  <c r="E42" i="7"/>
  <c r="D41" i="7"/>
  <c r="CG75" i="7" s="1"/>
  <c r="CA75" i="7" s="1"/>
  <c r="J75" i="7" s="1"/>
  <c r="D40" i="7"/>
  <c r="D39" i="7"/>
  <c r="CG73" i="7" s="1"/>
  <c r="CA73" i="7" s="1"/>
  <c r="J73" i="7" s="1"/>
  <c r="D38" i="7"/>
  <c r="CG72" i="7" s="1"/>
  <c r="D37" i="7"/>
  <c r="CG71" i="7" s="1"/>
  <c r="CA71" i="7" s="1"/>
  <c r="J71" i="7" s="1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A5" i="7"/>
  <c r="A4" i="7"/>
  <c r="A3" i="7"/>
  <c r="A2" i="7"/>
  <c r="CG14" i="7" l="1"/>
  <c r="CA14" i="7" s="1"/>
  <c r="AD14" i="7" s="1"/>
  <c r="CG48" i="7"/>
  <c r="CA48" i="7" s="1"/>
  <c r="J48" i="7" s="1"/>
  <c r="A198" i="7"/>
  <c r="CG13" i="7"/>
  <c r="CA13" i="7" s="1"/>
  <c r="AD13" i="7" s="1"/>
  <c r="CG47" i="7"/>
  <c r="CA47" i="7" s="1"/>
  <c r="J47" i="7" s="1"/>
  <c r="CG17" i="7"/>
  <c r="CA17" i="7" s="1"/>
  <c r="AD17" i="7" s="1"/>
  <c r="CG51" i="7"/>
  <c r="CA51" i="7" s="1"/>
  <c r="J51" i="7" s="1"/>
  <c r="CG19" i="7"/>
  <c r="CA19" i="7" s="1"/>
  <c r="AD19" i="7" s="1"/>
  <c r="CG53" i="7"/>
  <c r="CA53" i="7" s="1"/>
  <c r="J53" i="7" s="1"/>
  <c r="CG21" i="7"/>
  <c r="CA21" i="7" s="1"/>
  <c r="AD21" i="7" s="1"/>
  <c r="CG55" i="7"/>
  <c r="CA55" i="7" s="1"/>
  <c r="J55" i="7" s="1"/>
  <c r="CG23" i="7"/>
  <c r="CA23" i="7" s="1"/>
  <c r="AD23" i="7" s="1"/>
  <c r="CG57" i="7"/>
  <c r="CA57" i="7" s="1"/>
  <c r="J57" i="7" s="1"/>
  <c r="CG25" i="7"/>
  <c r="CA25" i="7" s="1"/>
  <c r="AD25" i="7" s="1"/>
  <c r="CG59" i="7"/>
  <c r="CA59" i="7" s="1"/>
  <c r="J59" i="7" s="1"/>
  <c r="CG27" i="7"/>
  <c r="CA27" i="7" s="1"/>
  <c r="AD27" i="7" s="1"/>
  <c r="CG61" i="7"/>
  <c r="CA61" i="7" s="1"/>
  <c r="J61" i="7" s="1"/>
  <c r="CG29" i="7"/>
  <c r="CA29" i="7" s="1"/>
  <c r="AD29" i="7" s="1"/>
  <c r="CG63" i="7"/>
  <c r="CA63" i="7" s="1"/>
  <c r="J63" i="7" s="1"/>
  <c r="CG31" i="7"/>
  <c r="CA31" i="7" s="1"/>
  <c r="AD31" i="7" s="1"/>
  <c r="CG65" i="7"/>
  <c r="CA65" i="7" s="1"/>
  <c r="J65" i="7" s="1"/>
  <c r="CG33" i="7"/>
  <c r="CA33" i="7" s="1"/>
  <c r="AD33" i="7" s="1"/>
  <c r="CG67" i="7"/>
  <c r="CA67" i="7" s="1"/>
  <c r="J67" i="7" s="1"/>
  <c r="CG35" i="7"/>
  <c r="CA35" i="7" s="1"/>
  <c r="AD35" i="7" s="1"/>
  <c r="CG69" i="7"/>
  <c r="CA69" i="7" s="1"/>
  <c r="J69" i="7" s="1"/>
  <c r="CG12" i="7"/>
  <c r="CG46" i="7"/>
  <c r="CA46" i="7" s="1"/>
  <c r="J46" i="7" s="1"/>
  <c r="CG16" i="7"/>
  <c r="CA16" i="7" s="1"/>
  <c r="AD16" i="7" s="1"/>
  <c r="CG50" i="7"/>
  <c r="CA50" i="7" s="1"/>
  <c r="J50" i="7" s="1"/>
  <c r="CG99" i="7"/>
  <c r="CA99" i="7" s="1"/>
  <c r="X99" i="7" s="1"/>
  <c r="CG15" i="7"/>
  <c r="CA15" i="7" s="1"/>
  <c r="AD15" i="7" s="1"/>
  <c r="CG49" i="7"/>
  <c r="CA49" i="7" s="1"/>
  <c r="J49" i="7" s="1"/>
  <c r="CG18" i="7"/>
  <c r="CA18" i="7" s="1"/>
  <c r="AD18" i="7" s="1"/>
  <c r="CG52" i="7"/>
  <c r="CA52" i="7" s="1"/>
  <c r="J52" i="7" s="1"/>
  <c r="CG20" i="7"/>
  <c r="CA20" i="7" s="1"/>
  <c r="AD20" i="7" s="1"/>
  <c r="CG54" i="7"/>
  <c r="CA54" i="7" s="1"/>
  <c r="J54" i="7" s="1"/>
  <c r="CG22" i="7"/>
  <c r="CA22" i="7" s="1"/>
  <c r="AD22" i="7" s="1"/>
  <c r="CG56" i="7"/>
  <c r="CA56" i="7" s="1"/>
  <c r="J56" i="7" s="1"/>
  <c r="CG24" i="7"/>
  <c r="CA24" i="7" s="1"/>
  <c r="AD24" i="7" s="1"/>
  <c r="CG58" i="7"/>
  <c r="CA58" i="7" s="1"/>
  <c r="J58" i="7" s="1"/>
  <c r="CG26" i="7"/>
  <c r="CA26" i="7" s="1"/>
  <c r="AD26" i="7" s="1"/>
  <c r="CG60" i="7"/>
  <c r="CA60" i="7" s="1"/>
  <c r="J60" i="7" s="1"/>
  <c r="CG28" i="7"/>
  <c r="CA28" i="7" s="1"/>
  <c r="AD28" i="7" s="1"/>
  <c r="CG62" i="7"/>
  <c r="CA62" i="7" s="1"/>
  <c r="J62" i="7" s="1"/>
  <c r="CG30" i="7"/>
  <c r="CA30" i="7" s="1"/>
  <c r="AD30" i="7" s="1"/>
  <c r="CG64" i="7"/>
  <c r="CA64" i="7" s="1"/>
  <c r="J64" i="7" s="1"/>
  <c r="CG32" i="7"/>
  <c r="CA32" i="7" s="1"/>
  <c r="AD32" i="7" s="1"/>
  <c r="CG66" i="7"/>
  <c r="CA66" i="7" s="1"/>
  <c r="J66" i="7" s="1"/>
  <c r="CG34" i="7"/>
  <c r="CA34" i="7" s="1"/>
  <c r="AD34" i="7" s="1"/>
  <c r="CG68" i="7"/>
  <c r="CA68" i="7" s="1"/>
  <c r="J68" i="7" s="1"/>
  <c r="CG36" i="7"/>
  <c r="CA36" i="7" s="1"/>
  <c r="AD36" i="7" s="1"/>
  <c r="CG70" i="7"/>
  <c r="CA70" i="7" s="1"/>
  <c r="J70" i="7" s="1"/>
  <c r="D76" i="7"/>
  <c r="CG98" i="7"/>
  <c r="CA98" i="7" s="1"/>
  <c r="X98" i="7" s="1"/>
  <c r="CG100" i="7"/>
  <c r="CA100" i="7" s="1"/>
  <c r="X100" i="7" s="1"/>
  <c r="B198" i="7" l="1"/>
  <c r="CA12" i="7"/>
  <c r="AD12" i="7" s="1"/>
  <c r="CJ133" i="8" l="1"/>
  <c r="CI133" i="8"/>
  <c r="CH133" i="8"/>
  <c r="CG133" i="8"/>
  <c r="CD133" i="8"/>
  <c r="CC133" i="8"/>
  <c r="CB133" i="8"/>
  <c r="CA133" i="8"/>
  <c r="CJ129" i="8"/>
  <c r="CI129" i="8"/>
  <c r="CH129" i="8"/>
  <c r="CG129" i="8"/>
  <c r="CD129" i="8"/>
  <c r="CC129" i="8"/>
  <c r="N129" i="8" s="1"/>
  <c r="CB129" i="8"/>
  <c r="CA129" i="8"/>
  <c r="B125" i="8"/>
  <c r="B124" i="8"/>
  <c r="B120" i="8"/>
  <c r="B119" i="8"/>
  <c r="CG112" i="8"/>
  <c r="CA112" i="8" s="1"/>
  <c r="M112" i="8" s="1"/>
  <c r="D112" i="8"/>
  <c r="CG111" i="8"/>
  <c r="CA111" i="8" s="1"/>
  <c r="M111" i="8" s="1"/>
  <c r="D111" i="8"/>
  <c r="CG110" i="8"/>
  <c r="CA110" i="8" s="1"/>
  <c r="M110" i="8" s="1"/>
  <c r="D110" i="8"/>
  <c r="CG109" i="8"/>
  <c r="CA109" i="8" s="1"/>
  <c r="M109" i="8" s="1"/>
  <c r="D109" i="8"/>
  <c r="CG108" i="8"/>
  <c r="CA108" i="8" s="1"/>
  <c r="M108" i="8" s="1"/>
  <c r="D108" i="8"/>
  <c r="CG107" i="8"/>
  <c r="CA107" i="8" s="1"/>
  <c r="M107" i="8" s="1"/>
  <c r="D107" i="8"/>
  <c r="CG106" i="8"/>
  <c r="CA106" i="8" s="1"/>
  <c r="M106" i="8" s="1"/>
  <c r="D106" i="8"/>
  <c r="CG105" i="8"/>
  <c r="CA105" i="8" s="1"/>
  <c r="M105" i="8" s="1"/>
  <c r="D105" i="8"/>
  <c r="CG104" i="8"/>
  <c r="CA104" i="8" s="1"/>
  <c r="M104" i="8" s="1"/>
  <c r="D104" i="8"/>
  <c r="CH100" i="8"/>
  <c r="CB100" i="8" s="1"/>
  <c r="CA100" i="8"/>
  <c r="X100" i="8"/>
  <c r="E100" i="8"/>
  <c r="CG100" i="8" s="1"/>
  <c r="E99" i="8"/>
  <c r="CH98" i="8"/>
  <c r="CB98" i="8" s="1"/>
  <c r="E98" i="8"/>
  <c r="CG98" i="8" s="1"/>
  <c r="CA98" i="8" s="1"/>
  <c r="X98" i="8" s="1"/>
  <c r="H83" i="8"/>
  <c r="G83" i="8"/>
  <c r="F83" i="8"/>
  <c r="D83" i="8" s="1"/>
  <c r="E83" i="8"/>
  <c r="D82" i="8"/>
  <c r="D81" i="8"/>
  <c r="D80" i="8"/>
  <c r="D79" i="8"/>
  <c r="I76" i="8"/>
  <c r="H76" i="8"/>
  <c r="G76" i="8"/>
  <c r="F76" i="8"/>
  <c r="E76" i="8"/>
  <c r="D76" i="8"/>
  <c r="D75" i="8"/>
  <c r="CG75" i="8" s="1"/>
  <c r="CA75" i="8" s="1"/>
  <c r="J75" i="8" s="1"/>
  <c r="D74" i="8"/>
  <c r="CG74" i="8" s="1"/>
  <c r="CA74" i="8" s="1"/>
  <c r="J74" i="8" s="1"/>
  <c r="CA73" i="8"/>
  <c r="J73" i="8" s="1"/>
  <c r="D73" i="8"/>
  <c r="CG73" i="8" s="1"/>
  <c r="D72" i="8"/>
  <c r="D71" i="8"/>
  <c r="CG71" i="8" s="1"/>
  <c r="CA71" i="8" s="1"/>
  <c r="J71" i="8" s="1"/>
  <c r="D70" i="8"/>
  <c r="D69" i="8"/>
  <c r="D68" i="8"/>
  <c r="D67" i="8"/>
  <c r="CG67" i="8" s="1"/>
  <c r="CA67" i="8" s="1"/>
  <c r="J67" i="8" s="1"/>
  <c r="D66" i="8"/>
  <c r="D65" i="8"/>
  <c r="D64" i="8"/>
  <c r="D63" i="8"/>
  <c r="CG63" i="8" s="1"/>
  <c r="CA63" i="8" s="1"/>
  <c r="J63" i="8" s="1"/>
  <c r="D62" i="8"/>
  <c r="CG62" i="8" s="1"/>
  <c r="CA62" i="8" s="1"/>
  <c r="J62" i="8" s="1"/>
  <c r="D61" i="8"/>
  <c r="D60" i="8"/>
  <c r="D59" i="8"/>
  <c r="CG59" i="8" s="1"/>
  <c r="CA59" i="8" s="1"/>
  <c r="J59" i="8" s="1"/>
  <c r="D58" i="8"/>
  <c r="CG58" i="8" s="1"/>
  <c r="CA58" i="8" s="1"/>
  <c r="J58" i="8" s="1"/>
  <c r="D57" i="8"/>
  <c r="D56" i="8"/>
  <c r="D55" i="8"/>
  <c r="CG55" i="8" s="1"/>
  <c r="CA55" i="8" s="1"/>
  <c r="J55" i="8" s="1"/>
  <c r="D54" i="8"/>
  <c r="CG54" i="8" s="1"/>
  <c r="CA54" i="8" s="1"/>
  <c r="J54" i="8" s="1"/>
  <c r="D53" i="8"/>
  <c r="D52" i="8"/>
  <c r="D51" i="8"/>
  <c r="CG51" i="8" s="1"/>
  <c r="CA51" i="8" s="1"/>
  <c r="J51" i="8" s="1"/>
  <c r="D50" i="8"/>
  <c r="CG50" i="8" s="1"/>
  <c r="CA50" i="8" s="1"/>
  <c r="J50" i="8" s="1"/>
  <c r="D49" i="8"/>
  <c r="D48" i="8"/>
  <c r="D47" i="8"/>
  <c r="CG47" i="8" s="1"/>
  <c r="CA47" i="8" s="1"/>
  <c r="J47" i="8" s="1"/>
  <c r="D46" i="8"/>
  <c r="CG46" i="8" s="1"/>
  <c r="CA46" i="8" s="1"/>
  <c r="J46" i="8" s="1"/>
  <c r="CA45" i="8"/>
  <c r="J45" i="8" s="1"/>
  <c r="D45" i="8"/>
  <c r="CG45" i="8" s="1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A198" i="8" s="1"/>
  <c r="D41" i="8"/>
  <c r="D40" i="8"/>
  <c r="D39" i="8"/>
  <c r="D38" i="8"/>
  <c r="D37" i="8"/>
  <c r="D36" i="8"/>
  <c r="CG36" i="8" s="1"/>
  <c r="CA36" i="8" s="1"/>
  <c r="AD36" i="8" s="1"/>
  <c r="D35" i="8"/>
  <c r="CG35" i="8" s="1"/>
  <c r="CA35" i="8" s="1"/>
  <c r="AD35" i="8" s="1"/>
  <c r="CG34" i="8"/>
  <c r="CA34" i="8" s="1"/>
  <c r="AD34" i="8" s="1"/>
  <c r="D34" i="8"/>
  <c r="CG33" i="8"/>
  <c r="CA33" i="8" s="1"/>
  <c r="AD33" i="8"/>
  <c r="D33" i="8"/>
  <c r="D32" i="8"/>
  <c r="CG32" i="8" s="1"/>
  <c r="CA32" i="8" s="1"/>
  <c r="AD32" i="8" s="1"/>
  <c r="D31" i="8"/>
  <c r="CG31" i="8" s="1"/>
  <c r="CA31" i="8" s="1"/>
  <c r="AD31" i="8" s="1"/>
  <c r="CG30" i="8"/>
  <c r="CA30" i="8" s="1"/>
  <c r="AD30" i="8" s="1"/>
  <c r="D30" i="8"/>
  <c r="CG29" i="8"/>
  <c r="CA29" i="8" s="1"/>
  <c r="AD29" i="8"/>
  <c r="D29" i="8"/>
  <c r="D28" i="8"/>
  <c r="CG28" i="8" s="1"/>
  <c r="CA28" i="8" s="1"/>
  <c r="AD28" i="8" s="1"/>
  <c r="D27" i="8"/>
  <c r="CG27" i="8" s="1"/>
  <c r="CA27" i="8" s="1"/>
  <c r="AD27" i="8" s="1"/>
  <c r="CG26" i="8"/>
  <c r="CA26" i="8" s="1"/>
  <c r="AD26" i="8" s="1"/>
  <c r="D26" i="8"/>
  <c r="CG25" i="8"/>
  <c r="CA25" i="8" s="1"/>
  <c r="AD25" i="8"/>
  <c r="D25" i="8"/>
  <c r="D24" i="8"/>
  <c r="CG24" i="8" s="1"/>
  <c r="CA24" i="8" s="1"/>
  <c r="AD24" i="8" s="1"/>
  <c r="D23" i="8"/>
  <c r="CG23" i="8" s="1"/>
  <c r="CA23" i="8" s="1"/>
  <c r="AD23" i="8" s="1"/>
  <c r="CG22" i="8"/>
  <c r="CA22" i="8" s="1"/>
  <c r="AD22" i="8" s="1"/>
  <c r="D22" i="8"/>
  <c r="CG21" i="8"/>
  <c r="CA21" i="8" s="1"/>
  <c r="AD21" i="8"/>
  <c r="D21" i="8"/>
  <c r="D20" i="8"/>
  <c r="CG20" i="8" s="1"/>
  <c r="CA20" i="8" s="1"/>
  <c r="AD20" i="8" s="1"/>
  <c r="D19" i="8"/>
  <c r="CG19" i="8" s="1"/>
  <c r="CA19" i="8" s="1"/>
  <c r="AD19" i="8" s="1"/>
  <c r="CG18" i="8"/>
  <c r="CA18" i="8" s="1"/>
  <c r="AD18" i="8" s="1"/>
  <c r="D18" i="8"/>
  <c r="CG17" i="8"/>
  <c r="CA17" i="8" s="1"/>
  <c r="AD17" i="8"/>
  <c r="D17" i="8"/>
  <c r="D16" i="8"/>
  <c r="CG16" i="8" s="1"/>
  <c r="CA16" i="8" s="1"/>
  <c r="AD16" i="8" s="1"/>
  <c r="D15" i="8"/>
  <c r="CG15" i="8" s="1"/>
  <c r="CA15" i="8" s="1"/>
  <c r="AD15" i="8" s="1"/>
  <c r="CG14" i="8"/>
  <c r="CA14" i="8" s="1"/>
  <c r="AD14" i="8" s="1"/>
  <c r="D14" i="8"/>
  <c r="CG13" i="8"/>
  <c r="CA13" i="8" s="1"/>
  <c r="AD13" i="8"/>
  <c r="D13" i="8"/>
  <c r="D12" i="8"/>
  <c r="CG12" i="8" s="1"/>
  <c r="D11" i="8"/>
  <c r="A5" i="8"/>
  <c r="A4" i="8"/>
  <c r="A3" i="8"/>
  <c r="A2" i="8"/>
  <c r="CH99" i="8" l="1"/>
  <c r="CB99" i="8" s="1"/>
  <c r="CG99" i="8"/>
  <c r="CA99" i="8" s="1"/>
  <c r="X99" i="8" s="1"/>
  <c r="CA12" i="8"/>
  <c r="AD12" i="8" s="1"/>
  <c r="CG66" i="8"/>
  <c r="CA66" i="8" s="1"/>
  <c r="J66" i="8" s="1"/>
  <c r="CG70" i="8"/>
  <c r="CA70" i="8" s="1"/>
  <c r="J70" i="8" s="1"/>
  <c r="CG49" i="8"/>
  <c r="CA49" i="8" s="1"/>
  <c r="J49" i="8" s="1"/>
  <c r="CG53" i="8"/>
  <c r="CA53" i="8" s="1"/>
  <c r="J53" i="8" s="1"/>
  <c r="CG57" i="8"/>
  <c r="CA57" i="8" s="1"/>
  <c r="J57" i="8" s="1"/>
  <c r="CG61" i="8"/>
  <c r="CA61" i="8" s="1"/>
  <c r="J61" i="8" s="1"/>
  <c r="CG65" i="8"/>
  <c r="CA65" i="8" s="1"/>
  <c r="J65" i="8" s="1"/>
  <c r="CG69" i="8"/>
  <c r="CA69" i="8" s="1"/>
  <c r="J69" i="8" s="1"/>
  <c r="CG48" i="8"/>
  <c r="CA48" i="8" s="1"/>
  <c r="J48" i="8" s="1"/>
  <c r="CG52" i="8"/>
  <c r="CA52" i="8" s="1"/>
  <c r="J52" i="8" s="1"/>
  <c r="CG56" i="8"/>
  <c r="CA56" i="8" s="1"/>
  <c r="J56" i="8" s="1"/>
  <c r="CG60" i="8"/>
  <c r="CA60" i="8" s="1"/>
  <c r="J60" i="8" s="1"/>
  <c r="CG64" i="8"/>
  <c r="CA64" i="8" s="1"/>
  <c r="J64" i="8" s="1"/>
  <c r="CG68" i="8"/>
  <c r="CA68" i="8" s="1"/>
  <c r="J68" i="8" s="1"/>
  <c r="CG72" i="8"/>
  <c r="CA72" i="8" s="1"/>
  <c r="J72" i="8" s="1"/>
  <c r="I133" i="8"/>
  <c r="B198" i="8" l="1"/>
  <c r="CJ133" i="9" l="1"/>
  <c r="CI133" i="9"/>
  <c r="CH133" i="9"/>
  <c r="CG133" i="9"/>
  <c r="CD133" i="9"/>
  <c r="CC133" i="9"/>
  <c r="I133" i="9" s="1"/>
  <c r="CB133" i="9"/>
  <c r="CA133" i="9"/>
  <c r="CJ129" i="9"/>
  <c r="CI129" i="9"/>
  <c r="CH129" i="9"/>
  <c r="CG129" i="9"/>
  <c r="CD129" i="9"/>
  <c r="CC129" i="9"/>
  <c r="CB129" i="9"/>
  <c r="CA129" i="9"/>
  <c r="N129" i="9"/>
  <c r="B125" i="9"/>
  <c r="B124" i="9"/>
  <c r="B120" i="9"/>
  <c r="B119" i="9"/>
  <c r="CG112" i="9"/>
  <c r="CA112" i="9"/>
  <c r="M112" i="9"/>
  <c r="D112" i="9"/>
  <c r="CG111" i="9"/>
  <c r="CA111" i="9"/>
  <c r="M111" i="9"/>
  <c r="D111" i="9"/>
  <c r="CG110" i="9"/>
  <c r="CA110" i="9"/>
  <c r="M110" i="9"/>
  <c r="D110" i="9"/>
  <c r="CG109" i="9"/>
  <c r="CA109" i="9"/>
  <c r="M109" i="9"/>
  <c r="D109" i="9"/>
  <c r="CG108" i="9"/>
  <c r="CA108" i="9"/>
  <c r="M108" i="9"/>
  <c r="D108" i="9"/>
  <c r="CG107" i="9"/>
  <c r="CA107" i="9"/>
  <c r="M107" i="9"/>
  <c r="D107" i="9"/>
  <c r="CG106" i="9"/>
  <c r="CA106" i="9"/>
  <c r="M106" i="9"/>
  <c r="D106" i="9"/>
  <c r="CG105" i="9"/>
  <c r="CA105" i="9"/>
  <c r="M105" i="9"/>
  <c r="D105" i="9"/>
  <c r="CG104" i="9"/>
  <c r="CA104" i="9"/>
  <c r="M104" i="9"/>
  <c r="D104" i="9"/>
  <c r="CB100" i="9"/>
  <c r="E100" i="9"/>
  <c r="CH100" i="9" s="1"/>
  <c r="CH99" i="9"/>
  <c r="CB99" i="9" s="1"/>
  <c r="CG99" i="9"/>
  <c r="CA99" i="9" s="1"/>
  <c r="X99" i="9"/>
  <c r="E99" i="9"/>
  <c r="E98" i="9"/>
  <c r="CH98" i="9" s="1"/>
  <c r="CB98" i="9" s="1"/>
  <c r="H83" i="9"/>
  <c r="G83" i="9"/>
  <c r="D83" i="9" s="1"/>
  <c r="F83" i="9"/>
  <c r="E83" i="9"/>
  <c r="D82" i="9"/>
  <c r="D81" i="9"/>
  <c r="D80" i="9"/>
  <c r="D79" i="9"/>
  <c r="I76" i="9"/>
  <c r="H76" i="9"/>
  <c r="G76" i="9"/>
  <c r="F76" i="9"/>
  <c r="E76" i="9"/>
  <c r="D76" i="9" s="1"/>
  <c r="D75" i="9"/>
  <c r="CG74" i="9"/>
  <c r="CA74" i="9"/>
  <c r="J74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CG45" i="9"/>
  <c r="CA45" i="9"/>
  <c r="J45" i="9"/>
  <c r="D45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D42" i="9" s="1"/>
  <c r="F42" i="9"/>
  <c r="E42" i="9"/>
  <c r="D41" i="9"/>
  <c r="CG75" i="9" s="1"/>
  <c r="CA75" i="9" s="1"/>
  <c r="J75" i="9" s="1"/>
  <c r="D40" i="9"/>
  <c r="D39" i="9"/>
  <c r="CG73" i="9" s="1"/>
  <c r="CA73" i="9" s="1"/>
  <c r="J73" i="9" s="1"/>
  <c r="D38" i="9"/>
  <c r="CG72" i="9" s="1"/>
  <c r="CA72" i="9" s="1"/>
  <c r="J72" i="9" s="1"/>
  <c r="D37" i="9"/>
  <c r="CG71" i="9" s="1"/>
  <c r="CA71" i="9" s="1"/>
  <c r="J71" i="9" s="1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A5" i="9"/>
  <c r="A4" i="9"/>
  <c r="A3" i="9"/>
  <c r="A2" i="9"/>
  <c r="A198" i="9" l="1"/>
  <c r="CG13" i="9"/>
  <c r="CA13" i="9" s="1"/>
  <c r="AD13" i="9" s="1"/>
  <c r="CG47" i="9"/>
  <c r="CA47" i="9" s="1"/>
  <c r="J47" i="9" s="1"/>
  <c r="CG17" i="9"/>
  <c r="CA17" i="9" s="1"/>
  <c r="AD17" i="9" s="1"/>
  <c r="CG51" i="9"/>
  <c r="CA51" i="9" s="1"/>
  <c r="J51" i="9" s="1"/>
  <c r="CG19" i="9"/>
  <c r="CA19" i="9" s="1"/>
  <c r="AD19" i="9" s="1"/>
  <c r="CG53" i="9"/>
  <c r="CA53" i="9" s="1"/>
  <c r="J53" i="9" s="1"/>
  <c r="CG21" i="9"/>
  <c r="CA21" i="9" s="1"/>
  <c r="AD21" i="9" s="1"/>
  <c r="CG55" i="9"/>
  <c r="CA55" i="9" s="1"/>
  <c r="J55" i="9" s="1"/>
  <c r="CG23" i="9"/>
  <c r="CA23" i="9" s="1"/>
  <c r="AD23" i="9" s="1"/>
  <c r="CG57" i="9"/>
  <c r="CA57" i="9" s="1"/>
  <c r="J57" i="9" s="1"/>
  <c r="CG25" i="9"/>
  <c r="CA25" i="9" s="1"/>
  <c r="AD25" i="9" s="1"/>
  <c r="CG59" i="9"/>
  <c r="CA59" i="9" s="1"/>
  <c r="J59" i="9" s="1"/>
  <c r="CG27" i="9"/>
  <c r="CA27" i="9" s="1"/>
  <c r="AD27" i="9" s="1"/>
  <c r="CG61" i="9"/>
  <c r="CA61" i="9" s="1"/>
  <c r="J61" i="9" s="1"/>
  <c r="CG29" i="9"/>
  <c r="CA29" i="9" s="1"/>
  <c r="AD29" i="9" s="1"/>
  <c r="CG63" i="9"/>
  <c r="CA63" i="9" s="1"/>
  <c r="J63" i="9" s="1"/>
  <c r="CG31" i="9"/>
  <c r="CA31" i="9" s="1"/>
  <c r="AD31" i="9" s="1"/>
  <c r="CG65" i="9"/>
  <c r="CA65" i="9" s="1"/>
  <c r="J65" i="9" s="1"/>
  <c r="CG33" i="9"/>
  <c r="CA33" i="9" s="1"/>
  <c r="AD33" i="9" s="1"/>
  <c r="CG67" i="9"/>
  <c r="CA67" i="9" s="1"/>
  <c r="J67" i="9" s="1"/>
  <c r="CG35" i="9"/>
  <c r="CA35" i="9" s="1"/>
  <c r="AD35" i="9" s="1"/>
  <c r="CG69" i="9"/>
  <c r="CA69" i="9" s="1"/>
  <c r="J69" i="9" s="1"/>
  <c r="CG12" i="9"/>
  <c r="CG46" i="9"/>
  <c r="CA46" i="9" s="1"/>
  <c r="J46" i="9" s="1"/>
  <c r="CG16" i="9"/>
  <c r="CA16" i="9" s="1"/>
  <c r="AD16" i="9" s="1"/>
  <c r="CG50" i="9"/>
  <c r="CA50" i="9" s="1"/>
  <c r="J50" i="9" s="1"/>
  <c r="CG15" i="9"/>
  <c r="CA15" i="9" s="1"/>
  <c r="AD15" i="9" s="1"/>
  <c r="CG49" i="9"/>
  <c r="CA49" i="9" s="1"/>
  <c r="J49" i="9" s="1"/>
  <c r="CG18" i="9"/>
  <c r="CA18" i="9" s="1"/>
  <c r="AD18" i="9" s="1"/>
  <c r="CG52" i="9"/>
  <c r="CA52" i="9" s="1"/>
  <c r="J52" i="9" s="1"/>
  <c r="CG20" i="9"/>
  <c r="CA20" i="9" s="1"/>
  <c r="AD20" i="9" s="1"/>
  <c r="CG54" i="9"/>
  <c r="CA54" i="9" s="1"/>
  <c r="J54" i="9" s="1"/>
  <c r="CG22" i="9"/>
  <c r="CA22" i="9" s="1"/>
  <c r="AD22" i="9" s="1"/>
  <c r="CG56" i="9"/>
  <c r="CA56" i="9" s="1"/>
  <c r="J56" i="9" s="1"/>
  <c r="CG24" i="9"/>
  <c r="CA24" i="9" s="1"/>
  <c r="AD24" i="9" s="1"/>
  <c r="CG58" i="9"/>
  <c r="CA58" i="9" s="1"/>
  <c r="J58" i="9" s="1"/>
  <c r="CG26" i="9"/>
  <c r="CA26" i="9" s="1"/>
  <c r="AD26" i="9" s="1"/>
  <c r="CG60" i="9"/>
  <c r="CA60" i="9" s="1"/>
  <c r="J60" i="9" s="1"/>
  <c r="CG28" i="9"/>
  <c r="CA28" i="9" s="1"/>
  <c r="AD28" i="9" s="1"/>
  <c r="CG62" i="9"/>
  <c r="CA62" i="9" s="1"/>
  <c r="J62" i="9" s="1"/>
  <c r="CG30" i="9"/>
  <c r="CA30" i="9" s="1"/>
  <c r="AD30" i="9" s="1"/>
  <c r="CG64" i="9"/>
  <c r="CA64" i="9" s="1"/>
  <c r="J64" i="9" s="1"/>
  <c r="CG32" i="9"/>
  <c r="CA32" i="9" s="1"/>
  <c r="AD32" i="9" s="1"/>
  <c r="CG66" i="9"/>
  <c r="CA66" i="9" s="1"/>
  <c r="J66" i="9" s="1"/>
  <c r="CG34" i="9"/>
  <c r="CA34" i="9" s="1"/>
  <c r="AD34" i="9" s="1"/>
  <c r="CG68" i="9"/>
  <c r="CA68" i="9" s="1"/>
  <c r="J68" i="9" s="1"/>
  <c r="CG36" i="9"/>
  <c r="CA36" i="9" s="1"/>
  <c r="AD36" i="9" s="1"/>
  <c r="CG70" i="9"/>
  <c r="CA70" i="9" s="1"/>
  <c r="J70" i="9" s="1"/>
  <c r="CG14" i="9"/>
  <c r="CA14" i="9" s="1"/>
  <c r="AD14" i="9" s="1"/>
  <c r="CG48" i="9"/>
  <c r="CA48" i="9" s="1"/>
  <c r="J48" i="9" s="1"/>
  <c r="CG98" i="9"/>
  <c r="CA98" i="9" s="1"/>
  <c r="X98" i="9" s="1"/>
  <c r="CG100" i="9"/>
  <c r="CA100" i="9" s="1"/>
  <c r="X100" i="9" s="1"/>
  <c r="B198" i="9" l="1"/>
  <c r="CA12" i="9"/>
  <c r="AD12" i="9" s="1"/>
  <c r="CJ133" i="10" l="1"/>
  <c r="CI133" i="10"/>
  <c r="CH133" i="10"/>
  <c r="CG133" i="10"/>
  <c r="CD133" i="10"/>
  <c r="CC133" i="10"/>
  <c r="I133" i="10" s="1"/>
  <c r="CB133" i="10"/>
  <c r="CA133" i="10"/>
  <c r="CJ129" i="10"/>
  <c r="CI129" i="10"/>
  <c r="CH129" i="10"/>
  <c r="CG129" i="10"/>
  <c r="CD129" i="10"/>
  <c r="CC129" i="10"/>
  <c r="CB129" i="10"/>
  <c r="CA129" i="10"/>
  <c r="N129" i="10"/>
  <c r="B125" i="10"/>
  <c r="B124" i="10"/>
  <c r="B120" i="10"/>
  <c r="B119" i="10"/>
  <c r="CG112" i="10"/>
  <c r="CA112" i="10"/>
  <c r="M112" i="10"/>
  <c r="D112" i="10"/>
  <c r="CG111" i="10"/>
  <c r="CA111" i="10"/>
  <c r="M111" i="10"/>
  <c r="D111" i="10"/>
  <c r="CG110" i="10"/>
  <c r="CA110" i="10"/>
  <c r="M110" i="10"/>
  <c r="D110" i="10"/>
  <c r="CG109" i="10"/>
  <c r="CA109" i="10"/>
  <c r="M109" i="10"/>
  <c r="D109" i="10"/>
  <c r="CG108" i="10"/>
  <c r="CA108" i="10"/>
  <c r="M108" i="10"/>
  <c r="D108" i="10"/>
  <c r="CG107" i="10"/>
  <c r="CA107" i="10"/>
  <c r="M107" i="10"/>
  <c r="D107" i="10"/>
  <c r="CG106" i="10"/>
  <c r="CA106" i="10"/>
  <c r="M106" i="10"/>
  <c r="D106" i="10"/>
  <c r="CG105" i="10"/>
  <c r="CA105" i="10"/>
  <c r="M105" i="10"/>
  <c r="D105" i="10"/>
  <c r="CG104" i="10"/>
  <c r="CA104" i="10"/>
  <c r="M104" i="10"/>
  <c r="D104" i="10"/>
  <c r="CB100" i="10"/>
  <c r="E100" i="10"/>
  <c r="CH100" i="10" s="1"/>
  <c r="CH99" i="10"/>
  <c r="CB99" i="10" s="1"/>
  <c r="CG99" i="10"/>
  <c r="CA99" i="10" s="1"/>
  <c r="X99" i="10"/>
  <c r="E99" i="10"/>
  <c r="E98" i="10"/>
  <c r="CH98" i="10" s="1"/>
  <c r="CB98" i="10" s="1"/>
  <c r="H83" i="10"/>
  <c r="G83" i="10"/>
  <c r="D83" i="10" s="1"/>
  <c r="F83" i="10"/>
  <c r="E83" i="10"/>
  <c r="D82" i="10"/>
  <c r="D81" i="10"/>
  <c r="D80" i="10"/>
  <c r="D79" i="10"/>
  <c r="I76" i="10"/>
  <c r="H76" i="10"/>
  <c r="G76" i="10"/>
  <c r="F76" i="10"/>
  <c r="E76" i="10"/>
  <c r="D76" i="10" s="1"/>
  <c r="D75" i="10"/>
  <c r="CG74" i="10"/>
  <c r="CA74" i="10"/>
  <c r="J74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CG45" i="10"/>
  <c r="CA45" i="10"/>
  <c r="J45" i="10"/>
  <c r="D45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D42" i="10" s="1"/>
  <c r="A198" i="10" s="1"/>
  <c r="F42" i="10"/>
  <c r="E42" i="10"/>
  <c r="D41" i="10"/>
  <c r="CG75" i="10" s="1"/>
  <c r="CA75" i="10" s="1"/>
  <c r="J75" i="10" s="1"/>
  <c r="D40" i="10"/>
  <c r="D39" i="10"/>
  <c r="CG73" i="10" s="1"/>
  <c r="CA73" i="10" s="1"/>
  <c r="J73" i="10" s="1"/>
  <c r="D38" i="10"/>
  <c r="CG72" i="10" s="1"/>
  <c r="CA72" i="10" s="1"/>
  <c r="J72" i="10" s="1"/>
  <c r="D37" i="10"/>
  <c r="CG71" i="10" s="1"/>
  <c r="CA71" i="10" s="1"/>
  <c r="J71" i="10" s="1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A5" i="10"/>
  <c r="A4" i="10"/>
  <c r="A3" i="10"/>
  <c r="A2" i="10"/>
  <c r="CG13" i="10" l="1"/>
  <c r="CA13" i="10" s="1"/>
  <c r="AD13" i="10" s="1"/>
  <c r="CG47" i="10"/>
  <c r="CA47" i="10" s="1"/>
  <c r="J47" i="10" s="1"/>
  <c r="CG17" i="10"/>
  <c r="CA17" i="10" s="1"/>
  <c r="AD17" i="10" s="1"/>
  <c r="CG51" i="10"/>
  <c r="CA51" i="10" s="1"/>
  <c r="J51" i="10" s="1"/>
  <c r="CG19" i="10"/>
  <c r="CA19" i="10" s="1"/>
  <c r="AD19" i="10" s="1"/>
  <c r="CG53" i="10"/>
  <c r="CA53" i="10" s="1"/>
  <c r="J53" i="10" s="1"/>
  <c r="CG21" i="10"/>
  <c r="CA21" i="10" s="1"/>
  <c r="AD21" i="10" s="1"/>
  <c r="CG55" i="10"/>
  <c r="CA55" i="10" s="1"/>
  <c r="J55" i="10" s="1"/>
  <c r="CG23" i="10"/>
  <c r="CA23" i="10" s="1"/>
  <c r="AD23" i="10" s="1"/>
  <c r="CG57" i="10"/>
  <c r="CA57" i="10" s="1"/>
  <c r="J57" i="10" s="1"/>
  <c r="CG25" i="10"/>
  <c r="CA25" i="10" s="1"/>
  <c r="AD25" i="10" s="1"/>
  <c r="CG59" i="10"/>
  <c r="CA59" i="10" s="1"/>
  <c r="J59" i="10" s="1"/>
  <c r="CG27" i="10"/>
  <c r="CA27" i="10" s="1"/>
  <c r="AD27" i="10" s="1"/>
  <c r="CG61" i="10"/>
  <c r="CA61" i="10" s="1"/>
  <c r="J61" i="10" s="1"/>
  <c r="CG29" i="10"/>
  <c r="CA29" i="10" s="1"/>
  <c r="AD29" i="10" s="1"/>
  <c r="CG63" i="10"/>
  <c r="CA63" i="10" s="1"/>
  <c r="J63" i="10" s="1"/>
  <c r="CG31" i="10"/>
  <c r="CA31" i="10" s="1"/>
  <c r="AD31" i="10" s="1"/>
  <c r="CG65" i="10"/>
  <c r="CA65" i="10" s="1"/>
  <c r="J65" i="10" s="1"/>
  <c r="CG33" i="10"/>
  <c r="CA33" i="10" s="1"/>
  <c r="AD33" i="10" s="1"/>
  <c r="CG67" i="10"/>
  <c r="CA67" i="10" s="1"/>
  <c r="J67" i="10" s="1"/>
  <c r="CG35" i="10"/>
  <c r="CA35" i="10" s="1"/>
  <c r="AD35" i="10" s="1"/>
  <c r="CG69" i="10"/>
  <c r="CA69" i="10" s="1"/>
  <c r="J69" i="10" s="1"/>
  <c r="CG12" i="10"/>
  <c r="CG46" i="10"/>
  <c r="CA46" i="10" s="1"/>
  <c r="J46" i="10" s="1"/>
  <c r="CG16" i="10"/>
  <c r="CA16" i="10" s="1"/>
  <c r="AD16" i="10" s="1"/>
  <c r="CG50" i="10"/>
  <c r="CA50" i="10" s="1"/>
  <c r="J50" i="10" s="1"/>
  <c r="CG15" i="10"/>
  <c r="CA15" i="10" s="1"/>
  <c r="AD15" i="10" s="1"/>
  <c r="CG49" i="10"/>
  <c r="CA49" i="10" s="1"/>
  <c r="J49" i="10" s="1"/>
  <c r="CG18" i="10"/>
  <c r="CA18" i="10" s="1"/>
  <c r="AD18" i="10" s="1"/>
  <c r="CG52" i="10"/>
  <c r="CA52" i="10" s="1"/>
  <c r="J52" i="10" s="1"/>
  <c r="CG20" i="10"/>
  <c r="CA20" i="10" s="1"/>
  <c r="AD20" i="10" s="1"/>
  <c r="CG54" i="10"/>
  <c r="CA54" i="10" s="1"/>
  <c r="J54" i="10" s="1"/>
  <c r="CG22" i="10"/>
  <c r="CA22" i="10" s="1"/>
  <c r="AD22" i="10" s="1"/>
  <c r="CG56" i="10"/>
  <c r="CA56" i="10" s="1"/>
  <c r="J56" i="10" s="1"/>
  <c r="CG24" i="10"/>
  <c r="CA24" i="10" s="1"/>
  <c r="AD24" i="10" s="1"/>
  <c r="CG58" i="10"/>
  <c r="CA58" i="10" s="1"/>
  <c r="J58" i="10" s="1"/>
  <c r="CG26" i="10"/>
  <c r="CA26" i="10" s="1"/>
  <c r="AD26" i="10" s="1"/>
  <c r="CG60" i="10"/>
  <c r="CA60" i="10" s="1"/>
  <c r="J60" i="10" s="1"/>
  <c r="CG28" i="10"/>
  <c r="CA28" i="10" s="1"/>
  <c r="AD28" i="10" s="1"/>
  <c r="CG62" i="10"/>
  <c r="CA62" i="10" s="1"/>
  <c r="J62" i="10" s="1"/>
  <c r="CG30" i="10"/>
  <c r="CA30" i="10" s="1"/>
  <c r="AD30" i="10" s="1"/>
  <c r="CG64" i="10"/>
  <c r="CA64" i="10" s="1"/>
  <c r="J64" i="10" s="1"/>
  <c r="CG32" i="10"/>
  <c r="CA32" i="10" s="1"/>
  <c r="AD32" i="10" s="1"/>
  <c r="CG66" i="10"/>
  <c r="CA66" i="10" s="1"/>
  <c r="J66" i="10" s="1"/>
  <c r="CG34" i="10"/>
  <c r="CA34" i="10" s="1"/>
  <c r="AD34" i="10" s="1"/>
  <c r="CG68" i="10"/>
  <c r="CA68" i="10" s="1"/>
  <c r="J68" i="10" s="1"/>
  <c r="CG36" i="10"/>
  <c r="CA36" i="10" s="1"/>
  <c r="AD36" i="10" s="1"/>
  <c r="CG70" i="10"/>
  <c r="CA70" i="10" s="1"/>
  <c r="J70" i="10" s="1"/>
  <c r="CG14" i="10"/>
  <c r="CA14" i="10" s="1"/>
  <c r="AD14" i="10" s="1"/>
  <c r="CG48" i="10"/>
  <c r="CA48" i="10" s="1"/>
  <c r="J48" i="10" s="1"/>
  <c r="CG98" i="10"/>
  <c r="CA98" i="10" s="1"/>
  <c r="X98" i="10" s="1"/>
  <c r="CG100" i="10"/>
  <c r="CA100" i="10" s="1"/>
  <c r="X100" i="10" s="1"/>
  <c r="B198" i="10" l="1"/>
  <c r="CA12" i="10"/>
  <c r="AD12" i="10" s="1"/>
  <c r="CJ133" i="11" l="1"/>
  <c r="CI133" i="11"/>
  <c r="CH133" i="11"/>
  <c r="CG133" i="11"/>
  <c r="CD133" i="11"/>
  <c r="CC133" i="11"/>
  <c r="I133" i="11" s="1"/>
  <c r="CB133" i="11"/>
  <c r="CA133" i="11"/>
  <c r="CJ129" i="11"/>
  <c r="CI129" i="11"/>
  <c r="CH129" i="11"/>
  <c r="CG129" i="11"/>
  <c r="CD129" i="11"/>
  <c r="CC129" i="11"/>
  <c r="CB129" i="11"/>
  <c r="CA129" i="11"/>
  <c r="N129" i="11"/>
  <c r="B125" i="11"/>
  <c r="B124" i="11"/>
  <c r="B120" i="11"/>
  <c r="B119" i="11"/>
  <c r="CG112" i="11"/>
  <c r="CA112" i="11"/>
  <c r="M112" i="11"/>
  <c r="D112" i="11"/>
  <c r="CG111" i="11"/>
  <c r="CA111" i="11"/>
  <c r="M111" i="11"/>
  <c r="D111" i="11"/>
  <c r="CG110" i="11"/>
  <c r="CA110" i="11"/>
  <c r="M110" i="11"/>
  <c r="D110" i="11"/>
  <c r="CG109" i="11"/>
  <c r="CA109" i="11"/>
  <c r="M109" i="11"/>
  <c r="D109" i="11"/>
  <c r="CG108" i="11"/>
  <c r="CA108" i="11"/>
  <c r="M108" i="11"/>
  <c r="D108" i="11"/>
  <c r="CG107" i="11"/>
  <c r="CA107" i="11"/>
  <c r="M107" i="11"/>
  <c r="D107" i="11"/>
  <c r="CG106" i="11"/>
  <c r="CA106" i="11"/>
  <c r="M106" i="11"/>
  <c r="D106" i="11"/>
  <c r="CG105" i="11"/>
  <c r="CA105" i="11"/>
  <c r="M105" i="11"/>
  <c r="D105" i="11"/>
  <c r="CG104" i="11"/>
  <c r="CA104" i="11"/>
  <c r="M104" i="11"/>
  <c r="D104" i="11"/>
  <c r="CB100" i="11"/>
  <c r="E100" i="11"/>
  <c r="CH100" i="11" s="1"/>
  <c r="CH99" i="11"/>
  <c r="CB99" i="11" s="1"/>
  <c r="CG99" i="11"/>
  <c r="CA99" i="11" s="1"/>
  <c r="X99" i="11"/>
  <c r="E99" i="11"/>
  <c r="E98" i="11"/>
  <c r="CH98" i="11" s="1"/>
  <c r="CB98" i="11" s="1"/>
  <c r="H83" i="11"/>
  <c r="G83" i="11"/>
  <c r="D83" i="11" s="1"/>
  <c r="F83" i="11"/>
  <c r="E83" i="11"/>
  <c r="D82" i="11"/>
  <c r="D81" i="11"/>
  <c r="D80" i="11"/>
  <c r="D79" i="11"/>
  <c r="I76" i="11"/>
  <c r="H76" i="11"/>
  <c r="G76" i="11"/>
  <c r="F76" i="11"/>
  <c r="E76" i="11"/>
  <c r="D76" i="11" s="1"/>
  <c r="D75" i="11"/>
  <c r="CG74" i="11"/>
  <c r="CA74" i="11"/>
  <c r="J74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CG45" i="11"/>
  <c r="CA45" i="11"/>
  <c r="J45" i="11"/>
  <c r="D45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D42" i="11" s="1"/>
  <c r="F42" i="11"/>
  <c r="E42" i="11"/>
  <c r="D41" i="11"/>
  <c r="CG75" i="11" s="1"/>
  <c r="CA75" i="11" s="1"/>
  <c r="J75" i="11" s="1"/>
  <c r="D40" i="11"/>
  <c r="D39" i="11"/>
  <c r="CG73" i="11" s="1"/>
  <c r="CA73" i="11" s="1"/>
  <c r="J73" i="11" s="1"/>
  <c r="D38" i="11"/>
  <c r="CG72" i="11" s="1"/>
  <c r="CA72" i="11" s="1"/>
  <c r="J72" i="11" s="1"/>
  <c r="D37" i="11"/>
  <c r="CG71" i="11" s="1"/>
  <c r="CA71" i="11" s="1"/>
  <c r="J71" i="11" s="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A5" i="11"/>
  <c r="A4" i="11"/>
  <c r="A3" i="11"/>
  <c r="A2" i="11"/>
  <c r="A198" i="11" l="1"/>
  <c r="CG13" i="11"/>
  <c r="CA13" i="11" s="1"/>
  <c r="AD13" i="11" s="1"/>
  <c r="CG47" i="11"/>
  <c r="CA47" i="11" s="1"/>
  <c r="J47" i="11" s="1"/>
  <c r="CG17" i="11"/>
  <c r="CA17" i="11" s="1"/>
  <c r="AD17" i="11" s="1"/>
  <c r="CG51" i="11"/>
  <c r="CA51" i="11" s="1"/>
  <c r="J51" i="11" s="1"/>
  <c r="CG19" i="11"/>
  <c r="CA19" i="11" s="1"/>
  <c r="AD19" i="11" s="1"/>
  <c r="CG53" i="11"/>
  <c r="CA53" i="11" s="1"/>
  <c r="J53" i="11" s="1"/>
  <c r="CG21" i="11"/>
  <c r="CA21" i="11" s="1"/>
  <c r="AD21" i="11" s="1"/>
  <c r="CG55" i="11"/>
  <c r="CA55" i="11" s="1"/>
  <c r="J55" i="11" s="1"/>
  <c r="CG23" i="11"/>
  <c r="CA23" i="11" s="1"/>
  <c r="AD23" i="11" s="1"/>
  <c r="CG57" i="11"/>
  <c r="CA57" i="11" s="1"/>
  <c r="J57" i="11" s="1"/>
  <c r="CG25" i="11"/>
  <c r="CA25" i="11" s="1"/>
  <c r="AD25" i="11" s="1"/>
  <c r="CG59" i="11"/>
  <c r="CA59" i="11" s="1"/>
  <c r="J59" i="11" s="1"/>
  <c r="CG27" i="11"/>
  <c r="CA27" i="11" s="1"/>
  <c r="AD27" i="11" s="1"/>
  <c r="CG61" i="11"/>
  <c r="CA61" i="11" s="1"/>
  <c r="J61" i="11" s="1"/>
  <c r="CG29" i="11"/>
  <c r="CA29" i="11" s="1"/>
  <c r="AD29" i="11" s="1"/>
  <c r="CG63" i="11"/>
  <c r="CA63" i="11" s="1"/>
  <c r="J63" i="11" s="1"/>
  <c r="CG31" i="11"/>
  <c r="CA31" i="11" s="1"/>
  <c r="AD31" i="11" s="1"/>
  <c r="CG65" i="11"/>
  <c r="CA65" i="11" s="1"/>
  <c r="J65" i="11" s="1"/>
  <c r="CG33" i="11"/>
  <c r="CA33" i="11" s="1"/>
  <c r="AD33" i="11" s="1"/>
  <c r="CG67" i="11"/>
  <c r="CA67" i="11" s="1"/>
  <c r="J67" i="11" s="1"/>
  <c r="CG35" i="11"/>
  <c r="CA35" i="11" s="1"/>
  <c r="AD35" i="11" s="1"/>
  <c r="CG69" i="11"/>
  <c r="CA69" i="11" s="1"/>
  <c r="J69" i="11" s="1"/>
  <c r="CG12" i="11"/>
  <c r="CG46" i="11"/>
  <c r="CA46" i="11" s="1"/>
  <c r="J46" i="11" s="1"/>
  <c r="CG16" i="11"/>
  <c r="CA16" i="11" s="1"/>
  <c r="AD16" i="11" s="1"/>
  <c r="CG50" i="11"/>
  <c r="CA50" i="11" s="1"/>
  <c r="J50" i="11" s="1"/>
  <c r="CG15" i="11"/>
  <c r="CA15" i="11" s="1"/>
  <c r="AD15" i="11" s="1"/>
  <c r="CG49" i="11"/>
  <c r="CA49" i="11" s="1"/>
  <c r="J49" i="11" s="1"/>
  <c r="CG18" i="11"/>
  <c r="CA18" i="11" s="1"/>
  <c r="AD18" i="11" s="1"/>
  <c r="CG52" i="11"/>
  <c r="CA52" i="11" s="1"/>
  <c r="J52" i="11" s="1"/>
  <c r="CG20" i="11"/>
  <c r="CA20" i="11" s="1"/>
  <c r="AD20" i="11" s="1"/>
  <c r="CG54" i="11"/>
  <c r="CA54" i="11" s="1"/>
  <c r="J54" i="11" s="1"/>
  <c r="CG22" i="11"/>
  <c r="CA22" i="11" s="1"/>
  <c r="AD22" i="11" s="1"/>
  <c r="CG56" i="11"/>
  <c r="CA56" i="11" s="1"/>
  <c r="J56" i="11" s="1"/>
  <c r="CG24" i="11"/>
  <c r="CA24" i="11" s="1"/>
  <c r="AD24" i="11" s="1"/>
  <c r="CG58" i="11"/>
  <c r="CA58" i="11" s="1"/>
  <c r="J58" i="11" s="1"/>
  <c r="CG26" i="11"/>
  <c r="CA26" i="11" s="1"/>
  <c r="AD26" i="11" s="1"/>
  <c r="CG60" i="11"/>
  <c r="CA60" i="11" s="1"/>
  <c r="J60" i="11" s="1"/>
  <c r="CG28" i="11"/>
  <c r="CA28" i="11" s="1"/>
  <c r="AD28" i="11" s="1"/>
  <c r="CG62" i="11"/>
  <c r="CA62" i="11" s="1"/>
  <c r="J62" i="11" s="1"/>
  <c r="CG30" i="11"/>
  <c r="CA30" i="11" s="1"/>
  <c r="AD30" i="11" s="1"/>
  <c r="CG64" i="11"/>
  <c r="CA64" i="11" s="1"/>
  <c r="J64" i="11" s="1"/>
  <c r="CG32" i="11"/>
  <c r="CA32" i="11" s="1"/>
  <c r="AD32" i="11" s="1"/>
  <c r="CG66" i="11"/>
  <c r="CA66" i="11" s="1"/>
  <c r="J66" i="11" s="1"/>
  <c r="CG34" i="11"/>
  <c r="CA34" i="11" s="1"/>
  <c r="AD34" i="11" s="1"/>
  <c r="CG68" i="11"/>
  <c r="CA68" i="11" s="1"/>
  <c r="J68" i="11" s="1"/>
  <c r="CG36" i="11"/>
  <c r="CA36" i="11" s="1"/>
  <c r="AD36" i="11" s="1"/>
  <c r="CG70" i="11"/>
  <c r="CA70" i="11" s="1"/>
  <c r="J70" i="11" s="1"/>
  <c r="CG14" i="11"/>
  <c r="CA14" i="11" s="1"/>
  <c r="AD14" i="11" s="1"/>
  <c r="CG48" i="11"/>
  <c r="CA48" i="11" s="1"/>
  <c r="J48" i="11" s="1"/>
  <c r="CG98" i="11"/>
  <c r="CA98" i="11" s="1"/>
  <c r="X98" i="11" s="1"/>
  <c r="CG100" i="11"/>
  <c r="CA100" i="11" s="1"/>
  <c r="X100" i="11" s="1"/>
  <c r="B198" i="11" l="1"/>
  <c r="CA12" i="11"/>
  <c r="AD12" i="11" s="1"/>
  <c r="CJ133" i="12" l="1"/>
  <c r="CI133" i="12"/>
  <c r="CH133" i="12"/>
  <c r="CG133" i="12"/>
  <c r="CD133" i="12"/>
  <c r="CC133" i="12"/>
  <c r="CB133" i="12"/>
  <c r="I133" i="12" s="1"/>
  <c r="CA133" i="12"/>
  <c r="CJ129" i="12"/>
  <c r="CI129" i="12"/>
  <c r="CH129" i="12"/>
  <c r="CG129" i="12"/>
  <c r="CD129" i="12"/>
  <c r="CC129" i="12"/>
  <c r="CB129" i="12"/>
  <c r="CA129" i="12"/>
  <c r="B125" i="12"/>
  <c r="B124" i="12"/>
  <c r="B120" i="12"/>
  <c r="B119" i="12"/>
  <c r="CG112" i="12"/>
  <c r="CA112" i="12" s="1"/>
  <c r="M112" i="12" s="1"/>
  <c r="D112" i="12"/>
  <c r="CG111" i="12"/>
  <c r="CA111" i="12" s="1"/>
  <c r="M111" i="12" s="1"/>
  <c r="D111" i="12"/>
  <c r="CG110" i="12"/>
  <c r="CA110" i="12" s="1"/>
  <c r="M110" i="12" s="1"/>
  <c r="D110" i="12"/>
  <c r="CG109" i="12"/>
  <c r="CA109" i="12" s="1"/>
  <c r="M109" i="12" s="1"/>
  <c r="D109" i="12"/>
  <c r="CG108" i="12"/>
  <c r="CA108" i="12" s="1"/>
  <c r="M108" i="12" s="1"/>
  <c r="D108" i="12"/>
  <c r="CG107" i="12"/>
  <c r="CA107" i="12" s="1"/>
  <c r="M107" i="12" s="1"/>
  <c r="D107" i="12"/>
  <c r="CG106" i="12"/>
  <c r="CA106" i="12" s="1"/>
  <c r="M106" i="12" s="1"/>
  <c r="D106" i="12"/>
  <c r="CG105" i="12"/>
  <c r="CA105" i="12" s="1"/>
  <c r="M105" i="12" s="1"/>
  <c r="D105" i="12"/>
  <c r="CG104" i="12"/>
  <c r="CA104" i="12" s="1"/>
  <c r="M104" i="12" s="1"/>
  <c r="D104" i="12"/>
  <c r="CH100" i="12"/>
  <c r="CB100" i="12" s="1"/>
  <c r="E100" i="12"/>
  <c r="CG100" i="12" s="1"/>
  <c r="CA100" i="12" s="1"/>
  <c r="X100" i="12" s="1"/>
  <c r="CH99" i="12"/>
  <c r="CB99" i="12"/>
  <c r="E99" i="12"/>
  <c r="CG99" i="12" s="1"/>
  <c r="CA99" i="12" s="1"/>
  <c r="CH98" i="12"/>
  <c r="CB98" i="12" s="1"/>
  <c r="E98" i="12"/>
  <c r="CG98" i="12" s="1"/>
  <c r="CA98" i="12" s="1"/>
  <c r="X98" i="12" s="1"/>
  <c r="H83" i="12"/>
  <c r="G83" i="12"/>
  <c r="F83" i="12"/>
  <c r="D83" i="12" s="1"/>
  <c r="E83" i="12"/>
  <c r="D82" i="12"/>
  <c r="D81" i="12"/>
  <c r="D80" i="12"/>
  <c r="D79" i="12"/>
  <c r="I76" i="12"/>
  <c r="H76" i="12"/>
  <c r="G76" i="12"/>
  <c r="F76" i="12"/>
  <c r="E76" i="12"/>
  <c r="D76" i="12"/>
  <c r="D75" i="12"/>
  <c r="D74" i="12"/>
  <c r="CG74" i="12" s="1"/>
  <c r="CA74" i="12" s="1"/>
  <c r="J74" i="12" s="1"/>
  <c r="D73" i="12"/>
  <c r="CG73" i="12" s="1"/>
  <c r="CA73" i="12" s="1"/>
  <c r="J73" i="12" s="1"/>
  <c r="D72" i="12"/>
  <c r="D71" i="12"/>
  <c r="D70" i="12"/>
  <c r="D69" i="12"/>
  <c r="D68" i="12"/>
  <c r="CG68" i="12" s="1"/>
  <c r="CA68" i="12" s="1"/>
  <c r="J68" i="12" s="1"/>
  <c r="D67" i="12"/>
  <c r="D66" i="12"/>
  <c r="D65" i="12"/>
  <c r="D64" i="12"/>
  <c r="CG64" i="12" s="1"/>
  <c r="CA64" i="12" s="1"/>
  <c r="J64" i="12" s="1"/>
  <c r="D63" i="12"/>
  <c r="D62" i="12"/>
  <c r="D61" i="12"/>
  <c r="D60" i="12"/>
  <c r="CG60" i="12" s="1"/>
  <c r="CA60" i="12" s="1"/>
  <c r="J60" i="12" s="1"/>
  <c r="D59" i="12"/>
  <c r="D58" i="12"/>
  <c r="D57" i="12"/>
  <c r="D56" i="12"/>
  <c r="CG56" i="12" s="1"/>
  <c r="CA56" i="12" s="1"/>
  <c r="J56" i="12" s="1"/>
  <c r="D55" i="12"/>
  <c r="D54" i="12"/>
  <c r="D53" i="12"/>
  <c r="D52" i="12"/>
  <c r="CG52" i="12" s="1"/>
  <c r="CA52" i="12" s="1"/>
  <c r="J52" i="12" s="1"/>
  <c r="D51" i="12"/>
  <c r="D50" i="12"/>
  <c r="D49" i="12"/>
  <c r="D48" i="12"/>
  <c r="CG48" i="12" s="1"/>
  <c r="CA48" i="12" s="1"/>
  <c r="J48" i="12" s="1"/>
  <c r="D47" i="12"/>
  <c r="D46" i="12"/>
  <c r="D45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D42" i="12" s="1"/>
  <c r="A198" i="12" s="1"/>
  <c r="F42" i="12"/>
  <c r="E42" i="12"/>
  <c r="D41" i="12"/>
  <c r="D40" i="12"/>
  <c r="D39" i="12"/>
  <c r="D38" i="12"/>
  <c r="D37" i="12"/>
  <c r="D36" i="12"/>
  <c r="CG36" i="12" s="1"/>
  <c r="CA36" i="12" s="1"/>
  <c r="AD36" i="12" s="1"/>
  <c r="CG35" i="12"/>
  <c r="CA35" i="12" s="1"/>
  <c r="AD35" i="12" s="1"/>
  <c r="D35" i="12"/>
  <c r="CG34" i="12"/>
  <c r="CA34" i="12" s="1"/>
  <c r="AD34" i="12"/>
  <c r="D34" i="12"/>
  <c r="D33" i="12"/>
  <c r="CG33" i="12" s="1"/>
  <c r="CA33" i="12" s="1"/>
  <c r="AD33" i="12" s="1"/>
  <c r="D32" i="12"/>
  <c r="CG32" i="12" s="1"/>
  <c r="CA32" i="12" s="1"/>
  <c r="AD32" i="12" s="1"/>
  <c r="CG31" i="12"/>
  <c r="CA31" i="12" s="1"/>
  <c r="AD31" i="12" s="1"/>
  <c r="D31" i="12"/>
  <c r="CG30" i="12"/>
  <c r="CA30" i="12" s="1"/>
  <c r="AD30" i="12"/>
  <c r="D30" i="12"/>
  <c r="D29" i="12"/>
  <c r="CG29" i="12" s="1"/>
  <c r="CA29" i="12" s="1"/>
  <c r="AD29" i="12" s="1"/>
  <c r="D28" i="12"/>
  <c r="CG28" i="12" s="1"/>
  <c r="CA28" i="12" s="1"/>
  <c r="AD28" i="12" s="1"/>
  <c r="CG27" i="12"/>
  <c r="CA27" i="12" s="1"/>
  <c r="AD27" i="12" s="1"/>
  <c r="D27" i="12"/>
  <c r="CG26" i="12"/>
  <c r="CA26" i="12" s="1"/>
  <c r="AD26" i="12"/>
  <c r="D26" i="12"/>
  <c r="D25" i="12"/>
  <c r="CG25" i="12" s="1"/>
  <c r="CA25" i="12" s="1"/>
  <c r="AD25" i="12" s="1"/>
  <c r="D24" i="12"/>
  <c r="CG24" i="12" s="1"/>
  <c r="CA24" i="12" s="1"/>
  <c r="AD24" i="12" s="1"/>
  <c r="CG23" i="12"/>
  <c r="CA23" i="12" s="1"/>
  <c r="AD23" i="12" s="1"/>
  <c r="D23" i="12"/>
  <c r="CG22" i="12"/>
  <c r="CA22" i="12" s="1"/>
  <c r="AD22" i="12"/>
  <c r="D22" i="12"/>
  <c r="D21" i="12"/>
  <c r="CG21" i="12" s="1"/>
  <c r="CA21" i="12" s="1"/>
  <c r="AD21" i="12" s="1"/>
  <c r="D20" i="12"/>
  <c r="CG20" i="12" s="1"/>
  <c r="CA20" i="12" s="1"/>
  <c r="AD20" i="12" s="1"/>
  <c r="CG19" i="12"/>
  <c r="CA19" i="12" s="1"/>
  <c r="AD19" i="12" s="1"/>
  <c r="D19" i="12"/>
  <c r="CG18" i="12"/>
  <c r="CA18" i="12" s="1"/>
  <c r="AD18" i="12"/>
  <c r="D18" i="12"/>
  <c r="D17" i="12"/>
  <c r="CG17" i="12" s="1"/>
  <c r="CA17" i="12" s="1"/>
  <c r="AD17" i="12" s="1"/>
  <c r="D16" i="12"/>
  <c r="CG16" i="12" s="1"/>
  <c r="CA16" i="12" s="1"/>
  <c r="AD16" i="12" s="1"/>
  <c r="CG15" i="12"/>
  <c r="CA15" i="12" s="1"/>
  <c r="AD15" i="12" s="1"/>
  <c r="D15" i="12"/>
  <c r="CG14" i="12"/>
  <c r="CA14" i="12" s="1"/>
  <c r="AD14" i="12"/>
  <c r="D14" i="12"/>
  <c r="D13" i="12"/>
  <c r="CG13" i="12" s="1"/>
  <c r="CA13" i="12" s="1"/>
  <c r="AD13" i="12" s="1"/>
  <c r="D12" i="12"/>
  <c r="CG12" i="12" s="1"/>
  <c r="D11" i="12"/>
  <c r="A5" i="12"/>
  <c r="A4" i="12"/>
  <c r="A3" i="12"/>
  <c r="A2" i="12"/>
  <c r="CA12" i="12" l="1"/>
  <c r="AD12" i="12" s="1"/>
  <c r="CG46" i="12"/>
  <c r="CA46" i="12" s="1"/>
  <c r="J46" i="12" s="1"/>
  <c r="CG50" i="12"/>
  <c r="CA50" i="12" s="1"/>
  <c r="J50" i="12" s="1"/>
  <c r="CG54" i="12"/>
  <c r="CA54" i="12" s="1"/>
  <c r="J54" i="12" s="1"/>
  <c r="CG58" i="12"/>
  <c r="CA58" i="12" s="1"/>
  <c r="J58" i="12" s="1"/>
  <c r="CG62" i="12"/>
  <c r="CA62" i="12" s="1"/>
  <c r="J62" i="12" s="1"/>
  <c r="CG66" i="12"/>
  <c r="CA66" i="12" s="1"/>
  <c r="J66" i="12" s="1"/>
  <c r="CG70" i="12"/>
  <c r="CA70" i="12" s="1"/>
  <c r="J70" i="12" s="1"/>
  <c r="CG72" i="12"/>
  <c r="CA72" i="12" s="1"/>
  <c r="J72" i="12" s="1"/>
  <c r="CG75" i="12"/>
  <c r="CA75" i="12" s="1"/>
  <c r="J75" i="12" s="1"/>
  <c r="CG45" i="12"/>
  <c r="CA45" i="12" s="1"/>
  <c r="J45" i="12" s="1"/>
  <c r="CG47" i="12"/>
  <c r="CA47" i="12" s="1"/>
  <c r="J47" i="12" s="1"/>
  <c r="CG49" i="12"/>
  <c r="CA49" i="12" s="1"/>
  <c r="J49" i="12" s="1"/>
  <c r="CG51" i="12"/>
  <c r="CA51" i="12" s="1"/>
  <c r="J51" i="12" s="1"/>
  <c r="CG53" i="12"/>
  <c r="CA53" i="12" s="1"/>
  <c r="J53" i="12" s="1"/>
  <c r="CG55" i="12"/>
  <c r="CA55" i="12" s="1"/>
  <c r="J55" i="12" s="1"/>
  <c r="CG57" i="12"/>
  <c r="CA57" i="12" s="1"/>
  <c r="J57" i="12" s="1"/>
  <c r="CG59" i="12"/>
  <c r="CA59" i="12" s="1"/>
  <c r="J59" i="12" s="1"/>
  <c r="CG61" i="12"/>
  <c r="CA61" i="12" s="1"/>
  <c r="J61" i="12" s="1"/>
  <c r="CG63" i="12"/>
  <c r="CA63" i="12" s="1"/>
  <c r="J63" i="12" s="1"/>
  <c r="CG65" i="12"/>
  <c r="CA65" i="12" s="1"/>
  <c r="J65" i="12" s="1"/>
  <c r="CG67" i="12"/>
  <c r="CA67" i="12" s="1"/>
  <c r="J67" i="12" s="1"/>
  <c r="CG69" i="12"/>
  <c r="CA69" i="12" s="1"/>
  <c r="J69" i="12" s="1"/>
  <c r="CG71" i="12"/>
  <c r="CA71" i="12" s="1"/>
  <c r="J71" i="12" s="1"/>
  <c r="X99" i="12"/>
  <c r="N129" i="12"/>
  <c r="B198" i="12" l="1"/>
  <c r="CJ133" i="3" l="1"/>
  <c r="CD133" i="3" s="1"/>
  <c r="CI133" i="3"/>
  <c r="CH133" i="3"/>
  <c r="CG133" i="3"/>
  <c r="CC133" i="3"/>
  <c r="CB133" i="3"/>
  <c r="CA133" i="3"/>
  <c r="CJ129" i="3"/>
  <c r="CI129" i="3"/>
  <c r="CH129" i="3"/>
  <c r="CG129" i="3"/>
  <c r="CD129" i="3"/>
  <c r="N129" i="3" s="1"/>
  <c r="CC129" i="3"/>
  <c r="CB129" i="3"/>
  <c r="CA129" i="3"/>
  <c r="B125" i="3"/>
  <c r="B124" i="3"/>
  <c r="B120" i="3"/>
  <c r="B119" i="3"/>
  <c r="CG112" i="3"/>
  <c r="CA112" i="3"/>
  <c r="M112" i="3" s="1"/>
  <c r="D112" i="3"/>
  <c r="CG111" i="3"/>
  <c r="CA111" i="3" s="1"/>
  <c r="M111" i="3" s="1"/>
  <c r="D111" i="3"/>
  <c r="CG110" i="3"/>
  <c r="CA110" i="3"/>
  <c r="M110" i="3" s="1"/>
  <c r="D110" i="3"/>
  <c r="CG109" i="3"/>
  <c r="CA109" i="3" s="1"/>
  <c r="M109" i="3" s="1"/>
  <c r="D109" i="3"/>
  <c r="CG108" i="3"/>
  <c r="CA108" i="3" s="1"/>
  <c r="M108" i="3" s="1"/>
  <c r="D108" i="3"/>
  <c r="CG107" i="3"/>
  <c r="CA107" i="3" s="1"/>
  <c r="M107" i="3" s="1"/>
  <c r="D107" i="3"/>
  <c r="CG106" i="3"/>
  <c r="CA106" i="3" s="1"/>
  <c r="M106" i="3" s="1"/>
  <c r="D106" i="3"/>
  <c r="CG105" i="3"/>
  <c r="CA105" i="3" s="1"/>
  <c r="M105" i="3" s="1"/>
  <c r="D105" i="3"/>
  <c r="CG104" i="3"/>
  <c r="CA104" i="3" s="1"/>
  <c r="M104" i="3" s="1"/>
  <c r="D104" i="3"/>
  <c r="E100" i="3"/>
  <c r="CG100" i="3" s="1"/>
  <c r="CA100" i="3" s="1"/>
  <c r="E99" i="3"/>
  <c r="CG99" i="3" s="1"/>
  <c r="CA99" i="3" s="1"/>
  <c r="E98" i="3"/>
  <c r="CH98" i="3" s="1"/>
  <c r="CB98" i="3" s="1"/>
  <c r="H83" i="3"/>
  <c r="G83" i="3"/>
  <c r="F83" i="3"/>
  <c r="E83" i="3"/>
  <c r="D83" i="3" s="1"/>
  <c r="D82" i="3"/>
  <c r="D81" i="3"/>
  <c r="D80" i="3"/>
  <c r="D79" i="3"/>
  <c r="I76" i="3"/>
  <c r="H76" i="3"/>
  <c r="G76" i="3"/>
  <c r="F76" i="3"/>
  <c r="E76" i="3"/>
  <c r="D76" i="3" s="1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1" i="3"/>
  <c r="D40" i="3"/>
  <c r="D39" i="3"/>
  <c r="D38" i="3"/>
  <c r="D37" i="3"/>
  <c r="D36" i="3"/>
  <c r="CG36" i="3" s="1"/>
  <c r="CA36" i="3" s="1"/>
  <c r="AD36" i="3" s="1"/>
  <c r="D35" i="3"/>
  <c r="CG35" i="3" s="1"/>
  <c r="CA35" i="3" s="1"/>
  <c r="AD35" i="3" s="1"/>
  <c r="D34" i="3"/>
  <c r="CG34" i="3" s="1"/>
  <c r="CA34" i="3" s="1"/>
  <c r="AD34" i="3" s="1"/>
  <c r="D33" i="3"/>
  <c r="CG33" i="3" s="1"/>
  <c r="CA33" i="3" s="1"/>
  <c r="AD33" i="3" s="1"/>
  <c r="D32" i="3"/>
  <c r="CG32" i="3" s="1"/>
  <c r="CA32" i="3" s="1"/>
  <c r="AD32" i="3" s="1"/>
  <c r="D31" i="3"/>
  <c r="CG31" i="3" s="1"/>
  <c r="CA31" i="3" s="1"/>
  <c r="AD31" i="3" s="1"/>
  <c r="D30" i="3"/>
  <c r="CG30" i="3" s="1"/>
  <c r="CA30" i="3" s="1"/>
  <c r="AD30" i="3" s="1"/>
  <c r="D29" i="3"/>
  <c r="CG29" i="3" s="1"/>
  <c r="CA29" i="3" s="1"/>
  <c r="AD29" i="3" s="1"/>
  <c r="D28" i="3"/>
  <c r="CG28" i="3" s="1"/>
  <c r="CA28" i="3" s="1"/>
  <c r="AD28" i="3" s="1"/>
  <c r="D27" i="3"/>
  <c r="CG27" i="3" s="1"/>
  <c r="CA27" i="3" s="1"/>
  <c r="AD27" i="3" s="1"/>
  <c r="D26" i="3"/>
  <c r="CG26" i="3" s="1"/>
  <c r="CA26" i="3" s="1"/>
  <c r="AD26" i="3" s="1"/>
  <c r="D25" i="3"/>
  <c r="CG25" i="3" s="1"/>
  <c r="CA25" i="3" s="1"/>
  <c r="AD25" i="3" s="1"/>
  <c r="D24" i="3"/>
  <c r="CG24" i="3" s="1"/>
  <c r="CA24" i="3" s="1"/>
  <c r="AD24" i="3" s="1"/>
  <c r="D23" i="3"/>
  <c r="CG23" i="3" s="1"/>
  <c r="CA23" i="3" s="1"/>
  <c r="AD23" i="3" s="1"/>
  <c r="D22" i="3"/>
  <c r="CG22" i="3" s="1"/>
  <c r="CA22" i="3" s="1"/>
  <c r="AD22" i="3" s="1"/>
  <c r="D21" i="3"/>
  <c r="CG21" i="3" s="1"/>
  <c r="CA21" i="3" s="1"/>
  <c r="AD21" i="3" s="1"/>
  <c r="D20" i="3"/>
  <c r="CG20" i="3" s="1"/>
  <c r="CA20" i="3" s="1"/>
  <c r="AD20" i="3" s="1"/>
  <c r="D19" i="3"/>
  <c r="CG19" i="3" s="1"/>
  <c r="CA19" i="3" s="1"/>
  <c r="AD19" i="3" s="1"/>
  <c r="D18" i="3"/>
  <c r="CG18" i="3" s="1"/>
  <c r="CA18" i="3" s="1"/>
  <c r="AD18" i="3" s="1"/>
  <c r="D17" i="3"/>
  <c r="CG17" i="3" s="1"/>
  <c r="CA17" i="3" s="1"/>
  <c r="AD17" i="3" s="1"/>
  <c r="D16" i="3"/>
  <c r="CG16" i="3" s="1"/>
  <c r="CA16" i="3" s="1"/>
  <c r="AD16" i="3" s="1"/>
  <c r="D15" i="3"/>
  <c r="CG15" i="3" s="1"/>
  <c r="CA15" i="3" s="1"/>
  <c r="AD15" i="3" s="1"/>
  <c r="D14" i="3"/>
  <c r="CG14" i="3" s="1"/>
  <c r="CA14" i="3" s="1"/>
  <c r="AD14" i="3" s="1"/>
  <c r="D13" i="3"/>
  <c r="CG13" i="3" s="1"/>
  <c r="CA13" i="3" s="1"/>
  <c r="AD13" i="3" s="1"/>
  <c r="D12" i="3"/>
  <c r="CG12" i="3" s="1"/>
  <c r="D11" i="3"/>
  <c r="A5" i="3"/>
  <c r="A4" i="3"/>
  <c r="A3" i="3"/>
  <c r="A2" i="3"/>
  <c r="CJ133" i="2"/>
  <c r="CI133" i="2"/>
  <c r="CH133" i="2"/>
  <c r="CG133" i="2"/>
  <c r="CD133" i="2"/>
  <c r="CC133" i="2"/>
  <c r="CB133" i="2"/>
  <c r="CA133" i="2"/>
  <c r="I133" i="2" s="1"/>
  <c r="CJ129" i="2"/>
  <c r="CD129" i="2" s="1"/>
  <c r="CI129" i="2"/>
  <c r="CH129" i="2"/>
  <c r="CG129" i="2"/>
  <c r="CC129" i="2"/>
  <c r="CB129" i="2"/>
  <c r="CA129" i="2"/>
  <c r="B125" i="2"/>
  <c r="B124" i="2"/>
  <c r="B120" i="2"/>
  <c r="B119" i="2"/>
  <c r="CG112" i="2"/>
  <c r="CA112" i="2" s="1"/>
  <c r="M112" i="2" s="1"/>
  <c r="D112" i="2"/>
  <c r="CG111" i="2"/>
  <c r="CA111" i="2" s="1"/>
  <c r="M111" i="2" s="1"/>
  <c r="D111" i="2"/>
  <c r="CG110" i="2"/>
  <c r="CA110" i="2" s="1"/>
  <c r="M110" i="2" s="1"/>
  <c r="D110" i="2"/>
  <c r="CG109" i="2"/>
  <c r="CA109" i="2" s="1"/>
  <c r="M109" i="2" s="1"/>
  <c r="D109" i="2"/>
  <c r="CG108" i="2"/>
  <c r="CA108" i="2" s="1"/>
  <c r="M108" i="2" s="1"/>
  <c r="D108" i="2"/>
  <c r="CG107" i="2"/>
  <c r="CA107" i="2" s="1"/>
  <c r="M107" i="2" s="1"/>
  <c r="D107" i="2"/>
  <c r="CG106" i="2"/>
  <c r="CA106" i="2" s="1"/>
  <c r="M106" i="2" s="1"/>
  <c r="D106" i="2"/>
  <c r="CG105" i="2"/>
  <c r="CA105" i="2" s="1"/>
  <c r="M105" i="2" s="1"/>
  <c r="D105" i="2"/>
  <c r="CG104" i="2"/>
  <c r="CA104" i="2" s="1"/>
  <c r="M104" i="2" s="1"/>
  <c r="D104" i="2"/>
  <c r="E100" i="2"/>
  <c r="CG100" i="2" s="1"/>
  <c r="CA100" i="2" s="1"/>
  <c r="E99" i="2"/>
  <c r="CG99" i="2" s="1"/>
  <c r="CA99" i="2" s="1"/>
  <c r="CH98" i="2"/>
  <c r="CB98" i="2" s="1"/>
  <c r="E98" i="2"/>
  <c r="CG98" i="2" s="1"/>
  <c r="CA98" i="2" s="1"/>
  <c r="H83" i="2"/>
  <c r="G83" i="2"/>
  <c r="F83" i="2"/>
  <c r="E83" i="2"/>
  <c r="D83" i="2" s="1"/>
  <c r="D82" i="2"/>
  <c r="D81" i="2"/>
  <c r="D80" i="2"/>
  <c r="D79" i="2"/>
  <c r="I76" i="2"/>
  <c r="H76" i="2"/>
  <c r="G76" i="2"/>
  <c r="F76" i="2"/>
  <c r="E76" i="2"/>
  <c r="D76" i="2" s="1"/>
  <c r="D75" i="2"/>
  <c r="CG75" i="2" s="1"/>
  <c r="CA75" i="2" s="1"/>
  <c r="J75" i="2" s="1"/>
  <c r="D74" i="2"/>
  <c r="D73" i="2"/>
  <c r="CG73" i="2" s="1"/>
  <c r="CA73" i="2" s="1"/>
  <c r="J73" i="2" s="1"/>
  <c r="D72" i="2"/>
  <c r="D71" i="2"/>
  <c r="CG71" i="2" s="1"/>
  <c r="CA71" i="2" s="1"/>
  <c r="J71" i="2" s="1"/>
  <c r="D70" i="2"/>
  <c r="D69" i="2"/>
  <c r="D68" i="2"/>
  <c r="D67" i="2"/>
  <c r="CG67" i="2" s="1"/>
  <c r="CA67" i="2" s="1"/>
  <c r="J67" i="2" s="1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D42" i="2" s="1"/>
  <c r="A198" i="2" s="1"/>
  <c r="E42" i="2"/>
  <c r="D41" i="2"/>
  <c r="D40" i="2"/>
  <c r="D39" i="2"/>
  <c r="D38" i="2"/>
  <c r="D37" i="2"/>
  <c r="CG36" i="2"/>
  <c r="CA36" i="2" s="1"/>
  <c r="AD36" i="2" s="1"/>
  <c r="D36" i="2"/>
  <c r="D35" i="2"/>
  <c r="CG35" i="2" s="1"/>
  <c r="CA35" i="2" s="1"/>
  <c r="AD35" i="2" s="1"/>
  <c r="D34" i="2"/>
  <c r="CG34" i="2" s="1"/>
  <c r="CA34" i="2" s="1"/>
  <c r="AD34" i="2" s="1"/>
  <c r="CG33" i="2"/>
  <c r="CA33" i="2" s="1"/>
  <c r="AD33" i="2"/>
  <c r="D33" i="2"/>
  <c r="CG32" i="2"/>
  <c r="CA32" i="2" s="1"/>
  <c r="AD32" i="2" s="1"/>
  <c r="D32" i="2"/>
  <c r="D31" i="2"/>
  <c r="CG31" i="2" s="1"/>
  <c r="CA31" i="2" s="1"/>
  <c r="AD31" i="2" s="1"/>
  <c r="D30" i="2"/>
  <c r="CG30" i="2" s="1"/>
  <c r="CA30" i="2" s="1"/>
  <c r="AD30" i="2" s="1"/>
  <c r="D29" i="2"/>
  <c r="CG29" i="2" s="1"/>
  <c r="CA29" i="2" s="1"/>
  <c r="AD29" i="2" s="1"/>
  <c r="D28" i="2"/>
  <c r="CG28" i="2" s="1"/>
  <c r="CA28" i="2" s="1"/>
  <c r="AD28" i="2" s="1"/>
  <c r="D27" i="2"/>
  <c r="CG27" i="2" s="1"/>
  <c r="CA27" i="2" s="1"/>
  <c r="AD27" i="2" s="1"/>
  <c r="D26" i="2"/>
  <c r="CG26" i="2" s="1"/>
  <c r="CA26" i="2" s="1"/>
  <c r="AD26" i="2" s="1"/>
  <c r="D25" i="2"/>
  <c r="CG25" i="2" s="1"/>
  <c r="CA25" i="2" s="1"/>
  <c r="AD25" i="2" s="1"/>
  <c r="D24" i="2"/>
  <c r="CG24" i="2" s="1"/>
  <c r="CA24" i="2" s="1"/>
  <c r="AD24" i="2" s="1"/>
  <c r="D23" i="2"/>
  <c r="CG23" i="2" s="1"/>
  <c r="CA23" i="2" s="1"/>
  <c r="AD23" i="2" s="1"/>
  <c r="D22" i="2"/>
  <c r="CG22" i="2" s="1"/>
  <c r="CA22" i="2" s="1"/>
  <c r="AD22" i="2" s="1"/>
  <c r="D21" i="2"/>
  <c r="CG21" i="2" s="1"/>
  <c r="CA21" i="2" s="1"/>
  <c r="AD21" i="2" s="1"/>
  <c r="D20" i="2"/>
  <c r="CG20" i="2" s="1"/>
  <c r="CA20" i="2" s="1"/>
  <c r="AD20" i="2" s="1"/>
  <c r="D19" i="2"/>
  <c r="CG19" i="2" s="1"/>
  <c r="CA19" i="2" s="1"/>
  <c r="AD19" i="2" s="1"/>
  <c r="D18" i="2"/>
  <c r="CG18" i="2" s="1"/>
  <c r="CA18" i="2" s="1"/>
  <c r="AD18" i="2" s="1"/>
  <c r="D17" i="2"/>
  <c r="CG17" i="2" s="1"/>
  <c r="CA17" i="2" s="1"/>
  <c r="AD17" i="2" s="1"/>
  <c r="D16" i="2"/>
  <c r="CG16" i="2" s="1"/>
  <c r="CA16" i="2" s="1"/>
  <c r="AD16" i="2" s="1"/>
  <c r="D15" i="2"/>
  <c r="CG15" i="2" s="1"/>
  <c r="CA15" i="2" s="1"/>
  <c r="AD15" i="2" s="1"/>
  <c r="D14" i="2"/>
  <c r="CG14" i="2" s="1"/>
  <c r="CA14" i="2" s="1"/>
  <c r="AD14" i="2" s="1"/>
  <c r="D13" i="2"/>
  <c r="CG13" i="2" s="1"/>
  <c r="CA13" i="2" s="1"/>
  <c r="AD13" i="2" s="1"/>
  <c r="D12" i="2"/>
  <c r="CG12" i="2" s="1"/>
  <c r="D11" i="2"/>
  <c r="A5" i="2"/>
  <c r="A4" i="2"/>
  <c r="A3" i="2"/>
  <c r="A2" i="2"/>
  <c r="CG67" i="3" l="1"/>
  <c r="CA67" i="3" s="1"/>
  <c r="J67" i="3" s="1"/>
  <c r="X98" i="2"/>
  <c r="CG68" i="2"/>
  <c r="CA68" i="2" s="1"/>
  <c r="J68" i="2" s="1"/>
  <c r="CG72" i="2"/>
  <c r="CA72" i="2" s="1"/>
  <c r="J72" i="2" s="1"/>
  <c r="CH99" i="2"/>
  <c r="CB99" i="2" s="1"/>
  <c r="CG58" i="3"/>
  <c r="CA58" i="3" s="1"/>
  <c r="J58" i="3" s="1"/>
  <c r="CG62" i="3"/>
  <c r="CA62" i="3" s="1"/>
  <c r="J62" i="3" s="1"/>
  <c r="CG66" i="3"/>
  <c r="CA66" i="3" s="1"/>
  <c r="J66" i="3" s="1"/>
  <c r="CG70" i="3"/>
  <c r="CA70" i="3" s="1"/>
  <c r="J70" i="3" s="1"/>
  <c r="CG74" i="3"/>
  <c r="CA74" i="3" s="1"/>
  <c r="J74" i="3" s="1"/>
  <c r="CH99" i="3"/>
  <c r="CB99" i="3" s="1"/>
  <c r="X99" i="3" s="1"/>
  <c r="CG65" i="2"/>
  <c r="CA65" i="2" s="1"/>
  <c r="J65" i="2" s="1"/>
  <c r="CG69" i="2"/>
  <c r="CA69" i="2" s="1"/>
  <c r="J69" i="2" s="1"/>
  <c r="CG63" i="3"/>
  <c r="CA63" i="3" s="1"/>
  <c r="J63" i="3" s="1"/>
  <c r="CG71" i="3"/>
  <c r="CA71" i="3" s="1"/>
  <c r="J71" i="3" s="1"/>
  <c r="CG75" i="3"/>
  <c r="CA75" i="3" s="1"/>
  <c r="J75" i="3" s="1"/>
  <c r="CG66" i="2"/>
  <c r="CA66" i="2" s="1"/>
  <c r="J66" i="2" s="1"/>
  <c r="CG70" i="2"/>
  <c r="CA70" i="2" s="1"/>
  <c r="J70" i="2" s="1"/>
  <c r="CG74" i="2"/>
  <c r="CA74" i="2" s="1"/>
  <c r="J74" i="2" s="1"/>
  <c r="X99" i="2"/>
  <c r="N129" i="2"/>
  <c r="D42" i="3"/>
  <c r="A198" i="3" s="1"/>
  <c r="CG60" i="3"/>
  <c r="CA60" i="3" s="1"/>
  <c r="J60" i="3" s="1"/>
  <c r="CG64" i="3"/>
  <c r="CA64" i="3" s="1"/>
  <c r="J64" i="3" s="1"/>
  <c r="CG68" i="3"/>
  <c r="CA68" i="3" s="1"/>
  <c r="J68" i="3" s="1"/>
  <c r="CG72" i="3"/>
  <c r="CA72" i="3" s="1"/>
  <c r="J72" i="3" s="1"/>
  <c r="I133" i="3"/>
  <c r="X100" i="2"/>
  <c r="CH100" i="2"/>
  <c r="CB100" i="2" s="1"/>
  <c r="CG65" i="3"/>
  <c r="CA65" i="3" s="1"/>
  <c r="J65" i="3" s="1"/>
  <c r="CG69" i="3"/>
  <c r="CA69" i="3" s="1"/>
  <c r="J69" i="3" s="1"/>
  <c r="CG73" i="3"/>
  <c r="CA73" i="3" s="1"/>
  <c r="J73" i="3" s="1"/>
  <c r="CH100" i="3"/>
  <c r="CB100" i="3" s="1"/>
  <c r="X100" i="3" s="1"/>
  <c r="CA12" i="3"/>
  <c r="AD12" i="3" s="1"/>
  <c r="CG46" i="3"/>
  <c r="CA46" i="3" s="1"/>
  <c r="J46" i="3" s="1"/>
  <c r="CG48" i="3"/>
  <c r="CA48" i="3" s="1"/>
  <c r="J48" i="3" s="1"/>
  <c r="CG50" i="3"/>
  <c r="CA50" i="3" s="1"/>
  <c r="J50" i="3" s="1"/>
  <c r="CG52" i="3"/>
  <c r="CA52" i="3" s="1"/>
  <c r="J52" i="3" s="1"/>
  <c r="CG54" i="3"/>
  <c r="CA54" i="3" s="1"/>
  <c r="J54" i="3" s="1"/>
  <c r="CG56" i="3"/>
  <c r="CA56" i="3" s="1"/>
  <c r="J56" i="3" s="1"/>
  <c r="CG45" i="3"/>
  <c r="CA45" i="3" s="1"/>
  <c r="J45" i="3" s="1"/>
  <c r="CG47" i="3"/>
  <c r="CA47" i="3" s="1"/>
  <c r="J47" i="3" s="1"/>
  <c r="CG49" i="3"/>
  <c r="CA49" i="3" s="1"/>
  <c r="J49" i="3" s="1"/>
  <c r="CG51" i="3"/>
  <c r="CA51" i="3" s="1"/>
  <c r="J51" i="3" s="1"/>
  <c r="CG53" i="3"/>
  <c r="CA53" i="3" s="1"/>
  <c r="J53" i="3" s="1"/>
  <c r="CG55" i="3"/>
  <c r="CA55" i="3" s="1"/>
  <c r="J55" i="3" s="1"/>
  <c r="CG57" i="3"/>
  <c r="CA57" i="3" s="1"/>
  <c r="J57" i="3" s="1"/>
  <c r="CG59" i="3"/>
  <c r="CA59" i="3" s="1"/>
  <c r="J59" i="3" s="1"/>
  <c r="CG61" i="3"/>
  <c r="CA61" i="3" s="1"/>
  <c r="J61" i="3" s="1"/>
  <c r="CG98" i="3"/>
  <c r="CA98" i="3" s="1"/>
  <c r="X98" i="3" s="1"/>
  <c r="CG45" i="2"/>
  <c r="CA45" i="2" s="1"/>
  <c r="J45" i="2" s="1"/>
  <c r="CG47" i="2"/>
  <c r="CA47" i="2" s="1"/>
  <c r="J47" i="2" s="1"/>
  <c r="CG49" i="2"/>
  <c r="CA49" i="2" s="1"/>
  <c r="J49" i="2" s="1"/>
  <c r="CG51" i="2"/>
  <c r="CA51" i="2" s="1"/>
  <c r="J51" i="2" s="1"/>
  <c r="CG53" i="2"/>
  <c r="CA53" i="2" s="1"/>
  <c r="J53" i="2" s="1"/>
  <c r="CG55" i="2"/>
  <c r="CA55" i="2" s="1"/>
  <c r="J55" i="2" s="1"/>
  <c r="CG57" i="2"/>
  <c r="CA57" i="2" s="1"/>
  <c r="J57" i="2" s="1"/>
  <c r="CG59" i="2"/>
  <c r="CA59" i="2" s="1"/>
  <c r="J59" i="2" s="1"/>
  <c r="CG61" i="2"/>
  <c r="CA61" i="2" s="1"/>
  <c r="J61" i="2" s="1"/>
  <c r="CG63" i="2"/>
  <c r="CA63" i="2" s="1"/>
  <c r="J63" i="2" s="1"/>
  <c r="CA12" i="2"/>
  <c r="AD12" i="2" s="1"/>
  <c r="CG46" i="2"/>
  <c r="CA46" i="2" s="1"/>
  <c r="J46" i="2" s="1"/>
  <c r="CG48" i="2"/>
  <c r="CA48" i="2" s="1"/>
  <c r="J48" i="2" s="1"/>
  <c r="CG50" i="2"/>
  <c r="CA50" i="2" s="1"/>
  <c r="J50" i="2" s="1"/>
  <c r="CG52" i="2"/>
  <c r="CA52" i="2" s="1"/>
  <c r="J52" i="2" s="1"/>
  <c r="CG54" i="2"/>
  <c r="CA54" i="2" s="1"/>
  <c r="J54" i="2" s="1"/>
  <c r="CG56" i="2"/>
  <c r="CA56" i="2" s="1"/>
  <c r="J56" i="2" s="1"/>
  <c r="CG58" i="2"/>
  <c r="CA58" i="2" s="1"/>
  <c r="J58" i="2" s="1"/>
  <c r="CG60" i="2"/>
  <c r="CA60" i="2" s="1"/>
  <c r="J60" i="2" s="1"/>
  <c r="CG62" i="2"/>
  <c r="CA62" i="2" s="1"/>
  <c r="J62" i="2" s="1"/>
  <c r="CG64" i="2"/>
  <c r="CA64" i="2" s="1"/>
  <c r="J64" i="2" s="1"/>
  <c r="CJ133" i="1"/>
  <c r="CI133" i="1"/>
  <c r="CH133" i="1"/>
  <c r="CG133" i="1"/>
  <c r="CD133" i="1"/>
  <c r="CC133" i="1"/>
  <c r="CB133" i="1"/>
  <c r="CA133" i="1"/>
  <c r="CJ129" i="1"/>
  <c r="CD129" i="1" s="1"/>
  <c r="CI129" i="1"/>
  <c r="CC129" i="1" s="1"/>
  <c r="N129" i="1" s="1"/>
  <c r="CH129" i="1"/>
  <c r="CG129" i="1"/>
  <c r="CB129" i="1"/>
  <c r="CA129" i="1"/>
  <c r="B125" i="1"/>
  <c r="B124" i="1"/>
  <c r="B120" i="1"/>
  <c r="B119" i="1"/>
  <c r="CG112" i="1"/>
  <c r="CA112" i="1" s="1"/>
  <c r="M112" i="1" s="1"/>
  <c r="D112" i="1"/>
  <c r="CG111" i="1"/>
  <c r="CA111" i="1"/>
  <c r="M111" i="1" s="1"/>
  <c r="D111" i="1"/>
  <c r="CG110" i="1"/>
  <c r="CA110" i="1"/>
  <c r="M110" i="1" s="1"/>
  <c r="D110" i="1"/>
  <c r="CG109" i="1"/>
  <c r="CA109" i="1"/>
  <c r="M109" i="1" s="1"/>
  <c r="D109" i="1"/>
  <c r="CG108" i="1"/>
  <c r="CA108" i="1" s="1"/>
  <c r="M108" i="1" s="1"/>
  <c r="D108" i="1"/>
  <c r="CG107" i="1"/>
  <c r="CA107" i="1"/>
  <c r="M107" i="1" s="1"/>
  <c r="D107" i="1"/>
  <c r="CG106" i="1"/>
  <c r="CA106" i="1"/>
  <c r="M106" i="1" s="1"/>
  <c r="D106" i="1"/>
  <c r="CG105" i="1"/>
  <c r="CA105" i="1"/>
  <c r="M105" i="1" s="1"/>
  <c r="D105" i="1"/>
  <c r="CG104" i="1"/>
  <c r="CA104" i="1" s="1"/>
  <c r="M104" i="1" s="1"/>
  <c r="D104" i="1"/>
  <c r="E100" i="1"/>
  <c r="CH100" i="1" s="1"/>
  <c r="CB100" i="1" s="1"/>
  <c r="E99" i="1"/>
  <c r="CH99" i="1" s="1"/>
  <c r="CB99" i="1" s="1"/>
  <c r="E98" i="1"/>
  <c r="CH98" i="1" s="1"/>
  <c r="CB98" i="1" s="1"/>
  <c r="H83" i="1"/>
  <c r="G83" i="1"/>
  <c r="F83" i="1"/>
  <c r="E83" i="1"/>
  <c r="D82" i="1"/>
  <c r="D81" i="1"/>
  <c r="D80" i="1"/>
  <c r="D79" i="1"/>
  <c r="I76" i="1"/>
  <c r="H76" i="1"/>
  <c r="G76" i="1"/>
  <c r="F76" i="1"/>
  <c r="E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1" i="1"/>
  <c r="CG75" i="1" s="1"/>
  <c r="CA75" i="1" s="1"/>
  <c r="J75" i="1" s="1"/>
  <c r="D40" i="1"/>
  <c r="CG74" i="1" s="1"/>
  <c r="CA74" i="1" s="1"/>
  <c r="J74" i="1" s="1"/>
  <c r="D39" i="1"/>
  <c r="CG73" i="1" s="1"/>
  <c r="CA73" i="1" s="1"/>
  <c r="J73" i="1" s="1"/>
  <c r="D38" i="1"/>
  <c r="CG72" i="1" s="1"/>
  <c r="CA72" i="1" s="1"/>
  <c r="J72" i="1" s="1"/>
  <c r="D37" i="1"/>
  <c r="CG71" i="1" s="1"/>
  <c r="CA71" i="1" s="1"/>
  <c r="J71" i="1" s="1"/>
  <c r="D36" i="1"/>
  <c r="CG70" i="1" s="1"/>
  <c r="CA70" i="1" s="1"/>
  <c r="J70" i="1" s="1"/>
  <c r="D35" i="1"/>
  <c r="CG69" i="1" s="1"/>
  <c r="CA69" i="1" s="1"/>
  <c r="J69" i="1" s="1"/>
  <c r="D34" i="1"/>
  <c r="CG68" i="1" s="1"/>
  <c r="CA68" i="1" s="1"/>
  <c r="J68" i="1" s="1"/>
  <c r="D33" i="1"/>
  <c r="CG33" i="1" s="1"/>
  <c r="CA33" i="1" s="1"/>
  <c r="AD33" i="1" s="1"/>
  <c r="D32" i="1"/>
  <c r="CG66" i="1" s="1"/>
  <c r="CA66" i="1" s="1"/>
  <c r="J66" i="1" s="1"/>
  <c r="D31" i="1"/>
  <c r="CG31" i="1" s="1"/>
  <c r="CA31" i="1" s="1"/>
  <c r="AD31" i="1" s="1"/>
  <c r="D30" i="1"/>
  <c r="CG64" i="1" s="1"/>
  <c r="CA64" i="1" s="1"/>
  <c r="J64" i="1" s="1"/>
  <c r="D29" i="1"/>
  <c r="CG29" i="1" s="1"/>
  <c r="CA29" i="1" s="1"/>
  <c r="AD29" i="1" s="1"/>
  <c r="D28" i="1"/>
  <c r="CG28" i="1" s="1"/>
  <c r="CA28" i="1" s="1"/>
  <c r="AD28" i="1" s="1"/>
  <c r="D27" i="1"/>
  <c r="CG27" i="1" s="1"/>
  <c r="CA27" i="1" s="1"/>
  <c r="AD27" i="1" s="1"/>
  <c r="D26" i="1"/>
  <c r="CG26" i="1" s="1"/>
  <c r="CA26" i="1" s="1"/>
  <c r="AD26" i="1" s="1"/>
  <c r="D25" i="1"/>
  <c r="CG25" i="1" s="1"/>
  <c r="CA25" i="1" s="1"/>
  <c r="AD25" i="1" s="1"/>
  <c r="D24" i="1"/>
  <c r="CG24" i="1" s="1"/>
  <c r="CA24" i="1" s="1"/>
  <c r="AD24" i="1" s="1"/>
  <c r="D23" i="1"/>
  <c r="CG23" i="1" s="1"/>
  <c r="CA23" i="1" s="1"/>
  <c r="AD23" i="1" s="1"/>
  <c r="D22" i="1"/>
  <c r="CG22" i="1" s="1"/>
  <c r="CA22" i="1" s="1"/>
  <c r="AD22" i="1" s="1"/>
  <c r="D21" i="1"/>
  <c r="CG21" i="1" s="1"/>
  <c r="CA21" i="1" s="1"/>
  <c r="AD21" i="1" s="1"/>
  <c r="D20" i="1"/>
  <c r="CG20" i="1" s="1"/>
  <c r="CA20" i="1" s="1"/>
  <c r="AD20" i="1" s="1"/>
  <c r="D19" i="1"/>
  <c r="CG19" i="1" s="1"/>
  <c r="CA19" i="1" s="1"/>
  <c r="AD19" i="1" s="1"/>
  <c r="D18" i="1"/>
  <c r="CG18" i="1" s="1"/>
  <c r="CA18" i="1" s="1"/>
  <c r="AD18" i="1" s="1"/>
  <c r="D17" i="1"/>
  <c r="CG17" i="1" s="1"/>
  <c r="CA17" i="1" s="1"/>
  <c r="AD17" i="1" s="1"/>
  <c r="D16" i="1"/>
  <c r="CG16" i="1" s="1"/>
  <c r="CA16" i="1" s="1"/>
  <c r="AD16" i="1" s="1"/>
  <c r="D15" i="1"/>
  <c r="CG15" i="1" s="1"/>
  <c r="CA15" i="1" s="1"/>
  <c r="AD15" i="1" s="1"/>
  <c r="D14" i="1"/>
  <c r="CG14" i="1" s="1"/>
  <c r="CA14" i="1" s="1"/>
  <c r="AD14" i="1" s="1"/>
  <c r="D13" i="1"/>
  <c r="CG13" i="1" s="1"/>
  <c r="CA13" i="1" s="1"/>
  <c r="AD13" i="1" s="1"/>
  <c r="D12" i="1"/>
  <c r="CG12" i="1" s="1"/>
  <c r="D11" i="1"/>
  <c r="CG45" i="1" s="1"/>
  <c r="CA45" i="1" s="1"/>
  <c r="J45" i="1" s="1"/>
  <c r="A5" i="1"/>
  <c r="A4" i="1"/>
  <c r="A3" i="1"/>
  <c r="A2" i="1"/>
  <c r="D83" i="1" l="1"/>
  <c r="D42" i="1"/>
  <c r="D76" i="1"/>
  <c r="I133" i="1"/>
  <c r="B198" i="3"/>
  <c r="B198" i="2"/>
  <c r="CA12" i="1"/>
  <c r="AD12" i="1" s="1"/>
  <c r="CG46" i="1"/>
  <c r="CA46" i="1" s="1"/>
  <c r="J46" i="1" s="1"/>
  <c r="CG47" i="1"/>
  <c r="CA47" i="1" s="1"/>
  <c r="J47" i="1" s="1"/>
  <c r="CG48" i="1"/>
  <c r="CA48" i="1" s="1"/>
  <c r="J48" i="1" s="1"/>
  <c r="CG49" i="1"/>
  <c r="CA49" i="1" s="1"/>
  <c r="J49" i="1" s="1"/>
  <c r="CG50" i="1"/>
  <c r="CA50" i="1" s="1"/>
  <c r="J50" i="1" s="1"/>
  <c r="CG51" i="1"/>
  <c r="CA51" i="1" s="1"/>
  <c r="J51" i="1" s="1"/>
  <c r="CG52" i="1"/>
  <c r="CA52" i="1" s="1"/>
  <c r="J52" i="1" s="1"/>
  <c r="CG53" i="1"/>
  <c r="CA53" i="1" s="1"/>
  <c r="J53" i="1" s="1"/>
  <c r="CG54" i="1"/>
  <c r="CA54" i="1" s="1"/>
  <c r="J54" i="1" s="1"/>
  <c r="CG55" i="1"/>
  <c r="CA55" i="1" s="1"/>
  <c r="J55" i="1" s="1"/>
  <c r="CG56" i="1"/>
  <c r="CA56" i="1" s="1"/>
  <c r="J56" i="1" s="1"/>
  <c r="CG57" i="1"/>
  <c r="CA57" i="1" s="1"/>
  <c r="J57" i="1" s="1"/>
  <c r="CG58" i="1"/>
  <c r="CA58" i="1" s="1"/>
  <c r="J58" i="1" s="1"/>
  <c r="CG59" i="1"/>
  <c r="CA59" i="1" s="1"/>
  <c r="J59" i="1" s="1"/>
  <c r="CG60" i="1"/>
  <c r="CA60" i="1" s="1"/>
  <c r="J60" i="1" s="1"/>
  <c r="CG61" i="1"/>
  <c r="CA61" i="1" s="1"/>
  <c r="J61" i="1" s="1"/>
  <c r="CG62" i="1"/>
  <c r="CA62" i="1" s="1"/>
  <c r="J62" i="1" s="1"/>
  <c r="CG63" i="1"/>
  <c r="CA63" i="1" s="1"/>
  <c r="J63" i="1" s="1"/>
  <c r="CG65" i="1"/>
  <c r="CA65" i="1" s="1"/>
  <c r="J65" i="1" s="1"/>
  <c r="CG67" i="1"/>
  <c r="CA67" i="1" s="1"/>
  <c r="J67" i="1" s="1"/>
  <c r="CG30" i="1"/>
  <c r="CA30" i="1" s="1"/>
  <c r="AD30" i="1" s="1"/>
  <c r="CG32" i="1"/>
  <c r="CA32" i="1" s="1"/>
  <c r="AD32" i="1" s="1"/>
  <c r="CG34" i="1"/>
  <c r="CA34" i="1" s="1"/>
  <c r="AD34" i="1" s="1"/>
  <c r="CG35" i="1"/>
  <c r="CA35" i="1" s="1"/>
  <c r="AD35" i="1" s="1"/>
  <c r="CG36" i="1"/>
  <c r="CA36" i="1" s="1"/>
  <c r="AD36" i="1" s="1"/>
  <c r="CG98" i="1"/>
  <c r="CA98" i="1" s="1"/>
  <c r="X98" i="1" s="1"/>
  <c r="CG99" i="1"/>
  <c r="CA99" i="1" s="1"/>
  <c r="X99" i="1" s="1"/>
  <c r="CG100" i="1"/>
  <c r="CA100" i="1" s="1"/>
  <c r="X100" i="1" s="1"/>
  <c r="A198" i="1" l="1"/>
  <c r="B198" i="1"/>
</calcChain>
</file>

<file path=xl/sharedStrings.xml><?xml version="1.0" encoding="utf-8"?>
<sst xmlns="http://schemas.openxmlformats.org/spreadsheetml/2006/main" count="3341" uniqueCount="183">
  <si>
    <t>SERVICIO DE SALUD</t>
  </si>
  <si>
    <t>REM-27.  EDUCACIÓN PARA LA SALUD</t>
  </si>
  <si>
    <t>SECCIÓN A: PERSONAS QUE INGRESAN A EDUCACIÓN GRUPAL SEGÚN ÁREAS TEMÁTICAS Y EDAD</t>
  </si>
  <si>
    <t>ÁREAS TEMÁTICAS DE PREVENCIÓN</t>
  </si>
  <si>
    <t>TOTAL</t>
  </si>
  <si>
    <t>MADRE, PADRE O CUIDADOR DE :</t>
  </si>
  <si>
    <t>GRUPO DE EDAD (en años)</t>
  </si>
  <si>
    <t>GESTANTES</t>
  </si>
  <si>
    <t>GESTANTES ALTO RIESGO OBSTÉTRICO</t>
  </si>
  <si>
    <t>MUJERES EN EDADES DE CLIMATERIO 45 A 64 AÑOS</t>
  </si>
  <si>
    <t>FAMILIAS DE RIESGO</t>
  </si>
  <si>
    <t>Menores de 1 año</t>
  </si>
  <si>
    <t>Niños 12 a 23 meses</t>
  </si>
  <si>
    <t>Niños de 2 a 5 años</t>
  </si>
  <si>
    <t>Niños de 6 a 9 años</t>
  </si>
  <si>
    <t>10 a 14 años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</si>
  <si>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</si>
  <si>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</si>
  <si>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</si>
  <si>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</si>
  <si>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</si>
  <si>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</si>
  <si>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</si>
  <si>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</si>
  <si>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</si>
  <si>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</si>
  <si>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</si>
  <si>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</si>
  <si>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</si>
  <si>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</si>
  <si>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</si>
  <si>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APS</t>
  </si>
  <si>
    <t>Maternidad</t>
  </si>
  <si>
    <t>EDUCACIÓN DE GRUPO</t>
  </si>
  <si>
    <t>ESTIMULACIÓN DESARROLLO PSICOMOTOR</t>
  </si>
  <si>
    <t>NUTRICIÓN</t>
  </si>
  <si>
    <t>RIESGO DE MALNUTRICIÓN POR EXCESO</t>
  </si>
  <si>
    <t>MALNUTRICIÓN POR EXCESO</t>
  </si>
  <si>
    <t>MALNUTRICIÓN DE DÉFICIT</t>
  </si>
  <si>
    <t>SIN RIESGO DE MALNUTRICIÓN</t>
  </si>
  <si>
    <t>PREVENCIÓN DE IRA - ERA</t>
  </si>
  <si>
    <t>PREVENCIÓN DE ACCIDENTES</t>
  </si>
  <si>
    <t>SALUD BUCO-DENTAL</t>
  </si>
  <si>
    <t>PREVENCIÓN VIOLENCIA DE GÉNERO</t>
  </si>
  <si>
    <t>SALUD SEXUAL Y REPRODUCTIVA</t>
  </si>
  <si>
    <t>TALLERES DE CLIMATERIO</t>
  </si>
  <si>
    <t>EDUCACIÓN PRENATAL (NUTRICIÓN - LACTANCIA - CRIANZA - AUTOCUIDADO - PREPARACIÓN PARTO Y OTROS)</t>
  </si>
  <si>
    <t>PROMOCIÓN DE SALUD MENTAL</t>
  </si>
  <si>
    <t>PROMOCIÓN DEL DESARROLLO INFANTIL TEMPRANO</t>
  </si>
  <si>
    <t>DEL LENGUAJE</t>
  </si>
  <si>
    <t>MOTOR</t>
  </si>
  <si>
    <t>OTROS</t>
  </si>
  <si>
    <t>HABILIDADES PARENTALES</t>
  </si>
  <si>
    <t>NADIE ES PERFECTO</t>
  </si>
  <si>
    <t>FAMILIAS FUERTES</t>
  </si>
  <si>
    <t>APOYO MADRE A MADRE</t>
  </si>
  <si>
    <t xml:space="preserve">PREVENCIÓN DE SALUD MENTAL </t>
  </si>
  <si>
    <t>PREVENCIÓN SUICIDIO</t>
  </si>
  <si>
    <t>PREVENCIÓN TRASTORNO MENTAL</t>
  </si>
  <si>
    <t>PREVENCIÓN ALCOHOL Y DROGAS</t>
  </si>
  <si>
    <t>ANTITABÁQUICA (excluye REM 23)</t>
  </si>
  <si>
    <t>PREVENCIÓN DE LA TRANSMISIÓN VERTICAL DE VIH-SÍFILIS</t>
  </si>
  <si>
    <t>OTRAS ÁREAS TEMÁTICAS</t>
  </si>
  <si>
    <t>EDUCACIÓN ESPECIAL EN ADULTO MAYOR</t>
  </si>
  <si>
    <t>ESTIMULACIÓN DE MEMORIA</t>
  </si>
  <si>
    <t>PREVENCIÓN CAÍDAS</t>
  </si>
  <si>
    <t>ESTIMULACIÓN DE ACTIVIDAD FÍSICA</t>
  </si>
  <si>
    <t>USO RACIONAL DE MEDICAMENTOS</t>
  </si>
  <si>
    <t>RESISTENCIA ANTIMICROBIANOS</t>
  </si>
  <si>
    <t>SECCIÓN B: ACTIVIDADES DE EDUCACIÓN PARA LA SALUD SEGÚN PERSONAL QUE LAS REALIZA (SESIONES)</t>
  </si>
  <si>
    <t>UN PROFESIONAL</t>
  </si>
  <si>
    <t>DOS O MÁS PROFESIO- NALES</t>
  </si>
  <si>
    <t>UN PROFESIONAL Y UN TÉCNICO PARAMÉDICO</t>
  </si>
  <si>
    <t>TÉCNICO 
PARAMÉ-
DICO</t>
  </si>
  <si>
    <t>FACILITADOR/A INTERCULTURAL PUEBLOS ORIGINARIOS</t>
  </si>
  <si>
    <t>SECCIÓN C: ACTIVIDAD FÍSICA GRUPAL PARA PROGRAMA SALUD CARDIOVASCULAR (SESIONES)</t>
  </si>
  <si>
    <t>GRUPO DE EDAD</t>
  </si>
  <si>
    <t>TOTAL SESIONES</t>
  </si>
  <si>
    <t>PROFESOR
EDUCACIÓN FÍSICA</t>
  </si>
  <si>
    <t>KINESIÓLOGO</t>
  </si>
  <si>
    <t>OTROS PROFESIONALES</t>
  </si>
  <si>
    <t>TÉCNICO PARAMÉDICO</t>
  </si>
  <si>
    <t>10 A 19 AÑOS</t>
  </si>
  <si>
    <t>20 A 24 AÑOS</t>
  </si>
  <si>
    <t>25 A 64 AÑOS</t>
  </si>
  <si>
    <t>65 Y MÁS</t>
  </si>
  <si>
    <t>SECCIÓN D: EDUCACIÓN GRUPAL A GESTANTES DE ALTO RIESGO OBSTÉTRICO (Nivel Secundario)</t>
  </si>
  <si>
    <t>TEMAS</t>
  </si>
  <si>
    <t>TOTAL 
SESIONES</t>
  </si>
  <si>
    <t>AUTOCUIDADO SEGÚN PATOLOGÍA</t>
  </si>
  <si>
    <t>PREPARACIÓN PARA EL PARTO</t>
  </si>
  <si>
    <t>TALLER DE EDUCACIÓN PRENATAL</t>
  </si>
  <si>
    <t>SECCIÓN E: TALLERES PROGRAMA "MÁS A.M AUTOVALENTES"</t>
  </si>
  <si>
    <t>TALLER</t>
  </si>
  <si>
    <t>Nº DE SESIONES</t>
  </si>
  <si>
    <t>Nº DE PARTICIPANTES</t>
  </si>
  <si>
    <t>ESTIMULACIÓN DE FUNCIONES MOTORAS Y PREVENCIÓN DE CAÍDAS</t>
  </si>
  <si>
    <t>ESTIMULACIÓN DE FUNCIONES  COGNITIVA</t>
  </si>
  <si>
    <t>AUTOCUIDADO Y ESTILOS DE VIDA SALUDABLE</t>
  </si>
  <si>
    <t>SECCIÓN F: TALLERES PROGRAMA ELIGE VIDA SANA</t>
  </si>
  <si>
    <t>Nº DE PARTICIPAN- TES</t>
  </si>
  <si>
    <t>POR EDAD</t>
  </si>
  <si>
    <t>Gestantes</t>
  </si>
  <si>
    <t>Post Parto</t>
  </si>
  <si>
    <t>menor de 2 años</t>
  </si>
  <si>
    <t>2 a 4</t>
  </si>
  <si>
    <t>5 a 9</t>
  </si>
  <si>
    <t>CIRCULO DE ACTIVIDAD FÍSICA</t>
  </si>
  <si>
    <t>CIRCULO DE VIDA SANA</t>
  </si>
  <si>
    <t>ACTIVIDADES MASIVAS</t>
  </si>
  <si>
    <t>SECCIÓN G: INTERVENCIONES POR PATRÓN DE CONSUMO DE ALCOHOL, TABACO Y OTRAS DROGAS</t>
  </si>
  <si>
    <t>TIPO DE INTERVENCIÓN</t>
  </si>
  <si>
    <t>Nº DE INTERVENCIONES</t>
  </si>
  <si>
    <t>SEXO</t>
  </si>
  <si>
    <t>10-14 años</t>
  </si>
  <si>
    <t>15-19 años</t>
  </si>
  <si>
    <t>20-24 años</t>
  </si>
  <si>
    <t>25-44 años</t>
  </si>
  <si>
    <t>45-64 años</t>
  </si>
  <si>
    <t>65 o más</t>
  </si>
  <si>
    <t>Hombres</t>
  </si>
  <si>
    <t>Mujeres</t>
  </si>
  <si>
    <t>INTERVENCIÓN MÍNIMA
(BAJO RIESGO)</t>
  </si>
  <si>
    <t xml:space="preserve"> ALCOHOL</t>
  </si>
  <si>
    <t xml:space="preserve"> TABACO</t>
  </si>
  <si>
    <t xml:space="preserve"> DROGAS</t>
  </si>
  <si>
    <t>INTERVENCIÓN BREVE 
(RIESGO)</t>
  </si>
  <si>
    <t>INTERVENCIÓN REFERENCIA ASISTIDA
(PERJUDICIAL O DEPENDENCIA)</t>
  </si>
  <si>
    <t>SECCIÓN H: PERSONAS QUE INGRESAN A TALLERES PARA PADRES DEL PROGRAMA DE APOYO A LA SALUD MENTAL INFANTIL (PASMI)</t>
  </si>
  <si>
    <t>Concepto</t>
  </si>
  <si>
    <t>Total de padres, madres o cuidadores de 5 a 9 años</t>
  </si>
  <si>
    <t>Total de talleres</t>
  </si>
  <si>
    <t>Total de sesiones</t>
  </si>
  <si>
    <t>Taller Nadie es Perfecto (PASMI)</t>
  </si>
  <si>
    <t>SECCIÓN I: ORGANIZACIONES SOCIALES DE LA RED DEL PROGRAMA MÁS ADULTOS MAYORES AUTOVALENTES</t>
  </si>
  <si>
    <t>POR TIPO DE ORGANIZACIÓN</t>
  </si>
  <si>
    <t>N° Total  de Organizaciones</t>
  </si>
  <si>
    <t>Clubes de Adultos Mayores</t>
  </si>
  <si>
    <t>Centros de Madres</t>
  </si>
  <si>
    <t>Clubes Deportivos</t>
  </si>
  <si>
    <t>Uniones Comunales de Adultos Mayores</t>
  </si>
  <si>
    <t>Junta de Vecinos</t>
  </si>
  <si>
    <t>Organizaciones informales</t>
  </si>
  <si>
    <t>Otras organizaciones formales</t>
  </si>
  <si>
    <t>Organizaciones ingresadas al Programa de Estimulación Funcional del programa Más Adultos Mayores Autovalentes</t>
  </si>
  <si>
    <t>Organizaciones con Líderes Comunitarios Capacitados por el Programa Más Adultos Mayores Autovalentes</t>
  </si>
  <si>
    <t>SECCIÓN J: SERVICIOS DE LA RED DEL PROGRAMA MÁS ADULTOS MAYORES AUTOVALENTES</t>
  </si>
  <si>
    <t>POR TIPO DE SERVICIO</t>
  </si>
  <si>
    <t>N° Total de Servicios</t>
  </si>
  <si>
    <t xml:space="preserve">Unidad Municipal de Personas Mayores </t>
  </si>
  <si>
    <t>Unidad Municipal de Atención Social</t>
  </si>
  <si>
    <t>Unidad Municipal de Deportes</t>
  </si>
  <si>
    <t xml:space="preserve">Unidad Municipal Turismo </t>
  </si>
  <si>
    <t>Unidad Municipal Educación</t>
  </si>
  <si>
    <t>Biblioteca Municipal</t>
  </si>
  <si>
    <t>Unidad Cultura Municipal</t>
  </si>
  <si>
    <t>Otras Unidades Municipales</t>
  </si>
  <si>
    <t>Escuelas o Colegios</t>
  </si>
  <si>
    <t>Universidades</t>
  </si>
  <si>
    <t>Otras Unidades Externas al Municipio</t>
  </si>
  <si>
    <t xml:space="preserve">Servicios Locales con oferta programática para personas mayores (total o parcial) </t>
  </si>
  <si>
    <t>Servicios Locales con Planes Intersectoriales para el Fomento del Autocuidado y Estimulación Funcional desarrollados junto al Programa Más Adultos Mayores Autovalentes</t>
  </si>
  <si>
    <t>SECCIÓN K: TALLER GRUPALES DE LACTANCIA MATERNA</t>
  </si>
  <si>
    <t>Nº DE TALLERES</t>
  </si>
  <si>
    <t>GRUPO DE EDAD (En años)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</si>
  <si>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</si>
  <si>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</si>
  <si>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</si>
  <si>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</si>
  <si>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</si>
  <si>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</si>
  <si>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</si>
  <si>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</si>
  <si>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PUEBLOS ORIGINARIOS</t>
  </si>
  <si>
    <t>MIGRANTES</t>
  </si>
  <si>
    <t>NUMERO DE TALLERES DE LACTANCIA MATERNA REALIZADA EN MATERNIDADES</t>
  </si>
  <si>
    <t xml:space="preserve">SECCIÓN L: TALLERES GRUPALES  DE LACTANCIA MATERNA EN ATENCIÓN PRIMARIA 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</si>
  <si>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</si>
  <si>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</si>
  <si>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</si>
  <si>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</si>
  <si>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</si>
  <si>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NUMERO DE TALLERES DE LACTANCIA MATERNA REALIZADA EN ATENCIÓN PRIMARIA A MENORES DE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</si>
</sst>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2">
    <xf numFmtId="0" fontId="0" fillId="0" borderId="0" xfId="0"/>
    <xf numFmtId="1" fontId="1" fillId="2" borderId="0" xfId="0" applyNumberFormat="1" applyFont="1" applyFill="1"/>
    <xf numFmtId="1" fontId="1" fillId="2" borderId="0" xfId="0" applyNumberFormat="1" applyFont="1" applyFill="1" applyProtection="1">
      <protection locked="0"/>
    </xf>
    <xf numFmtId="1" fontId="1" fillId="3" borderId="0" xfId="0" applyNumberFormat="1" applyFont="1" applyFill="1" applyProtection="1">
      <protection locked="0"/>
    </xf>
    <xf numFmtId="1" fontId="2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4" fillId="2" borderId="0" xfId="0" applyNumberFormat="1" applyFont="1" applyFill="1"/>
    <xf numFmtId="1" fontId="5" fillId="2" borderId="0" xfId="0" applyNumberFormat="1" applyFont="1" applyFill="1"/>
    <xf numFmtId="1" fontId="5" fillId="2" borderId="0" xfId="0" applyNumberFormat="1" applyFont="1" applyFill="1" applyProtection="1">
      <protection locked="0"/>
    </xf>
    <xf numFmtId="1" fontId="5" fillId="3" borderId="0" xfId="0" applyNumberFormat="1" applyFont="1" applyFill="1" applyProtection="1">
      <protection locked="0"/>
    </xf>
    <xf numFmtId="1" fontId="2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/>
    <xf numFmtId="1" fontId="1" fillId="2" borderId="0" xfId="0" applyNumberFormat="1" applyFont="1" applyFill="1" applyAlignment="1">
      <alignment wrapText="1"/>
    </xf>
    <xf numFmtId="1" fontId="5" fillId="4" borderId="0" xfId="0" applyNumberFormat="1" applyFont="1" applyFill="1" applyProtection="1">
      <protection locked="0"/>
    </xf>
    <xf numFmtId="1" fontId="5" fillId="5" borderId="0" xfId="0" applyNumberFormat="1" applyFont="1" applyFill="1"/>
    <xf numFmtId="1" fontId="4" fillId="0" borderId="14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/>
    <xf numFmtId="1" fontId="4" fillId="6" borderId="14" xfId="0" applyNumberFormat="1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1" fontId="4" fillId="7" borderId="18" xfId="0" applyNumberFormat="1" applyFont="1" applyFill="1" applyBorder="1"/>
    <xf numFmtId="1" fontId="4" fillId="7" borderId="22" xfId="0" applyNumberFormat="1" applyFont="1" applyFill="1" applyBorder="1"/>
    <xf numFmtId="1" fontId="4" fillId="7" borderId="15" xfId="0" applyNumberFormat="1" applyFont="1" applyFill="1" applyBorder="1"/>
    <xf numFmtId="1" fontId="4" fillId="7" borderId="23" xfId="0" applyNumberFormat="1" applyFont="1" applyFill="1" applyBorder="1"/>
    <xf numFmtId="1" fontId="4" fillId="7" borderId="24" xfId="0" applyNumberFormat="1" applyFont="1" applyFill="1" applyBorder="1"/>
    <xf numFmtId="1" fontId="4" fillId="7" borderId="19" xfId="0" applyNumberFormat="1" applyFont="1" applyFill="1" applyBorder="1"/>
    <xf numFmtId="1" fontId="4" fillId="7" borderId="4" xfId="0" applyNumberFormat="1" applyFont="1" applyFill="1" applyBorder="1"/>
    <xf numFmtId="1" fontId="4" fillId="5" borderId="25" xfId="0" applyNumberFormat="1" applyFont="1" applyFill="1" applyBorder="1" applyAlignment="1" applyProtection="1">
      <alignment vertical="center"/>
      <protection locked="0"/>
    </xf>
    <xf numFmtId="1" fontId="4" fillId="5" borderId="0" xfId="0" applyNumberFormat="1" applyFont="1" applyFill="1" applyAlignment="1">
      <alignment vertical="center" wrapText="1"/>
    </xf>
    <xf numFmtId="1" fontId="4" fillId="0" borderId="27" xfId="0" applyNumberFormat="1" applyFont="1" applyBorder="1" applyAlignment="1">
      <alignment vertical="center" wrapText="1"/>
    </xf>
    <xf numFmtId="1" fontId="4" fillId="0" borderId="28" xfId="0" applyNumberFormat="1" applyFont="1" applyBorder="1"/>
    <xf numFmtId="1" fontId="4" fillId="6" borderId="29" xfId="0" applyNumberFormat="1" applyFont="1" applyFill="1" applyBorder="1" applyProtection="1">
      <protection locked="0"/>
    </xf>
    <xf numFmtId="1" fontId="4" fillId="6" borderId="30" xfId="0" applyNumberFormat="1" applyFont="1" applyFill="1" applyBorder="1" applyProtection="1">
      <protection locked="0"/>
    </xf>
    <xf numFmtId="1" fontId="4" fillId="6" borderId="31" xfId="0" applyNumberFormat="1" applyFont="1" applyFill="1" applyBorder="1" applyProtection="1">
      <protection locked="0"/>
    </xf>
    <xf numFmtId="1" fontId="4" fillId="6" borderId="32" xfId="0" applyNumberFormat="1" applyFont="1" applyFill="1" applyBorder="1" applyProtection="1">
      <protection locked="0"/>
    </xf>
    <xf numFmtId="1" fontId="4" fillId="6" borderId="33" xfId="0" applyNumberFormat="1" applyFont="1" applyFill="1" applyBorder="1" applyProtection="1">
      <protection locked="0"/>
    </xf>
    <xf numFmtId="1" fontId="4" fillId="6" borderId="27" xfId="0" applyNumberFormat="1" applyFont="1" applyFill="1" applyBorder="1" applyProtection="1">
      <protection locked="0"/>
    </xf>
    <xf numFmtId="1" fontId="4" fillId="5" borderId="25" xfId="0" applyNumberFormat="1" applyFont="1" applyFill="1" applyBorder="1" applyAlignment="1">
      <alignment vertical="center"/>
    </xf>
    <xf numFmtId="1" fontId="5" fillId="3" borderId="0" xfId="0" applyNumberFormat="1" applyFont="1" applyFill="1"/>
    <xf numFmtId="1" fontId="5" fillId="4" borderId="0" xfId="0" applyNumberFormat="1" applyFont="1" applyFill="1"/>
    <xf numFmtId="1" fontId="4" fillId="0" borderId="34" xfId="0" applyNumberFormat="1" applyFont="1" applyBorder="1" applyAlignment="1">
      <alignment horizontal="left" vertical="center"/>
    </xf>
    <xf numFmtId="1" fontId="4" fillId="0" borderId="35" xfId="0" applyNumberFormat="1" applyFont="1" applyBorder="1"/>
    <xf numFmtId="1" fontId="4" fillId="6" borderId="36" xfId="0" applyNumberFormat="1" applyFont="1" applyFill="1" applyBorder="1" applyProtection="1">
      <protection locked="0"/>
    </xf>
    <xf numFmtId="1" fontId="4" fillId="6" borderId="37" xfId="0" applyNumberFormat="1" applyFont="1" applyFill="1" applyBorder="1" applyProtection="1">
      <protection locked="0"/>
    </xf>
    <xf numFmtId="1" fontId="4" fillId="6" borderId="38" xfId="0" applyNumberFormat="1" applyFont="1" applyFill="1" applyBorder="1" applyProtection="1">
      <protection locked="0"/>
    </xf>
    <xf numFmtId="1" fontId="4" fillId="6" borderId="39" xfId="0" applyNumberFormat="1" applyFont="1" applyFill="1" applyBorder="1" applyProtection="1">
      <protection locked="0"/>
    </xf>
    <xf numFmtId="1" fontId="4" fillId="6" borderId="40" xfId="0" applyNumberFormat="1" applyFont="1" applyFill="1" applyBorder="1" applyProtection="1">
      <protection locked="0"/>
    </xf>
    <xf numFmtId="1" fontId="4" fillId="6" borderId="34" xfId="0" applyNumberFormat="1" applyFont="1" applyFill="1" applyBorder="1" applyProtection="1">
      <protection locked="0"/>
    </xf>
    <xf numFmtId="1" fontId="4" fillId="6" borderId="41" xfId="0" applyNumberFormat="1" applyFont="1" applyFill="1" applyBorder="1" applyProtection="1">
      <protection locked="0"/>
    </xf>
    <xf numFmtId="1" fontId="4" fillId="0" borderId="35" xfId="0" applyNumberFormat="1" applyFont="1" applyBorder="1" applyAlignment="1">
      <alignment horizontal="left" vertical="center"/>
    </xf>
    <xf numFmtId="1" fontId="4" fillId="0" borderId="26" xfId="0" applyNumberFormat="1" applyFont="1" applyBorder="1"/>
    <xf numFmtId="1" fontId="4" fillId="6" borderId="42" xfId="0" applyNumberFormat="1" applyFont="1" applyFill="1" applyBorder="1" applyProtection="1">
      <protection locked="0"/>
    </xf>
    <xf numFmtId="1" fontId="4" fillId="6" borderId="43" xfId="0" applyNumberFormat="1" applyFont="1" applyFill="1" applyBorder="1" applyProtection="1">
      <protection locked="0"/>
    </xf>
    <xf numFmtId="1" fontId="4" fillId="6" borderId="44" xfId="0" applyNumberFormat="1" applyFont="1" applyFill="1" applyBorder="1" applyProtection="1">
      <protection locked="0"/>
    </xf>
    <xf numFmtId="1" fontId="4" fillId="6" borderId="45" xfId="0" applyNumberFormat="1" applyFont="1" applyFill="1" applyBorder="1" applyProtection="1">
      <protection locked="0"/>
    </xf>
    <xf numFmtId="1" fontId="4" fillId="0" borderId="13" xfId="0" applyNumberFormat="1" applyFont="1" applyBorder="1" applyAlignment="1">
      <alignment horizontal="left" vertical="center"/>
    </xf>
    <xf numFmtId="1" fontId="4" fillId="0" borderId="13" xfId="0" applyNumberFormat="1" applyFont="1" applyBorder="1"/>
    <xf numFmtId="1" fontId="4" fillId="6" borderId="46" xfId="0" applyNumberFormat="1" applyFont="1" applyFill="1" applyBorder="1" applyProtection="1">
      <protection locked="0"/>
    </xf>
    <xf numFmtId="1" fontId="4" fillId="6" borderId="47" xfId="0" applyNumberFormat="1" applyFont="1" applyFill="1" applyBorder="1" applyProtection="1">
      <protection locked="0"/>
    </xf>
    <xf numFmtId="1" fontId="4" fillId="6" borderId="48" xfId="0" applyNumberFormat="1" applyFont="1" applyFill="1" applyBorder="1" applyProtection="1">
      <protection locked="0"/>
    </xf>
    <xf numFmtId="1" fontId="4" fillId="6" borderId="49" xfId="0" applyNumberFormat="1" applyFont="1" applyFill="1" applyBorder="1" applyProtection="1">
      <protection locked="0"/>
    </xf>
    <xf numFmtId="1" fontId="4" fillId="6" borderId="50" xfId="0" applyNumberFormat="1" applyFont="1" applyFill="1" applyBorder="1" applyProtection="1">
      <protection locked="0"/>
    </xf>
    <xf numFmtId="1" fontId="4" fillId="6" borderId="12" xfId="0" applyNumberFormat="1" applyFont="1" applyFill="1" applyBorder="1" applyProtection="1">
      <protection locked="0"/>
    </xf>
    <xf numFmtId="1" fontId="4" fillId="0" borderId="52" xfId="0" applyNumberFormat="1" applyFont="1" applyBorder="1"/>
    <xf numFmtId="1" fontId="4" fillId="6" borderId="53" xfId="0" applyNumberFormat="1" applyFont="1" applyFill="1" applyBorder="1" applyProtection="1">
      <protection locked="0"/>
    </xf>
    <xf numFmtId="1" fontId="4" fillId="6" borderId="54" xfId="0" applyNumberFormat="1" applyFont="1" applyFill="1" applyBorder="1" applyProtection="1">
      <protection locked="0"/>
    </xf>
    <xf numFmtId="1" fontId="4" fillId="6" borderId="55" xfId="0" applyNumberFormat="1" applyFont="1" applyFill="1" applyBorder="1" applyProtection="1">
      <protection locked="0"/>
    </xf>
    <xf numFmtId="1" fontId="4" fillId="0" borderId="34" xfId="0" applyNumberFormat="1" applyFont="1" applyBorder="1" applyAlignment="1">
      <alignment horizontal="left" vertical="center"/>
    </xf>
    <xf numFmtId="1" fontId="4" fillId="6" borderId="57" xfId="0" applyNumberFormat="1" applyFont="1" applyFill="1" applyBorder="1" applyProtection="1">
      <protection locked="0"/>
    </xf>
    <xf numFmtId="1" fontId="4" fillId="6" borderId="58" xfId="0" applyNumberFormat="1" applyFont="1" applyFill="1" applyBorder="1" applyProtection="1">
      <protection locked="0"/>
    </xf>
    <xf numFmtId="1" fontId="4" fillId="7" borderId="33" xfId="0" applyNumberFormat="1" applyFont="1" applyFill="1" applyBorder="1"/>
    <xf numFmtId="1" fontId="4" fillId="7" borderId="30" xfId="0" applyNumberFormat="1" applyFont="1" applyFill="1" applyBorder="1"/>
    <xf numFmtId="1" fontId="4" fillId="7" borderId="59" xfId="0" applyNumberFormat="1" applyFont="1" applyFill="1" applyBorder="1"/>
    <xf numFmtId="1" fontId="4" fillId="7" borderId="27" xfId="0" applyNumberFormat="1" applyFont="1" applyFill="1" applyBorder="1"/>
    <xf numFmtId="1" fontId="4" fillId="7" borderId="42" xfId="0" applyNumberFormat="1" applyFont="1" applyFill="1" applyBorder="1"/>
    <xf numFmtId="1" fontId="4" fillId="7" borderId="43" xfId="0" applyNumberFormat="1" applyFont="1" applyFill="1" applyBorder="1"/>
    <xf numFmtId="1" fontId="4" fillId="7" borderId="34" xfId="0" applyNumberFormat="1" applyFont="1" applyFill="1" applyBorder="1"/>
    <xf numFmtId="1" fontId="4" fillId="7" borderId="57" xfId="0" applyNumberFormat="1" applyFont="1" applyFill="1" applyBorder="1"/>
    <xf numFmtId="1" fontId="4" fillId="0" borderId="62" xfId="0" applyNumberFormat="1" applyFont="1" applyBorder="1"/>
    <xf numFmtId="1" fontId="4" fillId="7" borderId="63" xfId="0" applyNumberFormat="1" applyFont="1" applyFill="1" applyBorder="1"/>
    <xf numFmtId="1" fontId="4" fillId="7" borderId="64" xfId="0" applyNumberFormat="1" applyFont="1" applyFill="1" applyBorder="1"/>
    <xf numFmtId="1" fontId="4" fillId="6" borderId="64" xfId="0" applyNumberFormat="1" applyFont="1" applyFill="1" applyBorder="1" applyProtection="1">
      <protection locked="0"/>
    </xf>
    <xf numFmtId="1" fontId="4" fillId="6" borderId="65" xfId="0" applyNumberFormat="1" applyFont="1" applyFill="1" applyBorder="1" applyProtection="1">
      <protection locked="0"/>
    </xf>
    <xf numFmtId="1" fontId="4" fillId="6" borderId="66" xfId="0" applyNumberFormat="1" applyFont="1" applyFill="1" applyBorder="1" applyProtection="1">
      <protection locked="0"/>
    </xf>
    <xf numFmtId="1" fontId="4" fillId="6" borderId="67" xfId="0" applyNumberFormat="1" applyFont="1" applyFill="1" applyBorder="1" applyProtection="1">
      <protection locked="0"/>
    </xf>
    <xf numFmtId="1" fontId="4" fillId="6" borderId="68" xfId="0" applyNumberFormat="1" applyFont="1" applyFill="1" applyBorder="1" applyProtection="1">
      <protection locked="0"/>
    </xf>
    <xf numFmtId="1" fontId="4" fillId="6" borderId="69" xfId="0" applyNumberFormat="1" applyFont="1" applyFill="1" applyBorder="1" applyProtection="1">
      <protection locked="0"/>
    </xf>
    <xf numFmtId="1" fontId="4" fillId="6" borderId="61" xfId="0" applyNumberFormat="1" applyFont="1" applyFill="1" applyBorder="1" applyProtection="1">
      <protection locked="0"/>
    </xf>
    <xf numFmtId="1" fontId="4" fillId="7" borderId="61" xfId="0" applyNumberFormat="1" applyFont="1" applyFill="1" applyBorder="1"/>
    <xf numFmtId="1" fontId="4" fillId="0" borderId="4" xfId="0" applyNumberFormat="1" applyFont="1" applyBorder="1" applyAlignment="1">
      <alignment horizontal="left" vertical="center"/>
    </xf>
    <xf numFmtId="1" fontId="4" fillId="7" borderId="70" xfId="0" applyNumberFormat="1" applyFont="1" applyFill="1" applyBorder="1"/>
    <xf numFmtId="1" fontId="4" fillId="7" borderId="71" xfId="0" applyNumberFormat="1" applyFont="1" applyFill="1" applyBorder="1"/>
    <xf numFmtId="1" fontId="4" fillId="6" borderId="4" xfId="0" applyNumberFormat="1" applyFont="1" applyFill="1" applyBorder="1" applyProtection="1">
      <protection locked="0"/>
    </xf>
    <xf numFmtId="1" fontId="4" fillId="0" borderId="61" xfId="0" applyNumberFormat="1" applyFont="1" applyBorder="1" applyAlignment="1">
      <alignment horizontal="left" vertical="center"/>
    </xf>
    <xf numFmtId="1" fontId="4" fillId="7" borderId="67" xfId="0" applyNumberFormat="1" applyFont="1" applyFill="1" applyBorder="1"/>
    <xf numFmtId="1" fontId="4" fillId="7" borderId="72" xfId="0" applyNumberFormat="1" applyFont="1" applyFill="1" applyBorder="1"/>
    <xf numFmtId="1" fontId="4" fillId="7" borderId="45" xfId="0" applyNumberFormat="1" applyFont="1" applyFill="1" applyBorder="1"/>
    <xf numFmtId="1" fontId="4" fillId="7" borderId="73" xfId="0" applyNumberFormat="1" applyFont="1" applyFill="1" applyBorder="1"/>
    <xf numFmtId="1" fontId="4" fillId="7" borderId="68" xfId="0" applyNumberFormat="1" applyFont="1" applyFill="1" applyBorder="1"/>
    <xf numFmtId="1" fontId="4" fillId="7" borderId="69" xfId="0" applyNumberFormat="1" applyFont="1" applyFill="1" applyBorder="1"/>
    <xf numFmtId="1" fontId="4" fillId="0" borderId="65" xfId="0" applyNumberFormat="1" applyFont="1" applyBorder="1" applyAlignment="1">
      <alignment vertical="center" wrapText="1"/>
    </xf>
    <xf numFmtId="1" fontId="4" fillId="0" borderId="74" xfId="0" applyNumberFormat="1" applyFont="1" applyBorder="1"/>
    <xf numFmtId="1" fontId="4" fillId="6" borderId="63" xfId="0" applyNumberFormat="1" applyFont="1" applyFill="1" applyBorder="1" applyProtection="1">
      <protection locked="0"/>
    </xf>
    <xf numFmtId="1" fontId="4" fillId="7" borderId="75" xfId="0" applyNumberFormat="1" applyFont="1" applyFill="1" applyBorder="1"/>
    <xf numFmtId="1" fontId="4" fillId="7" borderId="76" xfId="0" applyNumberFormat="1" applyFont="1" applyFill="1" applyBorder="1"/>
    <xf numFmtId="1" fontId="4" fillId="7" borderId="77" xfId="0" applyNumberFormat="1" applyFont="1" applyFill="1" applyBorder="1"/>
    <xf numFmtId="1" fontId="4" fillId="7" borderId="78" xfId="0" applyNumberFormat="1" applyFont="1" applyFill="1" applyBorder="1"/>
    <xf numFmtId="1" fontId="4" fillId="7" borderId="79" xfId="0" applyNumberFormat="1" applyFont="1" applyFill="1" applyBorder="1"/>
    <xf numFmtId="1" fontId="4" fillId="7" borderId="80" xfId="0" applyNumberFormat="1" applyFont="1" applyFill="1" applyBorder="1"/>
    <xf numFmtId="1" fontId="4" fillId="0" borderId="34" xfId="0" applyNumberFormat="1" applyFont="1" applyBorder="1" applyAlignment="1">
      <alignment vertical="center" wrapText="1"/>
    </xf>
    <xf numFmtId="1" fontId="4" fillId="0" borderId="28" xfId="0" applyNumberFormat="1" applyFont="1" applyBorder="1" applyAlignment="1">
      <alignment horizontal="left" vertical="center"/>
    </xf>
    <xf numFmtId="1" fontId="4" fillId="6" borderId="82" xfId="0" applyNumberFormat="1" applyFont="1" applyFill="1" applyBorder="1" applyProtection="1">
      <protection locked="0"/>
    </xf>
    <xf numFmtId="1" fontId="4" fillId="6" borderId="73" xfId="0" applyNumberFormat="1" applyFont="1" applyFill="1" applyBorder="1" applyProtection="1">
      <protection locked="0"/>
    </xf>
    <xf numFmtId="1" fontId="4" fillId="0" borderId="83" xfId="0" applyNumberFormat="1" applyFont="1" applyBorder="1" applyAlignment="1">
      <alignment horizontal="left" wrapText="1"/>
    </xf>
    <xf numFmtId="1" fontId="4" fillId="7" borderId="29" xfId="0" applyNumberFormat="1" applyFont="1" applyFill="1" applyBorder="1"/>
    <xf numFmtId="1" fontId="4" fillId="6" borderId="80" xfId="0" applyNumberFormat="1" applyFont="1" applyFill="1" applyBorder="1" applyProtection="1">
      <protection locked="0"/>
    </xf>
    <xf numFmtId="1" fontId="4" fillId="7" borderId="84" xfId="0" applyNumberFormat="1" applyFont="1" applyFill="1" applyBorder="1"/>
    <xf numFmtId="1" fontId="4" fillId="7" borderId="32" xfId="0" applyNumberFormat="1" applyFont="1" applyFill="1" applyBorder="1"/>
    <xf numFmtId="1" fontId="4" fillId="2" borderId="85" xfId="0" applyNumberFormat="1" applyFont="1" applyFill="1" applyBorder="1" applyAlignment="1">
      <alignment horizontal="left" wrapText="1"/>
    </xf>
    <xf numFmtId="1" fontId="4" fillId="7" borderId="58" xfId="0" applyNumberFormat="1" applyFont="1" applyFill="1" applyBorder="1"/>
    <xf numFmtId="1" fontId="4" fillId="7" borderId="39" xfId="0" applyNumberFormat="1" applyFont="1" applyFill="1" applyBorder="1"/>
    <xf numFmtId="1" fontId="4" fillId="0" borderId="86" xfId="0" applyNumberFormat="1" applyFont="1" applyBorder="1" applyAlignment="1">
      <alignment horizontal="left" wrapText="1"/>
    </xf>
    <xf numFmtId="1" fontId="4" fillId="7" borderId="65" xfId="0" applyNumberFormat="1" applyFont="1" applyFill="1" applyBorder="1"/>
    <xf numFmtId="1" fontId="4" fillId="6" borderId="77" xfId="0" applyNumberFormat="1" applyFont="1" applyFill="1" applyBorder="1" applyProtection="1">
      <protection locked="0"/>
    </xf>
    <xf numFmtId="1" fontId="4" fillId="6" borderId="88" xfId="0" applyNumberFormat="1" applyFont="1" applyFill="1" applyBorder="1" applyProtection="1">
      <protection locked="0"/>
    </xf>
    <xf numFmtId="1" fontId="4" fillId="7" borderId="89" xfId="0" applyNumberFormat="1" applyFont="1" applyFill="1" applyBorder="1"/>
    <xf numFmtId="1" fontId="4" fillId="7" borderId="49" xfId="0" applyNumberFormat="1" applyFont="1" applyFill="1" applyBorder="1"/>
    <xf numFmtId="1" fontId="4" fillId="7" borderId="12" xfId="0" applyNumberFormat="1" applyFont="1" applyFill="1" applyBorder="1"/>
    <xf numFmtId="1" fontId="4" fillId="5" borderId="0" xfId="0" applyNumberFormat="1" applyFont="1" applyFill="1" applyAlignment="1" applyProtection="1">
      <alignment vertical="center"/>
      <protection locked="0"/>
    </xf>
    <xf numFmtId="1" fontId="4" fillId="0" borderId="81" xfId="0" applyNumberFormat="1" applyFont="1" applyBorder="1"/>
    <xf numFmtId="1" fontId="4" fillId="0" borderId="90" xfId="0" applyNumberFormat="1" applyFont="1" applyBorder="1"/>
    <xf numFmtId="1" fontId="4" fillId="0" borderId="16" xfId="0" applyNumberFormat="1" applyFont="1" applyBorder="1"/>
    <xf numFmtId="1" fontId="4" fillId="0" borderId="8" xfId="0" applyNumberFormat="1" applyFont="1" applyBorder="1"/>
    <xf numFmtId="1" fontId="4" fillId="0" borderId="91" xfId="0" applyNumberFormat="1" applyFont="1" applyBorder="1"/>
    <xf numFmtId="1" fontId="4" fillId="0" borderId="92" xfId="0" applyNumberFormat="1" applyFont="1" applyBorder="1"/>
    <xf numFmtId="1" fontId="4" fillId="0" borderId="20" xfId="0" applyNumberFormat="1" applyFont="1" applyBorder="1"/>
    <xf numFmtId="1" fontId="4" fillId="0" borderId="21" xfId="0" applyNumberFormat="1" applyFont="1" applyBorder="1"/>
    <xf numFmtId="1" fontId="4" fillId="5" borderId="0" xfId="0" applyNumberFormat="1" applyFont="1" applyFill="1"/>
    <xf numFmtId="1" fontId="7" fillId="2" borderId="1" xfId="0" applyNumberFormat="1" applyFont="1" applyFill="1" applyBorder="1"/>
    <xf numFmtId="1" fontId="8" fillId="2" borderId="1" xfId="0" applyNumberFormat="1" applyFont="1" applyFill="1" applyBorder="1"/>
    <xf numFmtId="1" fontId="8" fillId="2" borderId="0" xfId="0" applyNumberFormat="1" applyFont="1" applyFill="1"/>
    <xf numFmtId="1" fontId="4" fillId="0" borderId="81" xfId="0" applyNumberFormat="1" applyFont="1" applyBorder="1" applyAlignment="1">
      <alignment horizontal="center" vertical="center" wrapText="1"/>
    </xf>
    <xf numFmtId="1" fontId="4" fillId="0" borderId="93" xfId="0" applyNumberFormat="1" applyFont="1" applyBorder="1" applyAlignment="1">
      <alignment horizontal="center" vertical="center" wrapText="1"/>
    </xf>
    <xf numFmtId="1" fontId="4" fillId="6" borderId="23" xfId="0" applyNumberFormat="1" applyFont="1" applyFill="1" applyBorder="1" applyProtection="1">
      <protection locked="0"/>
    </xf>
    <xf numFmtId="1" fontId="4" fillId="6" borderId="94" xfId="0" applyNumberFormat="1" applyFont="1" applyFill="1" applyBorder="1" applyProtection="1">
      <protection locked="0"/>
    </xf>
    <xf numFmtId="1" fontId="4" fillId="5" borderId="0" xfId="0" applyNumberFormat="1" applyFont="1" applyFill="1" applyAlignment="1">
      <alignment vertical="center"/>
    </xf>
    <xf numFmtId="1" fontId="4" fillId="0" borderId="27" xfId="0" applyNumberFormat="1" applyFont="1" applyBorder="1" applyAlignment="1">
      <alignment vertical="center"/>
    </xf>
    <xf numFmtId="1" fontId="4" fillId="6" borderId="95" xfId="0" applyNumberFormat="1" applyFont="1" applyFill="1" applyBorder="1" applyProtection="1">
      <protection locked="0"/>
    </xf>
    <xf numFmtId="1" fontId="4" fillId="6" borderId="96" xfId="0" applyNumberFormat="1" applyFont="1" applyFill="1" applyBorder="1" applyProtection="1">
      <protection locked="0"/>
    </xf>
    <xf numFmtId="1" fontId="4" fillId="0" borderId="12" xfId="0" applyNumberFormat="1" applyFont="1" applyBorder="1" applyAlignment="1">
      <alignment horizontal="left" vertical="center"/>
    </xf>
    <xf numFmtId="1" fontId="4" fillId="6" borderId="97" xfId="0" applyNumberFormat="1" applyFont="1" applyFill="1" applyBorder="1" applyProtection="1">
      <protection locked="0"/>
    </xf>
    <xf numFmtId="1" fontId="4" fillId="6" borderId="98" xfId="0" applyNumberFormat="1" applyFont="1" applyFill="1" applyBorder="1" applyProtection="1">
      <protection locked="0"/>
    </xf>
    <xf numFmtId="1" fontId="4" fillId="6" borderId="99" xfId="0" applyNumberFormat="1" applyFont="1" applyFill="1" applyBorder="1" applyProtection="1">
      <protection locked="0"/>
    </xf>
    <xf numFmtId="1" fontId="4" fillId="6" borderId="75" xfId="0" applyNumberFormat="1" applyFont="1" applyFill="1" applyBorder="1" applyProtection="1">
      <protection locked="0"/>
    </xf>
    <xf numFmtId="1" fontId="4" fillId="6" borderId="100" xfId="0" applyNumberFormat="1" applyFont="1" applyFill="1" applyBorder="1" applyProtection="1">
      <protection locked="0"/>
    </xf>
    <xf numFmtId="1" fontId="4" fillId="0" borderId="81" xfId="0" applyNumberFormat="1" applyFont="1" applyBorder="1" applyAlignment="1">
      <alignment horizontal="left" vertical="center"/>
    </xf>
    <xf numFmtId="1" fontId="4" fillId="0" borderId="85" xfId="0" applyNumberFormat="1" applyFont="1" applyBorder="1" applyAlignment="1">
      <alignment horizontal="left" wrapText="1"/>
    </xf>
    <xf numFmtId="1" fontId="4" fillId="6" borderId="83" xfId="0" applyNumberFormat="1" applyFont="1" applyFill="1" applyBorder="1" applyProtection="1">
      <protection locked="0"/>
    </xf>
    <xf numFmtId="1" fontId="4" fillId="6" borderId="1" xfId="0" applyNumberFormat="1" applyFont="1" applyFill="1" applyBorder="1" applyProtection="1">
      <protection locked="0"/>
    </xf>
    <xf numFmtId="1" fontId="4" fillId="0" borderId="9" xfId="0" applyNumberFormat="1" applyFont="1" applyBorder="1"/>
    <xf numFmtId="1" fontId="4" fillId="0" borderId="93" xfId="0" applyNumberFormat="1" applyFont="1" applyBorder="1"/>
    <xf numFmtId="1" fontId="3" fillId="5" borderId="0" xfId="0" applyNumberFormat="1" applyFont="1" applyFill="1"/>
    <xf numFmtId="1" fontId="8" fillId="5" borderId="0" xfId="0" applyNumberFormat="1" applyFont="1" applyFill="1"/>
    <xf numFmtId="1" fontId="4" fillId="0" borderId="6" xfId="0" applyNumberFormat="1" applyFont="1" applyBorder="1" applyAlignment="1">
      <alignment horizontal="center" vertical="center" wrapText="1"/>
    </xf>
    <xf numFmtId="1" fontId="4" fillId="0" borderId="90" xfId="0" applyNumberFormat="1" applyFont="1" applyBorder="1" applyAlignment="1">
      <alignment horizontal="center" vertical="center" wrapText="1"/>
    </xf>
    <xf numFmtId="1" fontId="3" fillId="2" borderId="25" xfId="0" applyNumberFormat="1" applyFont="1" applyFill="1" applyBorder="1"/>
    <xf numFmtId="1" fontId="4" fillId="0" borderId="56" xfId="0" applyNumberFormat="1" applyFont="1" applyBorder="1"/>
    <xf numFmtId="1" fontId="4" fillId="0" borderId="51" xfId="0" applyNumberFormat="1" applyFont="1" applyBorder="1"/>
    <xf numFmtId="1" fontId="4" fillId="6" borderId="72" xfId="0" applyNumberFormat="1" applyFont="1" applyFill="1" applyBorder="1" applyProtection="1">
      <protection locked="0"/>
    </xf>
    <xf numFmtId="1" fontId="4" fillId="0" borderId="6" xfId="0" applyNumberFormat="1" applyFont="1" applyBorder="1"/>
    <xf numFmtId="1" fontId="4" fillId="0" borderId="17" xfId="0" applyNumberFormat="1" applyFont="1" applyBorder="1"/>
    <xf numFmtId="1" fontId="8" fillId="2" borderId="0" xfId="0" applyNumberFormat="1" applyFont="1" applyFill="1" applyAlignment="1">
      <alignment wrapText="1"/>
    </xf>
    <xf numFmtId="1" fontId="9" fillId="2" borderId="0" xfId="0" applyNumberFormat="1" applyFont="1" applyFill="1"/>
    <xf numFmtId="1" fontId="4" fillId="0" borderId="90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3" fillId="6" borderId="52" xfId="0" applyNumberFormat="1" applyFont="1" applyFill="1" applyBorder="1" applyProtection="1">
      <protection locked="0"/>
    </xf>
    <xf numFmtId="1" fontId="3" fillId="6" borderId="74" xfId="0" applyNumberFormat="1" applyFont="1" applyFill="1" applyBorder="1" applyProtection="1">
      <protection locked="0"/>
    </xf>
    <xf numFmtId="1" fontId="6" fillId="2" borderId="7" xfId="0" applyNumberFormat="1" applyFont="1" applyFill="1" applyBorder="1"/>
    <xf numFmtId="1" fontId="7" fillId="2" borderId="7" xfId="0" applyNumberFormat="1" applyFont="1" applyFill="1" applyBorder="1"/>
    <xf numFmtId="1" fontId="8" fillId="0" borderId="0" xfId="0" applyNumberFormat="1" applyFont="1" applyAlignment="1">
      <alignment wrapText="1"/>
    </xf>
    <xf numFmtId="1" fontId="4" fillId="6" borderId="29" xfId="0" applyNumberFormat="1" applyFont="1" applyFill="1" applyBorder="1" applyAlignment="1" applyProtection="1">
      <alignment vertical="center"/>
      <protection locked="0"/>
    </xf>
    <xf numFmtId="1" fontId="4" fillId="6" borderId="31" xfId="0" applyNumberFormat="1" applyFont="1" applyFill="1" applyBorder="1" applyAlignment="1" applyProtection="1">
      <alignment vertical="center"/>
      <protection locked="0"/>
    </xf>
    <xf numFmtId="1" fontId="4" fillId="6" borderId="42" xfId="0" applyNumberFormat="1" applyFont="1" applyFill="1" applyBorder="1" applyAlignment="1" applyProtection="1">
      <alignment vertical="center"/>
      <protection locked="0"/>
    </xf>
    <xf numFmtId="1" fontId="4" fillId="6" borderId="44" xfId="0" applyNumberFormat="1" applyFont="1" applyFill="1" applyBorder="1" applyAlignment="1" applyProtection="1">
      <alignment vertical="center"/>
      <protection locked="0"/>
    </xf>
    <xf numFmtId="1" fontId="4" fillId="6" borderId="63" xfId="0" applyNumberFormat="1" applyFont="1" applyFill="1" applyBorder="1" applyAlignment="1" applyProtection="1">
      <alignment vertical="center"/>
      <protection locked="0"/>
    </xf>
    <xf numFmtId="1" fontId="4" fillId="6" borderId="76" xfId="0" applyNumberFormat="1" applyFont="1" applyFill="1" applyBorder="1" applyAlignment="1" applyProtection="1">
      <alignment vertical="center"/>
      <protection locked="0"/>
    </xf>
    <xf numFmtId="1" fontId="4" fillId="0" borderId="91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6" borderId="28" xfId="0" applyNumberFormat="1" applyFont="1" applyFill="1" applyBorder="1" applyAlignment="1" applyProtection="1">
      <alignment vertical="center"/>
      <protection locked="0"/>
    </xf>
    <xf numFmtId="1" fontId="4" fillId="5" borderId="27" xfId="0" applyNumberFormat="1" applyFont="1" applyFill="1" applyBorder="1" applyAlignment="1" applyProtection="1">
      <alignment vertical="center"/>
    </xf>
    <xf numFmtId="1" fontId="4" fillId="6" borderId="27" xfId="0" applyNumberFormat="1" applyFont="1" applyFill="1" applyBorder="1" applyAlignment="1" applyProtection="1">
      <alignment vertical="center"/>
      <protection locked="0"/>
    </xf>
    <xf numFmtId="1" fontId="4" fillId="6" borderId="33" xfId="0" applyNumberFormat="1" applyFont="1" applyFill="1" applyBorder="1" applyAlignment="1" applyProtection="1">
      <alignment vertical="center"/>
      <protection locked="0"/>
    </xf>
    <xf numFmtId="1" fontId="4" fillId="6" borderId="30" xfId="0" applyNumberFormat="1" applyFont="1" applyFill="1" applyBorder="1" applyAlignment="1" applyProtection="1">
      <alignment vertical="center"/>
      <protection locked="0"/>
    </xf>
    <xf numFmtId="1" fontId="4" fillId="6" borderId="32" xfId="0" applyNumberFormat="1" applyFont="1" applyFill="1" applyBorder="1" applyAlignment="1" applyProtection="1">
      <alignment vertical="center"/>
      <protection locked="0"/>
    </xf>
    <xf numFmtId="1" fontId="5" fillId="3" borderId="0" xfId="0" applyNumberFormat="1" applyFont="1" applyFill="1" applyProtection="1"/>
    <xf numFmtId="1" fontId="5" fillId="4" borderId="0" xfId="0" applyNumberFormat="1" applyFont="1" applyFill="1" applyProtection="1"/>
    <xf numFmtId="1" fontId="4" fillId="6" borderId="35" xfId="0" applyNumberFormat="1" applyFont="1" applyFill="1" applyBorder="1" applyAlignment="1" applyProtection="1">
      <alignment vertical="center"/>
      <protection locked="0"/>
    </xf>
    <xf numFmtId="1" fontId="4" fillId="5" borderId="34" xfId="0" applyNumberFormat="1" applyFont="1" applyFill="1" applyBorder="1" applyAlignment="1" applyProtection="1">
      <alignment vertical="center"/>
    </xf>
    <xf numFmtId="1" fontId="4" fillId="6" borderId="34" xfId="0" applyNumberFormat="1" applyFont="1" applyFill="1" applyBorder="1" applyAlignment="1" applyProtection="1">
      <alignment vertical="center"/>
      <protection locked="0"/>
    </xf>
    <xf numFmtId="1" fontId="4" fillId="6" borderId="45" xfId="0" applyNumberFormat="1" applyFont="1" applyFill="1" applyBorder="1" applyAlignment="1" applyProtection="1">
      <alignment vertical="center"/>
      <protection locked="0"/>
    </xf>
    <xf numFmtId="1" fontId="4" fillId="6" borderId="43" xfId="0" applyNumberFormat="1" applyFont="1" applyFill="1" applyBorder="1" applyAlignment="1" applyProtection="1">
      <alignment vertical="center"/>
      <protection locked="0"/>
    </xf>
    <xf numFmtId="1" fontId="4" fillId="6" borderId="39" xfId="0" applyNumberFormat="1" applyFont="1" applyFill="1" applyBorder="1" applyAlignment="1" applyProtection="1">
      <alignment vertical="center"/>
      <protection locked="0"/>
    </xf>
    <xf numFmtId="1" fontId="4" fillId="6" borderId="74" xfId="0" applyNumberFormat="1" applyFont="1" applyFill="1" applyBorder="1" applyAlignment="1" applyProtection="1">
      <alignment vertical="center"/>
      <protection locked="0"/>
    </xf>
    <xf numFmtId="1" fontId="4" fillId="5" borderId="65" xfId="0" applyNumberFormat="1" applyFont="1" applyFill="1" applyBorder="1" applyAlignment="1" applyProtection="1">
      <alignment vertical="center"/>
    </xf>
    <xf numFmtId="1" fontId="4" fillId="6" borderId="65" xfId="0" applyNumberFormat="1" applyFont="1" applyFill="1" applyBorder="1" applyAlignment="1" applyProtection="1">
      <alignment vertical="center"/>
      <protection locked="0"/>
    </xf>
    <xf numFmtId="1" fontId="4" fillId="6" borderId="75" xfId="0" applyNumberFormat="1" applyFont="1" applyFill="1" applyBorder="1" applyAlignment="1" applyProtection="1">
      <alignment vertical="center"/>
      <protection locked="0"/>
    </xf>
    <xf numFmtId="1" fontId="4" fillId="6" borderId="64" xfId="0" applyNumberFormat="1" applyFont="1" applyFill="1" applyBorder="1" applyAlignment="1" applyProtection="1">
      <alignment vertical="center"/>
      <protection locked="0"/>
    </xf>
    <xf numFmtId="1" fontId="4" fillId="6" borderId="79" xfId="0" applyNumberFormat="1" applyFont="1" applyFill="1" applyBorder="1" applyAlignment="1" applyProtection="1">
      <alignment vertical="center"/>
      <protection locked="0"/>
    </xf>
    <xf numFmtId="1" fontId="10" fillId="0" borderId="0" xfId="0" applyNumberFormat="1" applyFont="1" applyAlignment="1">
      <alignment wrapText="1"/>
    </xf>
    <xf numFmtId="1" fontId="3" fillId="0" borderId="0" xfId="0" applyNumberFormat="1" applyFont="1"/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vertical="center"/>
    </xf>
    <xf numFmtId="1" fontId="4" fillId="0" borderId="35" xfId="0" applyNumberFormat="1" applyFont="1" applyBorder="1" applyAlignment="1">
      <alignment vertical="center"/>
    </xf>
    <xf numFmtId="1" fontId="4" fillId="0" borderId="74" xfId="0" applyNumberFormat="1" applyFont="1" applyBorder="1" applyAlignment="1">
      <alignment vertical="center"/>
    </xf>
    <xf numFmtId="1" fontId="6" fillId="2" borderId="3" xfId="0" applyNumberFormat="1" applyFont="1" applyFill="1" applyBorder="1"/>
    <xf numFmtId="1" fontId="4" fillId="0" borderId="13" xfId="0" applyNumberFormat="1" applyFont="1" applyBorder="1" applyAlignment="1">
      <alignment horizontal="center" vertical="center"/>
    </xf>
    <xf numFmtId="1" fontId="4" fillId="0" borderId="10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81" xfId="0" applyNumberFormat="1" applyFont="1" applyBorder="1" applyAlignment="1">
      <alignment vertical="center"/>
    </xf>
    <xf numFmtId="1" fontId="4" fillId="6" borderId="103" xfId="0" applyNumberFormat="1" applyFont="1" applyFill="1" applyBorder="1" applyProtection="1">
      <protection locked="0"/>
    </xf>
    <xf numFmtId="1" fontId="4" fillId="6" borderId="91" xfId="0" applyNumberFormat="1" applyFont="1" applyFill="1" applyBorder="1" applyProtection="1">
      <protection locked="0"/>
    </xf>
    <xf numFmtId="1" fontId="4" fillId="6" borderId="81" xfId="0" applyNumberFormat="1" applyFont="1" applyFill="1" applyBorder="1" applyProtection="1">
      <protection locked="0"/>
    </xf>
    <xf numFmtId="1" fontId="5" fillId="2" borderId="25" xfId="0" applyNumberFormat="1" applyFont="1" applyFill="1" applyBorder="1"/>
    <xf numFmtId="1" fontId="4" fillId="0" borderId="28" xfId="0" applyNumberFormat="1" applyFont="1" applyBorder="1" applyAlignment="1">
      <alignment vertical="center" wrapText="1"/>
    </xf>
    <xf numFmtId="1" fontId="5" fillId="2" borderId="28" xfId="0" applyNumberFormat="1" applyFont="1" applyFill="1" applyBorder="1"/>
    <xf numFmtId="1" fontId="4" fillId="6" borderId="87" xfId="0" applyNumberFormat="1" applyFont="1" applyFill="1" applyBorder="1" applyProtection="1">
      <protection locked="0"/>
    </xf>
    <xf numFmtId="1" fontId="4" fillId="6" borderId="28" xfId="0" applyNumberFormat="1" applyFont="1" applyFill="1" applyBorder="1" applyProtection="1">
      <protection locked="0"/>
    </xf>
    <xf numFmtId="1" fontId="4" fillId="0" borderId="13" xfId="0" applyNumberFormat="1" applyFont="1" applyBorder="1" applyAlignment="1">
      <alignment vertical="center" wrapText="1"/>
    </xf>
    <xf numFmtId="1" fontId="5" fillId="2" borderId="13" xfId="0" applyNumberFormat="1" applyFont="1" applyFill="1" applyBorder="1"/>
    <xf numFmtId="1" fontId="4" fillId="6" borderId="11" xfId="0" applyNumberFormat="1" applyFont="1" applyFill="1" applyBorder="1" applyProtection="1">
      <protection locked="0"/>
    </xf>
    <xf numFmtId="1" fontId="4" fillId="6" borderId="13" xfId="0" applyNumberFormat="1" applyFont="1" applyFill="1" applyBorder="1" applyProtection="1">
      <protection locked="0"/>
    </xf>
    <xf numFmtId="0" fontId="4" fillId="0" borderId="9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" fontId="4" fillId="6" borderId="16" xfId="0" applyNumberFormat="1" applyFont="1" applyFill="1" applyBorder="1" applyProtection="1">
      <protection locked="0"/>
    </xf>
    <xf numFmtId="1" fontId="4" fillId="6" borderId="21" xfId="0" applyNumberFormat="1" applyFont="1" applyFill="1" applyBorder="1" applyProtection="1">
      <protection locked="0"/>
    </xf>
    <xf numFmtId="1" fontId="4" fillId="6" borderId="20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6" fillId="2" borderId="0" xfId="0" applyNumberFormat="1" applyFont="1" applyFill="1"/>
    <xf numFmtId="1" fontId="4" fillId="0" borderId="81" xfId="0" applyNumberFormat="1" applyFont="1" applyBorder="1" applyAlignment="1">
      <alignment vertical="center" wrapText="1"/>
    </xf>
    <xf numFmtId="1" fontId="4" fillId="6" borderId="17" xfId="0" applyNumberFormat="1" applyFont="1" applyFill="1" applyBorder="1" applyProtection="1">
      <protection locked="0"/>
    </xf>
    <xf numFmtId="1" fontId="5" fillId="8" borderId="0" xfId="0" applyNumberFormat="1" applyFont="1" applyFill="1"/>
    <xf numFmtId="1" fontId="5" fillId="8" borderId="0" xfId="0" applyNumberFormat="1" applyFont="1" applyFill="1" applyProtection="1">
      <protection locked="0"/>
    </xf>
    <xf numFmtId="0" fontId="4" fillId="0" borderId="8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1" fontId="4" fillId="0" borderId="8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0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1" xfId="0" applyNumberFormat="1" applyFont="1" applyBorder="1" applyAlignment="1">
      <alignment horizontal="left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left" vertical="center"/>
    </xf>
    <xf numFmtId="1" fontId="4" fillId="0" borderId="81" xfId="0" applyNumberFormat="1" applyFont="1" applyBorder="1" applyAlignment="1">
      <alignment horizontal="center" vertical="center" wrapText="1"/>
    </xf>
    <xf numFmtId="1" fontId="4" fillId="0" borderId="61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0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102" xfId="0" applyNumberFormat="1" applyFont="1" applyBorder="1" applyAlignment="1">
      <alignment horizontal="center" vertical="center"/>
    </xf>
    <xf numFmtId="1" fontId="4" fillId="0" borderId="104" xfId="0" applyNumberFormat="1" applyFont="1" applyBorder="1" applyAlignment="1">
      <alignment horizontal="center" vertical="center" wrapText="1"/>
    </xf>
    <xf numFmtId="1" fontId="4" fillId="0" borderId="10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102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87" xfId="0" applyNumberFormat="1" applyFont="1" applyBorder="1" applyAlignment="1">
      <alignment horizontal="left" vertical="center"/>
    </xf>
    <xf numFmtId="1" fontId="4" fillId="0" borderId="83" xfId="0" applyNumberFormat="1" applyFont="1" applyBorder="1" applyAlignment="1">
      <alignment horizontal="left" vertical="center"/>
    </xf>
    <xf numFmtId="1" fontId="4" fillId="0" borderId="27" xfId="0" applyNumberFormat="1" applyFont="1" applyBorder="1" applyAlignment="1">
      <alignment horizontal="left" vertical="center"/>
    </xf>
    <xf numFmtId="1" fontId="4" fillId="0" borderId="42" xfId="0" applyNumberFormat="1" applyFont="1" applyBorder="1" applyAlignment="1">
      <alignment horizontal="left" vertical="center" wrapText="1"/>
    </xf>
    <xf numFmtId="1" fontId="4" fillId="0" borderId="43" xfId="0" applyNumberFormat="1" applyFont="1" applyBorder="1" applyAlignment="1">
      <alignment horizontal="left" vertical="center" wrapText="1"/>
    </xf>
    <xf numFmtId="1" fontId="4" fillId="0" borderId="44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4" fillId="0" borderId="8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101" xfId="0" applyNumberFormat="1" applyFont="1" applyBorder="1" applyAlignment="1">
      <alignment horizontal="left" vertical="center"/>
    </xf>
    <xf numFmtId="1" fontId="4" fillId="0" borderId="86" xfId="0" applyNumberFormat="1" applyFont="1" applyBorder="1" applyAlignment="1">
      <alignment horizontal="left" vertical="center"/>
    </xf>
    <xf numFmtId="1" fontId="4" fillId="0" borderId="65" xfId="0" applyNumberFormat="1" applyFont="1" applyBorder="1" applyAlignment="1">
      <alignment horizontal="left" vertical="center"/>
    </xf>
    <xf numFmtId="1" fontId="4" fillId="0" borderId="8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4" fillId="0" borderId="63" xfId="0" applyNumberFormat="1" applyFont="1" applyBorder="1" applyAlignment="1">
      <alignment horizontal="left"/>
    </xf>
    <xf numFmtId="1" fontId="4" fillId="0" borderId="64" xfId="0" applyNumberFormat="1" applyFont="1" applyBorder="1" applyAlignment="1">
      <alignment horizontal="left"/>
    </xf>
    <xf numFmtId="1" fontId="4" fillId="0" borderId="76" xfId="0" applyNumberFormat="1" applyFont="1" applyBorder="1" applyAlignment="1">
      <alignment horizontal="left"/>
    </xf>
    <xf numFmtId="1" fontId="4" fillId="0" borderId="90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left" vertical="center" wrapText="1"/>
    </xf>
    <xf numFmtId="1" fontId="4" fillId="0" borderId="83" xfId="0" applyNumberFormat="1" applyFont="1" applyBorder="1" applyAlignment="1">
      <alignment horizontal="left" vertical="center" wrapText="1"/>
    </xf>
    <xf numFmtId="1" fontId="4" fillId="0" borderId="27" xfId="0" applyNumberFormat="1" applyFont="1" applyBorder="1" applyAlignment="1">
      <alignment horizontal="left" vertical="center" wrapText="1"/>
    </xf>
    <xf numFmtId="1" fontId="4" fillId="0" borderId="56" xfId="0" applyNumberFormat="1" applyFont="1" applyBorder="1" applyAlignment="1">
      <alignment horizontal="left" vertical="center"/>
    </xf>
    <xf numFmtId="1" fontId="4" fillId="0" borderId="34" xfId="0" applyNumberFormat="1" applyFont="1" applyBorder="1" applyAlignment="1">
      <alignment horizontal="left" vertical="center"/>
    </xf>
    <xf numFmtId="1" fontId="4" fillId="0" borderId="81" xfId="0" applyNumberFormat="1" applyFont="1" applyBorder="1" applyAlignment="1">
      <alignment horizontal="left" vertical="center" wrapText="1"/>
    </xf>
    <xf numFmtId="1" fontId="4" fillId="2" borderId="56" xfId="0" applyNumberFormat="1" applyFont="1" applyFill="1" applyBorder="1" applyAlignment="1">
      <alignment horizontal="left" vertical="center"/>
    </xf>
    <xf numFmtId="1" fontId="4" fillId="2" borderId="34" xfId="0" applyNumberFormat="1" applyFont="1" applyFill="1" applyBorder="1" applyAlignment="1">
      <alignment horizontal="left" vertical="center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/>
    </xf>
    <xf numFmtId="1" fontId="4" fillId="0" borderId="36" xfId="0" applyNumberFormat="1" applyFont="1" applyBorder="1"/>
    <xf numFmtId="1" fontId="4" fillId="0" borderId="37" xfId="0" applyNumberFormat="1" applyFont="1" applyBorder="1"/>
    <xf numFmtId="1" fontId="4" fillId="0" borderId="53" xfId="0" applyNumberFormat="1" applyFont="1" applyBorder="1"/>
    <xf numFmtId="1" fontId="4" fillId="0" borderId="42" xfId="0" applyNumberFormat="1" applyFont="1" applyBorder="1" applyAlignment="1">
      <alignment horizontal="left"/>
    </xf>
    <xf numFmtId="1" fontId="4" fillId="0" borderId="43" xfId="0" applyNumberFormat="1" applyFont="1" applyBorder="1" applyAlignment="1">
      <alignment horizontal="left"/>
    </xf>
    <xf numFmtId="1" fontId="4" fillId="0" borderId="57" xfId="0" applyNumberFormat="1" applyFont="1" applyBorder="1" applyAlignment="1">
      <alignment horizontal="left"/>
    </xf>
    <xf numFmtId="1" fontId="4" fillId="0" borderId="29" xfId="0" applyNumberFormat="1" applyFont="1" applyBorder="1" applyAlignment="1">
      <alignment horizontal="left"/>
    </xf>
    <xf numFmtId="1" fontId="4" fillId="0" borderId="30" xfId="0" applyNumberFormat="1" applyFont="1" applyBorder="1" applyAlignment="1">
      <alignment horizontal="left"/>
    </xf>
    <xf numFmtId="1" fontId="4" fillId="0" borderId="31" xfId="0" applyNumberFormat="1" applyFont="1" applyBorder="1" applyAlignment="1">
      <alignment horizontal="left"/>
    </xf>
    <xf numFmtId="1" fontId="4" fillId="0" borderId="36" xfId="0" applyNumberFormat="1" applyFont="1" applyBorder="1" applyAlignment="1">
      <alignment horizontal="left"/>
    </xf>
    <xf numFmtId="1" fontId="4" fillId="0" borderId="37" xfId="0" applyNumberFormat="1" applyFont="1" applyBorder="1" applyAlignment="1">
      <alignment horizontal="left"/>
    </xf>
    <xf numFmtId="1" fontId="4" fillId="0" borderId="53" xfId="0" applyNumberFormat="1" applyFont="1" applyBorder="1" applyAlignment="1">
      <alignment horizontal="left"/>
    </xf>
    <xf numFmtId="1" fontId="4" fillId="0" borderId="82" xfId="0" applyNumberFormat="1" applyFont="1" applyBorder="1" applyAlignment="1">
      <alignment horizontal="left"/>
    </xf>
    <xf numFmtId="1" fontId="4" fillId="0" borderId="67" xfId="0" applyNumberFormat="1" applyFont="1" applyBorder="1" applyAlignment="1">
      <alignment horizontal="left"/>
    </xf>
    <xf numFmtId="1" fontId="4" fillId="0" borderId="73" xfId="0" applyNumberFormat="1" applyFont="1" applyBorder="1" applyAlignment="1">
      <alignment horizontal="left"/>
    </xf>
    <xf numFmtId="1" fontId="4" fillId="0" borderId="90" xfId="0" applyNumberFormat="1" applyFont="1" applyBorder="1" applyAlignment="1">
      <alignment horizontal="center" wrapText="1"/>
    </xf>
    <xf numFmtId="1" fontId="4" fillId="0" borderId="16" xfId="0" applyNumberFormat="1" applyFont="1" applyBorder="1" applyAlignment="1">
      <alignment horizontal="center" wrapText="1"/>
    </xf>
    <xf numFmtId="1" fontId="4" fillId="0" borderId="92" xfId="0" applyNumberFormat="1" applyFont="1" applyBorder="1" applyAlignment="1">
      <alignment horizontal="center" wrapText="1"/>
    </xf>
    <xf numFmtId="1" fontId="4" fillId="0" borderId="56" xfId="0" applyNumberFormat="1" applyFont="1" applyBorder="1" applyAlignment="1">
      <alignment horizontal="left" vertical="center" wrapText="1"/>
    </xf>
    <xf numFmtId="1" fontId="4" fillId="0" borderId="34" xfId="0" applyNumberFormat="1" applyFont="1" applyBorder="1" applyAlignment="1">
      <alignment horizontal="left" vertical="center" wrapText="1"/>
    </xf>
    <xf numFmtId="1" fontId="4" fillId="0" borderId="60" xfId="0" applyNumberFormat="1" applyFont="1" applyBorder="1" applyAlignment="1">
      <alignment horizontal="left" vertical="center"/>
    </xf>
    <xf numFmtId="1" fontId="4" fillId="0" borderId="61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2" borderId="87" xfId="0" applyNumberFormat="1" applyFont="1" applyFill="1" applyBorder="1" applyAlignment="1">
      <alignment horizontal="left" wrapText="1"/>
    </xf>
    <xf numFmtId="1" fontId="4" fillId="2" borderId="27" xfId="0" applyNumberFormat="1" applyFont="1" applyFill="1" applyBorder="1" applyAlignment="1">
      <alignment horizontal="left" wrapText="1"/>
    </xf>
    <xf numFmtId="1" fontId="4" fillId="2" borderId="11" xfId="0" applyNumberFormat="1" applyFont="1" applyFill="1" applyBorder="1" applyAlignment="1">
      <alignment horizontal="left" wrapText="1"/>
    </xf>
    <xf numFmtId="1" fontId="4" fillId="2" borderId="12" xfId="0" applyNumberFormat="1" applyFont="1" applyFill="1" applyBorder="1" applyAlignment="1">
      <alignment horizontal="left" wrapText="1"/>
    </xf>
    <xf numFmtId="1" fontId="4" fillId="0" borderId="6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textRotation="90"/>
    </xf>
    <xf numFmtId="1" fontId="4" fillId="0" borderId="26" xfId="0" applyNumberFormat="1" applyFont="1" applyBorder="1" applyAlignment="1">
      <alignment horizontal="center" vertical="center" textRotation="90"/>
    </xf>
    <xf numFmtId="1" fontId="4" fillId="0" borderId="13" xfId="0" applyNumberFormat="1" applyFont="1" applyBorder="1" applyAlignment="1">
      <alignment horizontal="center" vertical="center" textRotation="90"/>
    </xf>
    <xf numFmtId="1" fontId="4" fillId="0" borderId="2" xfId="0" applyNumberFormat="1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 wrapText="1"/>
    </xf>
    <xf numFmtId="1" fontId="4" fillId="0" borderId="26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left" vertical="center"/>
    </xf>
    <xf numFmtId="1" fontId="4" fillId="0" borderId="41" xfId="0" applyNumberFormat="1" applyFont="1" applyBorder="1" applyAlignment="1">
      <alignment horizontal="left" vertical="center"/>
    </xf>
    <xf numFmtId="1" fontId="4" fillId="2" borderId="87" xfId="0" applyNumberFormat="1" applyFont="1" applyFill="1" applyBorder="1" applyAlignment="1">
      <alignment horizontal="left" vertical="center" wrapText="1"/>
    </xf>
    <xf numFmtId="1" fontId="4" fillId="2" borderId="27" xfId="0" applyNumberFormat="1" applyFont="1" applyFill="1" applyBorder="1" applyAlignment="1">
      <alignment horizontal="left" vertical="center" wrapText="1"/>
    </xf>
    <xf numFmtId="1" fontId="4" fillId="0" borderId="28" xfId="0" applyNumberFormat="1" applyFont="1" applyBorder="1" applyAlignment="1">
      <alignment horizontal="left" vertical="center" wrapText="1"/>
    </xf>
    <xf numFmtId="1" fontId="2" fillId="2" borderId="0" xfId="0" applyNumberFormat="1" applyFont="1" applyFill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workbookViewId="0">
      <selection activeCell="E64" sqref="E64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",[1]NOMBRE!B2," - ","( ",[1]NOMBRE!C2,[1]NOMBRE!D2,[1]NOMBRE!E2,[1]NOMBRE!F2,[1]NOMBRE!G2," )")</f>
        <v>COMUNA:  - ( 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",[1]NOMBRE!B6," - ","( ",[1]NOMBRE!C6,[1]NOMBRE!D6," )")</f>
        <v>MES:  - ( 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",[1]NOMBRE!B7)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2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17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374" t="s">
        <v>33</v>
      </c>
      <c r="B11" s="377" t="s">
        <v>34</v>
      </c>
      <c r="C11" s="378"/>
      <c r="D11" s="23">
        <f>SUM(E11:G11)</f>
        <v>1723</v>
      </c>
      <c r="E11" s="24">
        <f>SUM(ENERO:DICIEMBRE!E11)</f>
        <v>989</v>
      </c>
      <c r="F11" s="24">
        <f>SUM(ENERO:DICIEMBRE!F11)</f>
        <v>423</v>
      </c>
      <c r="G11" s="24">
        <f>SUM(ENERO:DICIEMBRE!G11)</f>
        <v>311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671</v>
      </c>
      <c r="E12" s="24">
        <f>SUM(ENERO:DICIEMBRE!E12)</f>
        <v>130</v>
      </c>
      <c r="F12" s="24">
        <f>SUM(ENERO:DICIEMBRE!F12)</f>
        <v>94</v>
      </c>
      <c r="G12" s="24">
        <f>SUM(ENERO:DICIEMBRE!G12)</f>
        <v>127</v>
      </c>
      <c r="H12" s="24">
        <f>SUM(ENERO:DICIEMBRE!H12)</f>
        <v>173</v>
      </c>
      <c r="I12" s="24">
        <f>SUM(ENERO:DICIEMBRE!I12)</f>
        <v>54</v>
      </c>
      <c r="J12" s="24">
        <f>SUM(ENERO:DICIEMBRE!J12)</f>
        <v>0</v>
      </c>
      <c r="K12" s="24">
        <f>SUM(ENERO:DICIEMBRE!K12)</f>
        <v>0</v>
      </c>
      <c r="L12" s="24">
        <f>SUM(ENERO:DICIEMBRE!L12)</f>
        <v>8</v>
      </c>
      <c r="M12" s="24">
        <f>SUM(ENERO:DICIEMBRE!M12)</f>
        <v>2</v>
      </c>
      <c r="N12" s="24">
        <f>SUM(ENERO:DICIEMBRE!N12)</f>
        <v>3</v>
      </c>
      <c r="O12" s="24">
        <f>SUM(ENERO:DICIEMBRE!O12)</f>
        <v>10</v>
      </c>
      <c r="P12" s="24">
        <f>SUM(ENERO:DICIEMBRE!P12)</f>
        <v>6</v>
      </c>
      <c r="Q12" s="24">
        <f>SUM(ENERO:DICIEMBRE!Q12)</f>
        <v>6</v>
      </c>
      <c r="R12" s="24">
        <f>SUM(ENERO:DICIEMBRE!R12)</f>
        <v>8</v>
      </c>
      <c r="S12" s="24">
        <f>SUM(ENERO:DICIEMBRE!S12)</f>
        <v>8</v>
      </c>
      <c r="T12" s="24">
        <f>SUM(ENERO:DICIEMBRE!T12)</f>
        <v>15</v>
      </c>
      <c r="U12" s="24">
        <f>SUM(ENERO:DICIEMBRE!U12)</f>
        <v>9</v>
      </c>
      <c r="V12" s="24">
        <f>SUM(ENERO:DICIEMBRE!V12)</f>
        <v>4</v>
      </c>
      <c r="W12" s="24">
        <f>SUM(ENERO:DICIEMBRE!W12)</f>
        <v>5</v>
      </c>
      <c r="X12" s="24">
        <f>SUM(ENERO:DICIEMBRE!X12)</f>
        <v>9</v>
      </c>
      <c r="Y12" s="24">
        <f>SUM(ENERO:DICIEMBRE!Y12)</f>
        <v>0</v>
      </c>
      <c r="Z12" s="24">
        <f>SUM(ENERO:DICIEMBRE!Z12)</f>
        <v>0</v>
      </c>
      <c r="AA12" s="24">
        <f>SUM(ENERO:DICIEMBRE!AA12)</f>
        <v>0</v>
      </c>
      <c r="AB12" s="24">
        <f>SUM(ENERO:DICIEMBRE!AB12)</f>
        <v>0</v>
      </c>
      <c r="AC12" s="24">
        <f>SUM(ENERO:DICIEMBRE!AC12)</f>
        <v>0</v>
      </c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46" t="s">
        <v>37</v>
      </c>
      <c r="D13" s="47">
        <f>SUM(E13:X13)</f>
        <v>353</v>
      </c>
      <c r="E13" s="24">
        <f>SUM(ENERO:DICIEMBRE!E13)</f>
        <v>51</v>
      </c>
      <c r="F13" s="24">
        <f>SUM(ENERO:DICIEMBRE!F13)</f>
        <v>32</v>
      </c>
      <c r="G13" s="24">
        <f>SUM(ENERO:DICIEMBRE!G13)</f>
        <v>61</v>
      </c>
      <c r="H13" s="24">
        <f>SUM(ENERO:DICIEMBRE!H13)</f>
        <v>102</v>
      </c>
      <c r="I13" s="24">
        <f>SUM(ENERO:DICIEMBRE!I13)</f>
        <v>13</v>
      </c>
      <c r="J13" s="24">
        <f>SUM(ENERO:DICIEMBRE!J13)</f>
        <v>0</v>
      </c>
      <c r="K13" s="24">
        <f>SUM(ENERO:DICIEMBRE!K13)</f>
        <v>0</v>
      </c>
      <c r="L13" s="24">
        <f>SUM(ENERO:DICIEMBRE!L13)</f>
        <v>2</v>
      </c>
      <c r="M13" s="24">
        <f>SUM(ENERO:DICIEMBRE!M13)</f>
        <v>2</v>
      </c>
      <c r="N13" s="24">
        <f>SUM(ENERO:DICIEMBRE!N13)</f>
        <v>9</v>
      </c>
      <c r="O13" s="24">
        <f>SUM(ENERO:DICIEMBRE!O13)</f>
        <v>9</v>
      </c>
      <c r="P13" s="24">
        <f>SUM(ENERO:DICIEMBRE!P13)</f>
        <v>8</v>
      </c>
      <c r="Q13" s="24">
        <f>SUM(ENERO:DICIEMBRE!Q13)</f>
        <v>7</v>
      </c>
      <c r="R13" s="24">
        <f>SUM(ENERO:DICIEMBRE!R13)</f>
        <v>7</v>
      </c>
      <c r="S13" s="24">
        <f>SUM(ENERO:DICIEMBRE!S13)</f>
        <v>9</v>
      </c>
      <c r="T13" s="24">
        <f>SUM(ENERO:DICIEMBRE!T13)</f>
        <v>17</v>
      </c>
      <c r="U13" s="24">
        <f>SUM(ENERO:DICIEMBRE!U13)</f>
        <v>9</v>
      </c>
      <c r="V13" s="24">
        <f>SUM(ENERO:DICIEMBRE!V13)</f>
        <v>5</v>
      </c>
      <c r="W13" s="24">
        <f>SUM(ENERO:DICIEMBRE!W13)</f>
        <v>7</v>
      </c>
      <c r="X13" s="24">
        <f>SUM(ENERO:DICIEMBRE!X13)</f>
        <v>3</v>
      </c>
      <c r="Y13" s="24">
        <f>SUM(ENERO:DICIEMBRE!Y13)</f>
        <v>0</v>
      </c>
      <c r="Z13" s="24">
        <f>SUM(ENERO:DICIEMBRE!Z13)</f>
        <v>0</v>
      </c>
      <c r="AA13" s="24">
        <f>SUM(ENERO:DICIEMBRE!AA13)</f>
        <v>0</v>
      </c>
      <c r="AB13" s="24">
        <f>SUM(ENERO:DICIEMBRE!AB13)</f>
        <v>0</v>
      </c>
      <c r="AC13" s="24">
        <f>SUM(ENERO:DICIEMBRE!AC13)</f>
        <v>0</v>
      </c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172</v>
      </c>
      <c r="E14" s="24">
        <f>SUM(ENERO:DICIEMBRE!E14)</f>
        <v>26</v>
      </c>
      <c r="F14" s="24">
        <f>SUM(ENERO:DICIEMBRE!F14)</f>
        <v>17</v>
      </c>
      <c r="G14" s="24">
        <f>SUM(ENERO:DICIEMBRE!G14)</f>
        <v>11</v>
      </c>
      <c r="H14" s="24">
        <f>SUM(ENERO:DICIEMBRE!H14)</f>
        <v>3</v>
      </c>
      <c r="I14" s="24">
        <f>SUM(ENERO:DICIEMBRE!I14)</f>
        <v>0</v>
      </c>
      <c r="J14" s="24">
        <f>SUM(ENERO:DICIEMBRE!J14)</f>
        <v>0</v>
      </c>
      <c r="K14" s="24">
        <f>SUM(ENERO:DICIEMBRE!K14)</f>
        <v>0</v>
      </c>
      <c r="L14" s="24">
        <f>SUM(ENERO:DICIEMBRE!L14)</f>
        <v>0</v>
      </c>
      <c r="M14" s="24">
        <f>SUM(ENERO:DICIEMBRE!M14)</f>
        <v>1</v>
      </c>
      <c r="N14" s="24">
        <f>SUM(ENERO:DICIEMBRE!N14)</f>
        <v>1</v>
      </c>
      <c r="O14" s="24">
        <f>SUM(ENERO:DICIEMBRE!O14)</f>
        <v>6</v>
      </c>
      <c r="P14" s="24">
        <f>SUM(ENERO:DICIEMBRE!P14)</f>
        <v>5</v>
      </c>
      <c r="Q14" s="24">
        <f>SUM(ENERO:DICIEMBRE!Q14)</f>
        <v>15</v>
      </c>
      <c r="R14" s="24">
        <f>SUM(ENERO:DICIEMBRE!R14)</f>
        <v>13</v>
      </c>
      <c r="S14" s="24">
        <f>SUM(ENERO:DICIEMBRE!S14)</f>
        <v>8</v>
      </c>
      <c r="T14" s="24">
        <f>SUM(ENERO:DICIEMBRE!T14)</f>
        <v>19</v>
      </c>
      <c r="U14" s="24">
        <f>SUM(ENERO:DICIEMBRE!U14)</f>
        <v>10</v>
      </c>
      <c r="V14" s="24">
        <f>SUM(ENERO:DICIEMBRE!V14)</f>
        <v>9</v>
      </c>
      <c r="W14" s="24">
        <f>SUM(ENERO:DICIEMBRE!W14)</f>
        <v>7</v>
      </c>
      <c r="X14" s="24">
        <f>SUM(ENERO:DICIEMBRE!X14)</f>
        <v>21</v>
      </c>
      <c r="Y14" s="24">
        <f>SUM(ENERO:DICIEMBRE!Y14)</f>
        <v>0</v>
      </c>
      <c r="Z14" s="24">
        <f>SUM(ENERO:DICIEMBRE!Z14)</f>
        <v>0</v>
      </c>
      <c r="AA14" s="24">
        <f>SUM(ENERO:DICIEMBRE!AA14)</f>
        <v>0</v>
      </c>
      <c r="AB14" s="24">
        <f>SUM(ENERO:DICIEMBRE!AB14)</f>
        <v>0</v>
      </c>
      <c r="AC14" s="24">
        <f>SUM(ENERO:DICIEMBRE!AC14)</f>
        <v>0</v>
      </c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542</v>
      </c>
      <c r="E15" s="24">
        <f>SUM(ENERO:DICIEMBRE!E15)</f>
        <v>145</v>
      </c>
      <c r="F15" s="24">
        <f>SUM(ENERO:DICIEMBRE!F15)</f>
        <v>21</v>
      </c>
      <c r="G15" s="24">
        <f>SUM(ENERO:DICIEMBRE!G15)</f>
        <v>53</v>
      </c>
      <c r="H15" s="24">
        <f>SUM(ENERO:DICIEMBRE!H15)</f>
        <v>44</v>
      </c>
      <c r="I15" s="24">
        <f>SUM(ENERO:DICIEMBRE!I15)</f>
        <v>6</v>
      </c>
      <c r="J15" s="24">
        <f>SUM(ENERO:DICIEMBRE!J15)</f>
        <v>0</v>
      </c>
      <c r="K15" s="24">
        <f>SUM(ENERO:DICIEMBRE!K15)</f>
        <v>2</v>
      </c>
      <c r="L15" s="24">
        <f>SUM(ENERO:DICIEMBRE!L15)</f>
        <v>31</v>
      </c>
      <c r="M15" s="24">
        <f>SUM(ENERO:DICIEMBRE!M15)</f>
        <v>47</v>
      </c>
      <c r="N15" s="24">
        <f>SUM(ENERO:DICIEMBRE!N15)</f>
        <v>54</v>
      </c>
      <c r="O15" s="24">
        <f>SUM(ENERO:DICIEMBRE!O15)</f>
        <v>36</v>
      </c>
      <c r="P15" s="24">
        <f>SUM(ENERO:DICIEMBRE!P15)</f>
        <v>20</v>
      </c>
      <c r="Q15" s="24">
        <f>SUM(ENERO:DICIEMBRE!Q15)</f>
        <v>9</v>
      </c>
      <c r="R15" s="24">
        <f>SUM(ENERO:DICIEMBRE!R15)</f>
        <v>14</v>
      </c>
      <c r="S15" s="24">
        <f>SUM(ENERO:DICIEMBRE!S15)</f>
        <v>11</v>
      </c>
      <c r="T15" s="24">
        <f>SUM(ENERO:DICIEMBRE!T15)</f>
        <v>11</v>
      </c>
      <c r="U15" s="24">
        <f>SUM(ENERO:DICIEMBRE!U15)</f>
        <v>15</v>
      </c>
      <c r="V15" s="24">
        <f>SUM(ENERO:DICIEMBRE!V15)</f>
        <v>7</v>
      </c>
      <c r="W15" s="24">
        <f>SUM(ENERO:DICIEMBRE!W15)</f>
        <v>6</v>
      </c>
      <c r="X15" s="24">
        <f>SUM(ENERO:DICIEMBRE!X15)</f>
        <v>10</v>
      </c>
      <c r="Y15" s="24">
        <f>SUM(ENERO:DICIEMBRE!Y15)</f>
        <v>0</v>
      </c>
      <c r="Z15" s="24">
        <f>SUM(ENERO:DICIEMBRE!Z15)</f>
        <v>42</v>
      </c>
      <c r="AA15" s="24">
        <f>SUM(ENERO:DICIEMBRE!AA15)</f>
        <v>53</v>
      </c>
      <c r="AB15" s="24">
        <f>SUM(ENERO:DICIEMBRE!AB15)</f>
        <v>13</v>
      </c>
      <c r="AC15" s="24">
        <f>SUM(ENERO:DICIEMBRE!AC15)</f>
        <v>0</v>
      </c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1047</v>
      </c>
      <c r="E16" s="24">
        <f>SUM(ENERO:DICIEMBRE!E16)</f>
        <v>602</v>
      </c>
      <c r="F16" s="24">
        <f>SUM(ENERO:DICIEMBRE!F16)</f>
        <v>144</v>
      </c>
      <c r="G16" s="24">
        <f>SUM(ENERO:DICIEMBRE!G16)</f>
        <v>170</v>
      </c>
      <c r="H16" s="24">
        <f>SUM(ENERO:DICIEMBRE!H16)</f>
        <v>131</v>
      </c>
      <c r="I16" s="24">
        <f>SUM(ENERO:DICIEMBRE!I16)</f>
        <v>0</v>
      </c>
      <c r="J16" s="24">
        <f>SUM(ENERO:DICIEMBRE!J16)</f>
        <v>0</v>
      </c>
      <c r="K16" s="24">
        <f>SUM(ENERO:DICIEMBRE!K16)</f>
        <v>0</v>
      </c>
      <c r="L16" s="24">
        <f>SUM(ENERO:DICIEMBRE!L16)</f>
        <v>0</v>
      </c>
      <c r="M16" s="24">
        <f>SUM(ENERO:DICIEMBRE!M16)</f>
        <v>0</v>
      </c>
      <c r="N16" s="24">
        <f>SUM(ENERO:DICIEMBRE!N16)</f>
        <v>0</v>
      </c>
      <c r="O16" s="24">
        <f>SUM(ENERO:DICIEMBRE!O16)</f>
        <v>0</v>
      </c>
      <c r="P16" s="24">
        <f>SUM(ENERO:DICIEMBRE!P16)</f>
        <v>0</v>
      </c>
      <c r="Q16" s="24">
        <f>SUM(ENERO:DICIEMBRE!Q16)</f>
        <v>0</v>
      </c>
      <c r="R16" s="24">
        <f>SUM(ENERO:DICIEMBRE!R16)</f>
        <v>0</v>
      </c>
      <c r="S16" s="24">
        <f>SUM(ENERO:DICIEMBRE!S16)</f>
        <v>0</v>
      </c>
      <c r="T16" s="24">
        <f>SUM(ENERO:DICIEMBRE!T16)</f>
        <v>0</v>
      </c>
      <c r="U16" s="24">
        <f>SUM(ENERO:DICIEMBRE!U16)</f>
        <v>0</v>
      </c>
      <c r="V16" s="24">
        <f>SUM(ENERO:DICIEMBRE!V16)</f>
        <v>0</v>
      </c>
      <c r="W16" s="24">
        <f>SUM(ENERO:DICIEMBRE!W16)</f>
        <v>0</v>
      </c>
      <c r="X16" s="24">
        <f>SUM(ENERO:DICIEMBRE!X16)</f>
        <v>0</v>
      </c>
      <c r="Y16" s="24">
        <f>SUM(ENERO:DICIEMBRE!Y16)</f>
        <v>0</v>
      </c>
      <c r="Z16" s="24">
        <f>SUM(ENERO:DICIEMBRE!Z16)</f>
        <v>0</v>
      </c>
      <c r="AA16" s="24">
        <f>SUM(ENERO:DICIEMBRE!AA16)</f>
        <v>0</v>
      </c>
      <c r="AB16" s="24">
        <f>SUM(ENERO:DICIEMBRE!AB16)</f>
        <v>0</v>
      </c>
      <c r="AC16" s="24">
        <f>SUM(ENERO:DICIEMBRE!AC16)</f>
        <v>0</v>
      </c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375"/>
      <c r="B17" s="334" t="s">
        <v>41</v>
      </c>
      <c r="C17" s="335"/>
      <c r="D17" s="47">
        <f t="shared" si="4"/>
        <v>960</v>
      </c>
      <c r="E17" s="24">
        <f>SUM(ENERO:DICIEMBRE!E17)</f>
        <v>186</v>
      </c>
      <c r="F17" s="24">
        <f>SUM(ENERO:DICIEMBRE!F17)</f>
        <v>317</v>
      </c>
      <c r="G17" s="24">
        <f>SUM(ENERO:DICIEMBRE!G17)</f>
        <v>285</v>
      </c>
      <c r="H17" s="24">
        <f>SUM(ENERO:DICIEMBRE!H17)</f>
        <v>172</v>
      </c>
      <c r="I17" s="24">
        <f>SUM(ENERO:DICIEMBRE!I17)</f>
        <v>0</v>
      </c>
      <c r="J17" s="24">
        <f>SUM(ENERO:DICIEMBRE!J17)</f>
        <v>0</v>
      </c>
      <c r="K17" s="24">
        <f>SUM(ENERO:DICIEMBRE!K17)</f>
        <v>0</v>
      </c>
      <c r="L17" s="24">
        <f>SUM(ENERO:DICIEMBRE!L17)</f>
        <v>0</v>
      </c>
      <c r="M17" s="24">
        <f>SUM(ENERO:DICIEMBRE!M17)</f>
        <v>0</v>
      </c>
      <c r="N17" s="24">
        <f>SUM(ENERO:DICIEMBRE!N17)</f>
        <v>0</v>
      </c>
      <c r="O17" s="24">
        <f>SUM(ENERO:DICIEMBRE!O17)</f>
        <v>0</v>
      </c>
      <c r="P17" s="24">
        <f>SUM(ENERO:DICIEMBRE!P17)</f>
        <v>0</v>
      </c>
      <c r="Q17" s="24">
        <f>SUM(ENERO:DICIEMBRE!Q17)</f>
        <v>0</v>
      </c>
      <c r="R17" s="24">
        <f>SUM(ENERO:DICIEMBRE!R17)</f>
        <v>0</v>
      </c>
      <c r="S17" s="24">
        <f>SUM(ENERO:DICIEMBRE!S17)</f>
        <v>0</v>
      </c>
      <c r="T17" s="24">
        <f>SUM(ENERO:DICIEMBRE!T17)</f>
        <v>0</v>
      </c>
      <c r="U17" s="24">
        <f>SUM(ENERO:DICIEMBRE!U17)</f>
        <v>0</v>
      </c>
      <c r="V17" s="24">
        <f>SUM(ENERO:DICIEMBRE!V17)</f>
        <v>0</v>
      </c>
      <c r="W17" s="24">
        <f>SUM(ENERO:DICIEMBRE!W17)</f>
        <v>0</v>
      </c>
      <c r="X17" s="24">
        <f>SUM(ENERO:DICIEMBRE!X17)</f>
        <v>0</v>
      </c>
      <c r="Y17" s="24">
        <f>SUM(ENERO:DICIEMBRE!Y17)</f>
        <v>0</v>
      </c>
      <c r="Z17" s="24">
        <f>SUM(ENERO:DICIEMBRE!Z17)</f>
        <v>0</v>
      </c>
      <c r="AA17" s="24">
        <f>SUM(ENERO:DICIEMBRE!AA17)</f>
        <v>0</v>
      </c>
      <c r="AB17" s="24">
        <f>SUM(ENERO:DICIEMBRE!AB17)</f>
        <v>0</v>
      </c>
      <c r="AC17" s="24">
        <f>SUM(ENERO:DICIEMBRE!AC17)</f>
        <v>0</v>
      </c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BY17" s="8"/>
      <c r="BZ17" s="8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375"/>
      <c r="B18" s="334" t="s">
        <v>42</v>
      </c>
      <c r="C18" s="335"/>
      <c r="D18" s="47">
        <f t="shared" si="4"/>
        <v>317</v>
      </c>
      <c r="E18" s="24">
        <f>SUM(ENERO:DICIEMBRE!E18)</f>
        <v>31</v>
      </c>
      <c r="F18" s="24">
        <f>SUM(ENERO:DICIEMBRE!F18)</f>
        <v>64</v>
      </c>
      <c r="G18" s="24">
        <f>SUM(ENERO:DICIEMBRE!G18)</f>
        <v>103</v>
      </c>
      <c r="H18" s="24">
        <f>SUM(ENERO:DICIEMBRE!H18)</f>
        <v>119</v>
      </c>
      <c r="I18" s="24">
        <f>SUM(ENERO:DICIEMBRE!I18)</f>
        <v>0</v>
      </c>
      <c r="J18" s="24">
        <f>SUM(ENERO:DICIEMBRE!J18)</f>
        <v>0</v>
      </c>
      <c r="K18" s="24">
        <f>SUM(ENERO:DICIEMBRE!K18)</f>
        <v>0</v>
      </c>
      <c r="L18" s="24">
        <f>SUM(ENERO:DICIEMBRE!L18)</f>
        <v>0</v>
      </c>
      <c r="M18" s="24">
        <f>SUM(ENERO:DICIEMBRE!M18)</f>
        <v>0</v>
      </c>
      <c r="N18" s="24">
        <f>SUM(ENERO:DICIEMBRE!N18)</f>
        <v>0</v>
      </c>
      <c r="O18" s="24">
        <f>SUM(ENERO:DICIEMBRE!O18)</f>
        <v>0</v>
      </c>
      <c r="P18" s="24">
        <f>SUM(ENERO:DICIEMBRE!P18)</f>
        <v>0</v>
      </c>
      <c r="Q18" s="24">
        <f>SUM(ENERO:DICIEMBRE!Q18)</f>
        <v>0</v>
      </c>
      <c r="R18" s="24">
        <f>SUM(ENERO:DICIEMBRE!R18)</f>
        <v>0</v>
      </c>
      <c r="S18" s="24">
        <f>SUM(ENERO:DICIEMBRE!S18)</f>
        <v>0</v>
      </c>
      <c r="T18" s="24">
        <f>SUM(ENERO:DICIEMBRE!T18)</f>
        <v>0</v>
      </c>
      <c r="U18" s="24">
        <f>SUM(ENERO:DICIEMBRE!U18)</f>
        <v>0</v>
      </c>
      <c r="V18" s="24">
        <f>SUM(ENERO:DICIEMBRE!V18)</f>
        <v>0</v>
      </c>
      <c r="W18" s="24">
        <f>SUM(ENERO:DICIEMBRE!W18)</f>
        <v>0</v>
      </c>
      <c r="X18" s="24">
        <f>SUM(ENERO:DICIEMBRE!X18)</f>
        <v>0</v>
      </c>
      <c r="Y18" s="24">
        <f>SUM(ENERO:DICIEMBRE!Y18)</f>
        <v>0</v>
      </c>
      <c r="Z18" s="24">
        <f>SUM(ENERO:DICIEMBRE!Z18)</f>
        <v>0</v>
      </c>
      <c r="AA18" s="24">
        <f>SUM(ENERO:DICIEMBRE!AA18)</f>
        <v>0</v>
      </c>
      <c r="AB18" s="24">
        <f>SUM(ENERO:DICIEMBRE!AB18)</f>
        <v>0</v>
      </c>
      <c r="AC18" s="24">
        <f>SUM(ENERO:DICIEMBRE!AC18)</f>
        <v>0</v>
      </c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BY18" s="8"/>
      <c r="BZ18" s="8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375"/>
      <c r="B19" s="334" t="s">
        <v>43</v>
      </c>
      <c r="C19" s="335"/>
      <c r="D19" s="47">
        <f t="shared" si="4"/>
        <v>0</v>
      </c>
      <c r="E19" s="24">
        <f>SUM(ENERO:DICIEMBRE!E19)</f>
        <v>0</v>
      </c>
      <c r="F19" s="24">
        <f>SUM(ENERO:DICIEMBRE!F19)</f>
        <v>0</v>
      </c>
      <c r="G19" s="24">
        <f>SUM(ENERO:DICIEMBRE!G19)</f>
        <v>0</v>
      </c>
      <c r="H19" s="24">
        <f>SUM(ENERO:DICIEMBRE!H19)</f>
        <v>0</v>
      </c>
      <c r="I19" s="24">
        <f>SUM(ENERO:DICIEMBRE!I19)</f>
        <v>0</v>
      </c>
      <c r="J19" s="24">
        <f>SUM(ENERO:DICIEMBRE!J19)</f>
        <v>0</v>
      </c>
      <c r="K19" s="24">
        <f>SUM(ENERO:DICIEMBRE!K19)</f>
        <v>0</v>
      </c>
      <c r="L19" s="24">
        <f>SUM(ENERO:DICIEMBRE!L19)</f>
        <v>0</v>
      </c>
      <c r="M19" s="24">
        <f>SUM(ENERO:DICIEMBRE!M19)</f>
        <v>0</v>
      </c>
      <c r="N19" s="24">
        <f>SUM(ENERO:DICIEMBRE!N19)</f>
        <v>0</v>
      </c>
      <c r="O19" s="24">
        <f>SUM(ENERO:DICIEMBRE!O19)</f>
        <v>0</v>
      </c>
      <c r="P19" s="24">
        <f>SUM(ENERO:DICIEMBRE!P19)</f>
        <v>0</v>
      </c>
      <c r="Q19" s="24">
        <f>SUM(ENERO:DICIEMBRE!Q19)</f>
        <v>0</v>
      </c>
      <c r="R19" s="24">
        <f>SUM(ENERO:DICIEMBRE!R19)</f>
        <v>0</v>
      </c>
      <c r="S19" s="24">
        <f>SUM(ENERO:DICIEMBRE!S19)</f>
        <v>0</v>
      </c>
      <c r="T19" s="24">
        <f>SUM(ENERO:DICIEMBRE!T19)</f>
        <v>0</v>
      </c>
      <c r="U19" s="24">
        <f>SUM(ENERO:DICIEMBRE!U19)</f>
        <v>0</v>
      </c>
      <c r="V19" s="24">
        <f>SUM(ENERO:DICIEMBRE!V19)</f>
        <v>0</v>
      </c>
      <c r="W19" s="24">
        <f>SUM(ENERO:DICIEMBRE!W19)</f>
        <v>0</v>
      </c>
      <c r="X19" s="24">
        <f>SUM(ENERO:DICIEMBRE!X19)</f>
        <v>0</v>
      </c>
      <c r="Y19" s="24">
        <f>SUM(ENERO:DICIEMBRE!Y19)</f>
        <v>0</v>
      </c>
      <c r="Z19" s="24">
        <f>SUM(ENERO:DICIEMBRE!Z19)</f>
        <v>0</v>
      </c>
      <c r="AA19" s="24">
        <f>SUM(ENERO:DICIEMBRE!AA19)</f>
        <v>0</v>
      </c>
      <c r="AB19" s="24">
        <f>SUM(ENERO:DICIEMBRE!AB19)</f>
        <v>0</v>
      </c>
      <c r="AC19" s="24">
        <f>SUM(ENERO:DICIEMBRE!AC19)</f>
        <v>0</v>
      </c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BY19" s="8"/>
      <c r="BZ19" s="8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x14ac:dyDescent="0.25">
      <c r="A20" s="375"/>
      <c r="B20" s="334" t="s">
        <v>44</v>
      </c>
      <c r="C20" s="335"/>
      <c r="D20" s="47">
        <f t="shared" si="4"/>
        <v>343</v>
      </c>
      <c r="E20" s="24">
        <f>SUM(ENERO:DICIEMBRE!E20)</f>
        <v>321</v>
      </c>
      <c r="F20" s="24">
        <f>SUM(ENERO:DICIEMBRE!F20)</f>
        <v>0</v>
      </c>
      <c r="G20" s="24">
        <f>SUM(ENERO:DICIEMBRE!G20)</f>
        <v>0</v>
      </c>
      <c r="H20" s="24">
        <f>SUM(ENERO:DICIEMBRE!H20)</f>
        <v>0</v>
      </c>
      <c r="I20" s="24">
        <f>SUM(ENERO:DICIEMBRE!I20)</f>
        <v>22</v>
      </c>
      <c r="J20" s="24">
        <f>SUM(ENERO:DICIEMBRE!J20)</f>
        <v>0</v>
      </c>
      <c r="K20" s="24">
        <f>SUM(ENERO:DICIEMBRE!K20)</f>
        <v>0</v>
      </c>
      <c r="L20" s="24">
        <f>SUM(ENERO:DICIEMBRE!L20)</f>
        <v>0</v>
      </c>
      <c r="M20" s="24">
        <f>SUM(ENERO:DICIEMBRE!M20)</f>
        <v>0</v>
      </c>
      <c r="N20" s="24">
        <f>SUM(ENERO:DICIEMBRE!N20)</f>
        <v>0</v>
      </c>
      <c r="O20" s="24">
        <f>SUM(ENERO:DICIEMBRE!O20)</f>
        <v>0</v>
      </c>
      <c r="P20" s="24">
        <f>SUM(ENERO:DICIEMBRE!P20)</f>
        <v>0</v>
      </c>
      <c r="Q20" s="24">
        <f>SUM(ENERO:DICIEMBRE!Q20)</f>
        <v>0</v>
      </c>
      <c r="R20" s="24">
        <f>SUM(ENERO:DICIEMBRE!R20)</f>
        <v>0</v>
      </c>
      <c r="S20" s="24">
        <f>SUM(ENERO:DICIEMBRE!S20)</f>
        <v>0</v>
      </c>
      <c r="T20" s="24">
        <f>SUM(ENERO:DICIEMBRE!T20)</f>
        <v>0</v>
      </c>
      <c r="U20" s="24">
        <f>SUM(ENERO:DICIEMBRE!U20)</f>
        <v>0</v>
      </c>
      <c r="V20" s="24">
        <f>SUM(ENERO:DICIEMBRE!V20)</f>
        <v>0</v>
      </c>
      <c r="W20" s="24">
        <f>SUM(ENERO:DICIEMBRE!W20)</f>
        <v>0</v>
      </c>
      <c r="X20" s="24">
        <f>SUM(ENERO:DICIEMBRE!X20)</f>
        <v>0</v>
      </c>
      <c r="Y20" s="24">
        <f>SUM(ENERO:DICIEMBRE!Y20)</f>
        <v>0</v>
      </c>
      <c r="Z20" s="24">
        <f>SUM(ENERO:DICIEMBRE!Z20)</f>
        <v>0</v>
      </c>
      <c r="AA20" s="24">
        <f>SUM(ENERO:DICIEMBRE!AA20)</f>
        <v>0</v>
      </c>
      <c r="AB20" s="24">
        <f>SUM(ENERO:DICIEMBRE!AB20)</f>
        <v>0</v>
      </c>
      <c r="AC20" s="24">
        <f>SUM(ENERO:DICIEMBRE!AC20)</f>
        <v>0</v>
      </c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BY20" s="8"/>
      <c r="BZ20" s="8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375"/>
      <c r="B21" s="334" t="s">
        <v>45</v>
      </c>
      <c r="C21" s="335"/>
      <c r="D21" s="47">
        <f>SUM(E21:X21)</f>
        <v>0</v>
      </c>
      <c r="E21" s="24">
        <f>SUM(ENERO:DICIEMBRE!E21)</f>
        <v>0</v>
      </c>
      <c r="F21" s="24">
        <f>SUM(ENERO:DICIEMBRE!F21)</f>
        <v>0</v>
      </c>
      <c r="G21" s="24">
        <f>SUM(ENERO:DICIEMBRE!G21)</f>
        <v>0</v>
      </c>
      <c r="H21" s="24">
        <f>SUM(ENERO:DICIEMBRE!H21)</f>
        <v>0</v>
      </c>
      <c r="I21" s="24">
        <f>SUM(ENERO:DICIEMBRE!I21)</f>
        <v>0</v>
      </c>
      <c r="J21" s="76"/>
      <c r="K21" s="77"/>
      <c r="L21" s="77"/>
      <c r="M21" s="77"/>
      <c r="N21" s="77"/>
      <c r="O21" s="77"/>
      <c r="P21" s="76"/>
      <c r="Q21" s="24">
        <f>SUM(ENERO:DICIEMBRE!Q21)</f>
        <v>0</v>
      </c>
      <c r="R21" s="24">
        <f>SUM(ENERO:DICIEMBRE!R21)</f>
        <v>0</v>
      </c>
      <c r="S21" s="24">
        <f>SUM(ENERO:DICIEMBRE!S21)</f>
        <v>0</v>
      </c>
      <c r="T21" s="24">
        <f>SUM(ENERO:DICIEMBRE!T21)</f>
        <v>0</v>
      </c>
      <c r="U21" s="77"/>
      <c r="V21" s="77"/>
      <c r="W21" s="77"/>
      <c r="X21" s="29"/>
      <c r="Y21" s="78"/>
      <c r="Z21" s="31"/>
      <c r="AA21" s="79"/>
      <c r="AB21" s="24">
        <f>SUM(ENERO:DICIEMBRE!AB21)</f>
        <v>0</v>
      </c>
      <c r="AC21" s="24">
        <f>SUM(ENERO:DICIEMBRE!AC21)</f>
        <v>0</v>
      </c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BY21" s="8"/>
      <c r="BZ21" s="8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x14ac:dyDescent="0.25">
      <c r="A22" s="375"/>
      <c r="B22" s="360" t="s">
        <v>46</v>
      </c>
      <c r="C22" s="361"/>
      <c r="D22" s="47">
        <f>SUM(J22:S22)</f>
        <v>46</v>
      </c>
      <c r="E22" s="80"/>
      <c r="F22" s="81"/>
      <c r="G22" s="81"/>
      <c r="H22" s="81"/>
      <c r="I22" s="82"/>
      <c r="J22" s="24">
        <f>SUM(ENERO:DICIEMBRE!J22)</f>
        <v>1</v>
      </c>
      <c r="K22" s="24">
        <f>SUM(ENERO:DICIEMBRE!K22)</f>
        <v>4</v>
      </c>
      <c r="L22" s="24">
        <f>SUM(ENERO:DICIEMBRE!L22)</f>
        <v>13</v>
      </c>
      <c r="M22" s="24">
        <f>SUM(ENERO:DICIEMBRE!M22)</f>
        <v>14</v>
      </c>
      <c r="N22" s="24">
        <f>SUM(ENERO:DICIEMBRE!N22)</f>
        <v>7</v>
      </c>
      <c r="O22" s="24">
        <f>SUM(ENERO:DICIEMBRE!O22)</f>
        <v>5</v>
      </c>
      <c r="P22" s="24">
        <f>SUM(ENERO:DICIEMBRE!P22)</f>
        <v>2</v>
      </c>
      <c r="Q22" s="24">
        <f>SUM(ENERO:DICIEMBRE!Q22)</f>
        <v>0</v>
      </c>
      <c r="R22" s="24">
        <f>SUM(ENERO:DICIEMBRE!R22)</f>
        <v>0</v>
      </c>
      <c r="S22" s="24">
        <f>SUM(ENERO:DICIEMBRE!S22)</f>
        <v>0</v>
      </c>
      <c r="T22" s="83"/>
      <c r="U22" s="83"/>
      <c r="V22" s="83"/>
      <c r="W22" s="83"/>
      <c r="X22" s="83"/>
      <c r="Y22" s="24">
        <f>SUM(ENERO:DICIEMBRE!Y22)</f>
        <v>0</v>
      </c>
      <c r="Z22" s="24">
        <f>SUM(ENERO:DICIEMBRE!Z22)</f>
        <v>46</v>
      </c>
      <c r="AA22" s="24">
        <f>SUM(ENERO:DICIEMBRE!AA22)</f>
        <v>0</v>
      </c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BY22" s="8"/>
      <c r="BZ22" s="8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375"/>
      <c r="B23" s="362" t="s">
        <v>47</v>
      </c>
      <c r="C23" s="363"/>
      <c r="D23" s="84">
        <f>SUM(H23:X23)</f>
        <v>35</v>
      </c>
      <c r="E23" s="85"/>
      <c r="F23" s="86"/>
      <c r="G23" s="86"/>
      <c r="H23" s="24">
        <f>SUM(ENERO:DICIEMBRE!H23)</f>
        <v>0</v>
      </c>
      <c r="I23" s="24">
        <f>SUM(ENERO:DICIEMBRE!I23)</f>
        <v>35</v>
      </c>
      <c r="J23" s="24">
        <f>SUM(ENERO:DICIEMBRE!J23)</f>
        <v>0</v>
      </c>
      <c r="K23" s="24">
        <f>SUM(ENERO:DICIEMBRE!K23)</f>
        <v>0</v>
      </c>
      <c r="L23" s="24">
        <f>SUM(ENERO:DICIEMBRE!L23)</f>
        <v>0</v>
      </c>
      <c r="M23" s="24">
        <f>SUM(ENERO:DICIEMBRE!M23)</f>
        <v>0</v>
      </c>
      <c r="N23" s="24">
        <f>SUM(ENERO:DICIEMBRE!N23)</f>
        <v>0</v>
      </c>
      <c r="O23" s="24">
        <f>SUM(ENERO:DICIEMBRE!O23)</f>
        <v>0</v>
      </c>
      <c r="P23" s="24">
        <f>SUM(ENERO:DICIEMBRE!P23)</f>
        <v>0</v>
      </c>
      <c r="Q23" s="24">
        <f>SUM(ENERO:DICIEMBRE!Q23)</f>
        <v>0</v>
      </c>
      <c r="R23" s="24">
        <f>SUM(ENERO:DICIEMBRE!R23)</f>
        <v>0</v>
      </c>
      <c r="S23" s="24">
        <f>SUM(ENERO:DICIEMBRE!S23)</f>
        <v>0</v>
      </c>
      <c r="T23" s="24">
        <f>SUM(ENERO:DICIEMBRE!T23)</f>
        <v>0</v>
      </c>
      <c r="U23" s="24">
        <f>SUM(ENERO:DICIEMBRE!U23)</f>
        <v>0</v>
      </c>
      <c r="V23" s="24">
        <f>SUM(ENERO:DICIEMBRE!V23)</f>
        <v>0</v>
      </c>
      <c r="W23" s="24">
        <f>SUM(ENERO:DICIEMBRE!W23)</f>
        <v>0</v>
      </c>
      <c r="X23" s="24">
        <f>SUM(ENERO:DICIEMBRE!X23)</f>
        <v>0</v>
      </c>
      <c r="Y23" s="24">
        <f>SUM(ENERO:DICIEMBRE!Y23)</f>
        <v>0</v>
      </c>
      <c r="Z23" s="24">
        <f>SUM(ENERO:DICIEMBRE!Z23)</f>
        <v>0</v>
      </c>
      <c r="AA23" s="24">
        <f>SUM(ENERO:DICIEMBRE!AA23)</f>
        <v>0</v>
      </c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BY23" s="8"/>
      <c r="BZ23" s="8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x14ac:dyDescent="0.25">
      <c r="A24" s="375"/>
      <c r="B24" s="364" t="s">
        <v>48</v>
      </c>
      <c r="C24" s="95" t="s">
        <v>49</v>
      </c>
      <c r="D24" s="23">
        <f>SUM(E24:F24)</f>
        <v>307</v>
      </c>
      <c r="E24" s="24">
        <f>SUM(ENERO:DICIEMBRE!E24)</f>
        <v>280</v>
      </c>
      <c r="F24" s="24">
        <f>SUM(ENERO:DICIEMBRE!F24)</f>
        <v>27</v>
      </c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24">
        <f>SUM(ENERO:DICIEMBRE!AA24)</f>
        <v>0</v>
      </c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BY24" s="8"/>
      <c r="BZ24" s="8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x14ac:dyDescent="0.25">
      <c r="A25" s="375"/>
      <c r="B25" s="365"/>
      <c r="C25" s="99" t="s">
        <v>50</v>
      </c>
      <c r="D25" s="84">
        <f>SUM(E25:G25)</f>
        <v>310</v>
      </c>
      <c r="E25" s="24">
        <f>SUM(ENERO:DICIEMBRE!E25)</f>
        <v>265</v>
      </c>
      <c r="F25" s="24">
        <f>SUM(ENERO:DICIEMBRE!F25)</f>
        <v>30</v>
      </c>
      <c r="G25" s="24">
        <f>SUM(ENERO:DICIEMBRE!G25)</f>
        <v>15</v>
      </c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24">
        <f>SUM(ENERO:DICIEMBRE!AA25)</f>
        <v>0</v>
      </c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BY25" s="8"/>
      <c r="BZ25" s="8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x14ac:dyDescent="0.25">
      <c r="A26" s="375"/>
      <c r="B26" s="366"/>
      <c r="C26" s="106" t="s">
        <v>51</v>
      </c>
      <c r="D26" s="107">
        <f>SUM(E26:G26)</f>
        <v>0</v>
      </c>
      <c r="E26" s="24">
        <f>SUM(ENERO:DICIEMBRE!E26)</f>
        <v>0</v>
      </c>
      <c r="F26" s="24">
        <f>SUM(ENERO:DICIEMBRE!F26)</f>
        <v>0</v>
      </c>
      <c r="G26" s="24">
        <f>SUM(ENERO:DICIEMBRE!G26)</f>
        <v>0</v>
      </c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24">
        <f>SUM(ENERO:DICIEMBRE!AA26)</f>
        <v>0</v>
      </c>
      <c r="AB26" s="24">
        <f>SUM(ENERO:DICIEMBRE!AB26)</f>
        <v>0</v>
      </c>
      <c r="AC26" s="24">
        <f>SUM(ENERO:DICIEMBRE!AC26)</f>
        <v>0</v>
      </c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BY26" s="8"/>
      <c r="BZ26" s="8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375"/>
      <c r="B27" s="364" t="s">
        <v>52</v>
      </c>
      <c r="C27" s="35" t="s">
        <v>53</v>
      </c>
      <c r="D27" s="36">
        <f>SUM(E27:H27)</f>
        <v>35</v>
      </c>
      <c r="E27" s="24">
        <f>SUM(ENERO:DICIEMBRE!E27)</f>
        <v>35</v>
      </c>
      <c r="F27" s="24">
        <f>SUM(ENERO:DICIEMBRE!F27)</f>
        <v>0</v>
      </c>
      <c r="G27" s="24">
        <f>SUM(ENERO:DICIEMBRE!G27)</f>
        <v>0</v>
      </c>
      <c r="H27" s="24">
        <f>SUM(ENERO:DICIEMBRE!H27)</f>
        <v>0</v>
      </c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24">
        <f>SUM(ENERO:DICIEMBRE!AA27)</f>
        <v>0</v>
      </c>
      <c r="AB27" s="24">
        <f>SUM(ENERO:DICIEMBRE!AB27)</f>
        <v>0</v>
      </c>
      <c r="AC27" s="24">
        <f>SUM(ENERO:DICIEMBRE!AC27)</f>
        <v>0</v>
      </c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BY27" s="8"/>
      <c r="BZ27" s="8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24">
        <f>SUM(ENERO:DICIEMBRE!I28)</f>
        <v>0</v>
      </c>
      <c r="J28" s="24">
        <f>SUM(ENERO:DICIEMBRE!J28)</f>
        <v>0</v>
      </c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24">
        <f>SUM(ENERO:DICIEMBRE!AA28)</f>
        <v>0</v>
      </c>
      <c r="AB28" s="24">
        <f>SUM(ENERO:DICIEMBRE!AB28)</f>
        <v>0</v>
      </c>
      <c r="AC28" s="24">
        <f>SUM(ENERO:DICIEMBRE!AC28)</f>
        <v>0</v>
      </c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BY28" s="8"/>
      <c r="BZ28" s="8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375"/>
      <c r="B29" s="366"/>
      <c r="C29" s="106" t="s">
        <v>51</v>
      </c>
      <c r="D29" s="107">
        <f>SUM(E29:I29)</f>
        <v>1680</v>
      </c>
      <c r="E29" s="24">
        <f>SUM(ENERO:DICIEMBRE!E29)</f>
        <v>1555</v>
      </c>
      <c r="F29" s="24">
        <f>SUM(ENERO:DICIEMBRE!F29)</f>
        <v>85</v>
      </c>
      <c r="G29" s="24">
        <f>SUM(ENERO:DICIEMBRE!G29)</f>
        <v>40</v>
      </c>
      <c r="H29" s="24">
        <f>SUM(ENERO:DICIEMBRE!H29)</f>
        <v>0</v>
      </c>
      <c r="I29" s="24">
        <f>SUM(ENERO:DICIEMBRE!I29)</f>
        <v>0</v>
      </c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24">
        <f>SUM(ENERO:DICIEMBRE!AA29)</f>
        <v>0</v>
      </c>
      <c r="AB29" s="24">
        <f>SUM(ENERO:DICIEMBRE!AB29)</f>
        <v>0</v>
      </c>
      <c r="AC29" s="24">
        <f>SUM(ENERO:DICIEMBRE!AC29)</f>
        <v>0</v>
      </c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BY29" s="8"/>
      <c r="BZ29" s="8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375"/>
      <c r="B30" s="334" t="s">
        <v>55</v>
      </c>
      <c r="C30" s="335"/>
      <c r="D30" s="47">
        <f t="shared" ref="D30:D34" si="5">SUM(E30:X30)</f>
        <v>2036</v>
      </c>
      <c r="E30" s="24">
        <f>SUM(ENERO:DICIEMBRE!E30)</f>
        <v>1216</v>
      </c>
      <c r="F30" s="24">
        <f>SUM(ENERO:DICIEMBRE!F30)</f>
        <v>411</v>
      </c>
      <c r="G30" s="24">
        <f>SUM(ENERO:DICIEMBRE!G30)</f>
        <v>210</v>
      </c>
      <c r="H30" s="24">
        <f>SUM(ENERO:DICIEMBRE!H30)</f>
        <v>199</v>
      </c>
      <c r="I30" s="24">
        <f>SUM(ENERO:DICIEMBRE!I30)</f>
        <v>0</v>
      </c>
      <c r="J30" s="24">
        <f>SUM(ENERO:DICIEMBRE!J30)</f>
        <v>0</v>
      </c>
      <c r="K30" s="24">
        <f>SUM(ENERO:DICIEMBRE!K30)</f>
        <v>0</v>
      </c>
      <c r="L30" s="24">
        <f>SUM(ENERO:DICIEMBRE!L30)</f>
        <v>0</v>
      </c>
      <c r="M30" s="24">
        <f>SUM(ENERO:DICIEMBRE!M30)</f>
        <v>0</v>
      </c>
      <c r="N30" s="24">
        <f>SUM(ENERO:DICIEMBRE!N30)</f>
        <v>0</v>
      </c>
      <c r="O30" s="24">
        <f>SUM(ENERO:DICIEMBRE!O30)</f>
        <v>0</v>
      </c>
      <c r="P30" s="24">
        <f>SUM(ENERO:DICIEMBRE!P30)</f>
        <v>0</v>
      </c>
      <c r="Q30" s="24">
        <f>SUM(ENERO:DICIEMBRE!Q30)</f>
        <v>0</v>
      </c>
      <c r="R30" s="24">
        <f>SUM(ENERO:DICIEMBRE!R30)</f>
        <v>0</v>
      </c>
      <c r="S30" s="24">
        <f>SUM(ENERO:DICIEMBRE!S30)</f>
        <v>0</v>
      </c>
      <c r="T30" s="24">
        <f>SUM(ENERO:DICIEMBRE!T30)</f>
        <v>0</v>
      </c>
      <c r="U30" s="24">
        <f>SUM(ENERO:DICIEMBRE!U30)</f>
        <v>0</v>
      </c>
      <c r="V30" s="24">
        <f>SUM(ENERO:DICIEMBRE!V30)</f>
        <v>0</v>
      </c>
      <c r="W30" s="24">
        <f>SUM(ENERO:DICIEMBRE!W30)</f>
        <v>0</v>
      </c>
      <c r="X30" s="24">
        <f>SUM(ENERO:DICIEMBRE!X30)</f>
        <v>0</v>
      </c>
      <c r="Y30" s="24">
        <f>SUM(ENERO:DICIEMBRE!Y30)</f>
        <v>0</v>
      </c>
      <c r="Z30" s="24">
        <f>SUM(ENERO:DICIEMBRE!Z30)</f>
        <v>0</v>
      </c>
      <c r="AA30" s="24">
        <f>SUM(ENERO:DICIEMBRE!AA30)</f>
        <v>0</v>
      </c>
      <c r="AB30" s="24">
        <f>SUM(ENERO:DICIEMBRE!AB30)</f>
        <v>0</v>
      </c>
      <c r="AC30" s="24">
        <f>SUM(ENERO:DICIEMBRE!AC30)</f>
        <v>0</v>
      </c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BY30" s="8"/>
      <c r="BZ30" s="8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x14ac:dyDescent="0.25">
      <c r="A31" s="375"/>
      <c r="B31" s="314" t="s">
        <v>56</v>
      </c>
      <c r="C31" s="116" t="s">
        <v>57</v>
      </c>
      <c r="D31" s="47">
        <f t="shared" si="5"/>
        <v>14</v>
      </c>
      <c r="E31" s="24">
        <f>SUM(ENERO:DICIEMBRE!E31)</f>
        <v>0</v>
      </c>
      <c r="F31" s="24">
        <f>SUM(ENERO:DICIEMBRE!F31)</f>
        <v>0</v>
      </c>
      <c r="G31" s="24">
        <f>SUM(ENERO:DICIEMBRE!G31)</f>
        <v>0</v>
      </c>
      <c r="H31" s="24">
        <f>SUM(ENERO:DICIEMBRE!H31)</f>
        <v>0</v>
      </c>
      <c r="I31" s="24">
        <f>SUM(ENERO:DICIEMBRE!I31)</f>
        <v>14</v>
      </c>
      <c r="J31" s="24">
        <f>SUM(ENERO:DICIEMBRE!J31)</f>
        <v>0</v>
      </c>
      <c r="K31" s="24">
        <f>SUM(ENERO:DICIEMBRE!K31)</f>
        <v>0</v>
      </c>
      <c r="L31" s="24">
        <f>SUM(ENERO:DICIEMBRE!L31)</f>
        <v>0</v>
      </c>
      <c r="M31" s="24">
        <f>SUM(ENERO:DICIEMBRE!M31)</f>
        <v>0</v>
      </c>
      <c r="N31" s="24">
        <f>SUM(ENERO:DICIEMBRE!N31)</f>
        <v>0</v>
      </c>
      <c r="O31" s="24">
        <f>SUM(ENERO:DICIEMBRE!O31)</f>
        <v>0</v>
      </c>
      <c r="P31" s="24">
        <f>SUM(ENERO:DICIEMBRE!P31)</f>
        <v>0</v>
      </c>
      <c r="Q31" s="24">
        <f>SUM(ENERO:DICIEMBRE!Q31)</f>
        <v>0</v>
      </c>
      <c r="R31" s="24">
        <f>SUM(ENERO:DICIEMBRE!R31)</f>
        <v>0</v>
      </c>
      <c r="S31" s="24">
        <f>SUM(ENERO:DICIEMBRE!S31)</f>
        <v>0</v>
      </c>
      <c r="T31" s="24">
        <f>SUM(ENERO:DICIEMBRE!T31)</f>
        <v>0</v>
      </c>
      <c r="U31" s="24">
        <f>SUM(ENERO:DICIEMBRE!U31)</f>
        <v>0</v>
      </c>
      <c r="V31" s="24">
        <f>SUM(ENERO:DICIEMBRE!V31)</f>
        <v>0</v>
      </c>
      <c r="W31" s="24">
        <f>SUM(ENERO:DICIEMBRE!W31)</f>
        <v>0</v>
      </c>
      <c r="X31" s="24">
        <f>SUM(ENERO:DICIEMBRE!X31)</f>
        <v>0</v>
      </c>
      <c r="Y31" s="24">
        <f>SUM(ENERO:DICIEMBRE!Y31)</f>
        <v>0</v>
      </c>
      <c r="Z31" s="24">
        <f>SUM(ENERO:DICIEMBRE!Z31)</f>
        <v>0</v>
      </c>
      <c r="AA31" s="24">
        <f>SUM(ENERO:DICIEMBRE!AA31)</f>
        <v>0</v>
      </c>
      <c r="AB31" s="24">
        <f>SUM(ENERO:DICIEMBRE!AB31)</f>
        <v>0</v>
      </c>
      <c r="AC31" s="24">
        <f>SUM(ENERO:DICIEMBRE!AC31)</f>
        <v>0</v>
      </c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BY31" s="8"/>
      <c r="BZ31" s="8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375"/>
      <c r="B32" s="314"/>
      <c r="C32" s="61" t="s">
        <v>58</v>
      </c>
      <c r="D32" s="47">
        <f t="shared" si="5"/>
        <v>10</v>
      </c>
      <c r="E32" s="24">
        <f>SUM(ENERO:DICIEMBRE!E32)</f>
        <v>0</v>
      </c>
      <c r="F32" s="24">
        <f>SUM(ENERO:DICIEMBRE!F32)</f>
        <v>0</v>
      </c>
      <c r="G32" s="24">
        <f>SUM(ENERO:DICIEMBRE!G32)</f>
        <v>0</v>
      </c>
      <c r="H32" s="24">
        <f>SUM(ENERO:DICIEMBRE!H32)</f>
        <v>0</v>
      </c>
      <c r="I32" s="24">
        <f>SUM(ENERO:DICIEMBRE!I32)</f>
        <v>10</v>
      </c>
      <c r="J32" s="24">
        <f>SUM(ENERO:DICIEMBRE!J32)</f>
        <v>0</v>
      </c>
      <c r="K32" s="24">
        <f>SUM(ENERO:DICIEMBRE!K32)</f>
        <v>0</v>
      </c>
      <c r="L32" s="24">
        <f>SUM(ENERO:DICIEMBRE!L32)</f>
        <v>0</v>
      </c>
      <c r="M32" s="24">
        <f>SUM(ENERO:DICIEMBRE!M32)</f>
        <v>0</v>
      </c>
      <c r="N32" s="24">
        <f>SUM(ENERO:DICIEMBRE!N32)</f>
        <v>0</v>
      </c>
      <c r="O32" s="24">
        <f>SUM(ENERO:DICIEMBRE!O32)</f>
        <v>0</v>
      </c>
      <c r="P32" s="24">
        <f>SUM(ENERO:DICIEMBRE!P32)</f>
        <v>0</v>
      </c>
      <c r="Q32" s="24">
        <f>SUM(ENERO:DICIEMBRE!Q32)</f>
        <v>0</v>
      </c>
      <c r="R32" s="24">
        <f>SUM(ENERO:DICIEMBRE!R32)</f>
        <v>0</v>
      </c>
      <c r="S32" s="24">
        <f>SUM(ENERO:DICIEMBRE!S32)</f>
        <v>0</v>
      </c>
      <c r="T32" s="24">
        <f>SUM(ENERO:DICIEMBRE!T32)</f>
        <v>0</v>
      </c>
      <c r="U32" s="24">
        <f>SUM(ENERO:DICIEMBRE!U32)</f>
        <v>0</v>
      </c>
      <c r="V32" s="24">
        <f>SUM(ENERO:DICIEMBRE!V32)</f>
        <v>0</v>
      </c>
      <c r="W32" s="24">
        <f>SUM(ENERO:DICIEMBRE!W32)</f>
        <v>0</v>
      </c>
      <c r="X32" s="24">
        <f>SUM(ENERO:DICIEMBRE!X32)</f>
        <v>0</v>
      </c>
      <c r="Y32" s="24">
        <f>SUM(ENERO:DICIEMBRE!Y32)</f>
        <v>0</v>
      </c>
      <c r="Z32" s="24">
        <f>SUM(ENERO:DICIEMBRE!Z32)</f>
        <v>0</v>
      </c>
      <c r="AA32" s="24">
        <f>SUM(ENERO:DICIEMBRE!AA32)</f>
        <v>0</v>
      </c>
      <c r="AB32" s="24">
        <f>SUM(ENERO:DICIEMBRE!AB32)</f>
        <v>0</v>
      </c>
      <c r="AC32" s="24">
        <f>SUM(ENERO:DICIEMBRE!AC32)</f>
        <v>0</v>
      </c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BY32" s="8"/>
      <c r="BZ32" s="8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x14ac:dyDescent="0.25">
      <c r="A33" s="375"/>
      <c r="B33" s="384" t="s">
        <v>59</v>
      </c>
      <c r="C33" s="384"/>
      <c r="D33" s="47">
        <f t="shared" si="5"/>
        <v>0</v>
      </c>
      <c r="E33" s="24">
        <f>SUM(ENERO:DICIEMBRE!E33)</f>
        <v>0</v>
      </c>
      <c r="F33" s="24">
        <f>SUM(ENERO:DICIEMBRE!F33)</f>
        <v>0</v>
      </c>
      <c r="G33" s="24">
        <f>SUM(ENERO:DICIEMBRE!G33)</f>
        <v>0</v>
      </c>
      <c r="H33" s="24">
        <f>SUM(ENERO:DICIEMBRE!H33)</f>
        <v>0</v>
      </c>
      <c r="I33" s="24">
        <f>SUM(ENERO:DICIEMBRE!I33)</f>
        <v>0</v>
      </c>
      <c r="J33" s="24">
        <f>SUM(ENERO:DICIEMBRE!J33)</f>
        <v>0</v>
      </c>
      <c r="K33" s="24">
        <f>SUM(ENERO:DICIEMBRE!K33)</f>
        <v>0</v>
      </c>
      <c r="L33" s="24">
        <f>SUM(ENERO:DICIEMBRE!L33)</f>
        <v>0</v>
      </c>
      <c r="M33" s="24">
        <f>SUM(ENERO:DICIEMBRE!M33)</f>
        <v>0</v>
      </c>
      <c r="N33" s="24">
        <f>SUM(ENERO:DICIEMBRE!N33)</f>
        <v>0</v>
      </c>
      <c r="O33" s="24">
        <f>SUM(ENERO:DICIEMBRE!O33)</f>
        <v>0</v>
      </c>
      <c r="P33" s="24">
        <f>SUM(ENERO:DICIEMBRE!P33)</f>
        <v>0</v>
      </c>
      <c r="Q33" s="24">
        <f>SUM(ENERO:DICIEMBRE!Q33)</f>
        <v>0</v>
      </c>
      <c r="R33" s="24">
        <f>SUM(ENERO:DICIEMBRE!R33)</f>
        <v>0</v>
      </c>
      <c r="S33" s="24">
        <f>SUM(ENERO:DICIEMBRE!S33)</f>
        <v>0</v>
      </c>
      <c r="T33" s="24">
        <f>SUM(ENERO:DICIEMBRE!T33)</f>
        <v>0</v>
      </c>
      <c r="U33" s="24">
        <f>SUM(ENERO:DICIEMBRE!U33)</f>
        <v>0</v>
      </c>
      <c r="V33" s="24">
        <f>SUM(ENERO:DICIEMBRE!V33)</f>
        <v>0</v>
      </c>
      <c r="W33" s="24">
        <f>SUM(ENERO:DICIEMBRE!W33)</f>
        <v>0</v>
      </c>
      <c r="X33" s="24">
        <f>SUM(ENERO:DICIEMBRE!X33)</f>
        <v>0</v>
      </c>
      <c r="Y33" s="24">
        <f>SUM(ENERO:DICIEMBRE!Y33)</f>
        <v>0</v>
      </c>
      <c r="Z33" s="24">
        <f>SUM(ENERO:DICIEMBRE!Z33)</f>
        <v>0</v>
      </c>
      <c r="AA33" s="24">
        <f>SUM(ENERO:DICIEMBRE!AA33)</f>
        <v>0</v>
      </c>
      <c r="AB33" s="24">
        <f>SUM(ENERO:DICIEMBRE!AB33)</f>
        <v>0</v>
      </c>
      <c r="AC33" s="24">
        <f>SUM(ENERO:DICIEMBRE!AC33)</f>
        <v>0</v>
      </c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BY33" s="8"/>
      <c r="BZ33" s="8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375"/>
      <c r="B34" s="380" t="s">
        <v>60</v>
      </c>
      <c r="C34" s="381"/>
      <c r="D34" s="47">
        <f t="shared" si="5"/>
        <v>0</v>
      </c>
      <c r="E34" s="24">
        <f>SUM(ENERO:DICIEMBRE!E34)</f>
        <v>0</v>
      </c>
      <c r="F34" s="24">
        <f>SUM(ENERO:DICIEMBRE!F34)</f>
        <v>0</v>
      </c>
      <c r="G34" s="24">
        <f>SUM(ENERO:DICIEMBRE!G34)</f>
        <v>0</v>
      </c>
      <c r="H34" s="24">
        <f>SUM(ENERO:DICIEMBRE!H34)</f>
        <v>0</v>
      </c>
      <c r="I34" s="24">
        <f>SUM(ENERO:DICIEMBRE!I34)</f>
        <v>0</v>
      </c>
      <c r="J34" s="24">
        <f>SUM(ENERO:DICIEMBRE!J34)</f>
        <v>0</v>
      </c>
      <c r="K34" s="24">
        <f>SUM(ENERO:DICIEMBRE!K34)</f>
        <v>0</v>
      </c>
      <c r="L34" s="24">
        <f>SUM(ENERO:DICIEMBRE!L34)</f>
        <v>0</v>
      </c>
      <c r="M34" s="24">
        <f>SUM(ENERO:DICIEMBRE!M34)</f>
        <v>0</v>
      </c>
      <c r="N34" s="24">
        <f>SUM(ENERO:DICIEMBRE!N34)</f>
        <v>0</v>
      </c>
      <c r="O34" s="24">
        <f>SUM(ENERO:DICIEMBRE!O34)</f>
        <v>0</v>
      </c>
      <c r="P34" s="24">
        <f>SUM(ENERO:DICIEMBRE!P34)</f>
        <v>0</v>
      </c>
      <c r="Q34" s="24">
        <f>SUM(ENERO:DICIEMBRE!Q34)</f>
        <v>0</v>
      </c>
      <c r="R34" s="24">
        <f>SUM(ENERO:DICIEMBRE!R34)</f>
        <v>0</v>
      </c>
      <c r="S34" s="24">
        <f>SUM(ENERO:DICIEMBRE!S34)</f>
        <v>0</v>
      </c>
      <c r="T34" s="24">
        <f>SUM(ENERO:DICIEMBRE!T34)</f>
        <v>0</v>
      </c>
      <c r="U34" s="24">
        <f>SUM(ENERO:DICIEMBRE!U34)</f>
        <v>0</v>
      </c>
      <c r="V34" s="24">
        <f>SUM(ENERO:DICIEMBRE!V34)</f>
        <v>0</v>
      </c>
      <c r="W34" s="24">
        <f>SUM(ENERO:DICIEMBRE!W34)</f>
        <v>0</v>
      </c>
      <c r="X34" s="24">
        <f>SUM(ENERO:DICIEMBRE!X34)</f>
        <v>0</v>
      </c>
      <c r="Y34" s="24">
        <f>SUM(ENERO:DICIEMBRE!Y34)</f>
        <v>0</v>
      </c>
      <c r="Z34" s="24">
        <f>SUM(ENERO:DICIEMBRE!Z34)</f>
        <v>0</v>
      </c>
      <c r="AA34" s="24">
        <f>SUM(ENERO:DICIEMBRE!AA34)</f>
        <v>0</v>
      </c>
      <c r="AB34" s="24">
        <f>SUM(ENERO:DICIEMBRE!AB34)</f>
        <v>0</v>
      </c>
      <c r="AC34" s="24">
        <f>SUM(ENERO:DICIEMBRE!AC34)</f>
        <v>0</v>
      </c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BY34" s="8"/>
      <c r="BZ34" s="8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24">
        <f>SUM(ENERO:DICIEMBRE!J35)</f>
        <v>0</v>
      </c>
      <c r="K35" s="24">
        <f>SUM(ENERO:DICIEMBRE!K35)</f>
        <v>0</v>
      </c>
      <c r="L35" s="24">
        <f>SUM(ENERO:DICIEMBRE!L35)</f>
        <v>0</v>
      </c>
      <c r="M35" s="24">
        <f>SUM(ENERO:DICIEMBRE!M35)</f>
        <v>0</v>
      </c>
      <c r="N35" s="24">
        <f>SUM(ENERO:DICIEMBRE!N35)</f>
        <v>0</v>
      </c>
      <c r="O35" s="24">
        <f>SUM(ENERO:DICIEMBRE!O35)</f>
        <v>0</v>
      </c>
      <c r="P35" s="24">
        <f>SUM(ENERO:DICIEMBRE!P35)</f>
        <v>0</v>
      </c>
      <c r="Q35" s="24">
        <f>SUM(ENERO:DICIEMBRE!Q35)</f>
        <v>0</v>
      </c>
      <c r="R35" s="24">
        <f>SUM(ENERO:DICIEMBRE!R35)</f>
        <v>0</v>
      </c>
      <c r="S35" s="24">
        <f>SUM(ENERO:DICIEMBRE!S35)</f>
        <v>0</v>
      </c>
      <c r="T35" s="83"/>
      <c r="U35" s="83"/>
      <c r="V35" s="83"/>
      <c r="W35" s="83"/>
      <c r="X35" s="83"/>
      <c r="Y35" s="24">
        <f>SUM(ENERO:DICIEMBRE!Y35)</f>
        <v>0</v>
      </c>
      <c r="Z35" s="24">
        <f>SUM(ENERO:DICIEMBRE!Z35)</f>
        <v>0</v>
      </c>
      <c r="AA35" s="24">
        <f>SUM(ENERO:DICIEMBRE!AA35)</f>
        <v>0</v>
      </c>
      <c r="AB35" s="24">
        <f>SUM(ENERO:DICIEMBRE!AB35)</f>
        <v>0</v>
      </c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BY35" s="8"/>
      <c r="BZ35" s="8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375"/>
      <c r="B36" s="362" t="s">
        <v>62</v>
      </c>
      <c r="C36" s="363"/>
      <c r="D36" s="84">
        <f>SUM(E36:X36)</f>
        <v>2063</v>
      </c>
      <c r="E36" s="24">
        <f>SUM(ENERO:DICIEMBRE!E36)</f>
        <v>653</v>
      </c>
      <c r="F36" s="24">
        <f>SUM(ENERO:DICIEMBRE!F36)</f>
        <v>0</v>
      </c>
      <c r="G36" s="24">
        <f>SUM(ENERO:DICIEMBRE!G36)</f>
        <v>5</v>
      </c>
      <c r="H36" s="24">
        <f>SUM(ENERO:DICIEMBRE!H36)</f>
        <v>16</v>
      </c>
      <c r="I36" s="24">
        <f>SUM(ENERO:DICIEMBRE!I36)</f>
        <v>1</v>
      </c>
      <c r="J36" s="24">
        <f>SUM(ENERO:DICIEMBRE!J36)</f>
        <v>11</v>
      </c>
      <c r="K36" s="24">
        <f>SUM(ENERO:DICIEMBRE!K36)</f>
        <v>30</v>
      </c>
      <c r="L36" s="24">
        <f>SUM(ENERO:DICIEMBRE!L36)</f>
        <v>47</v>
      </c>
      <c r="M36" s="24">
        <f>SUM(ENERO:DICIEMBRE!M36)</f>
        <v>51</v>
      </c>
      <c r="N36" s="24">
        <f>SUM(ENERO:DICIEMBRE!N36)</f>
        <v>48</v>
      </c>
      <c r="O36" s="24">
        <f>SUM(ENERO:DICIEMBRE!O36)</f>
        <v>90</v>
      </c>
      <c r="P36" s="24">
        <f>SUM(ENERO:DICIEMBRE!P36)</f>
        <v>66</v>
      </c>
      <c r="Q36" s="24">
        <f>SUM(ENERO:DICIEMBRE!Q36)</f>
        <v>49</v>
      </c>
      <c r="R36" s="24">
        <f>SUM(ENERO:DICIEMBRE!R36)</f>
        <v>71</v>
      </c>
      <c r="S36" s="24">
        <f>SUM(ENERO:DICIEMBRE!S36)</f>
        <v>93</v>
      </c>
      <c r="T36" s="24">
        <f>SUM(ENERO:DICIEMBRE!T36)</f>
        <v>98</v>
      </c>
      <c r="U36" s="24">
        <f>SUM(ENERO:DICIEMBRE!U36)</f>
        <v>138</v>
      </c>
      <c r="V36" s="24">
        <f>SUM(ENERO:DICIEMBRE!V36)</f>
        <v>152</v>
      </c>
      <c r="W36" s="24">
        <f>SUM(ENERO:DICIEMBRE!W36)</f>
        <v>153</v>
      </c>
      <c r="X36" s="24">
        <f>SUM(ENERO:DICIEMBRE!X36)</f>
        <v>291</v>
      </c>
      <c r="Y36" s="24">
        <f>SUM(ENERO:DICIEMBRE!Y36)</f>
        <v>0</v>
      </c>
      <c r="Z36" s="24">
        <f>SUM(ENERO:DICIEMBRE!Z36)</f>
        <v>0</v>
      </c>
      <c r="AA36" s="24">
        <f>SUM(ENERO:DICIEMBRE!AA36)</f>
        <v>0</v>
      </c>
      <c r="AB36" s="24">
        <f>SUM(ENERO:DICIEMBRE!AB36)</f>
        <v>0</v>
      </c>
      <c r="AC36" s="24">
        <f>SUM(ENERO:DICIEMBRE!AC36)</f>
        <v>0</v>
      </c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BY36" s="8"/>
      <c r="BZ36" s="8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24">
        <f>SUM(ENERO:DICIEMBRE!U37)</f>
        <v>0</v>
      </c>
      <c r="V37" s="24">
        <f>SUM(ENERO:DICIEMBRE!V37)</f>
        <v>0</v>
      </c>
      <c r="W37" s="24">
        <f>SUM(ENERO:DICIEMBRE!W37)</f>
        <v>0</v>
      </c>
      <c r="X37" s="24">
        <f>SUM(ENERO:DICIEMBRE!X37)</f>
        <v>0</v>
      </c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BY37" s="8"/>
      <c r="BZ37" s="8"/>
      <c r="CA37" s="9"/>
      <c r="CB37" s="9"/>
      <c r="CC37" s="9"/>
      <c r="CD37" s="9"/>
      <c r="CE37" s="9"/>
      <c r="CF37" s="9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24">
        <f>SUM(ENERO:DICIEMBRE!U38)</f>
        <v>0</v>
      </c>
      <c r="V38" s="24">
        <f>SUM(ENERO:DICIEMBRE!V38)</f>
        <v>0</v>
      </c>
      <c r="W38" s="24">
        <f>SUM(ENERO:DICIEMBRE!W38)</f>
        <v>0</v>
      </c>
      <c r="X38" s="24">
        <f>SUM(ENERO:DICIEMBRE!X38)</f>
        <v>0</v>
      </c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BY38" s="8"/>
      <c r="BZ38" s="8"/>
      <c r="CA38" s="9"/>
      <c r="CB38" s="9"/>
      <c r="CC38" s="9"/>
      <c r="CD38" s="9"/>
      <c r="CE38" s="9"/>
      <c r="CF38" s="9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24">
        <f>SUM(ENERO:DICIEMBRE!U39)</f>
        <v>0</v>
      </c>
      <c r="V39" s="24">
        <f>SUM(ENERO:DICIEMBRE!V39)</f>
        <v>0</v>
      </c>
      <c r="W39" s="24">
        <f>SUM(ENERO:DICIEMBRE!W39)</f>
        <v>0</v>
      </c>
      <c r="X39" s="24">
        <f>SUM(ENERO:DICIEMBRE!X39)</f>
        <v>0</v>
      </c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BY39" s="8"/>
      <c r="BZ39" s="8"/>
      <c r="CA39" s="9"/>
      <c r="CB39" s="9"/>
      <c r="CC39" s="9"/>
      <c r="CD39" s="9"/>
      <c r="CE39" s="9"/>
      <c r="CF39" s="9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x14ac:dyDescent="0.25">
      <c r="A40" s="375"/>
      <c r="B40" s="367" t="s">
        <v>67</v>
      </c>
      <c r="C40" s="368"/>
      <c r="D40" s="36">
        <f>SUM(E40:X40)</f>
        <v>0</v>
      </c>
      <c r="E40" s="24">
        <f>SUM(ENERO:DICIEMBRE!E40)</f>
        <v>0</v>
      </c>
      <c r="F40" s="24">
        <f>SUM(ENERO:DICIEMBRE!F40)</f>
        <v>0</v>
      </c>
      <c r="G40" s="24">
        <f>SUM(ENERO:DICIEMBRE!G40)</f>
        <v>0</v>
      </c>
      <c r="H40" s="24">
        <f>SUM(ENERO:DICIEMBRE!H40)</f>
        <v>0</v>
      </c>
      <c r="I40" s="24">
        <f>SUM(ENERO:DICIEMBRE!I40)</f>
        <v>0</v>
      </c>
      <c r="J40" s="24">
        <f>SUM(ENERO:DICIEMBRE!J40)</f>
        <v>0</v>
      </c>
      <c r="K40" s="24">
        <f>SUM(ENERO:DICIEMBRE!K40)</f>
        <v>0</v>
      </c>
      <c r="L40" s="24">
        <f>SUM(ENERO:DICIEMBRE!L40)</f>
        <v>0</v>
      </c>
      <c r="M40" s="24">
        <f>SUM(ENERO:DICIEMBRE!M40)</f>
        <v>0</v>
      </c>
      <c r="N40" s="24">
        <f>SUM(ENERO:DICIEMBRE!N40)</f>
        <v>0</v>
      </c>
      <c r="O40" s="24">
        <f>SUM(ENERO:DICIEMBRE!O40)</f>
        <v>0</v>
      </c>
      <c r="P40" s="24">
        <f>SUM(ENERO:DICIEMBRE!P40)</f>
        <v>0</v>
      </c>
      <c r="Q40" s="24">
        <f>SUM(ENERO:DICIEMBRE!Q40)</f>
        <v>0</v>
      </c>
      <c r="R40" s="24">
        <f>SUM(ENERO:DICIEMBRE!R40)</f>
        <v>0</v>
      </c>
      <c r="S40" s="24">
        <f>SUM(ENERO:DICIEMBRE!S40)</f>
        <v>0</v>
      </c>
      <c r="T40" s="24">
        <f>SUM(ENERO:DICIEMBRE!T40)</f>
        <v>0</v>
      </c>
      <c r="U40" s="24">
        <f>SUM(ENERO:DICIEMBRE!U40)</f>
        <v>0</v>
      </c>
      <c r="V40" s="24">
        <f>SUM(ENERO:DICIEMBRE!V40)</f>
        <v>0</v>
      </c>
      <c r="W40" s="24">
        <f>SUM(ENERO:DICIEMBRE!W40)</f>
        <v>0</v>
      </c>
      <c r="X40" s="24">
        <f>SUM(ENERO:DICIEMBRE!X40)</f>
        <v>0</v>
      </c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BY40" s="8"/>
      <c r="BZ40" s="8"/>
      <c r="CA40" s="9"/>
      <c r="CB40" s="9"/>
      <c r="CC40" s="9"/>
      <c r="CD40" s="9"/>
      <c r="CE40" s="9"/>
      <c r="CF40" s="9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x14ac:dyDescent="0.25">
      <c r="A41" s="375"/>
      <c r="B41" s="369" t="s">
        <v>68</v>
      </c>
      <c r="C41" s="370"/>
      <c r="D41" s="62">
        <f>SUM(E41:X41)</f>
        <v>0</v>
      </c>
      <c r="E41" s="24">
        <f>SUM(ENERO:DICIEMBRE!E41)</f>
        <v>0</v>
      </c>
      <c r="F41" s="24">
        <f>SUM(ENERO:DICIEMBRE!F41)</f>
        <v>0</v>
      </c>
      <c r="G41" s="24">
        <f>SUM(ENERO:DICIEMBRE!G41)</f>
        <v>0</v>
      </c>
      <c r="H41" s="24">
        <f>SUM(ENERO:DICIEMBRE!H41)</f>
        <v>0</v>
      </c>
      <c r="I41" s="24">
        <f>SUM(ENERO:DICIEMBRE!I41)</f>
        <v>0</v>
      </c>
      <c r="J41" s="24">
        <f>SUM(ENERO:DICIEMBRE!J41)</f>
        <v>0</v>
      </c>
      <c r="K41" s="24">
        <f>SUM(ENERO:DICIEMBRE!K41)</f>
        <v>0</v>
      </c>
      <c r="L41" s="24">
        <f>SUM(ENERO:DICIEMBRE!L41)</f>
        <v>0</v>
      </c>
      <c r="M41" s="24">
        <f>SUM(ENERO:DICIEMBRE!M41)</f>
        <v>0</v>
      </c>
      <c r="N41" s="24">
        <f>SUM(ENERO:DICIEMBRE!N41)</f>
        <v>0</v>
      </c>
      <c r="O41" s="24">
        <f>SUM(ENERO:DICIEMBRE!O41)</f>
        <v>0</v>
      </c>
      <c r="P41" s="24">
        <f>SUM(ENERO:DICIEMBRE!P41)</f>
        <v>0</v>
      </c>
      <c r="Q41" s="24">
        <f>SUM(ENERO:DICIEMBRE!Q41)</f>
        <v>0</v>
      </c>
      <c r="R41" s="24">
        <f>SUM(ENERO:DICIEMBRE!R41)</f>
        <v>0</v>
      </c>
      <c r="S41" s="24">
        <f>SUM(ENERO:DICIEMBRE!S41)</f>
        <v>0</v>
      </c>
      <c r="T41" s="24">
        <f>SUM(ENERO:DICIEMBRE!T41)</f>
        <v>0</v>
      </c>
      <c r="U41" s="24">
        <f>SUM(ENERO:DICIEMBRE!U41)</f>
        <v>0</v>
      </c>
      <c r="V41" s="24">
        <f>SUM(ENERO:DICIEMBRE!V41)</f>
        <v>0</v>
      </c>
      <c r="W41" s="24">
        <f>SUM(ENERO:DICIEMBRE!W41)</f>
        <v>0</v>
      </c>
      <c r="X41" s="24">
        <f>SUM(ENERO:DICIEMBRE!X41)</f>
        <v>0</v>
      </c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BY41" s="8"/>
      <c r="BZ41" s="8"/>
      <c r="CA41" s="9"/>
      <c r="CB41" s="9"/>
      <c r="CC41" s="9"/>
      <c r="CD41" s="9"/>
      <c r="CE41" s="9"/>
      <c r="CF41" s="9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376"/>
      <c r="B42" s="371" t="s">
        <v>4</v>
      </c>
      <c r="C42" s="372"/>
      <c r="D42" s="135">
        <f>SUM(E42:X42)</f>
        <v>12664</v>
      </c>
      <c r="E42" s="136">
        <f>SUM(E11:E41)</f>
        <v>6485</v>
      </c>
      <c r="F42" s="137">
        <f t="shared" ref="F42:AB42" si="6">SUM(F11:F41)</f>
        <v>1665</v>
      </c>
      <c r="G42" s="137">
        <f t="shared" si="6"/>
        <v>1391</v>
      </c>
      <c r="H42" s="137">
        <f t="shared" si="6"/>
        <v>959</v>
      </c>
      <c r="I42" s="138">
        <f t="shared" si="6"/>
        <v>155</v>
      </c>
      <c r="J42" s="139">
        <f t="shared" si="6"/>
        <v>12</v>
      </c>
      <c r="K42" s="137">
        <f t="shared" si="6"/>
        <v>36</v>
      </c>
      <c r="L42" s="137">
        <f t="shared" si="6"/>
        <v>101</v>
      </c>
      <c r="M42" s="140">
        <f t="shared" si="6"/>
        <v>117</v>
      </c>
      <c r="N42" s="140">
        <f t="shared" si="6"/>
        <v>122</v>
      </c>
      <c r="O42" s="140">
        <f t="shared" si="6"/>
        <v>156</v>
      </c>
      <c r="P42" s="140">
        <f t="shared" si="6"/>
        <v>107</v>
      </c>
      <c r="Q42" s="140">
        <f t="shared" si="6"/>
        <v>86</v>
      </c>
      <c r="R42" s="140">
        <f t="shared" si="6"/>
        <v>113</v>
      </c>
      <c r="S42" s="140">
        <f t="shared" si="6"/>
        <v>129</v>
      </c>
      <c r="T42" s="140">
        <f t="shared" si="6"/>
        <v>160</v>
      </c>
      <c r="U42" s="140">
        <f t="shared" si="6"/>
        <v>181</v>
      </c>
      <c r="V42" s="140">
        <f t="shared" si="6"/>
        <v>177</v>
      </c>
      <c r="W42" s="140">
        <f>SUM(W11:W41)</f>
        <v>178</v>
      </c>
      <c r="X42" s="140">
        <f t="shared" si="6"/>
        <v>334</v>
      </c>
      <c r="Y42" s="141">
        <f t="shared" si="6"/>
        <v>0</v>
      </c>
      <c r="Z42" s="142">
        <f t="shared" si="6"/>
        <v>88</v>
      </c>
      <c r="AA42" s="138">
        <f t="shared" si="6"/>
        <v>53</v>
      </c>
      <c r="AB42" s="138">
        <f t="shared" si="6"/>
        <v>13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BY42" s="8"/>
      <c r="BZ42" s="8"/>
      <c r="CA42" s="9"/>
      <c r="CB42" s="9"/>
      <c r="CC42" s="9"/>
      <c r="CD42" s="9"/>
      <c r="CE42" s="9"/>
      <c r="CF42" s="9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BY43" s="8"/>
      <c r="BZ43" s="8"/>
      <c r="CA43" s="9"/>
      <c r="CB43" s="9"/>
      <c r="CC43" s="9"/>
      <c r="CD43" s="9"/>
      <c r="CE43" s="9"/>
      <c r="CF43" s="9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ht="42" x14ac:dyDescent="0.25">
      <c r="A44" s="295" t="s">
        <v>3</v>
      </c>
      <c r="B44" s="373"/>
      <c r="C44" s="322"/>
      <c r="D44" s="147" t="s">
        <v>4</v>
      </c>
      <c r="E44" s="15" t="s">
        <v>70</v>
      </c>
      <c r="F44" s="17" t="s">
        <v>71</v>
      </c>
      <c r="G44" s="17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BY44" s="8"/>
      <c r="BZ44" s="8"/>
      <c r="CA44" s="9"/>
      <c r="CB44" s="9"/>
      <c r="CC44" s="9"/>
      <c r="CD44" s="9"/>
      <c r="CE44" s="9"/>
      <c r="CF44" s="9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x14ac:dyDescent="0.25">
      <c r="A45" s="374" t="s">
        <v>33</v>
      </c>
      <c r="B45" s="377" t="s">
        <v>34</v>
      </c>
      <c r="C45" s="378"/>
      <c r="D45" s="23">
        <f t="shared" ref="D45:D73" si="7">SUM(E45:H45)</f>
        <v>1751</v>
      </c>
      <c r="E45" s="24">
        <f>SUM(ENERO:DICIEMBRE!E45)</f>
        <v>1359</v>
      </c>
      <c r="F45" s="24">
        <f>SUM(ENERO:DICIEMBRE!F45)</f>
        <v>50</v>
      </c>
      <c r="G45" s="24">
        <f>SUM(ENERO:DICIEMBRE!G45)</f>
        <v>0</v>
      </c>
      <c r="H45" s="24">
        <f>SUM(ENERO:DICIEMBRE!H45)</f>
        <v>342</v>
      </c>
      <c r="I45" s="24">
        <f>SUM(ENERO:DICIEMBRE!I45)</f>
        <v>0</v>
      </c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BY45" s="8"/>
      <c r="BZ45" s="8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x14ac:dyDescent="0.25">
      <c r="A46" s="375"/>
      <c r="B46" s="302" t="s">
        <v>35</v>
      </c>
      <c r="C46" s="152" t="s">
        <v>36</v>
      </c>
      <c r="D46" s="23">
        <f t="shared" si="7"/>
        <v>671</v>
      </c>
      <c r="E46" s="24">
        <f>SUM(ENERO:DICIEMBRE!E46)</f>
        <v>559</v>
      </c>
      <c r="F46" s="24">
        <f>SUM(ENERO:DICIEMBRE!F46)</f>
        <v>27</v>
      </c>
      <c r="G46" s="24">
        <f>SUM(ENERO:DICIEMBRE!G46)</f>
        <v>0</v>
      </c>
      <c r="H46" s="24">
        <f>SUM(ENERO:DICIEMBRE!H46)</f>
        <v>85</v>
      </c>
      <c r="I46" s="24">
        <f>SUM(ENERO:DICIEMBRE!I46)</f>
        <v>0</v>
      </c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BY46" s="8"/>
      <c r="BZ46" s="8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x14ac:dyDescent="0.25">
      <c r="A47" s="375"/>
      <c r="B47" s="379"/>
      <c r="C47" s="46" t="s">
        <v>37</v>
      </c>
      <c r="D47" s="84">
        <f t="shared" si="7"/>
        <v>355</v>
      </c>
      <c r="E47" s="24">
        <f>SUM(ENERO:DICIEMBRE!E47)</f>
        <v>248</v>
      </c>
      <c r="F47" s="24">
        <f>SUM(ENERO:DICIEMBRE!F47)</f>
        <v>34</v>
      </c>
      <c r="G47" s="24">
        <f>SUM(ENERO:DICIEMBRE!G47)</f>
        <v>0</v>
      </c>
      <c r="H47" s="24">
        <f>SUM(ENERO:DICIEMBRE!H47)</f>
        <v>73</v>
      </c>
      <c r="I47" s="24">
        <f>SUM(ENERO:DICIEMBRE!I47)</f>
        <v>0</v>
      </c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BY47" s="8"/>
      <c r="BZ47" s="8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375"/>
      <c r="B48" s="379"/>
      <c r="C48" s="46" t="s">
        <v>38</v>
      </c>
      <c r="D48" s="47">
        <f t="shared" si="7"/>
        <v>172</v>
      </c>
      <c r="E48" s="24">
        <f>SUM(ENERO:DICIEMBRE!E48)</f>
        <v>156</v>
      </c>
      <c r="F48" s="24">
        <f>SUM(ENERO:DICIEMBRE!F48)</f>
        <v>4</v>
      </c>
      <c r="G48" s="24">
        <f>SUM(ENERO:DICIEMBRE!G48)</f>
        <v>0</v>
      </c>
      <c r="H48" s="24">
        <f>SUM(ENERO:DICIEMBRE!H48)</f>
        <v>12</v>
      </c>
      <c r="I48" s="24">
        <f>SUM(ENERO:DICIEMBRE!I48)</f>
        <v>0</v>
      </c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BY48" s="8"/>
      <c r="BZ48" s="8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375"/>
      <c r="B49" s="303"/>
      <c r="C49" s="155" t="s">
        <v>39</v>
      </c>
      <c r="D49" s="62">
        <f t="shared" si="7"/>
        <v>542</v>
      </c>
      <c r="E49" s="24">
        <f>SUM(ENERO:DICIEMBRE!E49)</f>
        <v>492</v>
      </c>
      <c r="F49" s="24">
        <f>SUM(ENERO:DICIEMBRE!F49)</f>
        <v>10</v>
      </c>
      <c r="G49" s="24">
        <f>SUM(ENERO:DICIEMBRE!G49)</f>
        <v>0</v>
      </c>
      <c r="H49" s="24">
        <f>SUM(ENERO:DICIEMBRE!H49)</f>
        <v>40</v>
      </c>
      <c r="I49" s="24">
        <f>SUM(ENERO:DICIEMBRE!I49)</f>
        <v>0</v>
      </c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BY49" s="8"/>
      <c r="BZ49" s="8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x14ac:dyDescent="0.25">
      <c r="A50" s="375"/>
      <c r="B50" s="380" t="s">
        <v>40</v>
      </c>
      <c r="C50" s="381"/>
      <c r="D50" s="56">
        <f t="shared" si="7"/>
        <v>1047</v>
      </c>
      <c r="E50" s="24">
        <f>SUM(ENERO:DICIEMBRE!E50)</f>
        <v>808</v>
      </c>
      <c r="F50" s="24">
        <f>SUM(ENERO:DICIEMBRE!F50)</f>
        <v>32</v>
      </c>
      <c r="G50" s="24">
        <f>SUM(ENERO:DICIEMBRE!G50)</f>
        <v>0</v>
      </c>
      <c r="H50" s="24">
        <f>SUM(ENERO:DICIEMBRE!H50)</f>
        <v>207</v>
      </c>
      <c r="I50" s="24">
        <f>SUM(ENERO:DICIEMBRE!I50)</f>
        <v>0</v>
      </c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BY50" s="8"/>
      <c r="BZ50" s="8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x14ac:dyDescent="0.25">
      <c r="A51" s="375"/>
      <c r="B51" s="334" t="s">
        <v>41</v>
      </c>
      <c r="C51" s="335"/>
      <c r="D51" s="84">
        <f t="shared" si="7"/>
        <v>960</v>
      </c>
      <c r="E51" s="24">
        <f>SUM(ENERO:DICIEMBRE!E51)</f>
        <v>639</v>
      </c>
      <c r="F51" s="24">
        <f>SUM(ENERO:DICIEMBRE!F51)</f>
        <v>51</v>
      </c>
      <c r="G51" s="24">
        <f>SUM(ENERO:DICIEMBRE!G51)</f>
        <v>0</v>
      </c>
      <c r="H51" s="24">
        <f>SUM(ENERO:DICIEMBRE!H51)</f>
        <v>270</v>
      </c>
      <c r="I51" s="24">
        <f>SUM(ENERO:DICIEMBRE!I51)</f>
        <v>0</v>
      </c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BY51" s="8"/>
      <c r="BZ51" s="8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x14ac:dyDescent="0.25">
      <c r="A52" s="375"/>
      <c r="B52" s="334" t="s">
        <v>42</v>
      </c>
      <c r="C52" s="335"/>
      <c r="D52" s="84">
        <f t="shared" si="7"/>
        <v>317</v>
      </c>
      <c r="E52" s="24">
        <f>SUM(ENERO:DICIEMBRE!E52)</f>
        <v>243</v>
      </c>
      <c r="F52" s="24">
        <f>SUM(ENERO:DICIEMBRE!F52)</f>
        <v>23</v>
      </c>
      <c r="G52" s="24">
        <f>SUM(ENERO:DICIEMBRE!G52)</f>
        <v>0</v>
      </c>
      <c r="H52" s="24">
        <f>SUM(ENERO:DICIEMBRE!H52)</f>
        <v>51</v>
      </c>
      <c r="I52" s="24">
        <f>SUM(ENERO:DICIEMBRE!I52)</f>
        <v>0</v>
      </c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BY52" s="8"/>
      <c r="BZ52" s="8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375"/>
      <c r="B53" s="334" t="s">
        <v>43</v>
      </c>
      <c r="C53" s="335"/>
      <c r="D53" s="84">
        <f t="shared" si="7"/>
        <v>0</v>
      </c>
      <c r="E53" s="24">
        <f>SUM(ENERO:DICIEMBRE!E53)</f>
        <v>0</v>
      </c>
      <c r="F53" s="24">
        <f>SUM(ENERO:DICIEMBRE!F53)</f>
        <v>0</v>
      </c>
      <c r="G53" s="24">
        <f>SUM(ENERO:DICIEMBRE!G53)</f>
        <v>0</v>
      </c>
      <c r="H53" s="24">
        <f>SUM(ENERO:DICIEMBRE!H53)</f>
        <v>0</v>
      </c>
      <c r="I53" s="24">
        <f>SUM(ENERO:DICIEMBRE!I53)</f>
        <v>0</v>
      </c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BY53" s="8"/>
      <c r="BZ53" s="8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375"/>
      <c r="B54" s="334" t="s">
        <v>44</v>
      </c>
      <c r="C54" s="335"/>
      <c r="D54" s="84">
        <f t="shared" si="7"/>
        <v>343</v>
      </c>
      <c r="E54" s="24">
        <f>SUM(ENERO:DICIEMBRE!E54)</f>
        <v>203</v>
      </c>
      <c r="F54" s="24">
        <f>SUM(ENERO:DICIEMBRE!F54)</f>
        <v>30</v>
      </c>
      <c r="G54" s="24">
        <f>SUM(ENERO:DICIEMBRE!G54)</f>
        <v>0</v>
      </c>
      <c r="H54" s="24">
        <f>SUM(ENERO:DICIEMBRE!H54)</f>
        <v>110</v>
      </c>
      <c r="I54" s="24">
        <f>SUM(ENERO:DICIEMBRE!I54)</f>
        <v>0</v>
      </c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BY54" s="8"/>
      <c r="BZ54" s="8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375"/>
      <c r="B55" s="334" t="s">
        <v>45</v>
      </c>
      <c r="C55" s="335"/>
      <c r="D55" s="84">
        <f t="shared" si="7"/>
        <v>0</v>
      </c>
      <c r="E55" s="24">
        <f>SUM(ENERO:DICIEMBRE!E55)</f>
        <v>0</v>
      </c>
      <c r="F55" s="24">
        <f>SUM(ENERO:DICIEMBRE!F55)</f>
        <v>0</v>
      </c>
      <c r="G55" s="24">
        <f>SUM(ENERO:DICIEMBRE!G55)</f>
        <v>0</v>
      </c>
      <c r="H55" s="24">
        <f>SUM(ENERO:DICIEMBRE!H55)</f>
        <v>0</v>
      </c>
      <c r="I55" s="24">
        <f>SUM(ENERO:DICIEMBRE!I55)</f>
        <v>0</v>
      </c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BY55" s="8"/>
      <c r="BZ55" s="8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x14ac:dyDescent="0.25">
      <c r="A56" s="375"/>
      <c r="B56" s="360" t="s">
        <v>46</v>
      </c>
      <c r="C56" s="361"/>
      <c r="D56" s="84">
        <f t="shared" si="7"/>
        <v>26</v>
      </c>
      <c r="E56" s="24">
        <f>SUM(ENERO:DICIEMBRE!E56)</f>
        <v>7</v>
      </c>
      <c r="F56" s="24">
        <f>SUM(ENERO:DICIEMBRE!F56)</f>
        <v>19</v>
      </c>
      <c r="G56" s="24">
        <f>SUM(ENERO:DICIEMBRE!G56)</f>
        <v>0</v>
      </c>
      <c r="H56" s="24">
        <f>SUM(ENERO:DICIEMBRE!H56)</f>
        <v>0</v>
      </c>
      <c r="I56" s="24">
        <f>SUM(ENERO:DICIEMBRE!I56)</f>
        <v>0</v>
      </c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BY56" s="8"/>
      <c r="BZ56" s="8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375"/>
      <c r="B57" s="362" t="s">
        <v>47</v>
      </c>
      <c r="C57" s="363"/>
      <c r="D57" s="84">
        <f t="shared" si="7"/>
        <v>35</v>
      </c>
      <c r="E57" s="24">
        <f>SUM(ENERO:DICIEMBRE!E57)</f>
        <v>30</v>
      </c>
      <c r="F57" s="24">
        <f>SUM(ENERO:DICIEMBRE!F57)</f>
        <v>3</v>
      </c>
      <c r="G57" s="24">
        <f>SUM(ENERO:DICIEMBRE!G57)</f>
        <v>0</v>
      </c>
      <c r="H57" s="24">
        <f>SUM(ENERO:DICIEMBRE!H57)</f>
        <v>2</v>
      </c>
      <c r="I57" s="24">
        <f>SUM(ENERO:DICIEMBRE!I57)</f>
        <v>0</v>
      </c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BY57" s="8"/>
      <c r="BZ57" s="8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x14ac:dyDescent="0.25">
      <c r="A58" s="375"/>
      <c r="B58" s="364" t="s">
        <v>48</v>
      </c>
      <c r="C58" s="95" t="s">
        <v>49</v>
      </c>
      <c r="D58" s="36">
        <f t="shared" si="7"/>
        <v>307</v>
      </c>
      <c r="E58" s="24">
        <f>SUM(ENERO:DICIEMBRE!E58)</f>
        <v>202</v>
      </c>
      <c r="F58" s="24">
        <f>SUM(ENERO:DICIEMBRE!F58)</f>
        <v>37</v>
      </c>
      <c r="G58" s="24">
        <f>SUM(ENERO:DICIEMBRE!G58)</f>
        <v>0</v>
      </c>
      <c r="H58" s="24">
        <f>SUM(ENERO:DICIEMBRE!H58)</f>
        <v>68</v>
      </c>
      <c r="I58" s="24">
        <f>SUM(ENERO:DICIEMBRE!I58)</f>
        <v>0</v>
      </c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BY58" s="8"/>
      <c r="BZ58" s="8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375"/>
      <c r="B59" s="365"/>
      <c r="C59" s="99" t="s">
        <v>50</v>
      </c>
      <c r="D59" s="47">
        <f t="shared" si="7"/>
        <v>310</v>
      </c>
      <c r="E59" s="24">
        <f>SUM(ENERO:DICIEMBRE!E59)</f>
        <v>189</v>
      </c>
      <c r="F59" s="24">
        <f>SUM(ENERO:DICIEMBRE!F59)</f>
        <v>41</v>
      </c>
      <c r="G59" s="24">
        <f>SUM(ENERO:DICIEMBRE!G59)</f>
        <v>0</v>
      </c>
      <c r="H59" s="24">
        <f>SUM(ENERO:DICIEMBRE!H59)</f>
        <v>80</v>
      </c>
      <c r="I59" s="24">
        <f>SUM(ENERO:DICIEMBRE!I59)</f>
        <v>0</v>
      </c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BY59" s="8"/>
      <c r="BZ59" s="8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375"/>
      <c r="B60" s="366"/>
      <c r="C60" s="106" t="s">
        <v>51</v>
      </c>
      <c r="D60" s="107">
        <f t="shared" si="7"/>
        <v>0</v>
      </c>
      <c r="E60" s="24">
        <f>SUM(ENERO:DICIEMBRE!E60)</f>
        <v>0</v>
      </c>
      <c r="F60" s="24">
        <f>SUM(ENERO:DICIEMBRE!F60)</f>
        <v>0</v>
      </c>
      <c r="G60" s="24">
        <f>SUM(ENERO:DICIEMBRE!G60)</f>
        <v>0</v>
      </c>
      <c r="H60" s="24">
        <f>SUM(ENERO:DICIEMBRE!H60)</f>
        <v>0</v>
      </c>
      <c r="I60" s="24">
        <f>SUM(ENERO:DICIEMBRE!I60)</f>
        <v>0</v>
      </c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BY60" s="8"/>
      <c r="BZ60" s="8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375"/>
      <c r="B61" s="364" t="s">
        <v>52</v>
      </c>
      <c r="C61" s="35" t="s">
        <v>53</v>
      </c>
      <c r="D61" s="23">
        <f t="shared" si="7"/>
        <v>10</v>
      </c>
      <c r="E61" s="24">
        <f>SUM(ENERO:DICIEMBRE!E61)</f>
        <v>10</v>
      </c>
      <c r="F61" s="24">
        <f>SUM(ENERO:DICIEMBRE!F61)</f>
        <v>0</v>
      </c>
      <c r="G61" s="24">
        <f>SUM(ENERO:DICIEMBRE!G61)</f>
        <v>0</v>
      </c>
      <c r="H61" s="24">
        <f>SUM(ENERO:DICIEMBRE!H61)</f>
        <v>0</v>
      </c>
      <c r="I61" s="24">
        <f>SUM(ENERO:DICIEMBRE!I61)</f>
        <v>0</v>
      </c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BY61" s="8"/>
      <c r="BZ61" s="8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x14ac:dyDescent="0.25">
      <c r="A62" s="375"/>
      <c r="B62" s="365"/>
      <c r="C62" s="115" t="s">
        <v>54</v>
      </c>
      <c r="D62" s="84">
        <f t="shared" si="7"/>
        <v>0</v>
      </c>
      <c r="E62" s="24">
        <f>SUM(ENERO:DICIEMBRE!E62)</f>
        <v>0</v>
      </c>
      <c r="F62" s="24">
        <f>SUM(ENERO:DICIEMBRE!F62)</f>
        <v>0</v>
      </c>
      <c r="G62" s="24">
        <f>SUM(ENERO:DICIEMBRE!G62)</f>
        <v>0</v>
      </c>
      <c r="H62" s="24">
        <f>SUM(ENERO:DICIEMBRE!H62)</f>
        <v>0</v>
      </c>
      <c r="I62" s="24">
        <f>SUM(ENERO:DICIEMBRE!I62)</f>
        <v>0</v>
      </c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BY62" s="8"/>
      <c r="BZ62" s="8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x14ac:dyDescent="0.25">
      <c r="A63" s="375"/>
      <c r="B63" s="366"/>
      <c r="C63" s="106" t="s">
        <v>51</v>
      </c>
      <c r="D63" s="107">
        <f t="shared" si="7"/>
        <v>518</v>
      </c>
      <c r="E63" s="24">
        <f>SUM(ENERO:DICIEMBRE!E63)</f>
        <v>417</v>
      </c>
      <c r="F63" s="24">
        <f>SUM(ENERO:DICIEMBRE!F63)</f>
        <v>18</v>
      </c>
      <c r="G63" s="24">
        <f>SUM(ENERO:DICIEMBRE!G63)</f>
        <v>0</v>
      </c>
      <c r="H63" s="24">
        <f>SUM(ENERO:DICIEMBRE!H63)</f>
        <v>83</v>
      </c>
      <c r="I63" s="24">
        <f>SUM(ENERO:DICIEMBRE!I63)</f>
        <v>0</v>
      </c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BY63" s="8"/>
      <c r="BZ63" s="8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375"/>
      <c r="B64" s="334" t="s">
        <v>55</v>
      </c>
      <c r="C64" s="335"/>
      <c r="D64" s="84">
        <f t="shared" si="7"/>
        <v>2036</v>
      </c>
      <c r="E64" s="24">
        <f>SUM(ENERO:DICIEMBRE!E64)</f>
        <v>1120</v>
      </c>
      <c r="F64" s="24">
        <f>SUM(ENERO:DICIEMBRE!F64)</f>
        <v>112</v>
      </c>
      <c r="G64" s="24">
        <f>SUM(ENERO:DICIEMBRE!G64)</f>
        <v>0</v>
      </c>
      <c r="H64" s="24">
        <f>SUM(ENERO:DICIEMBRE!H64)</f>
        <v>804</v>
      </c>
      <c r="I64" s="24">
        <f>SUM(ENERO:DICIEMBRE!I64)</f>
        <v>0</v>
      </c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BY64" s="8"/>
      <c r="BZ64" s="8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x14ac:dyDescent="0.25">
      <c r="A65" s="375"/>
      <c r="B65" s="314" t="s">
        <v>56</v>
      </c>
      <c r="C65" s="161" t="s">
        <v>57</v>
      </c>
      <c r="D65" s="84">
        <f t="shared" si="7"/>
        <v>14</v>
      </c>
      <c r="E65" s="24">
        <f>SUM(ENERO:DICIEMBRE!E65)</f>
        <v>9</v>
      </c>
      <c r="F65" s="24">
        <f>SUM(ENERO:DICIEMBRE!F65)</f>
        <v>3</v>
      </c>
      <c r="G65" s="24">
        <f>SUM(ENERO:DICIEMBRE!G65)</f>
        <v>0</v>
      </c>
      <c r="H65" s="24">
        <f>SUM(ENERO:DICIEMBRE!H65)</f>
        <v>2</v>
      </c>
      <c r="I65" s="24">
        <f>SUM(ENERO:DICIEMBRE!I65)</f>
        <v>0</v>
      </c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BY65" s="8"/>
      <c r="BZ65" s="8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375"/>
      <c r="B66" s="314"/>
      <c r="C66" s="161" t="s">
        <v>58</v>
      </c>
      <c r="D66" s="84">
        <f t="shared" si="7"/>
        <v>10</v>
      </c>
      <c r="E66" s="24">
        <f>SUM(ENERO:DICIEMBRE!E66)</f>
        <v>5</v>
      </c>
      <c r="F66" s="24">
        <f>SUM(ENERO:DICIEMBRE!F66)</f>
        <v>3</v>
      </c>
      <c r="G66" s="24">
        <f>SUM(ENERO:DICIEMBRE!G66)</f>
        <v>0</v>
      </c>
      <c r="H66" s="24">
        <f>SUM(ENERO:DICIEMBRE!H66)</f>
        <v>2</v>
      </c>
      <c r="I66" s="24">
        <f>SUM(ENERO:DICIEMBRE!I66)</f>
        <v>0</v>
      </c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BY66" s="8"/>
      <c r="BZ66" s="8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x14ac:dyDescent="0.25">
      <c r="A67" s="375"/>
      <c r="B67" s="336" t="s">
        <v>59</v>
      </c>
      <c r="C67" s="336"/>
      <c r="D67" s="84">
        <f t="shared" si="7"/>
        <v>0</v>
      </c>
      <c r="E67" s="24">
        <f>SUM(ENERO:DICIEMBRE!E67)</f>
        <v>0</v>
      </c>
      <c r="F67" s="24">
        <f>SUM(ENERO:DICIEMBRE!F67)</f>
        <v>0</v>
      </c>
      <c r="G67" s="24">
        <f>SUM(ENERO:DICIEMBRE!G67)</f>
        <v>0</v>
      </c>
      <c r="H67" s="24">
        <f>SUM(ENERO:DICIEMBRE!H67)</f>
        <v>0</v>
      </c>
      <c r="I67" s="24">
        <f>SUM(ENERO:DICIEMBRE!I67)</f>
        <v>0</v>
      </c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BY67" s="8"/>
      <c r="BZ67" s="8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375"/>
      <c r="B68" s="337" t="s">
        <v>60</v>
      </c>
      <c r="C68" s="338"/>
      <c r="D68" s="84">
        <f t="shared" si="7"/>
        <v>0</v>
      </c>
      <c r="E68" s="24">
        <f>SUM(ENERO:DICIEMBRE!E68)</f>
        <v>0</v>
      </c>
      <c r="F68" s="24">
        <f>SUM(ENERO:DICIEMBRE!F68)</f>
        <v>0</v>
      </c>
      <c r="G68" s="24">
        <f>SUM(ENERO:DICIEMBRE!G68)</f>
        <v>0</v>
      </c>
      <c r="H68" s="24">
        <f>SUM(ENERO:DICIEMBRE!H68)</f>
        <v>0</v>
      </c>
      <c r="I68" s="24">
        <f>SUM(ENERO:DICIEMBRE!I68)</f>
        <v>0</v>
      </c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BY68" s="8"/>
      <c r="BZ68" s="8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x14ac:dyDescent="0.25">
      <c r="A69" s="375"/>
      <c r="B69" s="360" t="s">
        <v>61</v>
      </c>
      <c r="C69" s="361"/>
      <c r="D69" s="84">
        <f t="shared" si="7"/>
        <v>0</v>
      </c>
      <c r="E69" s="24">
        <f>SUM(ENERO:DICIEMBRE!E69)</f>
        <v>0</v>
      </c>
      <c r="F69" s="24">
        <f>SUM(ENERO:DICIEMBRE!F69)</f>
        <v>0</v>
      </c>
      <c r="G69" s="24">
        <f>SUM(ENERO:DICIEMBRE!G69)</f>
        <v>0</v>
      </c>
      <c r="H69" s="24">
        <f>SUM(ENERO:DICIEMBRE!H69)</f>
        <v>0</v>
      </c>
      <c r="I69" s="24">
        <f>SUM(ENERO:DICIEMBRE!I69)</f>
        <v>0</v>
      </c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BY69" s="8"/>
      <c r="BZ69" s="8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375"/>
      <c r="B70" s="362" t="s">
        <v>62</v>
      </c>
      <c r="C70" s="363"/>
      <c r="D70" s="84">
        <f t="shared" si="7"/>
        <v>3964</v>
      </c>
      <c r="E70" s="24">
        <f>SUM(ENERO:DICIEMBRE!E70)</f>
        <v>583</v>
      </c>
      <c r="F70" s="24">
        <f>SUM(ENERO:DICIEMBRE!F70)</f>
        <v>1287</v>
      </c>
      <c r="G70" s="24">
        <f>SUM(ENERO:DICIEMBRE!G70)</f>
        <v>1151</v>
      </c>
      <c r="H70" s="24">
        <f>SUM(ENERO:DICIEMBRE!H70)</f>
        <v>943</v>
      </c>
      <c r="I70" s="24">
        <f>SUM(ENERO:DICIEMBRE!I70)</f>
        <v>0</v>
      </c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BY70" s="8"/>
      <c r="BZ70" s="8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x14ac:dyDescent="0.25">
      <c r="A71" s="375"/>
      <c r="B71" s="364" t="s">
        <v>63</v>
      </c>
      <c r="C71" s="119" t="s">
        <v>64</v>
      </c>
      <c r="D71" s="23">
        <f t="shared" si="7"/>
        <v>0</v>
      </c>
      <c r="E71" s="24">
        <f>SUM(ENERO:DICIEMBRE!E71)</f>
        <v>0</v>
      </c>
      <c r="F71" s="24">
        <f>SUM(ENERO:DICIEMBRE!F71)</f>
        <v>0</v>
      </c>
      <c r="G71" s="24">
        <f>SUM(ENERO:DICIEMBRE!G71)</f>
        <v>0</v>
      </c>
      <c r="H71" s="24">
        <f>SUM(ENERO:DICIEMBRE!H71)</f>
        <v>0</v>
      </c>
      <c r="I71" s="24">
        <f>SUM(ENERO:DICIEMBRE!I71)</f>
        <v>0</v>
      </c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BY71" s="8"/>
      <c r="BZ71" s="8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x14ac:dyDescent="0.25">
      <c r="A72" s="375"/>
      <c r="B72" s="365"/>
      <c r="C72" s="162" t="s">
        <v>65</v>
      </c>
      <c r="D72" s="84">
        <f t="shared" si="7"/>
        <v>0</v>
      </c>
      <c r="E72" s="24">
        <f>SUM(ENERO:DICIEMBRE!E72)</f>
        <v>0</v>
      </c>
      <c r="F72" s="24">
        <f>SUM(ENERO:DICIEMBRE!F72)</f>
        <v>0</v>
      </c>
      <c r="G72" s="24">
        <f>SUM(ENERO:DICIEMBRE!G72)</f>
        <v>0</v>
      </c>
      <c r="H72" s="24">
        <f>SUM(ENERO:DICIEMBRE!H72)</f>
        <v>0</v>
      </c>
      <c r="I72" s="24">
        <f>SUM(ENERO:DICIEMBRE!I72)</f>
        <v>0</v>
      </c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BY72" s="8"/>
      <c r="BZ72" s="8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ht="22.5" x14ac:dyDescent="0.25">
      <c r="A73" s="375"/>
      <c r="B73" s="366"/>
      <c r="C73" s="127" t="s">
        <v>66</v>
      </c>
      <c r="D73" s="84">
        <f t="shared" si="7"/>
        <v>0</v>
      </c>
      <c r="E73" s="24">
        <f>SUM(ENERO:DICIEMBRE!E73)</f>
        <v>0</v>
      </c>
      <c r="F73" s="24">
        <f>SUM(ENERO:DICIEMBRE!F73)</f>
        <v>0</v>
      </c>
      <c r="G73" s="24">
        <f>SUM(ENERO:DICIEMBRE!G73)</f>
        <v>0</v>
      </c>
      <c r="H73" s="24">
        <f>SUM(ENERO:DICIEMBRE!H73)</f>
        <v>0</v>
      </c>
      <c r="I73" s="24">
        <f>SUM(ENERO:DICIEMBRE!I73)</f>
        <v>0</v>
      </c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BY73" s="8"/>
      <c r="BZ73" s="8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x14ac:dyDescent="0.25">
      <c r="A74" s="375"/>
      <c r="B74" s="382" t="s">
        <v>67</v>
      </c>
      <c r="C74" s="383"/>
      <c r="D74" s="36">
        <f>SUM(E74:H74)</f>
        <v>0</v>
      </c>
      <c r="E74" s="24">
        <f>SUM(ENERO:DICIEMBRE!E74)</f>
        <v>0</v>
      </c>
      <c r="F74" s="24">
        <f>SUM(ENERO:DICIEMBRE!F74)</f>
        <v>0</v>
      </c>
      <c r="G74" s="24">
        <f>SUM(ENERO:DICIEMBRE!G74)</f>
        <v>0</v>
      </c>
      <c r="H74" s="24">
        <f>SUM(ENERO:DICIEMBRE!H74)</f>
        <v>0</v>
      </c>
      <c r="I74" s="24">
        <f>SUM(ENERO:DICIEMBRE!I74)</f>
        <v>0</v>
      </c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BY74" s="8"/>
      <c r="BZ74" s="8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x14ac:dyDescent="0.25">
      <c r="A75" s="375"/>
      <c r="B75" s="369" t="s">
        <v>68</v>
      </c>
      <c r="C75" s="370"/>
      <c r="D75" s="62">
        <f>SUM(E75:H75)</f>
        <v>0</v>
      </c>
      <c r="E75" s="24">
        <f>SUM(ENERO:DICIEMBRE!E75)</f>
        <v>0</v>
      </c>
      <c r="F75" s="24">
        <f>SUM(ENERO:DICIEMBRE!F75)</f>
        <v>0</v>
      </c>
      <c r="G75" s="24">
        <f>SUM(ENERO:DICIEMBRE!G75)</f>
        <v>0</v>
      </c>
      <c r="H75" s="24">
        <f>SUM(ENERO:DICIEMBRE!H75)</f>
        <v>0</v>
      </c>
      <c r="I75" s="24">
        <f>SUM(ENERO:DICIEMBRE!I75)</f>
        <v>0</v>
      </c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BY75" s="8"/>
      <c r="BZ75" s="8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x14ac:dyDescent="0.25">
      <c r="A76" s="376"/>
      <c r="B76" s="357" t="s">
        <v>4</v>
      </c>
      <c r="C76" s="359"/>
      <c r="D76" s="135">
        <f>SUM(E76:H76)</f>
        <v>13388</v>
      </c>
      <c r="E76" s="136">
        <f>SUM(E45:E75)</f>
        <v>7279</v>
      </c>
      <c r="F76" s="139">
        <f t="shared" ref="F76:I76" si="11">SUM(F45:F75)</f>
        <v>1784</v>
      </c>
      <c r="G76" s="139">
        <f t="shared" si="11"/>
        <v>1151</v>
      </c>
      <c r="H76" s="165">
        <f t="shared" si="11"/>
        <v>3174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BY76" s="8"/>
      <c r="BZ76" s="8"/>
      <c r="CA76" s="9"/>
      <c r="CB76" s="9"/>
      <c r="CC76" s="9"/>
      <c r="CD76" s="9"/>
      <c r="CE76" s="9"/>
      <c r="CF76" s="9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BY77" s="8"/>
      <c r="BZ77" s="8"/>
      <c r="CA77" s="9"/>
      <c r="CB77" s="9"/>
      <c r="CC77" s="9"/>
      <c r="CD77" s="9"/>
      <c r="CE77" s="9"/>
      <c r="CF77" s="9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31.5" x14ac:dyDescent="0.25">
      <c r="A78" s="314" t="s">
        <v>76</v>
      </c>
      <c r="B78" s="314"/>
      <c r="C78" s="314"/>
      <c r="D78" s="169" t="s">
        <v>77</v>
      </c>
      <c r="E78" s="170" t="s">
        <v>78</v>
      </c>
      <c r="F78" s="17" t="s">
        <v>79</v>
      </c>
      <c r="G78" s="17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BY78" s="8"/>
      <c r="BZ78" s="8"/>
      <c r="CA78" s="9"/>
      <c r="CB78" s="9"/>
      <c r="CC78" s="9"/>
      <c r="CD78" s="9"/>
      <c r="CE78" s="9"/>
      <c r="CF78" s="9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BY79" s="8"/>
      <c r="BZ79" s="8"/>
      <c r="CA79" s="9"/>
      <c r="CB79" s="9"/>
      <c r="CC79" s="9"/>
      <c r="CD79" s="9"/>
      <c r="CE79" s="9"/>
      <c r="CF79" s="9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BY80" s="8"/>
      <c r="BZ80" s="8"/>
      <c r="CA80" s="9"/>
      <c r="CB80" s="9"/>
      <c r="CC80" s="9"/>
      <c r="CD80" s="9"/>
      <c r="CE80" s="9"/>
      <c r="CF80" s="9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BY81" s="8"/>
      <c r="BZ81" s="8"/>
      <c r="CA81" s="9"/>
      <c r="CB81" s="9"/>
      <c r="CC81" s="9"/>
      <c r="CD81" s="9"/>
      <c r="CE81" s="9"/>
      <c r="CF81" s="9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BY82" s="8"/>
      <c r="BZ82" s="8"/>
      <c r="CA82" s="9"/>
      <c r="CB82" s="9"/>
      <c r="CC82" s="9"/>
      <c r="CD82" s="9"/>
      <c r="CE82" s="9"/>
      <c r="CF82" s="9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BY83" s="8"/>
      <c r="BZ83" s="8"/>
      <c r="CA83" s="9"/>
      <c r="CB83" s="9"/>
      <c r="CC83" s="9"/>
      <c r="CD83" s="9"/>
      <c r="CE83" s="9"/>
      <c r="CF83" s="9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BY84" s="8"/>
      <c r="BZ84" s="8"/>
      <c r="CA84" s="9"/>
      <c r="CB84" s="9"/>
      <c r="CC84" s="9"/>
      <c r="CD84" s="9"/>
      <c r="CE84" s="9"/>
      <c r="CF84" s="9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ht="21" x14ac:dyDescent="0.25">
      <c r="A85" s="330" t="s">
        <v>87</v>
      </c>
      <c r="B85" s="339"/>
      <c r="C85" s="340"/>
      <c r="D85" s="147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BY85" s="8"/>
      <c r="BZ85" s="8"/>
      <c r="CA85" s="9"/>
      <c r="CB85" s="9"/>
      <c r="CC85" s="9"/>
      <c r="CD85" s="9"/>
      <c r="CE85" s="9"/>
      <c r="CF85" s="9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83" t="s">
        <v>92</v>
      </c>
      <c r="B89" s="183"/>
      <c r="C89" s="184"/>
      <c r="E89" s="185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x14ac:dyDescent="0.25">
      <c r="A90" s="321" t="s">
        <v>93</v>
      </c>
      <c r="B90" s="321"/>
      <c r="C90" s="321"/>
      <c r="D90" s="330" t="s">
        <v>94</v>
      </c>
      <c r="E90" s="322" t="s">
        <v>95</v>
      </c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321"/>
      <c r="B91" s="321"/>
      <c r="C91" s="321"/>
      <c r="D91" s="330"/>
      <c r="E91" s="322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x14ac:dyDescent="0.25">
      <c r="A92" s="331" t="s">
        <v>96</v>
      </c>
      <c r="B92" s="332"/>
      <c r="C92" s="333"/>
      <c r="D92" s="186"/>
      <c r="E92" s="187"/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307" t="s">
        <v>97</v>
      </c>
      <c r="B93" s="308"/>
      <c r="C93" s="309"/>
      <c r="D93" s="188"/>
      <c r="E93" s="189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x14ac:dyDescent="0.25">
      <c r="A94" s="318" t="s">
        <v>98</v>
      </c>
      <c r="B94" s="319"/>
      <c r="C94" s="320"/>
      <c r="D94" s="190"/>
      <c r="E94" s="191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83" t="s">
        <v>99</v>
      </c>
      <c r="B95" s="183"/>
      <c r="C95" s="184"/>
      <c r="E95" s="185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ht="21" x14ac:dyDescent="0.25">
      <c r="A97" s="321"/>
      <c r="B97" s="321"/>
      <c r="C97" s="321"/>
      <c r="D97" s="314"/>
      <c r="E97" s="322"/>
      <c r="F97" s="170" t="s">
        <v>11</v>
      </c>
      <c r="G97" s="18" t="s">
        <v>12</v>
      </c>
      <c r="H97" s="192" t="s">
        <v>104</v>
      </c>
      <c r="I97" s="17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BY98" s="8"/>
      <c r="BZ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C98" s="9"/>
      <c r="CD98" s="9"/>
      <c r="CE98" s="9"/>
      <c r="CF98" s="9"/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s="7" customFormat="1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BY99" s="8"/>
      <c r="BZ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C99" s="9"/>
      <c r="CD99" s="9"/>
      <c r="CE99" s="9"/>
      <c r="CF99" s="9"/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BY100" s="8"/>
      <c r="BZ100" s="8"/>
      <c r="CA100" s="44" t="str">
        <f t="shared" si="13"/>
        <v/>
      </c>
      <c r="CB100" s="201" t="str">
        <f t="shared" si="14"/>
        <v/>
      </c>
      <c r="CC100" s="9"/>
      <c r="CD100" s="9"/>
      <c r="CE100" s="9"/>
      <c r="CF100" s="9"/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83" t="s">
        <v>110</v>
      </c>
      <c r="B101" s="184"/>
      <c r="C101" s="184"/>
      <c r="D101" s="215"/>
      <c r="H101" s="216"/>
      <c r="BY101" s="8"/>
      <c r="BZ101" s="8"/>
      <c r="CA101" s="9"/>
      <c r="CB101" s="9"/>
      <c r="CC101" s="9"/>
      <c r="CD101" s="9"/>
      <c r="CE101" s="9"/>
      <c r="CF101" s="9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s="7" customForma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BY102" s="8"/>
      <c r="BZ102" s="8"/>
      <c r="CA102" s="9"/>
      <c r="CB102" s="9"/>
      <c r="CC102" s="9"/>
      <c r="CD102" s="9"/>
      <c r="CE102" s="9"/>
      <c r="CF102" s="9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312"/>
      <c r="B103" s="312"/>
      <c r="C103" s="313"/>
      <c r="D103" s="314"/>
      <c r="E103" s="170" t="s">
        <v>114</v>
      </c>
      <c r="F103" s="192" t="s">
        <v>115</v>
      </c>
      <c r="G103" s="17" t="s">
        <v>116</v>
      </c>
      <c r="H103" s="17" t="s">
        <v>117</v>
      </c>
      <c r="I103" s="217" t="s">
        <v>118</v>
      </c>
      <c r="J103" s="18" t="s">
        <v>119</v>
      </c>
      <c r="K103" s="170" t="s">
        <v>120</v>
      </c>
      <c r="L103" s="218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BY104" s="8"/>
      <c r="BZ104" s="8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BY105" s="8"/>
      <c r="BZ105" s="8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BY106" s="8"/>
      <c r="BZ106" s="8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BY107" s="8"/>
      <c r="BZ107" s="8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BY108" s="8"/>
      <c r="BZ108" s="8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BY109" s="8"/>
      <c r="BZ109" s="8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BY110" s="8"/>
      <c r="BZ110" s="8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BY111" s="8"/>
      <c r="BZ111" s="8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BY112" s="8"/>
      <c r="BZ112" s="8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BY113" s="8"/>
      <c r="BZ113" s="8"/>
      <c r="CA113" s="9"/>
      <c r="CB113" s="9"/>
      <c r="CC113" s="9"/>
      <c r="CD113" s="9"/>
      <c r="CE113" s="9"/>
      <c r="CF113" s="9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ht="21" x14ac:dyDescent="0.25">
      <c r="A114" s="223" t="s">
        <v>129</v>
      </c>
      <c r="B114" s="224" t="s">
        <v>130</v>
      </c>
      <c r="C114" s="225" t="s">
        <v>131</v>
      </c>
      <c r="D114" s="226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BY114" s="8"/>
      <c r="BZ114" s="8"/>
      <c r="CA114" s="9"/>
      <c r="CB114" s="9"/>
      <c r="CC114" s="9"/>
      <c r="CD114" s="9"/>
      <c r="CE114" s="9"/>
      <c r="CF114" s="9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ht="42" x14ac:dyDescent="0.25">
      <c r="A118" s="294"/>
      <c r="B118" s="169" t="s">
        <v>136</v>
      </c>
      <c r="C118" s="147" t="s">
        <v>137</v>
      </c>
      <c r="D118" s="147" t="s">
        <v>138</v>
      </c>
      <c r="E118" s="147" t="s">
        <v>139</v>
      </c>
      <c r="F118" s="147" t="s">
        <v>140</v>
      </c>
      <c r="G118" s="147" t="s">
        <v>141</v>
      </c>
      <c r="H118" s="147" t="s">
        <v>142</v>
      </c>
      <c r="I118" s="147" t="s">
        <v>143</v>
      </c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ht="31.5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31.5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x14ac:dyDescent="0.25">
      <c r="A121" s="183" t="s">
        <v>146</v>
      </c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ht="31.5" x14ac:dyDescent="0.25">
      <c r="A123" s="294"/>
      <c r="B123" s="170" t="s">
        <v>148</v>
      </c>
      <c r="C123" s="170" t="s">
        <v>149</v>
      </c>
      <c r="D123" s="17" t="s">
        <v>150</v>
      </c>
      <c r="E123" s="17" t="s">
        <v>151</v>
      </c>
      <c r="F123" s="17" t="s">
        <v>152</v>
      </c>
      <c r="G123" s="17" t="s">
        <v>153</v>
      </c>
      <c r="H123" s="17" t="s">
        <v>154</v>
      </c>
      <c r="I123" s="17" t="s">
        <v>155</v>
      </c>
      <c r="J123" s="17" t="s">
        <v>156</v>
      </c>
      <c r="K123" s="17" t="s">
        <v>157</v>
      </c>
      <c r="L123" s="17" t="s">
        <v>158</v>
      </c>
      <c r="M123" s="218" t="s">
        <v>159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ht="2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42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x14ac:dyDescent="0.25">
      <c r="A126" s="183" t="s">
        <v>162</v>
      </c>
      <c r="B126" s="222"/>
      <c r="C126" s="222"/>
      <c r="D126" s="222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ht="2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44" t="s">
        <v>174</v>
      </c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s="7" customFormat="1" ht="2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BY129" s="8"/>
      <c r="BZ129" s="8"/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</row>
    <row r="130" spans="1:93" s="7" customFormat="1" x14ac:dyDescent="0.25">
      <c r="A130" s="183" t="s">
        <v>176</v>
      </c>
      <c r="B130" s="249"/>
      <c r="BY130" s="8"/>
      <c r="BZ130" s="8"/>
      <c r="CA130" s="9"/>
      <c r="CB130" s="9"/>
      <c r="CC130" s="9"/>
      <c r="CD130" s="9"/>
      <c r="CE130" s="9"/>
      <c r="CF130" s="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s="7" customFormat="1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BY131" s="8"/>
      <c r="BZ131" s="8"/>
      <c r="CA131" s="9"/>
      <c r="CB131" s="9"/>
      <c r="CC131" s="9"/>
      <c r="CD131" s="9"/>
      <c r="CE131" s="9"/>
      <c r="CF131" s="9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s="7" customFormat="1" ht="31.5" x14ac:dyDescent="0.25">
      <c r="A132" s="281"/>
      <c r="B132" s="283"/>
      <c r="C132" s="192" t="s">
        <v>178</v>
      </c>
      <c r="D132" s="17" t="s">
        <v>179</v>
      </c>
      <c r="E132" s="17" t="s">
        <v>180</v>
      </c>
      <c r="F132" s="22" t="s">
        <v>181</v>
      </c>
      <c r="G132" s="192" t="s">
        <v>173</v>
      </c>
      <c r="H132" s="218" t="s">
        <v>174</v>
      </c>
      <c r="BV132" s="8"/>
      <c r="BW132" s="8"/>
      <c r="CA132" s="9"/>
      <c r="CB132" s="9"/>
      <c r="CC132" s="9"/>
      <c r="CD132" s="9"/>
      <c r="CE132" s="9"/>
      <c r="CF132" s="9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s="7" customFormat="1" ht="31.5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BY133" s="8"/>
      <c r="BZ133" s="8"/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</row>
    <row r="198" spans="1:104" s="252" customFormat="1" x14ac:dyDescent="0.25">
      <c r="A198" s="252">
        <f>SUM(D42,D76,D83,D86:D88,D92:E94,D98:E100,D104:L112,B115:D115,B119:B120,B124:B125,B129:M129,B133:H133)</f>
        <v>26052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",[2]NOMBRE!B2," - ","( ",[2]NOMBRE!C2,[2]NOMBRE!D2,[2]NOMBRE!E2,[2]NOMBRE!F2,[2]NOMBRE!G2,"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",[2]NOMBRE!B6," - ","( ",[2]NOMBRE!C6,[2]NOMBRE!D6," )")</f>
        <v>MES: ENERO - ( 01 )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",[2]NOMBRE!B7)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2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180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374" t="s">
        <v>33</v>
      </c>
      <c r="B11" s="377" t="s">
        <v>34</v>
      </c>
      <c r="C11" s="378"/>
      <c r="D11" s="23">
        <f>SUM(E11:G11)</f>
        <v>207</v>
      </c>
      <c r="E11" s="24">
        <v>92</v>
      </c>
      <c r="F11" s="25">
        <v>60</v>
      </c>
      <c r="G11" s="25">
        <v>55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39</v>
      </c>
      <c r="E12" s="37">
        <v>8</v>
      </c>
      <c r="F12" s="38">
        <v>2</v>
      </c>
      <c r="G12" s="38">
        <v>4</v>
      </c>
      <c r="H12" s="38">
        <v>13</v>
      </c>
      <c r="I12" s="39">
        <v>6</v>
      </c>
      <c r="J12" s="38"/>
      <c r="K12" s="38"/>
      <c r="L12" s="38"/>
      <c r="M12" s="38">
        <v>1</v>
      </c>
      <c r="N12" s="38"/>
      <c r="O12" s="38"/>
      <c r="P12" s="38"/>
      <c r="Q12" s="38"/>
      <c r="R12" s="38"/>
      <c r="S12" s="38">
        <v>3</v>
      </c>
      <c r="T12" s="38">
        <v>1</v>
      </c>
      <c r="U12" s="38"/>
      <c r="V12" s="38"/>
      <c r="W12" s="38">
        <v>1</v>
      </c>
      <c r="X12" s="40"/>
      <c r="Y12" s="41"/>
      <c r="Z12" s="40"/>
      <c r="AA12" s="42"/>
      <c r="AB12" s="42"/>
      <c r="AC12" s="42"/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73" t="s">
        <v>37</v>
      </c>
      <c r="D13" s="47">
        <f>SUM(E13:X13)</f>
        <v>14</v>
      </c>
      <c r="E13" s="48">
        <v>4</v>
      </c>
      <c r="F13" s="49">
        <v>2</v>
      </c>
      <c r="G13" s="49">
        <v>1</v>
      </c>
      <c r="H13" s="49">
        <v>3</v>
      </c>
      <c r="I13" s="50"/>
      <c r="J13" s="49"/>
      <c r="K13" s="49"/>
      <c r="L13" s="49"/>
      <c r="M13" s="49"/>
      <c r="N13" s="49"/>
      <c r="O13" s="49">
        <v>1</v>
      </c>
      <c r="P13" s="49"/>
      <c r="Q13" s="49"/>
      <c r="R13" s="49">
        <v>1</v>
      </c>
      <c r="S13" s="49">
        <v>1</v>
      </c>
      <c r="T13" s="49">
        <v>1</v>
      </c>
      <c r="U13" s="49"/>
      <c r="V13" s="49"/>
      <c r="W13" s="49"/>
      <c r="X13" s="51"/>
      <c r="Y13" s="52"/>
      <c r="Z13" s="51"/>
      <c r="AA13" s="53"/>
      <c r="AB13" s="53"/>
      <c r="AC13" s="54"/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10</v>
      </c>
      <c r="E14" s="57"/>
      <c r="F14" s="58"/>
      <c r="G14" s="58"/>
      <c r="H14" s="58"/>
      <c r="I14" s="59"/>
      <c r="J14" s="58"/>
      <c r="K14" s="58"/>
      <c r="L14" s="58"/>
      <c r="M14" s="58"/>
      <c r="N14" s="58"/>
      <c r="O14" s="58"/>
      <c r="P14" s="58">
        <v>1</v>
      </c>
      <c r="Q14" s="58"/>
      <c r="R14" s="58"/>
      <c r="S14" s="58">
        <v>1</v>
      </c>
      <c r="T14" s="58">
        <v>3</v>
      </c>
      <c r="U14" s="58">
        <v>2</v>
      </c>
      <c r="V14" s="58"/>
      <c r="W14" s="58">
        <v>1</v>
      </c>
      <c r="X14" s="51">
        <v>2</v>
      </c>
      <c r="Y14" s="60"/>
      <c r="Z14" s="51"/>
      <c r="AA14" s="53"/>
      <c r="AB14" s="53"/>
      <c r="AC14" s="53"/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50</v>
      </c>
      <c r="E15" s="63">
        <v>12</v>
      </c>
      <c r="F15" s="64"/>
      <c r="G15" s="64"/>
      <c r="H15" s="64"/>
      <c r="I15" s="65"/>
      <c r="J15" s="64"/>
      <c r="K15" s="64">
        <v>2</v>
      </c>
      <c r="L15" s="64">
        <v>4</v>
      </c>
      <c r="M15" s="64">
        <v>9</v>
      </c>
      <c r="N15" s="64">
        <v>5</v>
      </c>
      <c r="O15" s="64">
        <v>5</v>
      </c>
      <c r="P15" s="64">
        <v>3</v>
      </c>
      <c r="Q15" s="64">
        <v>1</v>
      </c>
      <c r="R15" s="64"/>
      <c r="S15" s="64">
        <v>1</v>
      </c>
      <c r="T15" s="64"/>
      <c r="U15" s="64"/>
      <c r="V15" s="64">
        <v>3</v>
      </c>
      <c r="W15" s="64">
        <v>1</v>
      </c>
      <c r="X15" s="66">
        <v>4</v>
      </c>
      <c r="Y15" s="67"/>
      <c r="Z15" s="66">
        <v>20</v>
      </c>
      <c r="AA15" s="68">
        <v>5</v>
      </c>
      <c r="AB15" s="68">
        <v>2</v>
      </c>
      <c r="AC15" s="68"/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125</v>
      </c>
      <c r="E16" s="48">
        <v>88</v>
      </c>
      <c r="F16" s="49">
        <v>10</v>
      </c>
      <c r="G16" s="49">
        <v>15</v>
      </c>
      <c r="H16" s="49">
        <v>12</v>
      </c>
      <c r="I16" s="54"/>
      <c r="J16" s="52"/>
      <c r="K16" s="49"/>
      <c r="L16" s="4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72"/>
      <c r="AA16" s="54"/>
      <c r="AB16" s="54"/>
      <c r="AC16" s="54"/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375"/>
      <c r="B17" s="334" t="s">
        <v>41</v>
      </c>
      <c r="C17" s="335"/>
      <c r="D17" s="47">
        <f t="shared" si="4"/>
        <v>143</v>
      </c>
      <c r="E17" s="57">
        <v>38</v>
      </c>
      <c r="F17" s="58">
        <v>26</v>
      </c>
      <c r="G17" s="58">
        <v>54</v>
      </c>
      <c r="H17" s="58">
        <v>25</v>
      </c>
      <c r="I17" s="53"/>
      <c r="J17" s="60"/>
      <c r="K17" s="58"/>
      <c r="L17" s="5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51"/>
      <c r="AA17" s="53"/>
      <c r="AB17" s="53"/>
      <c r="AC17" s="53"/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BY17" s="8"/>
      <c r="BZ17" s="8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375"/>
      <c r="B18" s="334" t="s">
        <v>42</v>
      </c>
      <c r="C18" s="335"/>
      <c r="D18" s="47">
        <f t="shared" si="4"/>
        <v>14</v>
      </c>
      <c r="E18" s="57">
        <v>1</v>
      </c>
      <c r="F18" s="58">
        <v>2</v>
      </c>
      <c r="G18" s="58">
        <v>5</v>
      </c>
      <c r="H18" s="58">
        <v>6</v>
      </c>
      <c r="I18" s="53"/>
      <c r="J18" s="60"/>
      <c r="K18" s="58"/>
      <c r="L18" s="5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51"/>
      <c r="AA18" s="53"/>
      <c r="AB18" s="53"/>
      <c r="AC18" s="53"/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BY18" s="8"/>
      <c r="BZ18" s="8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375"/>
      <c r="B19" s="334" t="s">
        <v>43</v>
      </c>
      <c r="C19" s="335"/>
      <c r="D19" s="47">
        <f t="shared" si="4"/>
        <v>0</v>
      </c>
      <c r="E19" s="57"/>
      <c r="F19" s="58"/>
      <c r="G19" s="58"/>
      <c r="H19" s="58"/>
      <c r="I19" s="53"/>
      <c r="J19" s="60"/>
      <c r="K19" s="58"/>
      <c r="L19" s="5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51"/>
      <c r="AA19" s="53"/>
      <c r="AB19" s="53"/>
      <c r="AC19" s="53"/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BY19" s="8"/>
      <c r="BZ19" s="8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x14ac:dyDescent="0.25">
      <c r="A20" s="375"/>
      <c r="B20" s="334" t="s">
        <v>44</v>
      </c>
      <c r="C20" s="335"/>
      <c r="D20" s="47">
        <f t="shared" si="4"/>
        <v>36</v>
      </c>
      <c r="E20" s="57">
        <v>36</v>
      </c>
      <c r="F20" s="58"/>
      <c r="G20" s="58"/>
      <c r="H20" s="58"/>
      <c r="I20" s="53"/>
      <c r="J20" s="60"/>
      <c r="K20" s="58"/>
      <c r="L20" s="58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51"/>
      <c r="AA20" s="53"/>
      <c r="AB20" s="53"/>
      <c r="AC20" s="53"/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BY20" s="8"/>
      <c r="BZ20" s="8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375"/>
      <c r="B21" s="334" t="s">
        <v>45</v>
      </c>
      <c r="C21" s="335"/>
      <c r="D21" s="47">
        <f>SUM(E21:X21)</f>
        <v>0</v>
      </c>
      <c r="E21" s="57"/>
      <c r="F21" s="58"/>
      <c r="G21" s="58"/>
      <c r="H21" s="58"/>
      <c r="I21" s="53"/>
      <c r="J21" s="76"/>
      <c r="K21" s="77"/>
      <c r="L21" s="77"/>
      <c r="M21" s="77"/>
      <c r="N21" s="77"/>
      <c r="O21" s="77"/>
      <c r="P21" s="76"/>
      <c r="Q21" s="74"/>
      <c r="R21" s="74"/>
      <c r="S21" s="74"/>
      <c r="T21" s="74"/>
      <c r="U21" s="77"/>
      <c r="V21" s="77"/>
      <c r="W21" s="77"/>
      <c r="X21" s="29"/>
      <c r="Y21" s="78"/>
      <c r="Z21" s="31"/>
      <c r="AA21" s="79"/>
      <c r="AB21" s="53"/>
      <c r="AC21" s="53"/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BY21" s="8"/>
      <c r="BZ21" s="8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ht="15" customHeight="1" x14ac:dyDescent="0.25">
      <c r="A22" s="375"/>
      <c r="B22" s="360" t="s">
        <v>46</v>
      </c>
      <c r="C22" s="361"/>
      <c r="D22" s="47">
        <f>SUM(J22:S22)</f>
        <v>22</v>
      </c>
      <c r="E22" s="80"/>
      <c r="F22" s="81"/>
      <c r="G22" s="81"/>
      <c r="H22" s="81"/>
      <c r="I22" s="82"/>
      <c r="J22" s="60"/>
      <c r="K22" s="58"/>
      <c r="L22" s="58">
        <v>7</v>
      </c>
      <c r="M22" s="58">
        <v>6</v>
      </c>
      <c r="N22" s="58">
        <v>4</v>
      </c>
      <c r="O22" s="58">
        <v>3</v>
      </c>
      <c r="P22" s="58">
        <v>2</v>
      </c>
      <c r="Q22" s="58"/>
      <c r="R22" s="58"/>
      <c r="S22" s="58"/>
      <c r="T22" s="83"/>
      <c r="U22" s="83"/>
      <c r="V22" s="83"/>
      <c r="W22" s="83"/>
      <c r="X22" s="83"/>
      <c r="Y22" s="75"/>
      <c r="Z22" s="51">
        <v>22</v>
      </c>
      <c r="AA22" s="53"/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BY22" s="8"/>
      <c r="BZ22" s="8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375"/>
      <c r="B23" s="362" t="s">
        <v>47</v>
      </c>
      <c r="C23" s="363"/>
      <c r="D23" s="84">
        <f>SUM(H23:X23)</f>
        <v>0</v>
      </c>
      <c r="E23" s="85"/>
      <c r="F23" s="86"/>
      <c r="G23" s="86"/>
      <c r="H23" s="87"/>
      <c r="I23" s="88"/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3"/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BY23" s="8"/>
      <c r="BZ23" s="8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ht="15" customHeight="1" x14ac:dyDescent="0.25">
      <c r="A24" s="375"/>
      <c r="B24" s="364" t="s">
        <v>48</v>
      </c>
      <c r="C24" s="95" t="s">
        <v>49</v>
      </c>
      <c r="D24" s="23">
        <f>SUM(E24:F24)</f>
        <v>37</v>
      </c>
      <c r="E24" s="48">
        <v>37</v>
      </c>
      <c r="F24" s="49"/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98"/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BY24" s="8"/>
      <c r="BZ24" s="8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x14ac:dyDescent="0.25">
      <c r="A25" s="375"/>
      <c r="B25" s="365"/>
      <c r="C25" s="99" t="s">
        <v>50</v>
      </c>
      <c r="D25" s="84">
        <f>SUM(E25:G25)</f>
        <v>35</v>
      </c>
      <c r="E25" s="57">
        <v>35</v>
      </c>
      <c r="F25" s="58"/>
      <c r="G25" s="58"/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93"/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BY25" s="8"/>
      <c r="BZ25" s="8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x14ac:dyDescent="0.25">
      <c r="A26" s="375"/>
      <c r="B26" s="366"/>
      <c r="C26" s="106" t="s">
        <v>51</v>
      </c>
      <c r="D26" s="107">
        <f>SUM(E26:G26)</f>
        <v>0</v>
      </c>
      <c r="E26" s="108"/>
      <c r="F26" s="67"/>
      <c r="G26" s="67"/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88"/>
      <c r="AB26" s="88"/>
      <c r="AC26" s="88"/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BY26" s="8"/>
      <c r="BZ26" s="8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375"/>
      <c r="B27" s="364" t="s">
        <v>52</v>
      </c>
      <c r="C27" s="35" t="s">
        <v>53</v>
      </c>
      <c r="D27" s="36">
        <f>SUM(E27:H27)</f>
        <v>0</v>
      </c>
      <c r="E27" s="37"/>
      <c r="F27" s="38"/>
      <c r="G27" s="38"/>
      <c r="H27" s="38"/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98"/>
      <c r="AB27" s="42"/>
      <c r="AC27" s="42"/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BY27" s="8"/>
      <c r="BZ27" s="8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53"/>
      <c r="J28" s="60"/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93"/>
      <c r="AB28" s="53"/>
      <c r="AC28" s="53"/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BY28" s="8"/>
      <c r="BZ28" s="8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375"/>
      <c r="B29" s="366"/>
      <c r="C29" s="106" t="s">
        <v>51</v>
      </c>
      <c r="D29" s="107">
        <f>SUM(E29:I29)</f>
        <v>34</v>
      </c>
      <c r="E29" s="108">
        <v>17</v>
      </c>
      <c r="F29" s="87">
        <v>13</v>
      </c>
      <c r="G29" s="87">
        <v>4</v>
      </c>
      <c r="H29" s="87"/>
      <c r="I29" s="88"/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88"/>
      <c r="AB29" s="88"/>
      <c r="AC29" s="88"/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BY29" s="8"/>
      <c r="BZ29" s="8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375"/>
      <c r="B30" s="334" t="s">
        <v>55</v>
      </c>
      <c r="C30" s="335"/>
      <c r="D30" s="47">
        <f t="shared" ref="D30:D34" si="5">SUM(E30:X30)</f>
        <v>296</v>
      </c>
      <c r="E30" s="57">
        <v>168</v>
      </c>
      <c r="F30" s="58">
        <v>45</v>
      </c>
      <c r="G30" s="58">
        <v>36</v>
      </c>
      <c r="H30" s="58">
        <v>47</v>
      </c>
      <c r="I30" s="53"/>
      <c r="J30" s="60"/>
      <c r="K30" s="58"/>
      <c r="L30" s="5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51"/>
      <c r="AA30" s="53"/>
      <c r="AB30" s="93"/>
      <c r="AC30" s="53"/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BY30" s="8"/>
      <c r="BZ30" s="8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ht="15" customHeight="1" x14ac:dyDescent="0.25">
      <c r="A31" s="375"/>
      <c r="B31" s="314" t="s">
        <v>56</v>
      </c>
      <c r="C31" s="116" t="s">
        <v>57</v>
      </c>
      <c r="D31" s="47">
        <f t="shared" si="5"/>
        <v>0</v>
      </c>
      <c r="E31" s="57"/>
      <c r="F31" s="58"/>
      <c r="G31" s="58"/>
      <c r="H31" s="58"/>
      <c r="I31" s="53"/>
      <c r="J31" s="60"/>
      <c r="K31" s="58"/>
      <c r="L31" s="5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51"/>
      <c r="AA31" s="53"/>
      <c r="AB31" s="53"/>
      <c r="AC31" s="53"/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BY31" s="8"/>
      <c r="BZ31" s="8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375"/>
      <c r="B32" s="314"/>
      <c r="C32" s="61" t="s">
        <v>58</v>
      </c>
      <c r="D32" s="47">
        <f t="shared" si="5"/>
        <v>0</v>
      </c>
      <c r="E32" s="57"/>
      <c r="F32" s="58"/>
      <c r="G32" s="58"/>
      <c r="H32" s="58"/>
      <c r="I32" s="53"/>
      <c r="J32" s="60"/>
      <c r="K32" s="58"/>
      <c r="L32" s="5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51"/>
      <c r="AA32" s="53"/>
      <c r="AB32" s="53"/>
      <c r="AC32" s="53"/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BY32" s="8"/>
      <c r="BZ32" s="8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ht="15" customHeight="1" x14ac:dyDescent="0.25">
      <c r="A33" s="375"/>
      <c r="B33" s="384" t="s">
        <v>59</v>
      </c>
      <c r="C33" s="384"/>
      <c r="D33" s="47">
        <f t="shared" si="5"/>
        <v>0</v>
      </c>
      <c r="E33" s="57"/>
      <c r="F33" s="58"/>
      <c r="G33" s="58"/>
      <c r="H33" s="58"/>
      <c r="I33" s="53"/>
      <c r="J33" s="60"/>
      <c r="K33" s="58"/>
      <c r="L33" s="5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51"/>
      <c r="AA33" s="53"/>
      <c r="AB33" s="53"/>
      <c r="AC33" s="53"/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BY33" s="8"/>
      <c r="BZ33" s="8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375"/>
      <c r="B34" s="380" t="s">
        <v>60</v>
      </c>
      <c r="C34" s="381"/>
      <c r="D34" s="47">
        <f t="shared" si="5"/>
        <v>0</v>
      </c>
      <c r="E34" s="57"/>
      <c r="F34" s="58"/>
      <c r="G34" s="58"/>
      <c r="H34" s="58"/>
      <c r="I34" s="53"/>
      <c r="J34" s="60"/>
      <c r="K34" s="58"/>
      <c r="L34" s="5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51"/>
      <c r="AA34" s="53"/>
      <c r="AB34" s="53"/>
      <c r="AC34" s="53"/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BY34" s="8"/>
      <c r="BZ34" s="8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60"/>
      <c r="K35" s="58"/>
      <c r="L35" s="58"/>
      <c r="M35" s="74"/>
      <c r="N35" s="74"/>
      <c r="O35" s="74"/>
      <c r="P35" s="74"/>
      <c r="Q35" s="74"/>
      <c r="R35" s="74"/>
      <c r="S35" s="74"/>
      <c r="T35" s="83"/>
      <c r="U35" s="83"/>
      <c r="V35" s="83"/>
      <c r="W35" s="83"/>
      <c r="X35" s="83"/>
      <c r="Y35" s="75"/>
      <c r="Z35" s="51"/>
      <c r="AA35" s="53"/>
      <c r="AB35" s="53"/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BY35" s="8"/>
      <c r="BZ35" s="8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375"/>
      <c r="B36" s="362" t="s">
        <v>62</v>
      </c>
      <c r="C36" s="363"/>
      <c r="D36" s="84">
        <f>SUM(E36:X36)</f>
        <v>364</v>
      </c>
      <c r="E36" s="117">
        <v>286</v>
      </c>
      <c r="F36" s="90"/>
      <c r="G36" s="90"/>
      <c r="H36" s="90"/>
      <c r="I36" s="93"/>
      <c r="J36" s="89"/>
      <c r="K36" s="90"/>
      <c r="L36" s="90">
        <v>2</v>
      </c>
      <c r="M36" s="118">
        <v>2</v>
      </c>
      <c r="N36" s="118"/>
      <c r="O36" s="118">
        <v>6</v>
      </c>
      <c r="P36" s="118"/>
      <c r="Q36" s="118">
        <v>1</v>
      </c>
      <c r="R36" s="118"/>
      <c r="S36" s="118">
        <v>8</v>
      </c>
      <c r="T36" s="118">
        <v>10</v>
      </c>
      <c r="U36" s="118">
        <v>6</v>
      </c>
      <c r="V36" s="118">
        <v>6</v>
      </c>
      <c r="W36" s="118">
        <v>9</v>
      </c>
      <c r="X36" s="118">
        <v>28</v>
      </c>
      <c r="Y36" s="91"/>
      <c r="Z36" s="92"/>
      <c r="AA36" s="93"/>
      <c r="AB36" s="53"/>
      <c r="AC36" s="93"/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BY36" s="8"/>
      <c r="BZ36" s="8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21"/>
      <c r="V37" s="121"/>
      <c r="W37" s="121"/>
      <c r="X37" s="121"/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BY37" s="8"/>
      <c r="BZ37" s="8"/>
      <c r="CA37" s="9"/>
      <c r="CB37" s="9"/>
      <c r="CC37" s="9"/>
      <c r="CD37" s="9"/>
      <c r="CE37" s="9"/>
      <c r="CF37" s="9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4"/>
      <c r="V38" s="74"/>
      <c r="W38" s="74"/>
      <c r="X38" s="74"/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BY38" s="8"/>
      <c r="BZ38" s="8"/>
      <c r="CA38" s="9"/>
      <c r="CB38" s="9"/>
      <c r="CC38" s="9"/>
      <c r="CD38" s="9"/>
      <c r="CE38" s="9"/>
      <c r="CF38" s="9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129"/>
      <c r="V39" s="129"/>
      <c r="W39" s="129"/>
      <c r="X39" s="129"/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BY39" s="8"/>
      <c r="BZ39" s="8"/>
      <c r="CA39" s="9"/>
      <c r="CB39" s="9"/>
      <c r="CC39" s="9"/>
      <c r="CD39" s="9"/>
      <c r="CE39" s="9"/>
      <c r="CF39" s="9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ht="15" customHeight="1" x14ac:dyDescent="0.25">
      <c r="A40" s="375"/>
      <c r="B40" s="367" t="s">
        <v>67</v>
      </c>
      <c r="C40" s="368"/>
      <c r="D40" s="36">
        <f>SUM(E40:X40)</f>
        <v>0</v>
      </c>
      <c r="E40" s="37"/>
      <c r="F40" s="38"/>
      <c r="G40" s="38"/>
      <c r="H40" s="38"/>
      <c r="I40" s="42"/>
      <c r="J40" s="41"/>
      <c r="K40" s="38"/>
      <c r="L40" s="38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BY40" s="8"/>
      <c r="BZ40" s="8"/>
      <c r="CA40" s="9"/>
      <c r="CB40" s="9"/>
      <c r="CC40" s="9"/>
      <c r="CD40" s="9"/>
      <c r="CE40" s="9"/>
      <c r="CF40" s="9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375"/>
      <c r="B41" s="369" t="s">
        <v>68</v>
      </c>
      <c r="C41" s="370"/>
      <c r="D41" s="62">
        <f>SUM(E41:X41)</f>
        <v>0</v>
      </c>
      <c r="E41" s="63"/>
      <c r="F41" s="64"/>
      <c r="G41" s="64"/>
      <c r="H41" s="64"/>
      <c r="I41" s="68"/>
      <c r="J41" s="67"/>
      <c r="K41" s="64"/>
      <c r="L41" s="6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BY41" s="8"/>
      <c r="BZ41" s="8"/>
      <c r="CA41" s="9"/>
      <c r="CB41" s="9"/>
      <c r="CC41" s="9"/>
      <c r="CD41" s="9"/>
      <c r="CE41" s="9"/>
      <c r="CF41" s="9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376"/>
      <c r="B42" s="371" t="s">
        <v>4</v>
      </c>
      <c r="C42" s="372"/>
      <c r="D42" s="135">
        <f>SUM(E42:X42)</f>
        <v>1426</v>
      </c>
      <c r="E42" s="136">
        <f>SUM(E11:E41)</f>
        <v>822</v>
      </c>
      <c r="F42" s="137">
        <f t="shared" ref="F42:AB42" si="6">SUM(F11:F41)</f>
        <v>160</v>
      </c>
      <c r="G42" s="137">
        <f t="shared" si="6"/>
        <v>174</v>
      </c>
      <c r="H42" s="137">
        <f t="shared" si="6"/>
        <v>106</v>
      </c>
      <c r="I42" s="138">
        <f t="shared" si="6"/>
        <v>6</v>
      </c>
      <c r="J42" s="139">
        <f t="shared" si="6"/>
        <v>0</v>
      </c>
      <c r="K42" s="137">
        <f t="shared" si="6"/>
        <v>2</v>
      </c>
      <c r="L42" s="137">
        <f t="shared" si="6"/>
        <v>13</v>
      </c>
      <c r="M42" s="140">
        <f t="shared" si="6"/>
        <v>18</v>
      </c>
      <c r="N42" s="140">
        <f t="shared" si="6"/>
        <v>9</v>
      </c>
      <c r="O42" s="140">
        <f t="shared" si="6"/>
        <v>15</v>
      </c>
      <c r="P42" s="140">
        <f t="shared" si="6"/>
        <v>6</v>
      </c>
      <c r="Q42" s="140">
        <f t="shared" si="6"/>
        <v>2</v>
      </c>
      <c r="R42" s="140">
        <f t="shared" si="6"/>
        <v>1</v>
      </c>
      <c r="S42" s="140">
        <f t="shared" si="6"/>
        <v>14</v>
      </c>
      <c r="T42" s="140">
        <f t="shared" si="6"/>
        <v>15</v>
      </c>
      <c r="U42" s="140">
        <f t="shared" si="6"/>
        <v>8</v>
      </c>
      <c r="V42" s="140">
        <f t="shared" si="6"/>
        <v>9</v>
      </c>
      <c r="W42" s="140">
        <f>SUM(W11:W41)</f>
        <v>12</v>
      </c>
      <c r="X42" s="140">
        <f t="shared" si="6"/>
        <v>34</v>
      </c>
      <c r="Y42" s="141">
        <f t="shared" si="6"/>
        <v>0</v>
      </c>
      <c r="Z42" s="142">
        <f t="shared" si="6"/>
        <v>42</v>
      </c>
      <c r="AA42" s="138">
        <f t="shared" si="6"/>
        <v>5</v>
      </c>
      <c r="AB42" s="138">
        <f t="shared" si="6"/>
        <v>2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BY42" s="8"/>
      <c r="BZ42" s="8"/>
      <c r="CA42" s="9"/>
      <c r="CB42" s="9"/>
      <c r="CC42" s="9"/>
      <c r="CD42" s="9"/>
      <c r="CE42" s="9"/>
      <c r="CF42" s="9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BY43" s="8"/>
      <c r="BZ43" s="8"/>
      <c r="CA43" s="9"/>
      <c r="CB43" s="9"/>
      <c r="CC43" s="9"/>
      <c r="CD43" s="9"/>
      <c r="CE43" s="9"/>
      <c r="CF43" s="9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ht="42" x14ac:dyDescent="0.25">
      <c r="A44" s="295" t="s">
        <v>3</v>
      </c>
      <c r="B44" s="373"/>
      <c r="C44" s="322"/>
      <c r="D44" s="147" t="s">
        <v>4</v>
      </c>
      <c r="E44" s="15" t="s">
        <v>70</v>
      </c>
      <c r="F44" s="180" t="s">
        <v>71</v>
      </c>
      <c r="G44" s="180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BY44" s="8"/>
      <c r="BZ44" s="8"/>
      <c r="CA44" s="9"/>
      <c r="CB44" s="9"/>
      <c r="CC44" s="9"/>
      <c r="CD44" s="9"/>
      <c r="CE44" s="9"/>
      <c r="CF44" s="9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ht="15" customHeight="1" x14ac:dyDescent="0.25">
      <c r="A45" s="374" t="s">
        <v>33</v>
      </c>
      <c r="B45" s="377" t="s">
        <v>34</v>
      </c>
      <c r="C45" s="378"/>
      <c r="D45" s="23">
        <f t="shared" ref="D45:D73" si="7">SUM(E45:H45)</f>
        <v>207</v>
      </c>
      <c r="E45" s="24">
        <v>135</v>
      </c>
      <c r="F45" s="25">
        <v>7</v>
      </c>
      <c r="G45" s="25"/>
      <c r="H45" s="149">
        <v>65</v>
      </c>
      <c r="I45" s="150"/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BY45" s="8"/>
      <c r="BZ45" s="8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x14ac:dyDescent="0.25">
      <c r="A46" s="375"/>
      <c r="B46" s="302" t="s">
        <v>35</v>
      </c>
      <c r="C46" s="152" t="s">
        <v>36</v>
      </c>
      <c r="D46" s="23">
        <f t="shared" si="7"/>
        <v>39</v>
      </c>
      <c r="E46" s="37">
        <v>34</v>
      </c>
      <c r="F46" s="38">
        <v>2</v>
      </c>
      <c r="G46" s="38"/>
      <c r="H46" s="121">
        <v>3</v>
      </c>
      <c r="I46" s="153"/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BY46" s="8"/>
      <c r="BZ46" s="8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x14ac:dyDescent="0.25">
      <c r="A47" s="375"/>
      <c r="B47" s="379"/>
      <c r="C47" s="73" t="s">
        <v>37</v>
      </c>
      <c r="D47" s="84">
        <f t="shared" si="7"/>
        <v>14</v>
      </c>
      <c r="E47" s="57">
        <v>9</v>
      </c>
      <c r="F47" s="58">
        <v>2</v>
      </c>
      <c r="G47" s="58"/>
      <c r="H47" s="74">
        <v>3</v>
      </c>
      <c r="I47" s="154"/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BY47" s="8"/>
      <c r="BZ47" s="8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375"/>
      <c r="B48" s="379"/>
      <c r="C48" s="73" t="s">
        <v>38</v>
      </c>
      <c r="D48" s="47">
        <f t="shared" si="7"/>
        <v>10</v>
      </c>
      <c r="E48" s="57">
        <v>10</v>
      </c>
      <c r="F48" s="58"/>
      <c r="G48" s="58"/>
      <c r="H48" s="74"/>
      <c r="I48" s="154"/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BY48" s="8"/>
      <c r="BZ48" s="8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375"/>
      <c r="B49" s="303"/>
      <c r="C49" s="155" t="s">
        <v>39</v>
      </c>
      <c r="D49" s="62">
        <f t="shared" si="7"/>
        <v>50</v>
      </c>
      <c r="E49" s="63">
        <v>50</v>
      </c>
      <c r="F49" s="64"/>
      <c r="G49" s="64"/>
      <c r="H49" s="130"/>
      <c r="I49" s="156"/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BY49" s="8"/>
      <c r="BZ49" s="8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x14ac:dyDescent="0.25">
      <c r="A50" s="375"/>
      <c r="B50" s="380" t="s">
        <v>40</v>
      </c>
      <c r="C50" s="381"/>
      <c r="D50" s="56">
        <f t="shared" si="7"/>
        <v>125</v>
      </c>
      <c r="E50" s="48">
        <v>93</v>
      </c>
      <c r="F50" s="49">
        <v>4</v>
      </c>
      <c r="G50" s="49"/>
      <c r="H50" s="70">
        <v>28</v>
      </c>
      <c r="I50" s="157"/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BY50" s="8"/>
      <c r="BZ50" s="8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x14ac:dyDescent="0.25">
      <c r="A51" s="375"/>
      <c r="B51" s="334" t="s">
        <v>41</v>
      </c>
      <c r="C51" s="335"/>
      <c r="D51" s="84">
        <f t="shared" si="7"/>
        <v>143</v>
      </c>
      <c r="E51" s="57">
        <v>125</v>
      </c>
      <c r="F51" s="58">
        <v>3</v>
      </c>
      <c r="G51" s="58"/>
      <c r="H51" s="74">
        <v>15</v>
      </c>
      <c r="I51" s="154"/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BY51" s="8"/>
      <c r="BZ51" s="8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x14ac:dyDescent="0.25">
      <c r="A52" s="375"/>
      <c r="B52" s="334" t="s">
        <v>42</v>
      </c>
      <c r="C52" s="335"/>
      <c r="D52" s="84">
        <f t="shared" si="7"/>
        <v>14</v>
      </c>
      <c r="E52" s="57">
        <v>7</v>
      </c>
      <c r="F52" s="58">
        <v>3</v>
      </c>
      <c r="G52" s="58"/>
      <c r="H52" s="74">
        <v>4</v>
      </c>
      <c r="I52" s="154"/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BY52" s="8"/>
      <c r="BZ52" s="8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375"/>
      <c r="B53" s="334" t="s">
        <v>43</v>
      </c>
      <c r="C53" s="335"/>
      <c r="D53" s="84">
        <f t="shared" si="7"/>
        <v>0</v>
      </c>
      <c r="E53" s="57"/>
      <c r="F53" s="58"/>
      <c r="G53" s="58"/>
      <c r="H53" s="74"/>
      <c r="I53" s="154"/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BY53" s="8"/>
      <c r="BZ53" s="8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375"/>
      <c r="B54" s="334" t="s">
        <v>44</v>
      </c>
      <c r="C54" s="335"/>
      <c r="D54" s="84">
        <f t="shared" si="7"/>
        <v>36</v>
      </c>
      <c r="E54" s="57">
        <v>19</v>
      </c>
      <c r="F54" s="58">
        <v>2</v>
      </c>
      <c r="G54" s="58"/>
      <c r="H54" s="74">
        <v>15</v>
      </c>
      <c r="I54" s="154"/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BY54" s="8"/>
      <c r="BZ54" s="8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375"/>
      <c r="B55" s="334" t="s">
        <v>45</v>
      </c>
      <c r="C55" s="335"/>
      <c r="D55" s="84">
        <f t="shared" si="7"/>
        <v>0</v>
      </c>
      <c r="E55" s="117"/>
      <c r="F55" s="90"/>
      <c r="G55" s="90"/>
      <c r="H55" s="118"/>
      <c r="I55" s="158"/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BY55" s="8"/>
      <c r="BZ55" s="8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ht="15" customHeight="1" x14ac:dyDescent="0.25">
      <c r="A56" s="375"/>
      <c r="B56" s="360" t="s">
        <v>46</v>
      </c>
      <c r="C56" s="361"/>
      <c r="D56" s="84">
        <f t="shared" si="7"/>
        <v>11</v>
      </c>
      <c r="E56" s="117">
        <v>1</v>
      </c>
      <c r="F56" s="90">
        <v>10</v>
      </c>
      <c r="G56" s="90"/>
      <c r="H56" s="118"/>
      <c r="I56" s="158"/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BY56" s="8"/>
      <c r="BZ56" s="8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375"/>
      <c r="B57" s="362" t="s">
        <v>47</v>
      </c>
      <c r="C57" s="363"/>
      <c r="D57" s="84">
        <f t="shared" si="7"/>
        <v>0</v>
      </c>
      <c r="E57" s="117"/>
      <c r="F57" s="90"/>
      <c r="G57" s="90"/>
      <c r="H57" s="118"/>
      <c r="I57" s="158"/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BY57" s="8"/>
      <c r="BZ57" s="8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ht="15" customHeight="1" x14ac:dyDescent="0.25">
      <c r="A58" s="375"/>
      <c r="B58" s="364" t="s">
        <v>48</v>
      </c>
      <c r="C58" s="95" t="s">
        <v>49</v>
      </c>
      <c r="D58" s="36">
        <f t="shared" si="7"/>
        <v>37</v>
      </c>
      <c r="E58" s="41">
        <v>27</v>
      </c>
      <c r="F58" s="38">
        <v>2</v>
      </c>
      <c r="G58" s="38"/>
      <c r="H58" s="121">
        <v>8</v>
      </c>
      <c r="I58" s="153"/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BY58" s="8"/>
      <c r="BZ58" s="8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375"/>
      <c r="B59" s="365"/>
      <c r="C59" s="99" t="s">
        <v>50</v>
      </c>
      <c r="D59" s="47">
        <f t="shared" si="7"/>
        <v>35</v>
      </c>
      <c r="E59" s="60">
        <v>16</v>
      </c>
      <c r="F59" s="58">
        <v>6</v>
      </c>
      <c r="G59" s="58"/>
      <c r="H59" s="74">
        <v>13</v>
      </c>
      <c r="I59" s="154"/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BY59" s="8"/>
      <c r="BZ59" s="8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375"/>
      <c r="B60" s="366"/>
      <c r="C60" s="106" t="s">
        <v>51</v>
      </c>
      <c r="D60" s="107">
        <f t="shared" si="7"/>
        <v>0</v>
      </c>
      <c r="E60" s="159"/>
      <c r="F60" s="87"/>
      <c r="G60" s="87"/>
      <c r="H60" s="129"/>
      <c r="I60" s="160"/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BY60" s="8"/>
      <c r="BZ60" s="8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375"/>
      <c r="B61" s="364" t="s">
        <v>52</v>
      </c>
      <c r="C61" s="35" t="s">
        <v>53</v>
      </c>
      <c r="D61" s="23">
        <f t="shared" si="7"/>
        <v>0</v>
      </c>
      <c r="E61" s="37"/>
      <c r="F61" s="38"/>
      <c r="G61" s="38"/>
      <c r="H61" s="121"/>
      <c r="I61" s="153"/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BY61" s="8"/>
      <c r="BZ61" s="8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x14ac:dyDescent="0.25">
      <c r="A62" s="375"/>
      <c r="B62" s="365"/>
      <c r="C62" s="115" t="s">
        <v>54</v>
      </c>
      <c r="D62" s="84">
        <f t="shared" si="7"/>
        <v>0</v>
      </c>
      <c r="E62" s="57"/>
      <c r="F62" s="58"/>
      <c r="G62" s="58"/>
      <c r="H62" s="74"/>
      <c r="I62" s="154"/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BY62" s="8"/>
      <c r="BZ62" s="8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x14ac:dyDescent="0.25">
      <c r="A63" s="375"/>
      <c r="B63" s="366"/>
      <c r="C63" s="106" t="s">
        <v>51</v>
      </c>
      <c r="D63" s="107">
        <f t="shared" si="7"/>
        <v>34</v>
      </c>
      <c r="E63" s="108">
        <v>25</v>
      </c>
      <c r="F63" s="87">
        <v>2</v>
      </c>
      <c r="G63" s="87"/>
      <c r="H63" s="129">
        <v>7</v>
      </c>
      <c r="I63" s="160"/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BY63" s="8"/>
      <c r="BZ63" s="8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375"/>
      <c r="B64" s="334" t="s">
        <v>55</v>
      </c>
      <c r="C64" s="335"/>
      <c r="D64" s="84">
        <f t="shared" si="7"/>
        <v>296</v>
      </c>
      <c r="E64" s="57">
        <v>146</v>
      </c>
      <c r="F64" s="58">
        <v>12</v>
      </c>
      <c r="G64" s="58"/>
      <c r="H64" s="74">
        <v>138</v>
      </c>
      <c r="I64" s="154"/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BY64" s="8"/>
      <c r="BZ64" s="8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375"/>
      <c r="B65" s="314" t="s">
        <v>56</v>
      </c>
      <c r="C65" s="161" t="s">
        <v>57</v>
      </c>
      <c r="D65" s="84">
        <f t="shared" si="7"/>
        <v>0</v>
      </c>
      <c r="E65" s="57"/>
      <c r="F65" s="58"/>
      <c r="G65" s="58"/>
      <c r="H65" s="74"/>
      <c r="I65" s="154"/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BY65" s="8"/>
      <c r="BZ65" s="8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375"/>
      <c r="B66" s="314"/>
      <c r="C66" s="161" t="s">
        <v>58</v>
      </c>
      <c r="D66" s="84">
        <f t="shared" si="7"/>
        <v>0</v>
      </c>
      <c r="E66" s="57"/>
      <c r="F66" s="58"/>
      <c r="G66" s="58"/>
      <c r="H66" s="74"/>
      <c r="I66" s="154"/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BY66" s="8"/>
      <c r="BZ66" s="8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ht="15" customHeight="1" x14ac:dyDescent="0.25">
      <c r="A67" s="375"/>
      <c r="B67" s="336" t="s">
        <v>59</v>
      </c>
      <c r="C67" s="336"/>
      <c r="D67" s="84">
        <f t="shared" si="7"/>
        <v>0</v>
      </c>
      <c r="E67" s="57"/>
      <c r="F67" s="58"/>
      <c r="G67" s="58"/>
      <c r="H67" s="74"/>
      <c r="I67" s="154"/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BY67" s="8"/>
      <c r="BZ67" s="8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375"/>
      <c r="B68" s="337" t="s">
        <v>60</v>
      </c>
      <c r="C68" s="338"/>
      <c r="D68" s="84">
        <f t="shared" si="7"/>
        <v>0</v>
      </c>
      <c r="E68" s="57"/>
      <c r="F68" s="58"/>
      <c r="G68" s="58"/>
      <c r="H68" s="74"/>
      <c r="I68" s="154"/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BY68" s="8"/>
      <c r="BZ68" s="8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ht="15" customHeight="1" x14ac:dyDescent="0.25">
      <c r="A69" s="375"/>
      <c r="B69" s="360" t="s">
        <v>61</v>
      </c>
      <c r="C69" s="361"/>
      <c r="D69" s="84">
        <f t="shared" si="7"/>
        <v>0</v>
      </c>
      <c r="E69" s="117"/>
      <c r="F69" s="90"/>
      <c r="G69" s="90"/>
      <c r="H69" s="118"/>
      <c r="I69" s="158"/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BY69" s="8"/>
      <c r="BZ69" s="8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375"/>
      <c r="B70" s="362" t="s">
        <v>62</v>
      </c>
      <c r="C70" s="363"/>
      <c r="D70" s="84">
        <f t="shared" si="7"/>
        <v>261</v>
      </c>
      <c r="E70" s="117">
        <v>113</v>
      </c>
      <c r="F70" s="90">
        <v>74</v>
      </c>
      <c r="G70" s="90"/>
      <c r="H70" s="118">
        <v>74</v>
      </c>
      <c r="I70" s="158"/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BY70" s="8"/>
      <c r="BZ70" s="8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ht="15" customHeight="1" x14ac:dyDescent="0.25">
      <c r="A71" s="375"/>
      <c r="B71" s="364" t="s">
        <v>63</v>
      </c>
      <c r="C71" s="119" t="s">
        <v>64</v>
      </c>
      <c r="D71" s="23">
        <f t="shared" si="7"/>
        <v>0</v>
      </c>
      <c r="E71" s="37"/>
      <c r="F71" s="38"/>
      <c r="G71" s="38"/>
      <c r="H71" s="121"/>
      <c r="I71" s="153"/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BY71" s="8"/>
      <c r="BZ71" s="8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x14ac:dyDescent="0.25">
      <c r="A72" s="375"/>
      <c r="B72" s="365"/>
      <c r="C72" s="162" t="s">
        <v>65</v>
      </c>
      <c r="D72" s="84">
        <f t="shared" si="7"/>
        <v>0</v>
      </c>
      <c r="E72" s="57"/>
      <c r="F72" s="58"/>
      <c r="G72" s="58"/>
      <c r="H72" s="74"/>
      <c r="I72" s="154"/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BY72" s="8"/>
      <c r="BZ72" s="8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ht="22.5" x14ac:dyDescent="0.25">
      <c r="A73" s="375"/>
      <c r="B73" s="366"/>
      <c r="C73" s="127" t="s">
        <v>66</v>
      </c>
      <c r="D73" s="84">
        <f t="shared" si="7"/>
        <v>0</v>
      </c>
      <c r="E73" s="117"/>
      <c r="F73" s="90"/>
      <c r="G73" s="90"/>
      <c r="H73" s="118"/>
      <c r="I73" s="158"/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BY73" s="8"/>
      <c r="BZ73" s="8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375"/>
      <c r="B74" s="382" t="s">
        <v>67</v>
      </c>
      <c r="C74" s="383"/>
      <c r="D74" s="36">
        <f>SUM(E74:H74)</f>
        <v>0</v>
      </c>
      <c r="E74" s="37"/>
      <c r="F74" s="38"/>
      <c r="G74" s="38"/>
      <c r="H74" s="163"/>
      <c r="I74" s="153"/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BY74" s="8"/>
      <c r="BZ74" s="8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ht="15" customHeight="1" x14ac:dyDescent="0.25">
      <c r="A75" s="375"/>
      <c r="B75" s="369" t="s">
        <v>68</v>
      </c>
      <c r="C75" s="370"/>
      <c r="D75" s="62">
        <f>SUM(E75:H75)</f>
        <v>0</v>
      </c>
      <c r="E75" s="63"/>
      <c r="F75" s="64"/>
      <c r="G75" s="64"/>
      <c r="H75" s="164"/>
      <c r="I75" s="156"/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BY75" s="8"/>
      <c r="BZ75" s="8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x14ac:dyDescent="0.25">
      <c r="A76" s="376"/>
      <c r="B76" s="357" t="s">
        <v>4</v>
      </c>
      <c r="C76" s="359"/>
      <c r="D76" s="135">
        <f>SUM(E76:H76)</f>
        <v>1312</v>
      </c>
      <c r="E76" s="136">
        <f>SUM(E45:E75)</f>
        <v>810</v>
      </c>
      <c r="F76" s="139">
        <f t="shared" ref="F76:I76" si="11">SUM(F45:F75)</f>
        <v>129</v>
      </c>
      <c r="G76" s="139">
        <f t="shared" si="11"/>
        <v>0</v>
      </c>
      <c r="H76" s="165">
        <f t="shared" si="11"/>
        <v>373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BY76" s="8"/>
      <c r="BZ76" s="8"/>
      <c r="CA76" s="9"/>
      <c r="CB76" s="9"/>
      <c r="CC76" s="9"/>
      <c r="CD76" s="9"/>
      <c r="CE76" s="9"/>
      <c r="CF76" s="9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BY77" s="8"/>
      <c r="BZ77" s="8"/>
      <c r="CA77" s="9"/>
      <c r="CB77" s="9"/>
      <c r="CC77" s="9"/>
      <c r="CD77" s="9"/>
      <c r="CE77" s="9"/>
      <c r="CF77" s="9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31.5" x14ac:dyDescent="0.25">
      <c r="A78" s="314" t="s">
        <v>76</v>
      </c>
      <c r="B78" s="314"/>
      <c r="C78" s="314"/>
      <c r="D78" s="169" t="s">
        <v>77</v>
      </c>
      <c r="E78" s="179" t="s">
        <v>78</v>
      </c>
      <c r="F78" s="180" t="s">
        <v>79</v>
      </c>
      <c r="G78" s="180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BY78" s="8"/>
      <c r="BZ78" s="8"/>
      <c r="CA78" s="9"/>
      <c r="CB78" s="9"/>
      <c r="CC78" s="9"/>
      <c r="CD78" s="9"/>
      <c r="CE78" s="9"/>
      <c r="CF78" s="9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BY79" s="8"/>
      <c r="BZ79" s="8"/>
      <c r="CA79" s="9"/>
      <c r="CB79" s="9"/>
      <c r="CC79" s="9"/>
      <c r="CD79" s="9"/>
      <c r="CE79" s="9"/>
      <c r="CF79" s="9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BY80" s="8"/>
      <c r="BZ80" s="8"/>
      <c r="CA80" s="9"/>
      <c r="CB80" s="9"/>
      <c r="CC80" s="9"/>
      <c r="CD80" s="9"/>
      <c r="CE80" s="9"/>
      <c r="CF80" s="9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BY81" s="8"/>
      <c r="BZ81" s="8"/>
      <c r="CA81" s="9"/>
      <c r="CB81" s="9"/>
      <c r="CC81" s="9"/>
      <c r="CD81" s="9"/>
      <c r="CE81" s="9"/>
      <c r="CF81" s="9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BY82" s="8"/>
      <c r="BZ82" s="8"/>
      <c r="CA82" s="9"/>
      <c r="CB82" s="9"/>
      <c r="CC82" s="9"/>
      <c r="CD82" s="9"/>
      <c r="CE82" s="9"/>
      <c r="CF82" s="9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BY83" s="8"/>
      <c r="BZ83" s="8"/>
      <c r="CA83" s="9"/>
      <c r="CB83" s="9"/>
      <c r="CC83" s="9"/>
      <c r="CD83" s="9"/>
      <c r="CE83" s="9"/>
      <c r="CF83" s="9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BY84" s="8"/>
      <c r="BZ84" s="8"/>
      <c r="CA84" s="9"/>
      <c r="CB84" s="9"/>
      <c r="CC84" s="9"/>
      <c r="CD84" s="9"/>
      <c r="CE84" s="9"/>
      <c r="CF84" s="9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ht="21" x14ac:dyDescent="0.25">
      <c r="A85" s="330" t="s">
        <v>87</v>
      </c>
      <c r="B85" s="339"/>
      <c r="C85" s="340"/>
      <c r="D85" s="147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BY85" s="8"/>
      <c r="BZ85" s="8"/>
      <c r="CA85" s="9"/>
      <c r="CB85" s="9"/>
      <c r="CC85" s="9"/>
      <c r="CD85" s="9"/>
      <c r="CE85" s="9"/>
      <c r="CF85" s="9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83" t="s">
        <v>92</v>
      </c>
      <c r="B89" s="183"/>
      <c r="C89" s="184"/>
      <c r="E89" s="185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ht="15" customHeight="1" x14ac:dyDescent="0.25">
      <c r="A90" s="321" t="s">
        <v>93</v>
      </c>
      <c r="B90" s="321"/>
      <c r="C90" s="321"/>
      <c r="D90" s="330" t="s">
        <v>94</v>
      </c>
      <c r="E90" s="322" t="s">
        <v>95</v>
      </c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321"/>
      <c r="B91" s="321"/>
      <c r="C91" s="321"/>
      <c r="D91" s="330"/>
      <c r="E91" s="322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331" t="s">
        <v>96</v>
      </c>
      <c r="B92" s="332"/>
      <c r="C92" s="333"/>
      <c r="D92" s="186"/>
      <c r="E92" s="187"/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307" t="s">
        <v>97</v>
      </c>
      <c r="B93" s="308"/>
      <c r="C93" s="309"/>
      <c r="D93" s="188"/>
      <c r="E93" s="189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x14ac:dyDescent="0.25">
      <c r="A94" s="318" t="s">
        <v>98</v>
      </c>
      <c r="B94" s="319"/>
      <c r="C94" s="320"/>
      <c r="D94" s="190"/>
      <c r="E94" s="191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83" t="s">
        <v>99</v>
      </c>
      <c r="B95" s="183"/>
      <c r="C95" s="184"/>
      <c r="E95" s="185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ht="15" customHeigh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ht="21" x14ac:dyDescent="0.25">
      <c r="A97" s="321"/>
      <c r="B97" s="321"/>
      <c r="C97" s="321"/>
      <c r="D97" s="314"/>
      <c r="E97" s="322"/>
      <c r="F97" s="179" t="s">
        <v>11</v>
      </c>
      <c r="G97" s="18" t="s">
        <v>12</v>
      </c>
      <c r="H97" s="192" t="s">
        <v>104</v>
      </c>
      <c r="I97" s="180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BY98" s="8"/>
      <c r="BZ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C98" s="9"/>
      <c r="CD98" s="9"/>
      <c r="CE98" s="9"/>
      <c r="CF98" s="9"/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s="7" customFormat="1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BY99" s="8"/>
      <c r="BZ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C99" s="9"/>
      <c r="CD99" s="9"/>
      <c r="CE99" s="9"/>
      <c r="CF99" s="9"/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BY100" s="8"/>
      <c r="BZ100" s="8"/>
      <c r="CA100" s="44" t="str">
        <f t="shared" si="13"/>
        <v/>
      </c>
      <c r="CB100" s="201" t="str">
        <f t="shared" si="14"/>
        <v/>
      </c>
      <c r="CC100" s="9"/>
      <c r="CD100" s="9"/>
      <c r="CE100" s="9"/>
      <c r="CF100" s="9"/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83" t="s">
        <v>110</v>
      </c>
      <c r="B101" s="184"/>
      <c r="C101" s="184"/>
      <c r="D101" s="215"/>
      <c r="H101" s="216"/>
      <c r="BY101" s="8"/>
      <c r="BZ101" s="8"/>
      <c r="CA101" s="9"/>
      <c r="CB101" s="9"/>
      <c r="CC101" s="9"/>
      <c r="CD101" s="9"/>
      <c r="CE101" s="9"/>
      <c r="CF101" s="9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s="7" customFormat="1" ht="15" customHeigh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BY102" s="8"/>
      <c r="BZ102" s="8"/>
      <c r="CA102" s="9"/>
      <c r="CB102" s="9"/>
      <c r="CC102" s="9"/>
      <c r="CD102" s="9"/>
      <c r="CE102" s="9"/>
      <c r="CF102" s="9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312"/>
      <c r="B103" s="312"/>
      <c r="C103" s="313"/>
      <c r="D103" s="314"/>
      <c r="E103" s="179" t="s">
        <v>114</v>
      </c>
      <c r="F103" s="192" t="s">
        <v>115</v>
      </c>
      <c r="G103" s="180" t="s">
        <v>116</v>
      </c>
      <c r="H103" s="180" t="s">
        <v>117</v>
      </c>
      <c r="I103" s="217" t="s">
        <v>118</v>
      </c>
      <c r="J103" s="18" t="s">
        <v>119</v>
      </c>
      <c r="K103" s="179" t="s">
        <v>120</v>
      </c>
      <c r="L103" s="218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BY104" s="8"/>
      <c r="BZ104" s="8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BY105" s="8"/>
      <c r="BZ105" s="8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BY106" s="8"/>
      <c r="BZ106" s="8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ht="15" customHeight="1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BY107" s="8"/>
      <c r="BZ107" s="8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BY108" s="8"/>
      <c r="BZ108" s="8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BY109" s="8"/>
      <c r="BZ109" s="8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ht="15" customHeight="1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BY110" s="8"/>
      <c r="BZ110" s="8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BY111" s="8"/>
      <c r="BZ111" s="8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BY112" s="8"/>
      <c r="BZ112" s="8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BY113" s="8"/>
      <c r="BZ113" s="8"/>
      <c r="CA113" s="9"/>
      <c r="CB113" s="9"/>
      <c r="CC113" s="9"/>
      <c r="CD113" s="9"/>
      <c r="CE113" s="9"/>
      <c r="CF113" s="9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ht="21" x14ac:dyDescent="0.25">
      <c r="A114" s="223" t="s">
        <v>129</v>
      </c>
      <c r="B114" s="224" t="s">
        <v>130</v>
      </c>
      <c r="C114" s="225" t="s">
        <v>131</v>
      </c>
      <c r="D114" s="226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BY114" s="8"/>
      <c r="BZ114" s="8"/>
      <c r="CA114" s="9"/>
      <c r="CB114" s="9"/>
      <c r="CC114" s="9"/>
      <c r="CD114" s="9"/>
      <c r="CE114" s="9"/>
      <c r="CF114" s="9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ht="42" x14ac:dyDescent="0.25">
      <c r="A118" s="294"/>
      <c r="B118" s="169" t="s">
        <v>136</v>
      </c>
      <c r="C118" s="147" t="s">
        <v>137</v>
      </c>
      <c r="D118" s="147" t="s">
        <v>138</v>
      </c>
      <c r="E118" s="147" t="s">
        <v>139</v>
      </c>
      <c r="F118" s="147" t="s">
        <v>140</v>
      </c>
      <c r="G118" s="147" t="s">
        <v>141</v>
      </c>
      <c r="H118" s="147" t="s">
        <v>142</v>
      </c>
      <c r="I118" s="147" t="s">
        <v>143</v>
      </c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ht="31.5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31.5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x14ac:dyDescent="0.25">
      <c r="A121" s="183" t="s">
        <v>146</v>
      </c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ht="31.5" x14ac:dyDescent="0.25">
      <c r="A123" s="294"/>
      <c r="B123" s="179" t="s">
        <v>148</v>
      </c>
      <c r="C123" s="179" t="s">
        <v>149</v>
      </c>
      <c r="D123" s="180" t="s">
        <v>150</v>
      </c>
      <c r="E123" s="180" t="s">
        <v>151</v>
      </c>
      <c r="F123" s="180" t="s">
        <v>152</v>
      </c>
      <c r="G123" s="180" t="s">
        <v>153</v>
      </c>
      <c r="H123" s="180" t="s">
        <v>154</v>
      </c>
      <c r="I123" s="180" t="s">
        <v>155</v>
      </c>
      <c r="J123" s="180" t="s">
        <v>156</v>
      </c>
      <c r="K123" s="180" t="s">
        <v>157</v>
      </c>
      <c r="L123" s="180" t="s">
        <v>158</v>
      </c>
      <c r="M123" s="218" t="s">
        <v>159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ht="2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42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x14ac:dyDescent="0.25">
      <c r="A126" s="183" t="s">
        <v>162</v>
      </c>
      <c r="B126" s="222"/>
      <c r="C126" s="222"/>
      <c r="D126" s="222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ht="2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44" t="s">
        <v>174</v>
      </c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104" ht="2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</row>
    <row r="130" spans="1:104" x14ac:dyDescent="0.25">
      <c r="A130" s="183" t="s">
        <v>176</v>
      </c>
      <c r="B130" s="249"/>
      <c r="CG130" s="13"/>
      <c r="CH130" s="13"/>
      <c r="CI130" s="13"/>
      <c r="CJ130" s="13"/>
      <c r="CK130" s="13"/>
      <c r="CL130" s="13"/>
      <c r="CM130" s="13"/>
      <c r="CN130" s="13"/>
      <c r="CO130" s="13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</row>
    <row r="131" spans="1:104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CG131" s="13"/>
      <c r="CH131" s="13"/>
      <c r="CI131" s="13"/>
      <c r="CJ131" s="13"/>
      <c r="CK131" s="13"/>
      <c r="CL131" s="13"/>
      <c r="CM131" s="13"/>
      <c r="CN131" s="13"/>
      <c r="CO131" s="13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</row>
    <row r="132" spans="1:104" ht="31.5" x14ac:dyDescent="0.25">
      <c r="A132" s="281"/>
      <c r="B132" s="283"/>
      <c r="C132" s="192" t="s">
        <v>178</v>
      </c>
      <c r="D132" s="180" t="s">
        <v>179</v>
      </c>
      <c r="E132" s="180" t="s">
        <v>180</v>
      </c>
      <c r="F132" s="22" t="s">
        <v>181</v>
      </c>
      <c r="G132" s="192" t="s">
        <v>173</v>
      </c>
      <c r="H132" s="218" t="s">
        <v>174</v>
      </c>
      <c r="BV132" s="8"/>
      <c r="BW132" s="8"/>
      <c r="BY132" s="7"/>
      <c r="BZ132" s="7"/>
      <c r="CG132" s="13"/>
      <c r="CH132" s="13"/>
      <c r="CI132" s="13"/>
      <c r="CJ132" s="13"/>
      <c r="CK132" s="13"/>
      <c r="CL132" s="13"/>
      <c r="CM132" s="13"/>
      <c r="CN132" s="13"/>
      <c r="CO132" s="13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</row>
    <row r="133" spans="1:104" ht="31.5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</row>
    <row r="198" spans="1:104" s="252" customFormat="1" x14ac:dyDescent="0.25">
      <c r="A198" s="252">
        <f>SUM(D42,D76,D83,D86:D88,D92:E94,D98:E100,D104:L112,B115:D115,B119:B120,B124:B125,B129:M129,B133:H133)</f>
        <v>2738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0.5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0.5" x14ac:dyDescent="0.15">
      <c r="A2" s="1" t="str">
        <f>CONCATENATE("COMUNA: ",[3]NOMBRE!B2," - ","( ",[3]NOMBRE!C2,[3]NOMBRE!D2,[3]NOMBRE!E2,[3]NOMBRE!F2,[3]NOMBRE!G2,"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0.5" x14ac:dyDescent="0.1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0.5" x14ac:dyDescent="0.15">
      <c r="A4" s="1" t="str">
        <f>CONCATENATE("MES: ",[3]NOMBRE!B6," - ","( ",[3]NOMBRE!C6,[3]NOMBRE!D6," )")</f>
        <v>MES: FEBRERO - ( 02 )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0.5" x14ac:dyDescent="0.15">
      <c r="A5" s="1" t="str">
        <f>CONCATENATE("AÑO: ",[3]NOMBRE!B7)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customHeight="1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2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180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ht="15" customHeight="1" x14ac:dyDescent="0.25">
      <c r="A11" s="374" t="s">
        <v>33</v>
      </c>
      <c r="B11" s="377" t="s">
        <v>34</v>
      </c>
      <c r="C11" s="378"/>
      <c r="D11" s="23">
        <f>SUM(E11:G11)</f>
        <v>228</v>
      </c>
      <c r="E11" s="24">
        <v>123</v>
      </c>
      <c r="F11" s="25">
        <v>57</v>
      </c>
      <c r="G11" s="25">
        <v>48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46</v>
      </c>
      <c r="E12" s="37">
        <v>12</v>
      </c>
      <c r="F12" s="38">
        <v>5</v>
      </c>
      <c r="G12" s="38">
        <v>2</v>
      </c>
      <c r="H12" s="38">
        <v>12</v>
      </c>
      <c r="I12" s="39">
        <v>4</v>
      </c>
      <c r="J12" s="38"/>
      <c r="K12" s="38"/>
      <c r="L12" s="38">
        <v>1</v>
      </c>
      <c r="M12" s="38"/>
      <c r="N12" s="38">
        <v>1</v>
      </c>
      <c r="O12" s="38">
        <v>2</v>
      </c>
      <c r="P12" s="38">
        <v>1</v>
      </c>
      <c r="Q12" s="38"/>
      <c r="R12" s="38">
        <v>3</v>
      </c>
      <c r="S12" s="38">
        <v>1</v>
      </c>
      <c r="T12" s="38"/>
      <c r="U12" s="38">
        <v>1</v>
      </c>
      <c r="V12" s="38"/>
      <c r="W12" s="38"/>
      <c r="X12" s="40">
        <v>1</v>
      </c>
      <c r="Y12" s="41"/>
      <c r="Z12" s="40"/>
      <c r="AA12" s="42"/>
      <c r="AB12" s="42"/>
      <c r="AC12" s="42"/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73" t="s">
        <v>37</v>
      </c>
      <c r="D13" s="47">
        <f>SUM(E13:X13)</f>
        <v>16</v>
      </c>
      <c r="E13" s="48">
        <v>6</v>
      </c>
      <c r="F13" s="49">
        <v>2</v>
      </c>
      <c r="G13" s="49">
        <v>2</v>
      </c>
      <c r="H13" s="49">
        <v>1</v>
      </c>
      <c r="I13" s="50"/>
      <c r="J13" s="49"/>
      <c r="K13" s="49"/>
      <c r="L13" s="49">
        <v>1</v>
      </c>
      <c r="M13" s="49"/>
      <c r="N13" s="49"/>
      <c r="O13" s="49"/>
      <c r="P13" s="49"/>
      <c r="Q13" s="49"/>
      <c r="R13" s="49">
        <v>1</v>
      </c>
      <c r="S13" s="49">
        <v>1</v>
      </c>
      <c r="T13" s="49">
        <v>2</v>
      </c>
      <c r="U13" s="49"/>
      <c r="V13" s="49"/>
      <c r="W13" s="49"/>
      <c r="X13" s="51"/>
      <c r="Y13" s="52"/>
      <c r="Z13" s="51"/>
      <c r="AA13" s="53"/>
      <c r="AB13" s="53"/>
      <c r="AC13" s="54"/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16</v>
      </c>
      <c r="E14" s="57"/>
      <c r="F14" s="58"/>
      <c r="G14" s="58"/>
      <c r="H14" s="58"/>
      <c r="I14" s="59"/>
      <c r="J14" s="58"/>
      <c r="K14" s="58"/>
      <c r="L14" s="58"/>
      <c r="M14" s="58"/>
      <c r="N14" s="58">
        <v>1</v>
      </c>
      <c r="O14" s="58">
        <v>1</v>
      </c>
      <c r="P14" s="58"/>
      <c r="Q14" s="58">
        <v>2</v>
      </c>
      <c r="R14" s="58">
        <v>2</v>
      </c>
      <c r="S14" s="58"/>
      <c r="T14" s="58">
        <v>4</v>
      </c>
      <c r="U14" s="58"/>
      <c r="V14" s="58">
        <v>1</v>
      </c>
      <c r="W14" s="58">
        <v>2</v>
      </c>
      <c r="X14" s="51">
        <v>3</v>
      </c>
      <c r="Y14" s="60"/>
      <c r="Z14" s="51"/>
      <c r="AA14" s="53"/>
      <c r="AB14" s="53"/>
      <c r="AC14" s="53"/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56</v>
      </c>
      <c r="E15" s="63">
        <v>15</v>
      </c>
      <c r="F15" s="64"/>
      <c r="G15" s="64"/>
      <c r="H15" s="64"/>
      <c r="I15" s="65"/>
      <c r="J15" s="64"/>
      <c r="K15" s="64"/>
      <c r="L15" s="64">
        <v>4</v>
      </c>
      <c r="M15" s="64">
        <v>6</v>
      </c>
      <c r="N15" s="64">
        <v>9</v>
      </c>
      <c r="O15" s="64">
        <v>8</v>
      </c>
      <c r="P15" s="64">
        <v>9</v>
      </c>
      <c r="Q15" s="64"/>
      <c r="R15" s="64">
        <v>3</v>
      </c>
      <c r="S15" s="64"/>
      <c r="T15" s="64"/>
      <c r="U15" s="64"/>
      <c r="V15" s="64">
        <v>1</v>
      </c>
      <c r="W15" s="64"/>
      <c r="X15" s="66">
        <v>1</v>
      </c>
      <c r="Y15" s="67"/>
      <c r="Z15" s="66">
        <v>8</v>
      </c>
      <c r="AA15" s="68">
        <v>6</v>
      </c>
      <c r="AB15" s="68">
        <v>4</v>
      </c>
      <c r="AC15" s="68"/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104</v>
      </c>
      <c r="E16" s="48">
        <v>75</v>
      </c>
      <c r="F16" s="49">
        <v>12</v>
      </c>
      <c r="G16" s="49">
        <v>8</v>
      </c>
      <c r="H16" s="49">
        <v>9</v>
      </c>
      <c r="I16" s="54"/>
      <c r="J16" s="52"/>
      <c r="K16" s="49"/>
      <c r="L16" s="4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72"/>
      <c r="AA16" s="54"/>
      <c r="AB16" s="54"/>
      <c r="AC16" s="54"/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s="7" customFormat="1" x14ac:dyDescent="0.25">
      <c r="A17" s="375"/>
      <c r="B17" s="334" t="s">
        <v>41</v>
      </c>
      <c r="C17" s="335"/>
      <c r="D17" s="47">
        <f t="shared" si="4"/>
        <v>101</v>
      </c>
      <c r="E17" s="57">
        <v>32</v>
      </c>
      <c r="F17" s="58">
        <v>29</v>
      </c>
      <c r="G17" s="58">
        <v>15</v>
      </c>
      <c r="H17" s="58">
        <v>25</v>
      </c>
      <c r="I17" s="53"/>
      <c r="J17" s="60"/>
      <c r="K17" s="58"/>
      <c r="L17" s="5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51"/>
      <c r="AA17" s="53"/>
      <c r="AB17" s="53"/>
      <c r="AC17" s="53"/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BY17" s="8"/>
      <c r="BZ17" s="8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s="7" customFormat="1" x14ac:dyDescent="0.25">
      <c r="A18" s="375"/>
      <c r="B18" s="334" t="s">
        <v>42</v>
      </c>
      <c r="C18" s="335"/>
      <c r="D18" s="47">
        <f t="shared" si="4"/>
        <v>19</v>
      </c>
      <c r="E18" s="57">
        <v>1</v>
      </c>
      <c r="F18" s="58">
        <v>4</v>
      </c>
      <c r="G18" s="58">
        <v>8</v>
      </c>
      <c r="H18" s="58">
        <v>6</v>
      </c>
      <c r="I18" s="53"/>
      <c r="J18" s="60"/>
      <c r="K18" s="58"/>
      <c r="L18" s="5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51"/>
      <c r="AA18" s="53"/>
      <c r="AB18" s="53"/>
      <c r="AC18" s="53"/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BY18" s="8"/>
      <c r="BZ18" s="8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s="7" customFormat="1" x14ac:dyDescent="0.25">
      <c r="A19" s="375"/>
      <c r="B19" s="334" t="s">
        <v>43</v>
      </c>
      <c r="C19" s="335"/>
      <c r="D19" s="47">
        <f t="shared" si="4"/>
        <v>0</v>
      </c>
      <c r="E19" s="57"/>
      <c r="F19" s="58"/>
      <c r="G19" s="58"/>
      <c r="H19" s="58"/>
      <c r="I19" s="53"/>
      <c r="J19" s="60"/>
      <c r="K19" s="58"/>
      <c r="L19" s="5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51"/>
      <c r="AA19" s="53"/>
      <c r="AB19" s="53"/>
      <c r="AC19" s="53"/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BY19" s="8"/>
      <c r="BZ19" s="8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s="7" customFormat="1" x14ac:dyDescent="0.25">
      <c r="A20" s="375"/>
      <c r="B20" s="334" t="s">
        <v>44</v>
      </c>
      <c r="C20" s="335"/>
      <c r="D20" s="47">
        <f t="shared" si="4"/>
        <v>39</v>
      </c>
      <c r="E20" s="57">
        <v>39</v>
      </c>
      <c r="F20" s="58"/>
      <c r="G20" s="58"/>
      <c r="H20" s="58"/>
      <c r="I20" s="53"/>
      <c r="J20" s="60"/>
      <c r="K20" s="58"/>
      <c r="L20" s="58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51"/>
      <c r="AA20" s="53"/>
      <c r="AB20" s="53"/>
      <c r="AC20" s="53"/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BY20" s="8"/>
      <c r="BZ20" s="8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s="7" customFormat="1" x14ac:dyDescent="0.25">
      <c r="A21" s="375"/>
      <c r="B21" s="334" t="s">
        <v>45</v>
      </c>
      <c r="C21" s="335"/>
      <c r="D21" s="47">
        <f>SUM(E21:X21)</f>
        <v>0</v>
      </c>
      <c r="E21" s="57"/>
      <c r="F21" s="58"/>
      <c r="G21" s="58"/>
      <c r="H21" s="58"/>
      <c r="I21" s="53"/>
      <c r="J21" s="76"/>
      <c r="K21" s="77"/>
      <c r="L21" s="77"/>
      <c r="M21" s="77"/>
      <c r="N21" s="77"/>
      <c r="O21" s="77"/>
      <c r="P21" s="76"/>
      <c r="Q21" s="74"/>
      <c r="R21" s="74"/>
      <c r="S21" s="74"/>
      <c r="T21" s="74"/>
      <c r="U21" s="77"/>
      <c r="V21" s="77"/>
      <c r="W21" s="77"/>
      <c r="X21" s="29"/>
      <c r="Y21" s="78"/>
      <c r="Z21" s="31"/>
      <c r="AA21" s="79"/>
      <c r="AB21" s="53"/>
      <c r="AC21" s="53"/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BY21" s="8"/>
      <c r="BZ21" s="8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s="7" customFormat="1" ht="15" customHeight="1" x14ac:dyDescent="0.25">
      <c r="A22" s="375"/>
      <c r="B22" s="360" t="s">
        <v>46</v>
      </c>
      <c r="C22" s="361"/>
      <c r="D22" s="47">
        <f>SUM(J22:S22)</f>
        <v>16</v>
      </c>
      <c r="E22" s="80"/>
      <c r="F22" s="81"/>
      <c r="G22" s="81"/>
      <c r="H22" s="81"/>
      <c r="I22" s="82"/>
      <c r="J22" s="60">
        <v>1</v>
      </c>
      <c r="K22" s="58">
        <v>2</v>
      </c>
      <c r="L22" s="58">
        <v>5</v>
      </c>
      <c r="M22" s="58">
        <v>3</v>
      </c>
      <c r="N22" s="58">
        <v>3</v>
      </c>
      <c r="O22" s="58">
        <v>2</v>
      </c>
      <c r="P22" s="58"/>
      <c r="Q22" s="58"/>
      <c r="R22" s="58"/>
      <c r="S22" s="58"/>
      <c r="T22" s="83"/>
      <c r="U22" s="83"/>
      <c r="V22" s="83"/>
      <c r="W22" s="83"/>
      <c r="X22" s="83"/>
      <c r="Y22" s="75"/>
      <c r="Z22" s="51">
        <v>16</v>
      </c>
      <c r="AA22" s="53"/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BY22" s="8"/>
      <c r="BZ22" s="8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s="7" customFormat="1" x14ac:dyDescent="0.25">
      <c r="A23" s="375"/>
      <c r="B23" s="362" t="s">
        <v>47</v>
      </c>
      <c r="C23" s="363"/>
      <c r="D23" s="84">
        <f>SUM(H23:X23)</f>
        <v>0</v>
      </c>
      <c r="E23" s="85"/>
      <c r="F23" s="86"/>
      <c r="G23" s="86"/>
      <c r="H23" s="87"/>
      <c r="I23" s="88"/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3"/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BY23" s="8"/>
      <c r="BZ23" s="8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s="7" customFormat="1" ht="15" customHeight="1" x14ac:dyDescent="0.25">
      <c r="A24" s="375"/>
      <c r="B24" s="364" t="s">
        <v>48</v>
      </c>
      <c r="C24" s="95" t="s">
        <v>49</v>
      </c>
      <c r="D24" s="23">
        <f>SUM(E24:F24)</f>
        <v>45</v>
      </c>
      <c r="E24" s="48">
        <v>45</v>
      </c>
      <c r="F24" s="49"/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98"/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BY24" s="8"/>
      <c r="BZ24" s="8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s="7" customFormat="1" x14ac:dyDescent="0.25">
      <c r="A25" s="375"/>
      <c r="B25" s="365"/>
      <c r="C25" s="99" t="s">
        <v>50</v>
      </c>
      <c r="D25" s="84">
        <f>SUM(E25:G25)</f>
        <v>38</v>
      </c>
      <c r="E25" s="57">
        <v>38</v>
      </c>
      <c r="F25" s="58"/>
      <c r="G25" s="58"/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93"/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BY25" s="8"/>
      <c r="BZ25" s="8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s="7" customFormat="1" x14ac:dyDescent="0.25">
      <c r="A26" s="375"/>
      <c r="B26" s="366"/>
      <c r="C26" s="106" t="s">
        <v>51</v>
      </c>
      <c r="D26" s="107">
        <f>SUM(E26:G26)</f>
        <v>0</v>
      </c>
      <c r="E26" s="108"/>
      <c r="F26" s="67"/>
      <c r="G26" s="67"/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88"/>
      <c r="AB26" s="88"/>
      <c r="AC26" s="88"/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BY26" s="8"/>
      <c r="BZ26" s="8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s="7" customFormat="1" x14ac:dyDescent="0.25">
      <c r="A27" s="375"/>
      <c r="B27" s="364" t="s">
        <v>52</v>
      </c>
      <c r="C27" s="35" t="s">
        <v>53</v>
      </c>
      <c r="D27" s="36">
        <f>SUM(E27:H27)</f>
        <v>0</v>
      </c>
      <c r="E27" s="37"/>
      <c r="F27" s="38"/>
      <c r="G27" s="38"/>
      <c r="H27" s="38"/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98"/>
      <c r="AB27" s="42"/>
      <c r="AC27" s="42"/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BY27" s="8"/>
      <c r="BZ27" s="8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s="7" customFormat="1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53"/>
      <c r="J28" s="60"/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93"/>
      <c r="AB28" s="53"/>
      <c r="AC28" s="53"/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BY28" s="8"/>
      <c r="BZ28" s="8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s="7" customFormat="1" x14ac:dyDescent="0.25">
      <c r="A29" s="375"/>
      <c r="B29" s="366"/>
      <c r="C29" s="106" t="s">
        <v>51</v>
      </c>
      <c r="D29" s="107">
        <f>SUM(E29:I29)</f>
        <v>43</v>
      </c>
      <c r="E29" s="108">
        <v>21</v>
      </c>
      <c r="F29" s="87">
        <v>15</v>
      </c>
      <c r="G29" s="87">
        <v>7</v>
      </c>
      <c r="H29" s="87"/>
      <c r="I29" s="88"/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88"/>
      <c r="AB29" s="88"/>
      <c r="AC29" s="88"/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BY29" s="8"/>
      <c r="BZ29" s="8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s="7" customFormat="1" x14ac:dyDescent="0.25">
      <c r="A30" s="375"/>
      <c r="B30" s="334" t="s">
        <v>55</v>
      </c>
      <c r="C30" s="335"/>
      <c r="D30" s="47">
        <f t="shared" ref="D30:D34" si="5">SUM(E30:X30)</f>
        <v>237</v>
      </c>
      <c r="E30" s="57">
        <v>135</v>
      </c>
      <c r="F30" s="58">
        <v>35</v>
      </c>
      <c r="G30" s="58">
        <v>27</v>
      </c>
      <c r="H30" s="58">
        <v>40</v>
      </c>
      <c r="I30" s="53"/>
      <c r="J30" s="60"/>
      <c r="K30" s="58"/>
      <c r="L30" s="5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51"/>
      <c r="AA30" s="53"/>
      <c r="AB30" s="93"/>
      <c r="AC30" s="53"/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BY30" s="8"/>
      <c r="BZ30" s="8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s="7" customFormat="1" ht="15" customHeight="1" x14ac:dyDescent="0.25">
      <c r="A31" s="375"/>
      <c r="B31" s="314" t="s">
        <v>56</v>
      </c>
      <c r="C31" s="116" t="s">
        <v>57</v>
      </c>
      <c r="D31" s="47">
        <f t="shared" si="5"/>
        <v>0</v>
      </c>
      <c r="E31" s="57"/>
      <c r="F31" s="58"/>
      <c r="G31" s="58"/>
      <c r="H31" s="58"/>
      <c r="I31" s="53"/>
      <c r="J31" s="60"/>
      <c r="K31" s="58"/>
      <c r="L31" s="5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51"/>
      <c r="AA31" s="53"/>
      <c r="AB31" s="53"/>
      <c r="AC31" s="53"/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BY31" s="8"/>
      <c r="BZ31" s="8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s="7" customFormat="1" x14ac:dyDescent="0.25">
      <c r="A32" s="375"/>
      <c r="B32" s="314"/>
      <c r="C32" s="61" t="s">
        <v>58</v>
      </c>
      <c r="D32" s="47">
        <f t="shared" si="5"/>
        <v>0</v>
      </c>
      <c r="E32" s="57"/>
      <c r="F32" s="58"/>
      <c r="G32" s="58"/>
      <c r="H32" s="58"/>
      <c r="I32" s="53"/>
      <c r="J32" s="60"/>
      <c r="K32" s="58"/>
      <c r="L32" s="5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51"/>
      <c r="AA32" s="53"/>
      <c r="AB32" s="53"/>
      <c r="AC32" s="53"/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BY32" s="8"/>
      <c r="BZ32" s="8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s="7" customFormat="1" ht="15" customHeight="1" x14ac:dyDescent="0.25">
      <c r="A33" s="375"/>
      <c r="B33" s="384" t="s">
        <v>59</v>
      </c>
      <c r="C33" s="384"/>
      <c r="D33" s="47">
        <f t="shared" si="5"/>
        <v>0</v>
      </c>
      <c r="E33" s="57"/>
      <c r="F33" s="58"/>
      <c r="G33" s="58"/>
      <c r="H33" s="58"/>
      <c r="I33" s="53"/>
      <c r="J33" s="60"/>
      <c r="K33" s="58"/>
      <c r="L33" s="5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51"/>
      <c r="AA33" s="53"/>
      <c r="AB33" s="53"/>
      <c r="AC33" s="53"/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BY33" s="8"/>
      <c r="BZ33" s="8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s="7" customFormat="1" x14ac:dyDescent="0.25">
      <c r="A34" s="375"/>
      <c r="B34" s="380" t="s">
        <v>60</v>
      </c>
      <c r="C34" s="381"/>
      <c r="D34" s="47">
        <f t="shared" si="5"/>
        <v>0</v>
      </c>
      <c r="E34" s="57"/>
      <c r="F34" s="58"/>
      <c r="G34" s="58"/>
      <c r="H34" s="58"/>
      <c r="I34" s="53"/>
      <c r="J34" s="60"/>
      <c r="K34" s="58"/>
      <c r="L34" s="5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51"/>
      <c r="AA34" s="53"/>
      <c r="AB34" s="53"/>
      <c r="AC34" s="53"/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BY34" s="8"/>
      <c r="BZ34" s="8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s="7" customFormat="1" ht="15" customHeight="1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60"/>
      <c r="K35" s="58"/>
      <c r="L35" s="58"/>
      <c r="M35" s="74"/>
      <c r="N35" s="74"/>
      <c r="O35" s="74"/>
      <c r="P35" s="74"/>
      <c r="Q35" s="74"/>
      <c r="R35" s="74"/>
      <c r="S35" s="74"/>
      <c r="T35" s="83"/>
      <c r="U35" s="83"/>
      <c r="V35" s="83"/>
      <c r="W35" s="83"/>
      <c r="X35" s="83"/>
      <c r="Y35" s="75"/>
      <c r="Z35" s="51"/>
      <c r="AA35" s="53"/>
      <c r="AB35" s="53"/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BY35" s="8"/>
      <c r="BZ35" s="8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s="7" customFormat="1" x14ac:dyDescent="0.25">
      <c r="A36" s="375"/>
      <c r="B36" s="362" t="s">
        <v>62</v>
      </c>
      <c r="C36" s="363"/>
      <c r="D36" s="84">
        <f>SUM(E36:X36)</f>
        <v>377</v>
      </c>
      <c r="E36" s="117">
        <v>315</v>
      </c>
      <c r="F36" s="90"/>
      <c r="G36" s="90"/>
      <c r="H36" s="90"/>
      <c r="I36" s="93"/>
      <c r="J36" s="89"/>
      <c r="K36" s="90"/>
      <c r="L36" s="90">
        <v>2</v>
      </c>
      <c r="M36" s="118">
        <v>2</v>
      </c>
      <c r="N36" s="118"/>
      <c r="O36" s="118">
        <v>2</v>
      </c>
      <c r="P36" s="118">
        <v>4</v>
      </c>
      <c r="Q36" s="118"/>
      <c r="R36" s="118"/>
      <c r="S36" s="118">
        <v>8</v>
      </c>
      <c r="T36" s="118"/>
      <c r="U36" s="118">
        <v>8</v>
      </c>
      <c r="V36" s="118"/>
      <c r="W36" s="118">
        <v>16</v>
      </c>
      <c r="X36" s="118">
        <v>20</v>
      </c>
      <c r="Y36" s="91"/>
      <c r="Z36" s="92"/>
      <c r="AA36" s="93"/>
      <c r="AB36" s="53"/>
      <c r="AC36" s="93"/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BY36" s="8"/>
      <c r="BZ36" s="8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s="7" customFormat="1" ht="15" customHeight="1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21"/>
      <c r="V37" s="121"/>
      <c r="W37" s="121"/>
      <c r="X37" s="121"/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BY37" s="8"/>
      <c r="BZ37" s="8"/>
      <c r="CA37" s="9"/>
      <c r="CB37" s="9"/>
      <c r="CC37" s="9"/>
      <c r="CD37" s="9"/>
      <c r="CE37" s="9"/>
      <c r="CF37" s="9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s="7" customFormat="1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4"/>
      <c r="V38" s="74"/>
      <c r="W38" s="74"/>
      <c r="X38" s="74"/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BY38" s="8"/>
      <c r="BZ38" s="8"/>
      <c r="CA38" s="9"/>
      <c r="CB38" s="9"/>
      <c r="CC38" s="9"/>
      <c r="CD38" s="9"/>
      <c r="CE38" s="9"/>
      <c r="CF38" s="9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s="7" customFormat="1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129"/>
      <c r="V39" s="129"/>
      <c r="W39" s="129"/>
      <c r="X39" s="129"/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BY39" s="8"/>
      <c r="BZ39" s="8"/>
      <c r="CA39" s="9"/>
      <c r="CB39" s="9"/>
      <c r="CC39" s="9"/>
      <c r="CD39" s="9"/>
      <c r="CE39" s="9"/>
      <c r="CF39" s="9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s="7" customFormat="1" ht="15" customHeight="1" x14ac:dyDescent="0.25">
      <c r="A40" s="375"/>
      <c r="B40" s="367" t="s">
        <v>67</v>
      </c>
      <c r="C40" s="368"/>
      <c r="D40" s="36">
        <f>SUM(E40:X40)</f>
        <v>0</v>
      </c>
      <c r="E40" s="37"/>
      <c r="F40" s="38"/>
      <c r="G40" s="38"/>
      <c r="H40" s="38"/>
      <c r="I40" s="42"/>
      <c r="J40" s="41"/>
      <c r="K40" s="38"/>
      <c r="L40" s="38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BY40" s="8"/>
      <c r="BZ40" s="8"/>
      <c r="CA40" s="9"/>
      <c r="CB40" s="9"/>
      <c r="CC40" s="9"/>
      <c r="CD40" s="9"/>
      <c r="CE40" s="9"/>
      <c r="CF40" s="9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s="7" customFormat="1" ht="15" customHeight="1" x14ac:dyDescent="0.25">
      <c r="A41" s="375"/>
      <c r="B41" s="369" t="s">
        <v>68</v>
      </c>
      <c r="C41" s="370"/>
      <c r="D41" s="62">
        <f>SUM(E41:X41)</f>
        <v>0</v>
      </c>
      <c r="E41" s="63"/>
      <c r="F41" s="64"/>
      <c r="G41" s="64"/>
      <c r="H41" s="64"/>
      <c r="I41" s="68"/>
      <c r="J41" s="67"/>
      <c r="K41" s="64"/>
      <c r="L41" s="6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BY41" s="8"/>
      <c r="BZ41" s="8"/>
      <c r="CA41" s="9"/>
      <c r="CB41" s="9"/>
      <c r="CC41" s="9"/>
      <c r="CD41" s="9"/>
      <c r="CE41" s="9"/>
      <c r="CF41" s="9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s="7" customFormat="1" x14ac:dyDescent="0.25">
      <c r="A42" s="376"/>
      <c r="B42" s="371" t="s">
        <v>4</v>
      </c>
      <c r="C42" s="372"/>
      <c r="D42" s="135">
        <f>SUM(E42:X42)</f>
        <v>1381</v>
      </c>
      <c r="E42" s="136">
        <f>SUM(E11:E41)</f>
        <v>857</v>
      </c>
      <c r="F42" s="137">
        <f t="shared" ref="F42:AB42" si="6">SUM(F11:F41)</f>
        <v>159</v>
      </c>
      <c r="G42" s="137">
        <f t="shared" si="6"/>
        <v>117</v>
      </c>
      <c r="H42" s="137">
        <f t="shared" si="6"/>
        <v>93</v>
      </c>
      <c r="I42" s="138">
        <f t="shared" si="6"/>
        <v>4</v>
      </c>
      <c r="J42" s="139">
        <f t="shared" si="6"/>
        <v>1</v>
      </c>
      <c r="K42" s="137">
        <f t="shared" si="6"/>
        <v>2</v>
      </c>
      <c r="L42" s="137">
        <f t="shared" si="6"/>
        <v>13</v>
      </c>
      <c r="M42" s="140">
        <f t="shared" si="6"/>
        <v>11</v>
      </c>
      <c r="N42" s="140">
        <f t="shared" si="6"/>
        <v>14</v>
      </c>
      <c r="O42" s="140">
        <f t="shared" si="6"/>
        <v>15</v>
      </c>
      <c r="P42" s="140">
        <f t="shared" si="6"/>
        <v>14</v>
      </c>
      <c r="Q42" s="140">
        <f t="shared" si="6"/>
        <v>2</v>
      </c>
      <c r="R42" s="140">
        <f t="shared" si="6"/>
        <v>9</v>
      </c>
      <c r="S42" s="140">
        <f t="shared" si="6"/>
        <v>10</v>
      </c>
      <c r="T42" s="140">
        <f t="shared" si="6"/>
        <v>6</v>
      </c>
      <c r="U42" s="140">
        <f t="shared" si="6"/>
        <v>9</v>
      </c>
      <c r="V42" s="140">
        <f t="shared" si="6"/>
        <v>2</v>
      </c>
      <c r="W42" s="140">
        <f>SUM(W11:W41)</f>
        <v>18</v>
      </c>
      <c r="X42" s="140">
        <f t="shared" si="6"/>
        <v>25</v>
      </c>
      <c r="Y42" s="141">
        <f t="shared" si="6"/>
        <v>0</v>
      </c>
      <c r="Z42" s="142">
        <f t="shared" si="6"/>
        <v>24</v>
      </c>
      <c r="AA42" s="138">
        <f t="shared" si="6"/>
        <v>6</v>
      </c>
      <c r="AB42" s="138">
        <f t="shared" si="6"/>
        <v>4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BY42" s="8"/>
      <c r="BZ42" s="8"/>
      <c r="CA42" s="9"/>
      <c r="CB42" s="9"/>
      <c r="CC42" s="9"/>
      <c r="CD42" s="9"/>
      <c r="CE42" s="9"/>
      <c r="CF42" s="9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s="7" customForma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BY43" s="8"/>
      <c r="BZ43" s="8"/>
      <c r="CA43" s="9"/>
      <c r="CB43" s="9"/>
      <c r="CC43" s="9"/>
      <c r="CD43" s="9"/>
      <c r="CE43" s="9"/>
      <c r="CF43" s="9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s="7" customFormat="1" ht="42" x14ac:dyDescent="0.25">
      <c r="A44" s="295" t="s">
        <v>3</v>
      </c>
      <c r="B44" s="373"/>
      <c r="C44" s="322"/>
      <c r="D44" s="147" t="s">
        <v>4</v>
      </c>
      <c r="E44" s="15" t="s">
        <v>70</v>
      </c>
      <c r="F44" s="180" t="s">
        <v>71</v>
      </c>
      <c r="G44" s="180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BY44" s="8"/>
      <c r="BZ44" s="8"/>
      <c r="CA44" s="9"/>
      <c r="CB44" s="9"/>
      <c r="CC44" s="9"/>
      <c r="CD44" s="9"/>
      <c r="CE44" s="9"/>
      <c r="CF44" s="9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s="7" customFormat="1" ht="15" customHeight="1" x14ac:dyDescent="0.25">
      <c r="A45" s="374" t="s">
        <v>33</v>
      </c>
      <c r="B45" s="377" t="s">
        <v>34</v>
      </c>
      <c r="C45" s="378"/>
      <c r="D45" s="23">
        <f t="shared" ref="D45:D73" si="7">SUM(E45:H45)</f>
        <v>228</v>
      </c>
      <c r="E45" s="24">
        <v>142</v>
      </c>
      <c r="F45" s="25">
        <v>9</v>
      </c>
      <c r="G45" s="25"/>
      <c r="H45" s="149">
        <v>77</v>
      </c>
      <c r="I45" s="150"/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BY45" s="8"/>
      <c r="BZ45" s="8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s="7" customFormat="1" x14ac:dyDescent="0.25">
      <c r="A46" s="375"/>
      <c r="B46" s="302" t="s">
        <v>35</v>
      </c>
      <c r="C46" s="152" t="s">
        <v>36</v>
      </c>
      <c r="D46" s="23">
        <f t="shared" si="7"/>
        <v>46</v>
      </c>
      <c r="E46" s="37">
        <v>37</v>
      </c>
      <c r="F46" s="38">
        <v>3</v>
      </c>
      <c r="G46" s="38"/>
      <c r="H46" s="121">
        <v>6</v>
      </c>
      <c r="I46" s="153"/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BY46" s="8"/>
      <c r="BZ46" s="8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s="7" customFormat="1" x14ac:dyDescent="0.25">
      <c r="A47" s="375"/>
      <c r="B47" s="379"/>
      <c r="C47" s="73" t="s">
        <v>37</v>
      </c>
      <c r="D47" s="84">
        <f t="shared" si="7"/>
        <v>16</v>
      </c>
      <c r="E47" s="57">
        <v>11</v>
      </c>
      <c r="F47" s="58">
        <v>1</v>
      </c>
      <c r="G47" s="58"/>
      <c r="H47" s="74">
        <v>4</v>
      </c>
      <c r="I47" s="154"/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BY47" s="8"/>
      <c r="BZ47" s="8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s="7" customFormat="1" x14ac:dyDescent="0.25">
      <c r="A48" s="375"/>
      <c r="B48" s="379"/>
      <c r="C48" s="73" t="s">
        <v>38</v>
      </c>
      <c r="D48" s="47">
        <f t="shared" si="7"/>
        <v>16</v>
      </c>
      <c r="E48" s="57">
        <v>16</v>
      </c>
      <c r="F48" s="58"/>
      <c r="G48" s="58"/>
      <c r="H48" s="74"/>
      <c r="I48" s="154"/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BY48" s="8"/>
      <c r="BZ48" s="8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s="7" customFormat="1" x14ac:dyDescent="0.25">
      <c r="A49" s="375"/>
      <c r="B49" s="303"/>
      <c r="C49" s="155" t="s">
        <v>39</v>
      </c>
      <c r="D49" s="62">
        <f t="shared" si="7"/>
        <v>56</v>
      </c>
      <c r="E49" s="63">
        <v>56</v>
      </c>
      <c r="F49" s="64"/>
      <c r="G49" s="64"/>
      <c r="H49" s="130"/>
      <c r="I49" s="156"/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BY49" s="8"/>
      <c r="BZ49" s="8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s="7" customFormat="1" x14ac:dyDescent="0.25">
      <c r="A50" s="375"/>
      <c r="B50" s="380" t="s">
        <v>40</v>
      </c>
      <c r="C50" s="381"/>
      <c r="D50" s="56">
        <f t="shared" si="7"/>
        <v>104</v>
      </c>
      <c r="E50" s="48">
        <v>85</v>
      </c>
      <c r="F50" s="49">
        <v>3</v>
      </c>
      <c r="G50" s="49"/>
      <c r="H50" s="70">
        <v>16</v>
      </c>
      <c r="I50" s="157"/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BY50" s="8"/>
      <c r="BZ50" s="8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s="7" customFormat="1" x14ac:dyDescent="0.25">
      <c r="A51" s="375"/>
      <c r="B51" s="334" t="s">
        <v>41</v>
      </c>
      <c r="C51" s="335"/>
      <c r="D51" s="84">
        <f t="shared" si="7"/>
        <v>101</v>
      </c>
      <c r="E51" s="57">
        <v>91</v>
      </c>
      <c r="F51" s="58">
        <v>1</v>
      </c>
      <c r="G51" s="58"/>
      <c r="H51" s="74">
        <v>9</v>
      </c>
      <c r="I51" s="154"/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BY51" s="8"/>
      <c r="BZ51" s="8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s="7" customFormat="1" x14ac:dyDescent="0.25">
      <c r="A52" s="375"/>
      <c r="B52" s="334" t="s">
        <v>42</v>
      </c>
      <c r="C52" s="335"/>
      <c r="D52" s="84">
        <f t="shared" si="7"/>
        <v>19</v>
      </c>
      <c r="E52" s="57">
        <v>10</v>
      </c>
      <c r="F52" s="58">
        <v>2</v>
      </c>
      <c r="G52" s="58"/>
      <c r="H52" s="74">
        <v>7</v>
      </c>
      <c r="I52" s="154"/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BY52" s="8"/>
      <c r="BZ52" s="8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s="7" customFormat="1" x14ac:dyDescent="0.25">
      <c r="A53" s="375"/>
      <c r="B53" s="334" t="s">
        <v>43</v>
      </c>
      <c r="C53" s="335"/>
      <c r="D53" s="84">
        <f t="shared" si="7"/>
        <v>0</v>
      </c>
      <c r="E53" s="57"/>
      <c r="F53" s="58"/>
      <c r="G53" s="58"/>
      <c r="H53" s="74"/>
      <c r="I53" s="154"/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BY53" s="8"/>
      <c r="BZ53" s="8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s="7" customFormat="1" x14ac:dyDescent="0.25">
      <c r="A54" s="375"/>
      <c r="B54" s="334" t="s">
        <v>44</v>
      </c>
      <c r="C54" s="335"/>
      <c r="D54" s="84">
        <f t="shared" si="7"/>
        <v>39</v>
      </c>
      <c r="E54" s="57">
        <v>23</v>
      </c>
      <c r="F54" s="58">
        <v>1</v>
      </c>
      <c r="G54" s="58"/>
      <c r="H54" s="74">
        <v>15</v>
      </c>
      <c r="I54" s="154"/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BY54" s="8"/>
      <c r="BZ54" s="8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s="7" customFormat="1" x14ac:dyDescent="0.25">
      <c r="A55" s="375"/>
      <c r="B55" s="334" t="s">
        <v>45</v>
      </c>
      <c r="C55" s="335"/>
      <c r="D55" s="84">
        <f t="shared" si="7"/>
        <v>0</v>
      </c>
      <c r="E55" s="117"/>
      <c r="F55" s="90"/>
      <c r="G55" s="90"/>
      <c r="H55" s="118"/>
      <c r="I55" s="158"/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BY55" s="8"/>
      <c r="BZ55" s="8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s="7" customFormat="1" ht="15" customHeight="1" x14ac:dyDescent="0.25">
      <c r="A56" s="375"/>
      <c r="B56" s="360" t="s">
        <v>46</v>
      </c>
      <c r="C56" s="361"/>
      <c r="D56" s="84">
        <f t="shared" si="7"/>
        <v>10</v>
      </c>
      <c r="E56" s="117">
        <v>5</v>
      </c>
      <c r="F56" s="90">
        <v>5</v>
      </c>
      <c r="G56" s="90"/>
      <c r="H56" s="118"/>
      <c r="I56" s="158"/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BY56" s="8"/>
      <c r="BZ56" s="8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s="7" customFormat="1" x14ac:dyDescent="0.25">
      <c r="A57" s="375"/>
      <c r="B57" s="362" t="s">
        <v>47</v>
      </c>
      <c r="C57" s="363"/>
      <c r="D57" s="84">
        <f t="shared" si="7"/>
        <v>0</v>
      </c>
      <c r="E57" s="117"/>
      <c r="F57" s="90"/>
      <c r="G57" s="90"/>
      <c r="H57" s="118"/>
      <c r="I57" s="158"/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BY57" s="8"/>
      <c r="BZ57" s="8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s="7" customFormat="1" ht="15" customHeight="1" x14ac:dyDescent="0.25">
      <c r="A58" s="375"/>
      <c r="B58" s="364" t="s">
        <v>48</v>
      </c>
      <c r="C58" s="95" t="s">
        <v>49</v>
      </c>
      <c r="D58" s="36">
        <f t="shared" si="7"/>
        <v>45</v>
      </c>
      <c r="E58" s="41">
        <v>32</v>
      </c>
      <c r="F58" s="38">
        <v>3</v>
      </c>
      <c r="G58" s="38"/>
      <c r="H58" s="121">
        <v>10</v>
      </c>
      <c r="I58" s="153"/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BY58" s="8"/>
      <c r="BZ58" s="8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s="7" customFormat="1" x14ac:dyDescent="0.25">
      <c r="A59" s="375"/>
      <c r="B59" s="365"/>
      <c r="C59" s="99" t="s">
        <v>50</v>
      </c>
      <c r="D59" s="47">
        <f t="shared" si="7"/>
        <v>38</v>
      </c>
      <c r="E59" s="60">
        <v>19</v>
      </c>
      <c r="F59" s="58">
        <v>4</v>
      </c>
      <c r="G59" s="58"/>
      <c r="H59" s="74">
        <v>15</v>
      </c>
      <c r="I59" s="154"/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BY59" s="8"/>
      <c r="BZ59" s="8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s="7" customFormat="1" x14ac:dyDescent="0.25">
      <c r="A60" s="375"/>
      <c r="B60" s="366"/>
      <c r="C60" s="106" t="s">
        <v>51</v>
      </c>
      <c r="D60" s="107">
        <f t="shared" si="7"/>
        <v>0</v>
      </c>
      <c r="E60" s="159"/>
      <c r="F60" s="87"/>
      <c r="G60" s="87"/>
      <c r="H60" s="129"/>
      <c r="I60" s="160"/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BY60" s="8"/>
      <c r="BZ60" s="8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s="7" customFormat="1" x14ac:dyDescent="0.25">
      <c r="A61" s="375"/>
      <c r="B61" s="364" t="s">
        <v>52</v>
      </c>
      <c r="C61" s="35" t="s">
        <v>53</v>
      </c>
      <c r="D61" s="23">
        <f t="shared" si="7"/>
        <v>0</v>
      </c>
      <c r="E61" s="37"/>
      <c r="F61" s="38"/>
      <c r="G61" s="38"/>
      <c r="H61" s="121"/>
      <c r="I61" s="153"/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BY61" s="8"/>
      <c r="BZ61" s="8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s="7" customFormat="1" x14ac:dyDescent="0.25">
      <c r="A62" s="375"/>
      <c r="B62" s="365"/>
      <c r="C62" s="115" t="s">
        <v>54</v>
      </c>
      <c r="D62" s="84">
        <f t="shared" si="7"/>
        <v>0</v>
      </c>
      <c r="E62" s="57"/>
      <c r="F62" s="58"/>
      <c r="G62" s="58"/>
      <c r="H62" s="74"/>
      <c r="I62" s="154"/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BY62" s="8"/>
      <c r="BZ62" s="8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s="7" customFormat="1" x14ac:dyDescent="0.25">
      <c r="A63" s="375"/>
      <c r="B63" s="366"/>
      <c r="C63" s="106" t="s">
        <v>51</v>
      </c>
      <c r="D63" s="107">
        <f t="shared" si="7"/>
        <v>43</v>
      </c>
      <c r="E63" s="108">
        <v>29</v>
      </c>
      <c r="F63" s="87">
        <v>2</v>
      </c>
      <c r="G63" s="87"/>
      <c r="H63" s="129">
        <v>12</v>
      </c>
      <c r="I63" s="160"/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BY63" s="8"/>
      <c r="BZ63" s="8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s="7" customFormat="1" x14ac:dyDescent="0.25">
      <c r="A64" s="375"/>
      <c r="B64" s="334" t="s">
        <v>55</v>
      </c>
      <c r="C64" s="335"/>
      <c r="D64" s="84">
        <f t="shared" si="7"/>
        <v>237</v>
      </c>
      <c r="E64" s="57">
        <v>126</v>
      </c>
      <c r="F64" s="58">
        <v>8</v>
      </c>
      <c r="G64" s="58"/>
      <c r="H64" s="74">
        <v>103</v>
      </c>
      <c r="I64" s="154"/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BY64" s="8"/>
      <c r="BZ64" s="8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s="7" customFormat="1" ht="15" customHeight="1" x14ac:dyDescent="0.25">
      <c r="A65" s="375"/>
      <c r="B65" s="314" t="s">
        <v>56</v>
      </c>
      <c r="C65" s="161" t="s">
        <v>57</v>
      </c>
      <c r="D65" s="84">
        <f t="shared" si="7"/>
        <v>0</v>
      </c>
      <c r="E65" s="57"/>
      <c r="F65" s="58"/>
      <c r="G65" s="58"/>
      <c r="H65" s="74"/>
      <c r="I65" s="154"/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BY65" s="8"/>
      <c r="BZ65" s="8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s="7" customFormat="1" x14ac:dyDescent="0.25">
      <c r="A66" s="375"/>
      <c r="B66" s="314"/>
      <c r="C66" s="161" t="s">
        <v>58</v>
      </c>
      <c r="D66" s="84">
        <f t="shared" si="7"/>
        <v>0</v>
      </c>
      <c r="E66" s="57"/>
      <c r="F66" s="58"/>
      <c r="G66" s="58"/>
      <c r="H66" s="74"/>
      <c r="I66" s="154"/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BY66" s="8"/>
      <c r="BZ66" s="8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s="7" customFormat="1" ht="15" customHeight="1" x14ac:dyDescent="0.25">
      <c r="A67" s="375"/>
      <c r="B67" s="336" t="s">
        <v>59</v>
      </c>
      <c r="C67" s="336"/>
      <c r="D67" s="84">
        <f t="shared" si="7"/>
        <v>0</v>
      </c>
      <c r="E67" s="57"/>
      <c r="F67" s="58"/>
      <c r="G67" s="58"/>
      <c r="H67" s="74"/>
      <c r="I67" s="154"/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BY67" s="8"/>
      <c r="BZ67" s="8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s="7" customFormat="1" x14ac:dyDescent="0.25">
      <c r="A68" s="375"/>
      <c r="B68" s="337" t="s">
        <v>60</v>
      </c>
      <c r="C68" s="338"/>
      <c r="D68" s="84">
        <f t="shared" si="7"/>
        <v>0</v>
      </c>
      <c r="E68" s="57"/>
      <c r="F68" s="58"/>
      <c r="G68" s="58"/>
      <c r="H68" s="74"/>
      <c r="I68" s="154"/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BY68" s="8"/>
      <c r="BZ68" s="8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s="7" customFormat="1" ht="15" customHeight="1" x14ac:dyDescent="0.25">
      <c r="A69" s="375"/>
      <c r="B69" s="360" t="s">
        <v>61</v>
      </c>
      <c r="C69" s="361"/>
      <c r="D69" s="84">
        <f t="shared" si="7"/>
        <v>0</v>
      </c>
      <c r="E69" s="117"/>
      <c r="F69" s="90"/>
      <c r="G69" s="90"/>
      <c r="H69" s="118"/>
      <c r="I69" s="158"/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BY69" s="8"/>
      <c r="BZ69" s="8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s="7" customFormat="1" x14ac:dyDescent="0.25">
      <c r="A70" s="375"/>
      <c r="B70" s="362" t="s">
        <v>62</v>
      </c>
      <c r="C70" s="363"/>
      <c r="D70" s="84">
        <f t="shared" si="7"/>
        <v>212</v>
      </c>
      <c r="E70" s="117">
        <v>88</v>
      </c>
      <c r="F70" s="90">
        <v>62</v>
      </c>
      <c r="G70" s="90">
        <v>62</v>
      </c>
      <c r="H70" s="118"/>
      <c r="I70" s="158"/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BY70" s="8"/>
      <c r="BZ70" s="8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s="7" customFormat="1" ht="15" customHeight="1" x14ac:dyDescent="0.25">
      <c r="A71" s="375"/>
      <c r="B71" s="364" t="s">
        <v>63</v>
      </c>
      <c r="C71" s="119" t="s">
        <v>64</v>
      </c>
      <c r="D71" s="23">
        <f t="shared" si="7"/>
        <v>0</v>
      </c>
      <c r="E71" s="37"/>
      <c r="F71" s="38"/>
      <c r="G71" s="38"/>
      <c r="H71" s="121"/>
      <c r="I71" s="153"/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BY71" s="8"/>
      <c r="BZ71" s="8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s="7" customFormat="1" x14ac:dyDescent="0.25">
      <c r="A72" s="375"/>
      <c r="B72" s="365"/>
      <c r="C72" s="162" t="s">
        <v>65</v>
      </c>
      <c r="D72" s="84">
        <f t="shared" si="7"/>
        <v>0</v>
      </c>
      <c r="E72" s="57"/>
      <c r="F72" s="58"/>
      <c r="G72" s="58"/>
      <c r="H72" s="74"/>
      <c r="I72" s="154"/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BY72" s="8"/>
      <c r="BZ72" s="8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s="7" customFormat="1" ht="22.5" x14ac:dyDescent="0.25">
      <c r="A73" s="375"/>
      <c r="B73" s="366"/>
      <c r="C73" s="127" t="s">
        <v>66</v>
      </c>
      <c r="D73" s="84">
        <f t="shared" si="7"/>
        <v>0</v>
      </c>
      <c r="E73" s="117"/>
      <c r="F73" s="90"/>
      <c r="G73" s="90"/>
      <c r="H73" s="118"/>
      <c r="I73" s="158"/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BY73" s="8"/>
      <c r="BZ73" s="8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s="7" customFormat="1" ht="15" customHeight="1" x14ac:dyDescent="0.25">
      <c r="A74" s="375"/>
      <c r="B74" s="382" t="s">
        <v>67</v>
      </c>
      <c r="C74" s="383"/>
      <c r="D74" s="36">
        <f>SUM(E74:H74)</f>
        <v>0</v>
      </c>
      <c r="E74" s="37"/>
      <c r="F74" s="38"/>
      <c r="G74" s="38"/>
      <c r="H74" s="163"/>
      <c r="I74" s="153"/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BY74" s="8"/>
      <c r="BZ74" s="8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s="7" customFormat="1" ht="15" customHeight="1" x14ac:dyDescent="0.25">
      <c r="A75" s="375"/>
      <c r="B75" s="369" t="s">
        <v>68</v>
      </c>
      <c r="C75" s="370"/>
      <c r="D75" s="62">
        <f>SUM(E75:H75)</f>
        <v>0</v>
      </c>
      <c r="E75" s="63"/>
      <c r="F75" s="64"/>
      <c r="G75" s="64"/>
      <c r="H75" s="164"/>
      <c r="I75" s="156"/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BY75" s="8"/>
      <c r="BZ75" s="8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s="7" customFormat="1" x14ac:dyDescent="0.25">
      <c r="A76" s="376"/>
      <c r="B76" s="357" t="s">
        <v>4</v>
      </c>
      <c r="C76" s="359"/>
      <c r="D76" s="135">
        <f>SUM(E76:H76)</f>
        <v>1210</v>
      </c>
      <c r="E76" s="136">
        <f>SUM(E45:E75)</f>
        <v>770</v>
      </c>
      <c r="F76" s="139">
        <f t="shared" ref="F76:I76" si="11">SUM(F45:F75)</f>
        <v>104</v>
      </c>
      <c r="G76" s="139">
        <f t="shared" si="11"/>
        <v>62</v>
      </c>
      <c r="H76" s="165">
        <f t="shared" si="11"/>
        <v>274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BY76" s="8"/>
      <c r="BZ76" s="8"/>
      <c r="CA76" s="9"/>
      <c r="CB76" s="9"/>
      <c r="CC76" s="9"/>
      <c r="CD76" s="9"/>
      <c r="CE76" s="9"/>
      <c r="CF76" s="9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s="7" customForma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BY77" s="8"/>
      <c r="BZ77" s="8"/>
      <c r="CA77" s="9"/>
      <c r="CB77" s="9"/>
      <c r="CC77" s="9"/>
      <c r="CD77" s="9"/>
      <c r="CE77" s="9"/>
      <c r="CF77" s="9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s="7" customFormat="1" ht="31.5" x14ac:dyDescent="0.25">
      <c r="A78" s="314" t="s">
        <v>76</v>
      </c>
      <c r="B78" s="314"/>
      <c r="C78" s="314"/>
      <c r="D78" s="169" t="s">
        <v>77</v>
      </c>
      <c r="E78" s="179" t="s">
        <v>78</v>
      </c>
      <c r="F78" s="180" t="s">
        <v>79</v>
      </c>
      <c r="G78" s="180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BY78" s="8"/>
      <c r="BZ78" s="8"/>
      <c r="CA78" s="9"/>
      <c r="CB78" s="9"/>
      <c r="CC78" s="9"/>
      <c r="CD78" s="9"/>
      <c r="CE78" s="9"/>
      <c r="CF78" s="9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s="7" customFormat="1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BY79" s="8"/>
      <c r="BZ79" s="8"/>
      <c r="CA79" s="9"/>
      <c r="CB79" s="9"/>
      <c r="CC79" s="9"/>
      <c r="CD79" s="9"/>
      <c r="CE79" s="9"/>
      <c r="CF79" s="9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s="7" customFormat="1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BY80" s="8"/>
      <c r="BZ80" s="8"/>
      <c r="CA80" s="9"/>
      <c r="CB80" s="9"/>
      <c r="CC80" s="9"/>
      <c r="CD80" s="9"/>
      <c r="CE80" s="9"/>
      <c r="CF80" s="9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s="7" customFormat="1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BY81" s="8"/>
      <c r="BZ81" s="8"/>
      <c r="CA81" s="9"/>
      <c r="CB81" s="9"/>
      <c r="CC81" s="9"/>
      <c r="CD81" s="9"/>
      <c r="CE81" s="9"/>
      <c r="CF81" s="9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s="7" customFormat="1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BY82" s="8"/>
      <c r="BZ82" s="8"/>
      <c r="CA82" s="9"/>
      <c r="CB82" s="9"/>
      <c r="CC82" s="9"/>
      <c r="CD82" s="9"/>
      <c r="CE82" s="9"/>
      <c r="CF82" s="9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s="7" customFormat="1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BY83" s="8"/>
      <c r="BZ83" s="8"/>
      <c r="CA83" s="9"/>
      <c r="CB83" s="9"/>
      <c r="CC83" s="9"/>
      <c r="CD83" s="9"/>
      <c r="CE83" s="9"/>
      <c r="CF83" s="9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s="7" customForma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BY84" s="8"/>
      <c r="BZ84" s="8"/>
      <c r="CA84" s="9"/>
      <c r="CB84" s="9"/>
      <c r="CC84" s="9"/>
      <c r="CD84" s="9"/>
      <c r="CE84" s="9"/>
      <c r="CF84" s="9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s="7" customFormat="1" ht="21" x14ac:dyDescent="0.25">
      <c r="A85" s="330" t="s">
        <v>87</v>
      </c>
      <c r="B85" s="339"/>
      <c r="C85" s="340"/>
      <c r="D85" s="147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BY85" s="8"/>
      <c r="BZ85" s="8"/>
      <c r="CA85" s="9"/>
      <c r="CB85" s="9"/>
      <c r="CC85" s="9"/>
      <c r="CD85" s="9"/>
      <c r="CE85" s="9"/>
      <c r="CF85" s="9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s="7" customFormat="1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BY86" s="8"/>
      <c r="BZ86" s="8"/>
      <c r="CA86" s="9"/>
      <c r="CB86" s="9"/>
      <c r="CC86" s="9"/>
      <c r="CD86" s="9"/>
      <c r="CE86" s="9"/>
      <c r="CF86" s="9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s="7" customFormat="1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BY87" s="8"/>
      <c r="BZ87" s="8"/>
      <c r="CA87" s="9"/>
      <c r="CB87" s="9"/>
      <c r="CC87" s="9"/>
      <c r="CD87" s="9"/>
      <c r="CE87" s="9"/>
      <c r="CF87" s="9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s="7" customFormat="1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BY88" s="8"/>
      <c r="BZ88" s="8"/>
      <c r="CA88" s="9"/>
      <c r="CB88" s="9"/>
      <c r="CC88" s="9"/>
      <c r="CD88" s="9"/>
      <c r="CE88" s="9"/>
      <c r="CF88" s="9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s="7" customFormat="1" x14ac:dyDescent="0.25">
      <c r="A89" s="183" t="s">
        <v>92</v>
      </c>
      <c r="B89" s="183"/>
      <c r="C89" s="184"/>
      <c r="E89" s="185"/>
      <c r="BY89" s="8"/>
      <c r="BZ89" s="8"/>
      <c r="CA89" s="9"/>
      <c r="CB89" s="9"/>
      <c r="CC89" s="9"/>
      <c r="CD89" s="9"/>
      <c r="CE89" s="9"/>
      <c r="CF89" s="9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s="7" customFormat="1" ht="15" customHeight="1" x14ac:dyDescent="0.25">
      <c r="A90" s="321" t="s">
        <v>93</v>
      </c>
      <c r="B90" s="321"/>
      <c r="C90" s="321"/>
      <c r="D90" s="330" t="s">
        <v>94</v>
      </c>
      <c r="E90" s="322" t="s">
        <v>95</v>
      </c>
      <c r="BY90" s="8"/>
      <c r="BZ90" s="8"/>
      <c r="CA90" s="9"/>
      <c r="CB90" s="9"/>
      <c r="CC90" s="9"/>
      <c r="CD90" s="9"/>
      <c r="CE90" s="9"/>
      <c r="CF90" s="9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s="7" customFormat="1" x14ac:dyDescent="0.25">
      <c r="A91" s="321"/>
      <c r="B91" s="321"/>
      <c r="C91" s="321"/>
      <c r="D91" s="330"/>
      <c r="E91" s="322"/>
      <c r="BY91" s="8"/>
      <c r="BZ91" s="8"/>
      <c r="CA91" s="9"/>
      <c r="CB91" s="9"/>
      <c r="CC91" s="9"/>
      <c r="CD91" s="9"/>
      <c r="CE91" s="9"/>
      <c r="CF91" s="9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s="7" customFormat="1" ht="15" customHeight="1" x14ac:dyDescent="0.25">
      <c r="A92" s="331" t="s">
        <v>96</v>
      </c>
      <c r="B92" s="332"/>
      <c r="C92" s="333"/>
      <c r="D92" s="186"/>
      <c r="E92" s="187"/>
      <c r="BY92" s="8"/>
      <c r="BZ92" s="8"/>
      <c r="CA92" s="9"/>
      <c r="CB92" s="9"/>
      <c r="CC92" s="9"/>
      <c r="CD92" s="9"/>
      <c r="CE92" s="9"/>
      <c r="CF92" s="9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s="7" customFormat="1" x14ac:dyDescent="0.25">
      <c r="A93" s="307" t="s">
        <v>97</v>
      </c>
      <c r="B93" s="308"/>
      <c r="C93" s="309"/>
      <c r="D93" s="188"/>
      <c r="E93" s="189"/>
      <c r="BY93" s="8"/>
      <c r="BZ93" s="8"/>
      <c r="CA93" s="9"/>
      <c r="CB93" s="9"/>
      <c r="CC93" s="9"/>
      <c r="CD93" s="9"/>
      <c r="CE93" s="9"/>
      <c r="CF93" s="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s="7" customFormat="1" x14ac:dyDescent="0.25">
      <c r="A94" s="318" t="s">
        <v>98</v>
      </c>
      <c r="B94" s="319"/>
      <c r="C94" s="320"/>
      <c r="D94" s="190"/>
      <c r="E94" s="191"/>
      <c r="BY94" s="8"/>
      <c r="BZ94" s="8"/>
      <c r="CA94" s="9"/>
      <c r="CB94" s="9"/>
      <c r="CC94" s="9"/>
      <c r="CD94" s="9"/>
      <c r="CE94" s="9"/>
      <c r="CF94" s="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s="7" customFormat="1" x14ac:dyDescent="0.25">
      <c r="A95" s="183" t="s">
        <v>99</v>
      </c>
      <c r="B95" s="183"/>
      <c r="C95" s="184"/>
      <c r="E95" s="185"/>
      <c r="BY95" s="8"/>
      <c r="BZ95" s="8"/>
      <c r="CA95" s="9"/>
      <c r="CB95" s="9"/>
      <c r="CC95" s="9"/>
      <c r="CD95" s="9"/>
      <c r="CE95" s="9"/>
      <c r="CF95" s="9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s="7" customFormat="1" ht="15" customHeigh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BY96" s="8"/>
      <c r="BZ96" s="8"/>
      <c r="CA96" s="9"/>
      <c r="CB96" s="9"/>
      <c r="CC96" s="9"/>
      <c r="CD96" s="9"/>
      <c r="CE96" s="9"/>
      <c r="CF96" s="9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s="7" customFormat="1" ht="21" x14ac:dyDescent="0.25">
      <c r="A97" s="321"/>
      <c r="B97" s="321"/>
      <c r="C97" s="321"/>
      <c r="D97" s="314"/>
      <c r="E97" s="322"/>
      <c r="F97" s="179" t="s">
        <v>11</v>
      </c>
      <c r="G97" s="18" t="s">
        <v>12</v>
      </c>
      <c r="H97" s="192" t="s">
        <v>104</v>
      </c>
      <c r="I97" s="180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BY97" s="8"/>
      <c r="BZ97" s="8"/>
      <c r="CA97" s="9"/>
      <c r="CB97" s="9"/>
      <c r="CC97" s="9"/>
      <c r="CD97" s="9"/>
      <c r="CE97" s="9"/>
      <c r="CF97" s="9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s="7" customFormat="1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BY98" s="8"/>
      <c r="BZ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C98" s="9"/>
      <c r="CD98" s="9"/>
      <c r="CE98" s="9"/>
      <c r="CF98" s="9"/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s="7" customFormat="1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BY99" s="8"/>
      <c r="BZ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C99" s="9"/>
      <c r="CD99" s="9"/>
      <c r="CE99" s="9"/>
      <c r="CF99" s="9"/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s="7" customFormat="1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BY100" s="8"/>
      <c r="BZ100" s="8"/>
      <c r="CA100" s="44" t="str">
        <f t="shared" si="13"/>
        <v/>
      </c>
      <c r="CB100" s="201" t="str">
        <f t="shared" si="14"/>
        <v/>
      </c>
      <c r="CC100" s="9"/>
      <c r="CD100" s="9"/>
      <c r="CE100" s="9"/>
      <c r="CF100" s="9"/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s="7" customFormat="1" x14ac:dyDescent="0.25">
      <c r="A101" s="183" t="s">
        <v>110</v>
      </c>
      <c r="B101" s="184"/>
      <c r="C101" s="184"/>
      <c r="D101" s="215"/>
      <c r="H101" s="216"/>
      <c r="BY101" s="8"/>
      <c r="BZ101" s="8"/>
      <c r="CA101" s="9"/>
      <c r="CB101" s="9"/>
      <c r="CC101" s="9"/>
      <c r="CD101" s="9"/>
      <c r="CE101" s="9"/>
      <c r="CF101" s="9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s="7" customFormat="1" ht="15" customHeigh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BY102" s="8"/>
      <c r="BZ102" s="8"/>
      <c r="CA102" s="9"/>
      <c r="CB102" s="9"/>
      <c r="CC102" s="9"/>
      <c r="CD102" s="9"/>
      <c r="CE102" s="9"/>
      <c r="CF102" s="9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s="7" customFormat="1" x14ac:dyDescent="0.25">
      <c r="A103" s="312"/>
      <c r="B103" s="312"/>
      <c r="C103" s="313"/>
      <c r="D103" s="314"/>
      <c r="E103" s="179" t="s">
        <v>114</v>
      </c>
      <c r="F103" s="192" t="s">
        <v>115</v>
      </c>
      <c r="G103" s="180" t="s">
        <v>116</v>
      </c>
      <c r="H103" s="180" t="s">
        <v>117</v>
      </c>
      <c r="I103" s="217" t="s">
        <v>118</v>
      </c>
      <c r="J103" s="18" t="s">
        <v>119</v>
      </c>
      <c r="K103" s="179" t="s">
        <v>120</v>
      </c>
      <c r="L103" s="218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BY103" s="8"/>
      <c r="BZ103" s="8"/>
      <c r="CA103" s="9"/>
      <c r="CB103" s="9"/>
      <c r="CC103" s="9"/>
      <c r="CD103" s="9"/>
      <c r="CE103" s="9"/>
      <c r="CF103" s="9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s="7" customFormat="1" ht="15" customHeight="1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BY104" s="8"/>
      <c r="BZ104" s="8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s="7" customFormat="1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BY105" s="8"/>
      <c r="BZ105" s="8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s="7" customFormat="1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BY106" s="8"/>
      <c r="BZ106" s="8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s="7" customFormat="1" ht="15" customHeight="1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BY107" s="8"/>
      <c r="BZ107" s="8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s="7" customFormat="1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BY108" s="8"/>
      <c r="BZ108" s="8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s="7" customFormat="1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BY109" s="8"/>
      <c r="BZ109" s="8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s="7" customFormat="1" ht="15" customHeight="1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BY110" s="8"/>
      <c r="BZ110" s="8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s="7" customFormat="1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BY111" s="8"/>
      <c r="BZ111" s="8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s="7" customFormat="1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BY112" s="8"/>
      <c r="BZ112" s="8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s="7" customForma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BY113" s="8"/>
      <c r="BZ113" s="8"/>
      <c r="CA113" s="9"/>
      <c r="CB113" s="9"/>
      <c r="CC113" s="9"/>
      <c r="CD113" s="9"/>
      <c r="CE113" s="9"/>
      <c r="CF113" s="9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s="7" customFormat="1" ht="21" x14ac:dyDescent="0.25">
      <c r="A114" s="223" t="s">
        <v>129</v>
      </c>
      <c r="B114" s="224" t="s">
        <v>130</v>
      </c>
      <c r="C114" s="225" t="s">
        <v>131</v>
      </c>
      <c r="D114" s="226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BY114" s="8"/>
      <c r="BZ114" s="8"/>
      <c r="CA114" s="9"/>
      <c r="CB114" s="9"/>
      <c r="CC114" s="9"/>
      <c r="CD114" s="9"/>
      <c r="CE114" s="9"/>
      <c r="CF114" s="9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s="7" customForma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BY115" s="8"/>
      <c r="BZ115" s="8"/>
      <c r="CA115" s="9"/>
      <c r="CB115" s="9"/>
      <c r="CC115" s="9"/>
      <c r="CD115" s="9"/>
      <c r="CE115" s="9"/>
      <c r="CF115" s="9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s="7" customForma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BY116" s="8"/>
      <c r="BZ116" s="8"/>
      <c r="CA116" s="9"/>
      <c r="CB116" s="9"/>
      <c r="CC116" s="9"/>
      <c r="CD116" s="9"/>
      <c r="CE116" s="9"/>
      <c r="CF116" s="9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s="7" customForma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BY117" s="8"/>
      <c r="BZ117" s="8"/>
      <c r="CA117" s="9"/>
      <c r="CB117" s="9"/>
      <c r="CC117" s="9"/>
      <c r="CD117" s="9"/>
      <c r="CE117" s="9"/>
      <c r="CF117" s="9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s="7" customFormat="1" ht="42" x14ac:dyDescent="0.25">
      <c r="A118" s="294"/>
      <c r="B118" s="169" t="s">
        <v>136</v>
      </c>
      <c r="C118" s="147" t="s">
        <v>137</v>
      </c>
      <c r="D118" s="147" t="s">
        <v>138</v>
      </c>
      <c r="E118" s="147" t="s">
        <v>139</v>
      </c>
      <c r="F118" s="147" t="s">
        <v>140</v>
      </c>
      <c r="G118" s="147" t="s">
        <v>141</v>
      </c>
      <c r="H118" s="147" t="s">
        <v>142</v>
      </c>
      <c r="I118" s="147" t="s">
        <v>143</v>
      </c>
      <c r="BY118" s="8"/>
      <c r="BZ118" s="8"/>
      <c r="CA118" s="9"/>
      <c r="CB118" s="9"/>
      <c r="CC118" s="9"/>
      <c r="CD118" s="9"/>
      <c r="CE118" s="9"/>
      <c r="CF118" s="9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s="7" customFormat="1" ht="31.5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BY119" s="8"/>
      <c r="BZ119" s="8"/>
      <c r="CA119" s="9"/>
      <c r="CB119" s="9"/>
      <c r="CC119" s="9"/>
      <c r="CD119" s="9"/>
      <c r="CE119" s="9"/>
      <c r="CF119" s="9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s="7" customFormat="1" ht="31.5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BY120" s="8"/>
      <c r="BZ120" s="8"/>
      <c r="CA120" s="9"/>
      <c r="CB120" s="9"/>
      <c r="CC120" s="9"/>
      <c r="CD120" s="9"/>
      <c r="CE120" s="9"/>
      <c r="CF120" s="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s="7" customFormat="1" x14ac:dyDescent="0.25">
      <c r="A121" s="183" t="s">
        <v>146</v>
      </c>
      <c r="BY121" s="8"/>
      <c r="BZ121" s="8"/>
      <c r="CA121" s="9"/>
      <c r="CB121" s="9"/>
      <c r="CC121" s="9"/>
      <c r="CD121" s="9"/>
      <c r="CE121" s="9"/>
      <c r="CF121" s="9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s="7" customForma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BY122" s="8"/>
      <c r="BZ122" s="8"/>
      <c r="CA122" s="9"/>
      <c r="CB122" s="9"/>
      <c r="CC122" s="9"/>
      <c r="CD122" s="9"/>
      <c r="CE122" s="9"/>
      <c r="CF122" s="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s="7" customFormat="1" ht="31.5" x14ac:dyDescent="0.25">
      <c r="A123" s="294"/>
      <c r="B123" s="179" t="s">
        <v>148</v>
      </c>
      <c r="C123" s="179" t="s">
        <v>149</v>
      </c>
      <c r="D123" s="180" t="s">
        <v>150</v>
      </c>
      <c r="E123" s="180" t="s">
        <v>151</v>
      </c>
      <c r="F123" s="180" t="s">
        <v>152</v>
      </c>
      <c r="G123" s="180" t="s">
        <v>153</v>
      </c>
      <c r="H123" s="180" t="s">
        <v>154</v>
      </c>
      <c r="I123" s="180" t="s">
        <v>155</v>
      </c>
      <c r="J123" s="180" t="s">
        <v>156</v>
      </c>
      <c r="K123" s="180" t="s">
        <v>157</v>
      </c>
      <c r="L123" s="180" t="s">
        <v>158</v>
      </c>
      <c r="M123" s="218" t="s">
        <v>159</v>
      </c>
      <c r="BY123" s="8"/>
      <c r="BZ123" s="8"/>
      <c r="CA123" s="9"/>
      <c r="CB123" s="9"/>
      <c r="CC123" s="9"/>
      <c r="CD123" s="9"/>
      <c r="CE123" s="9"/>
      <c r="CF123" s="9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s="7" customFormat="1" ht="2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BY124" s="8"/>
      <c r="BZ124" s="8"/>
      <c r="CA124" s="9"/>
      <c r="CB124" s="9"/>
      <c r="CC124" s="9"/>
      <c r="CD124" s="9"/>
      <c r="CE124" s="9"/>
      <c r="CF124" s="9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s="7" customFormat="1" ht="42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BY125" s="8"/>
      <c r="BZ125" s="8"/>
      <c r="CA125" s="9"/>
      <c r="CB125" s="9"/>
      <c r="CC125" s="9"/>
      <c r="CD125" s="9"/>
      <c r="CE125" s="9"/>
      <c r="CF125" s="9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s="7" customFormat="1" x14ac:dyDescent="0.25">
      <c r="A126" s="183" t="s">
        <v>162</v>
      </c>
      <c r="B126" s="222"/>
      <c r="C126" s="222"/>
      <c r="D126" s="222"/>
      <c r="BY126" s="8"/>
      <c r="BZ126" s="8"/>
      <c r="CA126" s="9"/>
      <c r="CB126" s="9"/>
      <c r="CC126" s="9"/>
      <c r="CD126" s="9"/>
      <c r="CE126" s="9"/>
      <c r="CF126" s="9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s="7" customFormat="1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BY127" s="8"/>
      <c r="BZ127" s="8"/>
      <c r="CA127" s="9"/>
      <c r="CB127" s="9"/>
      <c r="CC127" s="9"/>
      <c r="CD127" s="9"/>
      <c r="CE127" s="9"/>
      <c r="CF127" s="9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s="7" customFormat="1" ht="2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44" t="s">
        <v>174</v>
      </c>
      <c r="BY128" s="8"/>
      <c r="BZ128" s="8"/>
      <c r="CA128" s="9"/>
      <c r="CB128" s="9"/>
      <c r="CC128" s="9"/>
      <c r="CD128" s="9"/>
      <c r="CE128" s="9"/>
      <c r="CF128" s="9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104" ht="2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</row>
    <row r="130" spans="1:104" x14ac:dyDescent="0.25">
      <c r="A130" s="183" t="s">
        <v>176</v>
      </c>
      <c r="B130" s="249"/>
      <c r="CG130" s="13"/>
      <c r="CH130" s="13"/>
      <c r="CI130" s="13"/>
      <c r="CJ130" s="13"/>
      <c r="CK130" s="13"/>
      <c r="CL130" s="13"/>
      <c r="CM130" s="13"/>
      <c r="CN130" s="13"/>
      <c r="CO130" s="13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</row>
    <row r="131" spans="1:104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CG131" s="13"/>
      <c r="CH131" s="13"/>
      <c r="CI131" s="13"/>
      <c r="CJ131" s="13"/>
      <c r="CK131" s="13"/>
      <c r="CL131" s="13"/>
      <c r="CM131" s="13"/>
      <c r="CN131" s="13"/>
      <c r="CO131" s="13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</row>
    <row r="132" spans="1:104" ht="31.5" x14ac:dyDescent="0.25">
      <c r="A132" s="281"/>
      <c r="B132" s="283"/>
      <c r="C132" s="192" t="s">
        <v>178</v>
      </c>
      <c r="D132" s="180" t="s">
        <v>179</v>
      </c>
      <c r="E132" s="180" t="s">
        <v>180</v>
      </c>
      <c r="F132" s="22" t="s">
        <v>181</v>
      </c>
      <c r="G132" s="192" t="s">
        <v>173</v>
      </c>
      <c r="H132" s="218" t="s">
        <v>174</v>
      </c>
      <c r="BV132" s="8"/>
      <c r="BW132" s="8"/>
      <c r="BY132" s="7"/>
      <c r="BZ132" s="7"/>
      <c r="CG132" s="13"/>
      <c r="CH132" s="13"/>
      <c r="CI132" s="13"/>
      <c r="CJ132" s="13"/>
      <c r="CK132" s="13"/>
      <c r="CL132" s="13"/>
      <c r="CM132" s="13"/>
      <c r="CN132" s="13"/>
      <c r="CO132" s="13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</row>
    <row r="133" spans="1:104" ht="31.5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</row>
    <row r="198" spans="1:104" s="252" customFormat="1" x14ac:dyDescent="0.25">
      <c r="A198" s="252">
        <f>SUM(D42,D76,D83,D86:D88,D92:E94,D98:E100,D104:L112,B115:D115,B119:B120,B124:B125,B129:M129,B133:H133)</f>
        <v>2591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",[4]NOMBRE!B2," - ","( ",[4]NOMBRE!C2,[4]NOMBRE!D2,[4]NOMBRE!E2,[4]NOMBRE!F2,[4]NOMBRE!G2,"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",[4]NOMBRE!B6," - ","( ",[4]NOMBRE!C6,[4]NOMBRE!D6," )")</f>
        <v>MES: MARZO - ( 03 )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",[4]NOMBRE!B7)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261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374" t="s">
        <v>33</v>
      </c>
      <c r="B11" s="377" t="s">
        <v>34</v>
      </c>
      <c r="C11" s="378"/>
      <c r="D11" s="23">
        <f>SUM(E11:G11)</f>
        <v>195</v>
      </c>
      <c r="E11" s="24">
        <v>105</v>
      </c>
      <c r="F11" s="25">
        <v>49</v>
      </c>
      <c r="G11" s="25">
        <v>41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42</v>
      </c>
      <c r="E12" s="37">
        <v>10</v>
      </c>
      <c r="F12" s="38">
        <v>7</v>
      </c>
      <c r="G12" s="38">
        <v>9</v>
      </c>
      <c r="H12" s="38">
        <v>10</v>
      </c>
      <c r="I12" s="39">
        <v>2</v>
      </c>
      <c r="J12" s="38"/>
      <c r="K12" s="38"/>
      <c r="L12" s="38"/>
      <c r="M12" s="38"/>
      <c r="N12" s="38"/>
      <c r="O12" s="38"/>
      <c r="P12" s="38">
        <v>1</v>
      </c>
      <c r="Q12" s="38"/>
      <c r="R12" s="38">
        <v>1</v>
      </c>
      <c r="S12" s="38"/>
      <c r="T12" s="38"/>
      <c r="U12" s="38">
        <v>1</v>
      </c>
      <c r="V12" s="38">
        <v>1</v>
      </c>
      <c r="W12" s="38"/>
      <c r="X12" s="40"/>
      <c r="Y12" s="41"/>
      <c r="Z12" s="40"/>
      <c r="AA12" s="42"/>
      <c r="AB12" s="42"/>
      <c r="AC12" s="42"/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264" t="s">
        <v>37</v>
      </c>
      <c r="D13" s="47">
        <f>SUM(E13:X13)</f>
        <v>26</v>
      </c>
      <c r="E13" s="48">
        <v>5</v>
      </c>
      <c r="F13" s="49">
        <v>3</v>
      </c>
      <c r="G13" s="49">
        <v>2</v>
      </c>
      <c r="H13" s="49">
        <v>4</v>
      </c>
      <c r="I13" s="50"/>
      <c r="J13" s="49"/>
      <c r="K13" s="49"/>
      <c r="L13" s="49"/>
      <c r="M13" s="49"/>
      <c r="N13" s="49">
        <v>2</v>
      </c>
      <c r="O13" s="49"/>
      <c r="P13" s="49"/>
      <c r="Q13" s="49"/>
      <c r="R13" s="49">
        <v>1</v>
      </c>
      <c r="S13" s="49">
        <v>1</v>
      </c>
      <c r="T13" s="49">
        <v>6</v>
      </c>
      <c r="U13" s="49">
        <v>2</v>
      </c>
      <c r="V13" s="49"/>
      <c r="W13" s="49"/>
      <c r="X13" s="51"/>
      <c r="Y13" s="52"/>
      <c r="Z13" s="51"/>
      <c r="AA13" s="53"/>
      <c r="AB13" s="53"/>
      <c r="AC13" s="54"/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9</v>
      </c>
      <c r="E14" s="57">
        <v>0</v>
      </c>
      <c r="F14" s="58">
        <v>0</v>
      </c>
      <c r="G14" s="58">
        <v>2</v>
      </c>
      <c r="H14" s="58">
        <v>1</v>
      </c>
      <c r="I14" s="59"/>
      <c r="J14" s="58"/>
      <c r="K14" s="58"/>
      <c r="L14" s="58"/>
      <c r="M14" s="58"/>
      <c r="N14" s="58"/>
      <c r="O14" s="58">
        <v>2</v>
      </c>
      <c r="P14" s="58"/>
      <c r="Q14" s="58"/>
      <c r="R14" s="58"/>
      <c r="S14" s="58"/>
      <c r="T14" s="58">
        <v>1</v>
      </c>
      <c r="U14" s="58">
        <v>1</v>
      </c>
      <c r="V14" s="58"/>
      <c r="W14" s="58"/>
      <c r="X14" s="51">
        <v>2</v>
      </c>
      <c r="Y14" s="60"/>
      <c r="Z14" s="51"/>
      <c r="AA14" s="53"/>
      <c r="AB14" s="53"/>
      <c r="AC14" s="53"/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80</v>
      </c>
      <c r="E15" s="63">
        <v>12</v>
      </c>
      <c r="F15" s="64">
        <v>4</v>
      </c>
      <c r="G15" s="64">
        <v>15</v>
      </c>
      <c r="H15" s="64">
        <v>11</v>
      </c>
      <c r="I15" s="65"/>
      <c r="J15" s="64"/>
      <c r="K15" s="64"/>
      <c r="L15" s="64">
        <v>3</v>
      </c>
      <c r="M15" s="64">
        <v>5</v>
      </c>
      <c r="N15" s="64">
        <v>8</v>
      </c>
      <c r="O15" s="64">
        <v>4</v>
      </c>
      <c r="P15" s="64">
        <v>1</v>
      </c>
      <c r="Q15" s="64">
        <v>2</v>
      </c>
      <c r="R15" s="64">
        <v>6</v>
      </c>
      <c r="S15" s="64">
        <v>1</v>
      </c>
      <c r="T15" s="64">
        <v>3</v>
      </c>
      <c r="U15" s="64">
        <v>3</v>
      </c>
      <c r="V15" s="64"/>
      <c r="W15" s="64"/>
      <c r="X15" s="66">
        <v>2</v>
      </c>
      <c r="Y15" s="67"/>
      <c r="Z15" s="66">
        <v>7</v>
      </c>
      <c r="AA15" s="68">
        <v>6</v>
      </c>
      <c r="AB15" s="68">
        <v>3</v>
      </c>
      <c r="AC15" s="68"/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100</v>
      </c>
      <c r="E16" s="48">
        <v>59</v>
      </c>
      <c r="F16" s="49">
        <v>18</v>
      </c>
      <c r="G16" s="49">
        <v>13</v>
      </c>
      <c r="H16" s="49">
        <v>10</v>
      </c>
      <c r="I16" s="54"/>
      <c r="J16" s="52"/>
      <c r="K16" s="49"/>
      <c r="L16" s="4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72"/>
      <c r="AA16" s="54"/>
      <c r="AB16" s="54"/>
      <c r="AC16" s="54"/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375"/>
      <c r="B17" s="334" t="s">
        <v>41</v>
      </c>
      <c r="C17" s="335"/>
      <c r="D17" s="47">
        <f t="shared" si="4"/>
        <v>94</v>
      </c>
      <c r="E17" s="57">
        <v>35</v>
      </c>
      <c r="F17" s="58">
        <v>23</v>
      </c>
      <c r="G17" s="58">
        <v>29</v>
      </c>
      <c r="H17" s="58">
        <v>7</v>
      </c>
      <c r="I17" s="53"/>
      <c r="J17" s="60"/>
      <c r="K17" s="58"/>
      <c r="L17" s="5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51"/>
      <c r="AA17" s="53"/>
      <c r="AB17" s="53"/>
      <c r="AC17" s="53"/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375"/>
      <c r="B18" s="334" t="s">
        <v>42</v>
      </c>
      <c r="C18" s="335"/>
      <c r="D18" s="47">
        <f t="shared" si="4"/>
        <v>20</v>
      </c>
      <c r="E18" s="57">
        <v>4</v>
      </c>
      <c r="F18" s="58">
        <v>6</v>
      </c>
      <c r="G18" s="58">
        <v>7</v>
      </c>
      <c r="H18" s="58">
        <v>3</v>
      </c>
      <c r="I18" s="53"/>
      <c r="J18" s="60"/>
      <c r="K18" s="58"/>
      <c r="L18" s="5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51"/>
      <c r="AA18" s="53"/>
      <c r="AB18" s="53"/>
      <c r="AC18" s="53"/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375"/>
      <c r="B19" s="334" t="s">
        <v>43</v>
      </c>
      <c r="C19" s="335"/>
      <c r="D19" s="47">
        <f t="shared" si="4"/>
        <v>0</v>
      </c>
      <c r="E19" s="57">
        <v>0</v>
      </c>
      <c r="F19" s="58"/>
      <c r="G19" s="58"/>
      <c r="H19" s="58"/>
      <c r="I19" s="53"/>
      <c r="J19" s="60"/>
      <c r="K19" s="58"/>
      <c r="L19" s="5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51"/>
      <c r="AA19" s="53"/>
      <c r="AB19" s="53"/>
      <c r="AC19" s="53"/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375"/>
      <c r="B20" s="334" t="s">
        <v>44</v>
      </c>
      <c r="C20" s="335"/>
      <c r="D20" s="47">
        <f t="shared" si="4"/>
        <v>27</v>
      </c>
      <c r="E20" s="57">
        <v>27</v>
      </c>
      <c r="F20" s="58"/>
      <c r="G20" s="58"/>
      <c r="H20" s="58"/>
      <c r="I20" s="53"/>
      <c r="J20" s="60"/>
      <c r="K20" s="58"/>
      <c r="L20" s="58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51"/>
      <c r="AA20" s="53"/>
      <c r="AB20" s="53"/>
      <c r="AC20" s="53"/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375"/>
      <c r="B21" s="334" t="s">
        <v>45</v>
      </c>
      <c r="C21" s="335"/>
      <c r="D21" s="47">
        <f>SUM(E21:X21)</f>
        <v>0</v>
      </c>
      <c r="E21" s="57"/>
      <c r="F21" s="58"/>
      <c r="G21" s="58"/>
      <c r="H21" s="58"/>
      <c r="I21" s="53"/>
      <c r="J21" s="76"/>
      <c r="K21" s="77"/>
      <c r="L21" s="77"/>
      <c r="M21" s="77"/>
      <c r="N21" s="77"/>
      <c r="O21" s="77"/>
      <c r="P21" s="76"/>
      <c r="Q21" s="74"/>
      <c r="R21" s="74"/>
      <c r="S21" s="74"/>
      <c r="T21" s="74"/>
      <c r="U21" s="77"/>
      <c r="V21" s="77"/>
      <c r="W21" s="77"/>
      <c r="X21" s="29"/>
      <c r="Y21" s="78"/>
      <c r="Z21" s="31"/>
      <c r="AA21" s="79"/>
      <c r="AB21" s="53"/>
      <c r="AC21" s="53"/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ht="22.5" customHeight="1" x14ac:dyDescent="0.25">
      <c r="A22" s="375"/>
      <c r="B22" s="360" t="s">
        <v>46</v>
      </c>
      <c r="C22" s="361"/>
      <c r="D22" s="47">
        <f>SUM(J22:S22)</f>
        <v>8</v>
      </c>
      <c r="E22" s="80"/>
      <c r="F22" s="81"/>
      <c r="G22" s="81"/>
      <c r="H22" s="81"/>
      <c r="I22" s="82"/>
      <c r="J22" s="60"/>
      <c r="K22" s="58">
        <v>2</v>
      </c>
      <c r="L22" s="58">
        <v>1</v>
      </c>
      <c r="M22" s="58">
        <v>5</v>
      </c>
      <c r="N22" s="58"/>
      <c r="O22" s="58"/>
      <c r="P22" s="58"/>
      <c r="Q22" s="58"/>
      <c r="R22" s="58"/>
      <c r="S22" s="58"/>
      <c r="T22" s="83"/>
      <c r="U22" s="83"/>
      <c r="V22" s="83"/>
      <c r="W22" s="83"/>
      <c r="X22" s="83"/>
      <c r="Y22" s="75"/>
      <c r="Z22" s="51">
        <v>8</v>
      </c>
      <c r="AA22" s="53"/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375"/>
      <c r="B23" s="362" t="s">
        <v>47</v>
      </c>
      <c r="C23" s="363"/>
      <c r="D23" s="84">
        <f>SUM(H23:X23)</f>
        <v>0</v>
      </c>
      <c r="E23" s="85"/>
      <c r="F23" s="86"/>
      <c r="G23" s="86"/>
      <c r="H23" s="87"/>
      <c r="I23" s="88"/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3"/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375"/>
      <c r="B24" s="364" t="s">
        <v>48</v>
      </c>
      <c r="C24" s="95" t="s">
        <v>49</v>
      </c>
      <c r="D24" s="23">
        <f>SUM(E24:F24)</f>
        <v>42</v>
      </c>
      <c r="E24" s="48">
        <v>42</v>
      </c>
      <c r="F24" s="49"/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98"/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x14ac:dyDescent="0.25">
      <c r="A25" s="375"/>
      <c r="B25" s="365"/>
      <c r="C25" s="262" t="s">
        <v>50</v>
      </c>
      <c r="D25" s="84">
        <f>SUM(E25:G25)</f>
        <v>36</v>
      </c>
      <c r="E25" s="57">
        <v>36</v>
      </c>
      <c r="F25" s="58"/>
      <c r="G25" s="58"/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93"/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x14ac:dyDescent="0.25">
      <c r="A26" s="375"/>
      <c r="B26" s="366"/>
      <c r="C26" s="106" t="s">
        <v>51</v>
      </c>
      <c r="D26" s="107">
        <f>SUM(E26:G26)</f>
        <v>0</v>
      </c>
      <c r="E26" s="108"/>
      <c r="F26" s="67"/>
      <c r="G26" s="67"/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88"/>
      <c r="AB26" s="88"/>
      <c r="AC26" s="88"/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375"/>
      <c r="B27" s="364" t="s">
        <v>52</v>
      </c>
      <c r="C27" s="35" t="s">
        <v>53</v>
      </c>
      <c r="D27" s="36">
        <f>SUM(E27:H27)</f>
        <v>35</v>
      </c>
      <c r="E27" s="37">
        <v>35</v>
      </c>
      <c r="F27" s="38"/>
      <c r="G27" s="38"/>
      <c r="H27" s="38"/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98"/>
      <c r="AB27" s="42"/>
      <c r="AC27" s="42"/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53"/>
      <c r="J28" s="60"/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93"/>
      <c r="AB28" s="53"/>
      <c r="AC28" s="53"/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375"/>
      <c r="B29" s="366"/>
      <c r="C29" s="106" t="s">
        <v>51</v>
      </c>
      <c r="D29" s="107">
        <f>SUM(E29:I29)</f>
        <v>103</v>
      </c>
      <c r="E29" s="108">
        <v>95</v>
      </c>
      <c r="F29" s="87">
        <v>6</v>
      </c>
      <c r="G29" s="87">
        <v>2</v>
      </c>
      <c r="H29" s="87"/>
      <c r="I29" s="88"/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88"/>
      <c r="AB29" s="88"/>
      <c r="AC29" s="88"/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375"/>
      <c r="B30" s="334" t="s">
        <v>55</v>
      </c>
      <c r="C30" s="335"/>
      <c r="D30" s="47">
        <f t="shared" ref="D30:D34" si="5">SUM(E30:X30)</f>
        <v>228</v>
      </c>
      <c r="E30" s="57">
        <v>116</v>
      </c>
      <c r="F30" s="58">
        <v>56</v>
      </c>
      <c r="G30" s="58">
        <v>32</v>
      </c>
      <c r="H30" s="58">
        <v>24</v>
      </c>
      <c r="I30" s="53"/>
      <c r="J30" s="60"/>
      <c r="K30" s="58"/>
      <c r="L30" s="5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51"/>
      <c r="AA30" s="53"/>
      <c r="AB30" s="93"/>
      <c r="AC30" s="53"/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375"/>
      <c r="B31" s="314" t="s">
        <v>56</v>
      </c>
      <c r="C31" s="116" t="s">
        <v>57</v>
      </c>
      <c r="D31" s="47">
        <f t="shared" si="5"/>
        <v>0</v>
      </c>
      <c r="E31" s="57"/>
      <c r="F31" s="58"/>
      <c r="G31" s="58"/>
      <c r="H31" s="58"/>
      <c r="I31" s="53"/>
      <c r="J31" s="60"/>
      <c r="K31" s="58"/>
      <c r="L31" s="5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51"/>
      <c r="AA31" s="53"/>
      <c r="AB31" s="53"/>
      <c r="AC31" s="53"/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375"/>
      <c r="B32" s="314"/>
      <c r="C32" s="61" t="s">
        <v>58</v>
      </c>
      <c r="D32" s="47">
        <f t="shared" si="5"/>
        <v>0</v>
      </c>
      <c r="E32" s="57"/>
      <c r="F32" s="58"/>
      <c r="G32" s="58"/>
      <c r="H32" s="58"/>
      <c r="I32" s="53"/>
      <c r="J32" s="60"/>
      <c r="K32" s="58"/>
      <c r="L32" s="5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51"/>
      <c r="AA32" s="53"/>
      <c r="AB32" s="53"/>
      <c r="AC32" s="53"/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375"/>
      <c r="B33" s="384" t="s">
        <v>59</v>
      </c>
      <c r="C33" s="384"/>
      <c r="D33" s="47">
        <f t="shared" si="5"/>
        <v>0</v>
      </c>
      <c r="E33" s="57"/>
      <c r="F33" s="58"/>
      <c r="G33" s="58"/>
      <c r="H33" s="58"/>
      <c r="I33" s="53"/>
      <c r="J33" s="60"/>
      <c r="K33" s="58"/>
      <c r="L33" s="5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51"/>
      <c r="AA33" s="53"/>
      <c r="AB33" s="53"/>
      <c r="AC33" s="53"/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375"/>
      <c r="B34" s="380" t="s">
        <v>60</v>
      </c>
      <c r="C34" s="381"/>
      <c r="D34" s="47">
        <f t="shared" si="5"/>
        <v>0</v>
      </c>
      <c r="E34" s="57"/>
      <c r="F34" s="58"/>
      <c r="G34" s="58"/>
      <c r="H34" s="58"/>
      <c r="I34" s="53"/>
      <c r="J34" s="60"/>
      <c r="K34" s="58"/>
      <c r="L34" s="5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51"/>
      <c r="AA34" s="53"/>
      <c r="AB34" s="53"/>
      <c r="AC34" s="53"/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60"/>
      <c r="K35" s="58"/>
      <c r="L35" s="58"/>
      <c r="M35" s="74"/>
      <c r="N35" s="74"/>
      <c r="O35" s="74"/>
      <c r="P35" s="74"/>
      <c r="Q35" s="74"/>
      <c r="R35" s="74"/>
      <c r="S35" s="74"/>
      <c r="T35" s="83"/>
      <c r="U35" s="83"/>
      <c r="V35" s="83"/>
      <c r="W35" s="83"/>
      <c r="X35" s="83"/>
      <c r="Y35" s="75"/>
      <c r="Z35" s="51"/>
      <c r="AA35" s="53"/>
      <c r="AB35" s="53"/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375"/>
      <c r="B36" s="362" t="s">
        <v>62</v>
      </c>
      <c r="C36" s="363"/>
      <c r="D36" s="84">
        <f>SUM(E36:X36)</f>
        <v>42</v>
      </c>
      <c r="E36" s="117"/>
      <c r="F36" s="90"/>
      <c r="G36" s="90"/>
      <c r="H36" s="90"/>
      <c r="I36" s="93"/>
      <c r="J36" s="89">
        <v>0</v>
      </c>
      <c r="K36" s="90">
        <v>2</v>
      </c>
      <c r="L36" s="90">
        <v>3</v>
      </c>
      <c r="M36" s="118">
        <v>0</v>
      </c>
      <c r="N36" s="118">
        <v>1</v>
      </c>
      <c r="O36" s="118">
        <v>1</v>
      </c>
      <c r="P36" s="118">
        <v>2</v>
      </c>
      <c r="Q36" s="118">
        <v>0</v>
      </c>
      <c r="R36" s="118">
        <v>1</v>
      </c>
      <c r="S36" s="118">
        <v>1</v>
      </c>
      <c r="T36" s="118">
        <v>2</v>
      </c>
      <c r="U36" s="118">
        <v>2</v>
      </c>
      <c r="V36" s="118">
        <v>6</v>
      </c>
      <c r="W36" s="118">
        <v>3</v>
      </c>
      <c r="X36" s="118">
        <v>18</v>
      </c>
      <c r="Y36" s="91"/>
      <c r="Z36" s="92"/>
      <c r="AA36" s="93"/>
      <c r="AB36" s="53"/>
      <c r="AC36" s="93"/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21"/>
      <c r="V37" s="121"/>
      <c r="W37" s="121"/>
      <c r="X37" s="121"/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4"/>
      <c r="V38" s="74"/>
      <c r="W38" s="74"/>
      <c r="X38" s="74"/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129"/>
      <c r="V39" s="129"/>
      <c r="W39" s="129"/>
      <c r="X39" s="129"/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375"/>
      <c r="B40" s="367" t="s">
        <v>67</v>
      </c>
      <c r="C40" s="368"/>
      <c r="D40" s="36">
        <f>SUM(E40:X40)</f>
        <v>0</v>
      </c>
      <c r="E40" s="37"/>
      <c r="F40" s="38"/>
      <c r="G40" s="38"/>
      <c r="H40" s="38"/>
      <c r="I40" s="42"/>
      <c r="J40" s="41"/>
      <c r="K40" s="38"/>
      <c r="L40" s="38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20.25" customHeight="1" x14ac:dyDescent="0.25">
      <c r="A41" s="375"/>
      <c r="B41" s="369" t="s">
        <v>68</v>
      </c>
      <c r="C41" s="370"/>
      <c r="D41" s="62">
        <f>SUM(E41:X41)</f>
        <v>0</v>
      </c>
      <c r="E41" s="63"/>
      <c r="F41" s="64"/>
      <c r="G41" s="64"/>
      <c r="H41" s="64"/>
      <c r="I41" s="68"/>
      <c r="J41" s="67"/>
      <c r="K41" s="64"/>
      <c r="L41" s="6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376"/>
      <c r="B42" s="371" t="s">
        <v>4</v>
      </c>
      <c r="C42" s="372"/>
      <c r="D42" s="135">
        <f>SUM(E42:X42)</f>
        <v>1087</v>
      </c>
      <c r="E42" s="136">
        <f>SUM(E11:E41)</f>
        <v>581</v>
      </c>
      <c r="F42" s="137">
        <f t="shared" ref="F42:AB42" si="6">SUM(F11:F41)</f>
        <v>172</v>
      </c>
      <c r="G42" s="137">
        <f t="shared" si="6"/>
        <v>152</v>
      </c>
      <c r="H42" s="137">
        <f t="shared" si="6"/>
        <v>70</v>
      </c>
      <c r="I42" s="138">
        <f t="shared" si="6"/>
        <v>2</v>
      </c>
      <c r="J42" s="139">
        <f t="shared" si="6"/>
        <v>0</v>
      </c>
      <c r="K42" s="137">
        <f t="shared" si="6"/>
        <v>4</v>
      </c>
      <c r="L42" s="137">
        <f t="shared" si="6"/>
        <v>7</v>
      </c>
      <c r="M42" s="140">
        <f t="shared" si="6"/>
        <v>10</v>
      </c>
      <c r="N42" s="140">
        <f t="shared" si="6"/>
        <v>11</v>
      </c>
      <c r="O42" s="140">
        <f t="shared" si="6"/>
        <v>7</v>
      </c>
      <c r="P42" s="140">
        <f t="shared" si="6"/>
        <v>4</v>
      </c>
      <c r="Q42" s="140">
        <f t="shared" si="6"/>
        <v>2</v>
      </c>
      <c r="R42" s="140">
        <f t="shared" si="6"/>
        <v>9</v>
      </c>
      <c r="S42" s="140">
        <f t="shared" si="6"/>
        <v>3</v>
      </c>
      <c r="T42" s="140">
        <f t="shared" si="6"/>
        <v>12</v>
      </c>
      <c r="U42" s="140">
        <f t="shared" si="6"/>
        <v>9</v>
      </c>
      <c r="V42" s="140">
        <f t="shared" si="6"/>
        <v>7</v>
      </c>
      <c r="W42" s="140">
        <f>SUM(W11:W41)</f>
        <v>3</v>
      </c>
      <c r="X42" s="140">
        <f t="shared" si="6"/>
        <v>22</v>
      </c>
      <c r="Y42" s="141">
        <f t="shared" si="6"/>
        <v>0</v>
      </c>
      <c r="Z42" s="142">
        <f t="shared" si="6"/>
        <v>15</v>
      </c>
      <c r="AA42" s="138">
        <f t="shared" si="6"/>
        <v>6</v>
      </c>
      <c r="AB42" s="138">
        <f t="shared" si="6"/>
        <v>3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ht="32.1" customHeigh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45.6" customHeight="1" x14ac:dyDescent="0.25">
      <c r="A44" s="295" t="s">
        <v>3</v>
      </c>
      <c r="B44" s="373"/>
      <c r="C44" s="322"/>
      <c r="D44" s="258" t="s">
        <v>4</v>
      </c>
      <c r="E44" s="15" t="s">
        <v>70</v>
      </c>
      <c r="F44" s="261" t="s">
        <v>71</v>
      </c>
      <c r="G44" s="261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x14ac:dyDescent="0.25">
      <c r="A45" s="374" t="s">
        <v>33</v>
      </c>
      <c r="B45" s="377" t="s">
        <v>34</v>
      </c>
      <c r="C45" s="378"/>
      <c r="D45" s="23">
        <f t="shared" ref="D45:D73" si="7">SUM(E45:H45)</f>
        <v>195</v>
      </c>
      <c r="E45" s="24">
        <v>140</v>
      </c>
      <c r="F45" s="25">
        <v>7</v>
      </c>
      <c r="G45" s="25"/>
      <c r="H45" s="149">
        <v>48</v>
      </c>
      <c r="I45" s="150"/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375"/>
      <c r="B46" s="302" t="s">
        <v>35</v>
      </c>
      <c r="C46" s="152" t="s">
        <v>36</v>
      </c>
      <c r="D46" s="23">
        <f t="shared" si="7"/>
        <v>42</v>
      </c>
      <c r="E46" s="37">
        <v>34</v>
      </c>
      <c r="F46" s="38">
        <v>1</v>
      </c>
      <c r="G46" s="38"/>
      <c r="H46" s="121">
        <v>7</v>
      </c>
      <c r="I46" s="153"/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x14ac:dyDescent="0.25">
      <c r="A47" s="375"/>
      <c r="B47" s="379"/>
      <c r="C47" s="264" t="s">
        <v>37</v>
      </c>
      <c r="D47" s="84">
        <f t="shared" si="7"/>
        <v>26</v>
      </c>
      <c r="E47" s="57">
        <v>19</v>
      </c>
      <c r="F47" s="58">
        <v>2</v>
      </c>
      <c r="G47" s="58"/>
      <c r="H47" s="74">
        <v>5</v>
      </c>
      <c r="I47" s="154"/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x14ac:dyDescent="0.25">
      <c r="A48" s="375"/>
      <c r="B48" s="379"/>
      <c r="C48" s="264" t="s">
        <v>38</v>
      </c>
      <c r="D48" s="47">
        <f t="shared" si="7"/>
        <v>9</v>
      </c>
      <c r="E48" s="57">
        <v>8</v>
      </c>
      <c r="F48" s="58">
        <v>0</v>
      </c>
      <c r="G48" s="58"/>
      <c r="H48" s="74">
        <v>1</v>
      </c>
      <c r="I48" s="154"/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375"/>
      <c r="B49" s="303"/>
      <c r="C49" s="155" t="s">
        <v>39</v>
      </c>
      <c r="D49" s="62">
        <f t="shared" si="7"/>
        <v>80</v>
      </c>
      <c r="E49" s="63">
        <v>65</v>
      </c>
      <c r="F49" s="64">
        <v>3</v>
      </c>
      <c r="G49" s="64"/>
      <c r="H49" s="130">
        <v>12</v>
      </c>
      <c r="I49" s="156"/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375"/>
      <c r="B50" s="380" t="s">
        <v>40</v>
      </c>
      <c r="C50" s="381"/>
      <c r="D50" s="56">
        <f t="shared" si="7"/>
        <v>100</v>
      </c>
      <c r="E50" s="48">
        <v>72</v>
      </c>
      <c r="F50" s="49">
        <v>4</v>
      </c>
      <c r="G50" s="49"/>
      <c r="H50" s="70">
        <v>24</v>
      </c>
      <c r="I50" s="157"/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375"/>
      <c r="B51" s="334" t="s">
        <v>41</v>
      </c>
      <c r="C51" s="335"/>
      <c r="D51" s="84">
        <f t="shared" si="7"/>
        <v>94</v>
      </c>
      <c r="E51" s="57">
        <v>56</v>
      </c>
      <c r="F51" s="58">
        <v>6</v>
      </c>
      <c r="G51" s="58"/>
      <c r="H51" s="74">
        <v>32</v>
      </c>
      <c r="I51" s="154"/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375"/>
      <c r="B52" s="334" t="s">
        <v>42</v>
      </c>
      <c r="C52" s="335"/>
      <c r="D52" s="84">
        <f t="shared" si="7"/>
        <v>20</v>
      </c>
      <c r="E52" s="57">
        <v>14</v>
      </c>
      <c r="F52" s="58">
        <v>1</v>
      </c>
      <c r="G52" s="58"/>
      <c r="H52" s="74">
        <v>5</v>
      </c>
      <c r="I52" s="154"/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375"/>
      <c r="B53" s="334" t="s">
        <v>43</v>
      </c>
      <c r="C53" s="335"/>
      <c r="D53" s="84">
        <f t="shared" si="7"/>
        <v>0</v>
      </c>
      <c r="E53" s="57"/>
      <c r="F53" s="58"/>
      <c r="G53" s="58"/>
      <c r="H53" s="74"/>
      <c r="I53" s="154"/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375"/>
      <c r="B54" s="334" t="s">
        <v>44</v>
      </c>
      <c r="C54" s="335"/>
      <c r="D54" s="84">
        <f t="shared" si="7"/>
        <v>27</v>
      </c>
      <c r="E54" s="57">
        <v>16</v>
      </c>
      <c r="F54" s="58">
        <v>2</v>
      </c>
      <c r="G54" s="58"/>
      <c r="H54" s="74">
        <v>9</v>
      </c>
      <c r="I54" s="154"/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375"/>
      <c r="B55" s="334" t="s">
        <v>45</v>
      </c>
      <c r="C55" s="335"/>
      <c r="D55" s="84">
        <f t="shared" si="7"/>
        <v>0</v>
      </c>
      <c r="E55" s="117"/>
      <c r="F55" s="90"/>
      <c r="G55" s="90"/>
      <c r="H55" s="118"/>
      <c r="I55" s="158"/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ht="22.5" customHeight="1" x14ac:dyDescent="0.25">
      <c r="A56" s="375"/>
      <c r="B56" s="360" t="s">
        <v>46</v>
      </c>
      <c r="C56" s="361"/>
      <c r="D56" s="84">
        <f t="shared" si="7"/>
        <v>5</v>
      </c>
      <c r="E56" s="117">
        <v>1</v>
      </c>
      <c r="F56" s="90">
        <v>4</v>
      </c>
      <c r="G56" s="90"/>
      <c r="H56" s="118"/>
      <c r="I56" s="158"/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375"/>
      <c r="B57" s="362" t="s">
        <v>47</v>
      </c>
      <c r="C57" s="363"/>
      <c r="D57" s="84">
        <f t="shared" si="7"/>
        <v>0</v>
      </c>
      <c r="E57" s="117"/>
      <c r="F57" s="90"/>
      <c r="G57" s="90"/>
      <c r="H57" s="118"/>
      <c r="I57" s="158"/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375"/>
      <c r="B58" s="364" t="s">
        <v>48</v>
      </c>
      <c r="C58" s="95" t="s">
        <v>49</v>
      </c>
      <c r="D58" s="36">
        <f t="shared" si="7"/>
        <v>42</v>
      </c>
      <c r="E58" s="41">
        <v>24</v>
      </c>
      <c r="F58" s="38">
        <v>7</v>
      </c>
      <c r="G58" s="38"/>
      <c r="H58" s="121">
        <v>11</v>
      </c>
      <c r="I58" s="153"/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375"/>
      <c r="B59" s="365"/>
      <c r="C59" s="262" t="s">
        <v>50</v>
      </c>
      <c r="D59" s="47">
        <f t="shared" si="7"/>
        <v>36</v>
      </c>
      <c r="E59" s="60">
        <v>19</v>
      </c>
      <c r="F59" s="58">
        <v>2</v>
      </c>
      <c r="G59" s="58"/>
      <c r="H59" s="74">
        <v>15</v>
      </c>
      <c r="I59" s="154"/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x14ac:dyDescent="0.25">
      <c r="A60" s="375"/>
      <c r="B60" s="366"/>
      <c r="C60" s="106" t="s">
        <v>51</v>
      </c>
      <c r="D60" s="107">
        <f t="shared" si="7"/>
        <v>0</v>
      </c>
      <c r="E60" s="159"/>
      <c r="F60" s="87"/>
      <c r="G60" s="87"/>
      <c r="H60" s="129"/>
      <c r="I60" s="160"/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x14ac:dyDescent="0.25">
      <c r="A61" s="375"/>
      <c r="B61" s="364" t="s">
        <v>52</v>
      </c>
      <c r="C61" s="35" t="s">
        <v>53</v>
      </c>
      <c r="D61" s="23">
        <f t="shared" si="7"/>
        <v>10</v>
      </c>
      <c r="E61" s="37">
        <v>10</v>
      </c>
      <c r="F61" s="38"/>
      <c r="G61" s="38"/>
      <c r="H61" s="121"/>
      <c r="I61" s="153"/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375"/>
      <c r="B62" s="365"/>
      <c r="C62" s="115" t="s">
        <v>54</v>
      </c>
      <c r="D62" s="84">
        <f t="shared" si="7"/>
        <v>0</v>
      </c>
      <c r="E62" s="57"/>
      <c r="F62" s="58"/>
      <c r="G62" s="58"/>
      <c r="H62" s="74"/>
      <c r="I62" s="154"/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375"/>
      <c r="B63" s="366"/>
      <c r="C63" s="106" t="s">
        <v>51</v>
      </c>
      <c r="D63" s="107">
        <f t="shared" si="7"/>
        <v>55</v>
      </c>
      <c r="E63" s="108">
        <v>45</v>
      </c>
      <c r="F63" s="87">
        <v>3</v>
      </c>
      <c r="G63" s="87"/>
      <c r="H63" s="129">
        <v>7</v>
      </c>
      <c r="I63" s="160"/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375"/>
      <c r="B64" s="334" t="s">
        <v>55</v>
      </c>
      <c r="C64" s="335"/>
      <c r="D64" s="84">
        <f t="shared" si="7"/>
        <v>228</v>
      </c>
      <c r="E64" s="57">
        <v>113</v>
      </c>
      <c r="F64" s="58">
        <v>15</v>
      </c>
      <c r="G64" s="58"/>
      <c r="H64" s="74">
        <v>100</v>
      </c>
      <c r="I64" s="154"/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375"/>
      <c r="B65" s="314" t="s">
        <v>56</v>
      </c>
      <c r="C65" s="161" t="s">
        <v>57</v>
      </c>
      <c r="D65" s="84">
        <f t="shared" si="7"/>
        <v>0</v>
      </c>
      <c r="E65" s="57"/>
      <c r="F65" s="58"/>
      <c r="G65" s="58"/>
      <c r="H65" s="74"/>
      <c r="I65" s="154"/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375"/>
      <c r="B66" s="314"/>
      <c r="C66" s="161" t="s">
        <v>58</v>
      </c>
      <c r="D66" s="84">
        <f t="shared" si="7"/>
        <v>0</v>
      </c>
      <c r="E66" s="57"/>
      <c r="F66" s="58"/>
      <c r="G66" s="58"/>
      <c r="H66" s="74"/>
      <c r="I66" s="154"/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375"/>
      <c r="B67" s="336" t="s">
        <v>59</v>
      </c>
      <c r="C67" s="336"/>
      <c r="D67" s="84">
        <f t="shared" si="7"/>
        <v>0</v>
      </c>
      <c r="E67" s="57"/>
      <c r="F67" s="58"/>
      <c r="G67" s="58"/>
      <c r="H67" s="74"/>
      <c r="I67" s="154"/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375"/>
      <c r="B68" s="337" t="s">
        <v>60</v>
      </c>
      <c r="C68" s="338"/>
      <c r="D68" s="84">
        <f t="shared" si="7"/>
        <v>0</v>
      </c>
      <c r="E68" s="57"/>
      <c r="F68" s="58"/>
      <c r="G68" s="58"/>
      <c r="H68" s="74"/>
      <c r="I68" s="154"/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375"/>
      <c r="B69" s="360" t="s">
        <v>61</v>
      </c>
      <c r="C69" s="361"/>
      <c r="D69" s="84">
        <f t="shared" si="7"/>
        <v>0</v>
      </c>
      <c r="E69" s="117"/>
      <c r="F69" s="90"/>
      <c r="G69" s="90"/>
      <c r="H69" s="118"/>
      <c r="I69" s="158"/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375"/>
      <c r="B70" s="362" t="s">
        <v>62</v>
      </c>
      <c r="C70" s="363"/>
      <c r="D70" s="84">
        <f t="shared" si="7"/>
        <v>79</v>
      </c>
      <c r="E70" s="117">
        <v>5</v>
      </c>
      <c r="F70" s="90">
        <v>37</v>
      </c>
      <c r="G70" s="90"/>
      <c r="H70" s="118">
        <v>37</v>
      </c>
      <c r="I70" s="158"/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375"/>
      <c r="B71" s="364" t="s">
        <v>63</v>
      </c>
      <c r="C71" s="119" t="s">
        <v>64</v>
      </c>
      <c r="D71" s="23">
        <f t="shared" si="7"/>
        <v>0</v>
      </c>
      <c r="E71" s="37"/>
      <c r="F71" s="38"/>
      <c r="G71" s="38"/>
      <c r="H71" s="121"/>
      <c r="I71" s="153"/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375"/>
      <c r="B72" s="365"/>
      <c r="C72" s="162" t="s">
        <v>65</v>
      </c>
      <c r="D72" s="84">
        <f t="shared" si="7"/>
        <v>0</v>
      </c>
      <c r="E72" s="57"/>
      <c r="F72" s="58"/>
      <c r="G72" s="58"/>
      <c r="H72" s="74"/>
      <c r="I72" s="154"/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ht="22.5" x14ac:dyDescent="0.25">
      <c r="A73" s="375"/>
      <c r="B73" s="366"/>
      <c r="C73" s="127" t="s">
        <v>66</v>
      </c>
      <c r="D73" s="84">
        <f t="shared" si="7"/>
        <v>0</v>
      </c>
      <c r="E73" s="117"/>
      <c r="F73" s="90"/>
      <c r="G73" s="90"/>
      <c r="H73" s="118"/>
      <c r="I73" s="158"/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375"/>
      <c r="B74" s="382" t="s">
        <v>67</v>
      </c>
      <c r="C74" s="383"/>
      <c r="D74" s="36">
        <f>SUM(E74:H74)</f>
        <v>0</v>
      </c>
      <c r="E74" s="37"/>
      <c r="F74" s="38"/>
      <c r="G74" s="38"/>
      <c r="H74" s="163"/>
      <c r="I74" s="153"/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375"/>
      <c r="B75" s="369" t="s">
        <v>68</v>
      </c>
      <c r="C75" s="370"/>
      <c r="D75" s="62">
        <f>SUM(E75:H75)</f>
        <v>0</v>
      </c>
      <c r="E75" s="63"/>
      <c r="F75" s="64"/>
      <c r="G75" s="64"/>
      <c r="H75" s="164"/>
      <c r="I75" s="156"/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376"/>
      <c r="B76" s="357" t="s">
        <v>4</v>
      </c>
      <c r="C76" s="359"/>
      <c r="D76" s="135">
        <f>SUM(E76:H76)</f>
        <v>1048</v>
      </c>
      <c r="E76" s="136">
        <f>SUM(E45:E75)</f>
        <v>641</v>
      </c>
      <c r="F76" s="139">
        <f t="shared" ref="F76:I76" si="11">SUM(F45:F75)</f>
        <v>94</v>
      </c>
      <c r="G76" s="139">
        <f t="shared" si="11"/>
        <v>0</v>
      </c>
      <c r="H76" s="165">
        <f t="shared" si="11"/>
        <v>313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ht="32.1" customHeigh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ht="36" customHeight="1" x14ac:dyDescent="0.25">
      <c r="A78" s="314" t="s">
        <v>76</v>
      </c>
      <c r="B78" s="314"/>
      <c r="C78" s="314"/>
      <c r="D78" s="256" t="s">
        <v>77</v>
      </c>
      <c r="E78" s="260" t="s">
        <v>78</v>
      </c>
      <c r="F78" s="261" t="s">
        <v>79</v>
      </c>
      <c r="G78" s="261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ht="32.1" customHeigh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ht="26.45" customHeight="1" x14ac:dyDescent="0.25">
      <c r="A85" s="330" t="s">
        <v>87</v>
      </c>
      <c r="B85" s="339"/>
      <c r="C85" s="340"/>
      <c r="D85" s="258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83" t="s">
        <v>92</v>
      </c>
      <c r="B89" s="183"/>
      <c r="C89" s="184"/>
      <c r="E89" s="185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x14ac:dyDescent="0.25">
      <c r="A90" s="321" t="s">
        <v>93</v>
      </c>
      <c r="B90" s="321"/>
      <c r="C90" s="321"/>
      <c r="D90" s="330" t="s">
        <v>94</v>
      </c>
      <c r="E90" s="322" t="s">
        <v>95</v>
      </c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ht="18.75" customHeight="1" x14ac:dyDescent="0.25">
      <c r="A91" s="321"/>
      <c r="B91" s="321"/>
      <c r="C91" s="321"/>
      <c r="D91" s="330"/>
      <c r="E91" s="322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331" t="s">
        <v>96</v>
      </c>
      <c r="B92" s="332"/>
      <c r="C92" s="333"/>
      <c r="D92" s="186"/>
      <c r="E92" s="187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307" t="s">
        <v>97</v>
      </c>
      <c r="B93" s="308"/>
      <c r="C93" s="309"/>
      <c r="D93" s="188"/>
      <c r="E93" s="18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x14ac:dyDescent="0.25">
      <c r="A94" s="318" t="s">
        <v>98</v>
      </c>
      <c r="B94" s="319"/>
      <c r="C94" s="320"/>
      <c r="D94" s="190"/>
      <c r="E94" s="191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ht="32.1" customHeight="1" x14ac:dyDescent="0.25">
      <c r="A95" s="183" t="s">
        <v>99</v>
      </c>
      <c r="B95" s="183"/>
      <c r="C95" s="184"/>
      <c r="E95" s="185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29.25" customHeigh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ht="26.25" customHeight="1" x14ac:dyDescent="0.25">
      <c r="A97" s="321"/>
      <c r="B97" s="321"/>
      <c r="C97" s="321"/>
      <c r="D97" s="314"/>
      <c r="E97" s="322"/>
      <c r="F97" s="260" t="s">
        <v>11</v>
      </c>
      <c r="G97" s="18" t="s">
        <v>12</v>
      </c>
      <c r="H97" s="192" t="s">
        <v>104</v>
      </c>
      <c r="I97" s="261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CA100" s="44" t="str">
        <f t="shared" si="13"/>
        <v/>
      </c>
      <c r="CB100" s="201" t="str">
        <f t="shared" si="14"/>
        <v/>
      </c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ht="32.1" customHeight="1" x14ac:dyDescent="0.25">
      <c r="A101" s="183" t="s">
        <v>110</v>
      </c>
      <c r="B101" s="184"/>
      <c r="C101" s="184"/>
      <c r="D101" s="215"/>
      <c r="H101" s="216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0.45" customHeigh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ht="20.45" customHeight="1" x14ac:dyDescent="0.25">
      <c r="A103" s="312"/>
      <c r="B103" s="312"/>
      <c r="C103" s="313"/>
      <c r="D103" s="314"/>
      <c r="E103" s="260" t="s">
        <v>114</v>
      </c>
      <c r="F103" s="192" t="s">
        <v>115</v>
      </c>
      <c r="G103" s="261" t="s">
        <v>116</v>
      </c>
      <c r="H103" s="261" t="s">
        <v>117</v>
      </c>
      <c r="I103" s="265" t="s">
        <v>118</v>
      </c>
      <c r="J103" s="18" t="s">
        <v>119</v>
      </c>
      <c r="K103" s="260" t="s">
        <v>120</v>
      </c>
      <c r="L103" s="259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ht="27.75" customHeigh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ht="29.25" customHeight="1" x14ac:dyDescent="0.25">
      <c r="A114" s="257" t="s">
        <v>129</v>
      </c>
      <c r="B114" s="224" t="s">
        <v>130</v>
      </c>
      <c r="C114" s="255" t="s">
        <v>131</v>
      </c>
      <c r="D114" s="263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ht="23.25" customHeigh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ht="27.75" customHeigh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ht="27" customHeigh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ht="42" x14ac:dyDescent="0.25">
      <c r="A118" s="294"/>
      <c r="B118" s="256" t="s">
        <v>136</v>
      </c>
      <c r="C118" s="258" t="s">
        <v>137</v>
      </c>
      <c r="D118" s="258" t="s">
        <v>138</v>
      </c>
      <c r="E118" s="258" t="s">
        <v>139</v>
      </c>
      <c r="F118" s="258" t="s">
        <v>140</v>
      </c>
      <c r="G118" s="258" t="s">
        <v>141</v>
      </c>
      <c r="H118" s="258" t="s">
        <v>142</v>
      </c>
      <c r="I118" s="258" t="s">
        <v>143</v>
      </c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44.25" customHeight="1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45" customHeight="1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183" t="s">
        <v>146</v>
      </c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0.25" customHeigh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customHeight="1" x14ac:dyDescent="0.25">
      <c r="A123" s="294"/>
      <c r="B123" s="260" t="s">
        <v>148</v>
      </c>
      <c r="C123" s="260" t="s">
        <v>149</v>
      </c>
      <c r="D123" s="261" t="s">
        <v>150</v>
      </c>
      <c r="E123" s="261" t="s">
        <v>151</v>
      </c>
      <c r="F123" s="261" t="s">
        <v>152</v>
      </c>
      <c r="G123" s="261" t="s">
        <v>153</v>
      </c>
      <c r="H123" s="261" t="s">
        <v>154</v>
      </c>
      <c r="I123" s="261" t="s">
        <v>155</v>
      </c>
      <c r="J123" s="261" t="s">
        <v>156</v>
      </c>
      <c r="K123" s="261" t="s">
        <v>157</v>
      </c>
      <c r="L123" s="261" t="s">
        <v>158</v>
      </c>
      <c r="M123" s="259" t="s">
        <v>159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31.5" customHeight="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3.5" customHeight="1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4.75" customHeight="1" x14ac:dyDescent="0.25">
      <c r="A126" s="183" t="s">
        <v>162</v>
      </c>
      <c r="B126" s="222"/>
      <c r="C126" s="222"/>
      <c r="D126" s="222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35.25" customHeight="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54" t="s">
        <v>174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27.75" customHeight="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</row>
    <row r="130" spans="1:93" ht="24.75" customHeight="1" x14ac:dyDescent="0.25">
      <c r="A130" s="183" t="s">
        <v>176</v>
      </c>
      <c r="B130" s="24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1" customHeight="1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39.75" customHeight="1" x14ac:dyDescent="0.25">
      <c r="A132" s="281"/>
      <c r="B132" s="283"/>
      <c r="C132" s="192" t="s">
        <v>178</v>
      </c>
      <c r="D132" s="261" t="s">
        <v>179</v>
      </c>
      <c r="E132" s="261" t="s">
        <v>180</v>
      </c>
      <c r="F132" s="22" t="s">
        <v>181</v>
      </c>
      <c r="G132" s="192" t="s">
        <v>173</v>
      </c>
      <c r="H132" s="259" t="s">
        <v>174</v>
      </c>
      <c r="BV132" s="8"/>
      <c r="BW132" s="8"/>
      <c r="BY132" s="7"/>
      <c r="BZ132" s="7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41.25" customHeight="1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</row>
    <row r="197" spans="1:104" ht="14.25" customHeight="1" x14ac:dyDescent="0.25"/>
    <row r="198" spans="1:104" s="252" customFormat="1" x14ac:dyDescent="0.25">
      <c r="A198" s="252">
        <f>SUM(D42,D76,D83,D86:D88,D92:E94,D98:E100,D104:L112,B115:D115,B119:B120,B124:B125,B129:M129,B133:H133)</f>
        <v>2135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",[5]NOMBRE!B2," - ","( ",[5]NOMBRE!C2,[5]NOMBRE!D2,[5]NOMBRE!E2,[5]NOMBRE!F2,[5]NOMBRE!G2,"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",[5]NOMBRE!B6," - ","( ",[5]NOMBRE!C6,[5]NOMBRE!D6," )")</f>
        <v>MES: ABRIL - ( 04 )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",[5]NOMBRE!B7)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261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374" t="s">
        <v>33</v>
      </c>
      <c r="B11" s="377" t="s">
        <v>34</v>
      </c>
      <c r="C11" s="378"/>
      <c r="D11" s="23">
        <f>SUM(E11:G11)</f>
        <v>172</v>
      </c>
      <c r="E11" s="24">
        <v>89</v>
      </c>
      <c r="F11" s="25">
        <v>45</v>
      </c>
      <c r="G11" s="25">
        <v>38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36</v>
      </c>
      <c r="E12" s="37">
        <v>8</v>
      </c>
      <c r="F12" s="38">
        <v>5</v>
      </c>
      <c r="G12" s="38">
        <v>6</v>
      </c>
      <c r="H12" s="38">
        <v>12</v>
      </c>
      <c r="I12" s="39">
        <v>1</v>
      </c>
      <c r="J12" s="38"/>
      <c r="K12" s="38"/>
      <c r="L12" s="38"/>
      <c r="M12" s="38">
        <v>1</v>
      </c>
      <c r="N12" s="38">
        <v>1</v>
      </c>
      <c r="O12" s="38"/>
      <c r="P12" s="38"/>
      <c r="Q12" s="38"/>
      <c r="R12" s="38"/>
      <c r="S12" s="38"/>
      <c r="T12" s="38">
        <v>1</v>
      </c>
      <c r="U12" s="38">
        <v>1</v>
      </c>
      <c r="V12" s="38"/>
      <c r="W12" s="38"/>
      <c r="X12" s="40"/>
      <c r="Y12" s="41"/>
      <c r="Z12" s="40"/>
      <c r="AA12" s="42"/>
      <c r="AB12" s="42"/>
      <c r="AC12" s="42"/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264" t="s">
        <v>37</v>
      </c>
      <c r="D13" s="47">
        <f>SUM(E13:X13)</f>
        <v>32</v>
      </c>
      <c r="E13" s="48">
        <v>6</v>
      </c>
      <c r="F13" s="49">
        <v>2</v>
      </c>
      <c r="G13" s="49">
        <v>4</v>
      </c>
      <c r="H13" s="49">
        <v>6</v>
      </c>
      <c r="I13" s="50"/>
      <c r="J13" s="49"/>
      <c r="K13" s="49"/>
      <c r="L13" s="49"/>
      <c r="M13" s="49"/>
      <c r="N13" s="49">
        <v>3</v>
      </c>
      <c r="O13" s="49"/>
      <c r="P13" s="49"/>
      <c r="Q13" s="49">
        <v>2</v>
      </c>
      <c r="R13" s="49"/>
      <c r="S13" s="49">
        <v>1</v>
      </c>
      <c r="T13" s="49">
        <v>5</v>
      </c>
      <c r="U13" s="49">
        <v>1</v>
      </c>
      <c r="V13" s="49">
        <v>1</v>
      </c>
      <c r="W13" s="49"/>
      <c r="X13" s="51">
        <v>1</v>
      </c>
      <c r="Y13" s="52"/>
      <c r="Z13" s="51"/>
      <c r="AA13" s="53"/>
      <c r="AB13" s="53"/>
      <c r="AC13" s="54"/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17</v>
      </c>
      <c r="E14" s="57">
        <v>1</v>
      </c>
      <c r="F14" s="58">
        <v>0</v>
      </c>
      <c r="G14" s="58">
        <v>1</v>
      </c>
      <c r="H14" s="58">
        <v>1</v>
      </c>
      <c r="I14" s="59"/>
      <c r="J14" s="58"/>
      <c r="K14" s="58"/>
      <c r="L14" s="58"/>
      <c r="M14" s="58"/>
      <c r="N14" s="58"/>
      <c r="O14" s="58">
        <v>1</v>
      </c>
      <c r="P14" s="58">
        <v>1</v>
      </c>
      <c r="Q14" s="58">
        <v>1</v>
      </c>
      <c r="R14" s="58">
        <v>3</v>
      </c>
      <c r="S14" s="58"/>
      <c r="T14" s="58">
        <v>1</v>
      </c>
      <c r="U14" s="58"/>
      <c r="V14" s="58">
        <v>3</v>
      </c>
      <c r="W14" s="58">
        <v>2</v>
      </c>
      <c r="X14" s="51">
        <v>2</v>
      </c>
      <c r="Y14" s="60"/>
      <c r="Z14" s="51"/>
      <c r="AA14" s="53"/>
      <c r="AB14" s="53"/>
      <c r="AC14" s="53"/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61</v>
      </c>
      <c r="E15" s="63">
        <v>9</v>
      </c>
      <c r="F15" s="64">
        <v>3</v>
      </c>
      <c r="G15" s="64">
        <v>12</v>
      </c>
      <c r="H15" s="64">
        <v>9</v>
      </c>
      <c r="I15" s="65"/>
      <c r="J15" s="64"/>
      <c r="K15" s="64"/>
      <c r="L15" s="64">
        <v>6</v>
      </c>
      <c r="M15" s="64">
        <v>7</v>
      </c>
      <c r="N15" s="64">
        <v>5</v>
      </c>
      <c r="O15" s="64">
        <v>3</v>
      </c>
      <c r="P15" s="64"/>
      <c r="Q15" s="64"/>
      <c r="R15" s="64">
        <v>1</v>
      </c>
      <c r="S15" s="64">
        <v>1</v>
      </c>
      <c r="T15" s="64">
        <v>3</v>
      </c>
      <c r="U15" s="64">
        <v>1</v>
      </c>
      <c r="V15" s="64"/>
      <c r="W15" s="64">
        <v>1</v>
      </c>
      <c r="X15" s="66"/>
      <c r="Y15" s="67"/>
      <c r="Z15" s="66">
        <v>3</v>
      </c>
      <c r="AA15" s="68">
        <v>8</v>
      </c>
      <c r="AB15" s="68"/>
      <c r="AC15" s="68"/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91</v>
      </c>
      <c r="E16" s="48">
        <v>53</v>
      </c>
      <c r="F16" s="49">
        <v>10</v>
      </c>
      <c r="G16" s="49">
        <v>15</v>
      </c>
      <c r="H16" s="49">
        <v>13</v>
      </c>
      <c r="I16" s="54"/>
      <c r="J16" s="52"/>
      <c r="K16" s="49"/>
      <c r="L16" s="4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72"/>
      <c r="AA16" s="54"/>
      <c r="AB16" s="54"/>
      <c r="AC16" s="54"/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375"/>
      <c r="B17" s="334" t="s">
        <v>41</v>
      </c>
      <c r="C17" s="335"/>
      <c r="D17" s="47">
        <f t="shared" si="4"/>
        <v>78</v>
      </c>
      <c r="E17" s="57">
        <v>27</v>
      </c>
      <c r="F17" s="58">
        <v>18</v>
      </c>
      <c r="G17" s="58">
        <v>24</v>
      </c>
      <c r="H17" s="58">
        <v>9</v>
      </c>
      <c r="I17" s="53"/>
      <c r="J17" s="60"/>
      <c r="K17" s="58"/>
      <c r="L17" s="5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51"/>
      <c r="AA17" s="53"/>
      <c r="AB17" s="53"/>
      <c r="AC17" s="53"/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375"/>
      <c r="B18" s="334" t="s">
        <v>42</v>
      </c>
      <c r="C18" s="335"/>
      <c r="D18" s="47">
        <f t="shared" si="4"/>
        <v>16</v>
      </c>
      <c r="E18" s="57">
        <v>2</v>
      </c>
      <c r="F18" s="58">
        <v>5</v>
      </c>
      <c r="G18" s="58">
        <v>6</v>
      </c>
      <c r="H18" s="58">
        <v>3</v>
      </c>
      <c r="I18" s="53"/>
      <c r="J18" s="60"/>
      <c r="K18" s="58"/>
      <c r="L18" s="5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51"/>
      <c r="AA18" s="53"/>
      <c r="AB18" s="53"/>
      <c r="AC18" s="53"/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375"/>
      <c r="B19" s="334" t="s">
        <v>43</v>
      </c>
      <c r="C19" s="335"/>
      <c r="D19" s="47">
        <f t="shared" si="4"/>
        <v>0</v>
      </c>
      <c r="E19" s="57">
        <v>0</v>
      </c>
      <c r="F19" s="58"/>
      <c r="G19" s="58"/>
      <c r="H19" s="58"/>
      <c r="I19" s="53"/>
      <c r="J19" s="60"/>
      <c r="K19" s="58"/>
      <c r="L19" s="5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51"/>
      <c r="AA19" s="53"/>
      <c r="AB19" s="53"/>
      <c r="AC19" s="53"/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375"/>
      <c r="B20" s="334" t="s">
        <v>44</v>
      </c>
      <c r="C20" s="335"/>
      <c r="D20" s="47">
        <f t="shared" si="4"/>
        <v>27</v>
      </c>
      <c r="E20" s="57">
        <v>27</v>
      </c>
      <c r="F20" s="58"/>
      <c r="G20" s="58"/>
      <c r="H20" s="58"/>
      <c r="I20" s="53"/>
      <c r="J20" s="60"/>
      <c r="K20" s="58"/>
      <c r="L20" s="58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51"/>
      <c r="AA20" s="53"/>
      <c r="AB20" s="53"/>
      <c r="AC20" s="53"/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375"/>
      <c r="B21" s="334" t="s">
        <v>45</v>
      </c>
      <c r="C21" s="335"/>
      <c r="D21" s="47">
        <f>SUM(E21:X21)</f>
        <v>0</v>
      </c>
      <c r="E21" s="57"/>
      <c r="F21" s="58"/>
      <c r="G21" s="58"/>
      <c r="H21" s="58"/>
      <c r="I21" s="53"/>
      <c r="J21" s="76"/>
      <c r="K21" s="77"/>
      <c r="L21" s="77"/>
      <c r="M21" s="77"/>
      <c r="N21" s="77"/>
      <c r="O21" s="77"/>
      <c r="P21" s="76"/>
      <c r="Q21" s="74"/>
      <c r="R21" s="74"/>
      <c r="S21" s="74"/>
      <c r="T21" s="74"/>
      <c r="U21" s="77"/>
      <c r="V21" s="77"/>
      <c r="W21" s="77"/>
      <c r="X21" s="29"/>
      <c r="Y21" s="78"/>
      <c r="Z21" s="31"/>
      <c r="AA21" s="79"/>
      <c r="AB21" s="53"/>
      <c r="AC21" s="53"/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ht="22.5" customHeight="1" x14ac:dyDescent="0.25">
      <c r="A22" s="375"/>
      <c r="B22" s="360" t="s">
        <v>46</v>
      </c>
      <c r="C22" s="361"/>
      <c r="D22" s="47">
        <f>SUM(J22:S22)</f>
        <v>0</v>
      </c>
      <c r="E22" s="80"/>
      <c r="F22" s="81"/>
      <c r="G22" s="81"/>
      <c r="H22" s="81"/>
      <c r="I22" s="82"/>
      <c r="J22" s="60"/>
      <c r="K22" s="58"/>
      <c r="L22" s="58"/>
      <c r="M22" s="58"/>
      <c r="N22" s="58"/>
      <c r="O22" s="58"/>
      <c r="P22" s="58"/>
      <c r="Q22" s="58"/>
      <c r="R22" s="58"/>
      <c r="S22" s="58"/>
      <c r="T22" s="83"/>
      <c r="U22" s="83"/>
      <c r="V22" s="83"/>
      <c r="W22" s="83"/>
      <c r="X22" s="83"/>
      <c r="Y22" s="75"/>
      <c r="Z22" s="51"/>
      <c r="AA22" s="53"/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375"/>
      <c r="B23" s="362" t="s">
        <v>47</v>
      </c>
      <c r="C23" s="363"/>
      <c r="D23" s="84">
        <f>SUM(H23:X23)</f>
        <v>0</v>
      </c>
      <c r="E23" s="85"/>
      <c r="F23" s="86"/>
      <c r="G23" s="86"/>
      <c r="H23" s="87"/>
      <c r="I23" s="88"/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3"/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375"/>
      <c r="B24" s="364" t="s">
        <v>48</v>
      </c>
      <c r="C24" s="95" t="s">
        <v>49</v>
      </c>
      <c r="D24" s="23">
        <f>SUM(E24:F24)</f>
        <v>25</v>
      </c>
      <c r="E24" s="48">
        <v>25</v>
      </c>
      <c r="F24" s="49"/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98"/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x14ac:dyDescent="0.25">
      <c r="A25" s="375"/>
      <c r="B25" s="365"/>
      <c r="C25" s="262" t="s">
        <v>50</v>
      </c>
      <c r="D25" s="84">
        <f>SUM(E25:G25)</f>
        <v>23</v>
      </c>
      <c r="E25" s="57">
        <v>23</v>
      </c>
      <c r="F25" s="58"/>
      <c r="G25" s="58"/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93"/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x14ac:dyDescent="0.25">
      <c r="A26" s="375"/>
      <c r="B26" s="366"/>
      <c r="C26" s="106" t="s">
        <v>51</v>
      </c>
      <c r="D26" s="107">
        <f>SUM(E26:G26)</f>
        <v>0</v>
      </c>
      <c r="E26" s="108"/>
      <c r="F26" s="67"/>
      <c r="G26" s="67"/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88"/>
      <c r="AB26" s="88"/>
      <c r="AC26" s="88"/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375"/>
      <c r="B27" s="364" t="s">
        <v>52</v>
      </c>
      <c r="C27" s="35" t="s">
        <v>53</v>
      </c>
      <c r="D27" s="36">
        <f>SUM(E27:H27)</f>
        <v>0</v>
      </c>
      <c r="E27" s="37"/>
      <c r="F27" s="38"/>
      <c r="G27" s="38"/>
      <c r="H27" s="38"/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98"/>
      <c r="AB27" s="42"/>
      <c r="AC27" s="42"/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53"/>
      <c r="J28" s="60"/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93"/>
      <c r="AB28" s="53"/>
      <c r="AC28" s="53"/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375"/>
      <c r="B29" s="366"/>
      <c r="C29" s="106" t="s">
        <v>51</v>
      </c>
      <c r="D29" s="107">
        <f>SUM(E29:I29)</f>
        <v>176</v>
      </c>
      <c r="E29" s="108">
        <v>165</v>
      </c>
      <c r="F29" s="87">
        <v>6</v>
      </c>
      <c r="G29" s="87">
        <v>5</v>
      </c>
      <c r="H29" s="87"/>
      <c r="I29" s="88"/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88"/>
      <c r="AB29" s="88"/>
      <c r="AC29" s="88"/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375"/>
      <c r="B30" s="334" t="s">
        <v>55</v>
      </c>
      <c r="C30" s="335"/>
      <c r="D30" s="47">
        <f t="shared" ref="D30:D34" si="5">SUM(E30:X30)</f>
        <v>185</v>
      </c>
      <c r="E30" s="57">
        <v>89</v>
      </c>
      <c r="F30" s="58">
        <v>47</v>
      </c>
      <c r="G30" s="58">
        <v>29</v>
      </c>
      <c r="H30" s="58">
        <v>20</v>
      </c>
      <c r="I30" s="53"/>
      <c r="J30" s="60"/>
      <c r="K30" s="58"/>
      <c r="L30" s="5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51"/>
      <c r="AA30" s="53"/>
      <c r="AB30" s="93"/>
      <c r="AC30" s="53"/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375"/>
      <c r="B31" s="314" t="s">
        <v>56</v>
      </c>
      <c r="C31" s="116" t="s">
        <v>57</v>
      </c>
      <c r="D31" s="47">
        <f t="shared" si="5"/>
        <v>0</v>
      </c>
      <c r="E31" s="57"/>
      <c r="F31" s="58"/>
      <c r="G31" s="58"/>
      <c r="H31" s="58"/>
      <c r="I31" s="53"/>
      <c r="J31" s="60"/>
      <c r="K31" s="58"/>
      <c r="L31" s="5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51"/>
      <c r="AA31" s="53"/>
      <c r="AB31" s="53"/>
      <c r="AC31" s="53"/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375"/>
      <c r="B32" s="314"/>
      <c r="C32" s="61" t="s">
        <v>58</v>
      </c>
      <c r="D32" s="47">
        <f t="shared" si="5"/>
        <v>0</v>
      </c>
      <c r="E32" s="57"/>
      <c r="F32" s="58"/>
      <c r="G32" s="58"/>
      <c r="H32" s="58"/>
      <c r="I32" s="53"/>
      <c r="J32" s="60"/>
      <c r="K32" s="58"/>
      <c r="L32" s="5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51"/>
      <c r="AA32" s="53"/>
      <c r="AB32" s="53"/>
      <c r="AC32" s="53"/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375"/>
      <c r="B33" s="384" t="s">
        <v>59</v>
      </c>
      <c r="C33" s="384"/>
      <c r="D33" s="47">
        <f t="shared" si="5"/>
        <v>0</v>
      </c>
      <c r="E33" s="57"/>
      <c r="F33" s="58"/>
      <c r="G33" s="58"/>
      <c r="H33" s="58"/>
      <c r="I33" s="53"/>
      <c r="J33" s="60"/>
      <c r="K33" s="58"/>
      <c r="L33" s="5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51"/>
      <c r="AA33" s="53"/>
      <c r="AB33" s="53"/>
      <c r="AC33" s="53"/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375"/>
      <c r="B34" s="380" t="s">
        <v>60</v>
      </c>
      <c r="C34" s="381"/>
      <c r="D34" s="47">
        <f t="shared" si="5"/>
        <v>0</v>
      </c>
      <c r="E34" s="57"/>
      <c r="F34" s="58"/>
      <c r="G34" s="58"/>
      <c r="H34" s="58"/>
      <c r="I34" s="53"/>
      <c r="J34" s="60"/>
      <c r="K34" s="58"/>
      <c r="L34" s="5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51"/>
      <c r="AA34" s="53"/>
      <c r="AB34" s="53"/>
      <c r="AC34" s="53"/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60"/>
      <c r="K35" s="58"/>
      <c r="L35" s="58"/>
      <c r="M35" s="74"/>
      <c r="N35" s="74"/>
      <c r="O35" s="74"/>
      <c r="P35" s="74"/>
      <c r="Q35" s="74"/>
      <c r="R35" s="74"/>
      <c r="S35" s="74"/>
      <c r="T35" s="83"/>
      <c r="U35" s="83"/>
      <c r="V35" s="83"/>
      <c r="W35" s="83"/>
      <c r="X35" s="83"/>
      <c r="Y35" s="75"/>
      <c r="Z35" s="51"/>
      <c r="AA35" s="53"/>
      <c r="AB35" s="53"/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375"/>
      <c r="B36" s="362" t="s">
        <v>62</v>
      </c>
      <c r="C36" s="363"/>
      <c r="D36" s="84">
        <f>SUM(E36:X36)</f>
        <v>72</v>
      </c>
      <c r="E36" s="117">
        <v>18</v>
      </c>
      <c r="F36" s="90"/>
      <c r="G36" s="90"/>
      <c r="H36" s="90">
        <v>1</v>
      </c>
      <c r="I36" s="93"/>
      <c r="J36" s="89"/>
      <c r="K36" s="90"/>
      <c r="L36" s="90">
        <v>2</v>
      </c>
      <c r="M36" s="118"/>
      <c r="N36" s="118">
        <v>1</v>
      </c>
      <c r="O36" s="118">
        <v>3</v>
      </c>
      <c r="P36" s="118">
        <v>2</v>
      </c>
      <c r="Q36" s="118">
        <v>1</v>
      </c>
      <c r="R36" s="118">
        <v>6</v>
      </c>
      <c r="S36" s="118">
        <v>1</v>
      </c>
      <c r="T36" s="118">
        <v>5</v>
      </c>
      <c r="U36" s="118">
        <v>4</v>
      </c>
      <c r="V36" s="118">
        <v>9</v>
      </c>
      <c r="W36" s="118">
        <v>6</v>
      </c>
      <c r="X36" s="118">
        <v>13</v>
      </c>
      <c r="Y36" s="91"/>
      <c r="Z36" s="92"/>
      <c r="AA36" s="93"/>
      <c r="AB36" s="53"/>
      <c r="AC36" s="93"/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21"/>
      <c r="V37" s="121"/>
      <c r="W37" s="121"/>
      <c r="X37" s="121"/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4"/>
      <c r="V38" s="74"/>
      <c r="W38" s="74"/>
      <c r="X38" s="74"/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129"/>
      <c r="V39" s="129"/>
      <c r="W39" s="129"/>
      <c r="X39" s="129"/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375"/>
      <c r="B40" s="367" t="s">
        <v>67</v>
      </c>
      <c r="C40" s="368"/>
      <c r="D40" s="36">
        <f>SUM(E40:X40)</f>
        <v>0</v>
      </c>
      <c r="E40" s="37"/>
      <c r="F40" s="38"/>
      <c r="G40" s="38"/>
      <c r="H40" s="38"/>
      <c r="I40" s="42"/>
      <c r="J40" s="41"/>
      <c r="K40" s="38"/>
      <c r="L40" s="38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20.25" customHeight="1" x14ac:dyDescent="0.25">
      <c r="A41" s="375"/>
      <c r="B41" s="369" t="s">
        <v>68</v>
      </c>
      <c r="C41" s="370"/>
      <c r="D41" s="62">
        <f>SUM(E41:X41)</f>
        <v>0</v>
      </c>
      <c r="E41" s="63"/>
      <c r="F41" s="64"/>
      <c r="G41" s="64"/>
      <c r="H41" s="64"/>
      <c r="I41" s="68"/>
      <c r="J41" s="67"/>
      <c r="K41" s="64"/>
      <c r="L41" s="6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376"/>
      <c r="B42" s="371" t="s">
        <v>4</v>
      </c>
      <c r="C42" s="372"/>
      <c r="D42" s="135">
        <f>SUM(E42:X42)</f>
        <v>1011</v>
      </c>
      <c r="E42" s="136">
        <f>SUM(E11:E41)</f>
        <v>542</v>
      </c>
      <c r="F42" s="137">
        <f t="shared" ref="F42:AB42" si="6">SUM(F11:F41)</f>
        <v>141</v>
      </c>
      <c r="G42" s="137">
        <f t="shared" si="6"/>
        <v>140</v>
      </c>
      <c r="H42" s="137">
        <f t="shared" si="6"/>
        <v>74</v>
      </c>
      <c r="I42" s="138">
        <f t="shared" si="6"/>
        <v>1</v>
      </c>
      <c r="J42" s="139">
        <f t="shared" si="6"/>
        <v>0</v>
      </c>
      <c r="K42" s="137">
        <f t="shared" si="6"/>
        <v>0</v>
      </c>
      <c r="L42" s="137">
        <f t="shared" si="6"/>
        <v>8</v>
      </c>
      <c r="M42" s="140">
        <f t="shared" si="6"/>
        <v>8</v>
      </c>
      <c r="N42" s="140">
        <f t="shared" si="6"/>
        <v>10</v>
      </c>
      <c r="O42" s="140">
        <f t="shared" si="6"/>
        <v>7</v>
      </c>
      <c r="P42" s="140">
        <f t="shared" si="6"/>
        <v>3</v>
      </c>
      <c r="Q42" s="140">
        <f t="shared" si="6"/>
        <v>4</v>
      </c>
      <c r="R42" s="140">
        <f t="shared" si="6"/>
        <v>10</v>
      </c>
      <c r="S42" s="140">
        <f t="shared" si="6"/>
        <v>3</v>
      </c>
      <c r="T42" s="140">
        <f t="shared" si="6"/>
        <v>15</v>
      </c>
      <c r="U42" s="140">
        <f t="shared" si="6"/>
        <v>7</v>
      </c>
      <c r="V42" s="140">
        <f t="shared" si="6"/>
        <v>13</v>
      </c>
      <c r="W42" s="140">
        <f>SUM(W11:W41)</f>
        <v>9</v>
      </c>
      <c r="X42" s="140">
        <f t="shared" si="6"/>
        <v>16</v>
      </c>
      <c r="Y42" s="141">
        <f t="shared" si="6"/>
        <v>0</v>
      </c>
      <c r="Z42" s="142">
        <f t="shared" si="6"/>
        <v>3</v>
      </c>
      <c r="AA42" s="138">
        <f t="shared" si="6"/>
        <v>8</v>
      </c>
      <c r="AB42" s="138">
        <f t="shared" si="6"/>
        <v>0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ht="32.1" customHeigh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45.6" customHeight="1" x14ac:dyDescent="0.25">
      <c r="A44" s="295" t="s">
        <v>3</v>
      </c>
      <c r="B44" s="373"/>
      <c r="C44" s="322"/>
      <c r="D44" s="258" t="s">
        <v>4</v>
      </c>
      <c r="E44" s="15" t="s">
        <v>70</v>
      </c>
      <c r="F44" s="261" t="s">
        <v>71</v>
      </c>
      <c r="G44" s="261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x14ac:dyDescent="0.25">
      <c r="A45" s="374" t="s">
        <v>33</v>
      </c>
      <c r="B45" s="377" t="s">
        <v>34</v>
      </c>
      <c r="C45" s="378"/>
      <c r="D45" s="23">
        <f t="shared" ref="D45:D73" si="7">SUM(E45:H45)</f>
        <v>172</v>
      </c>
      <c r="E45" s="24">
        <v>131</v>
      </c>
      <c r="F45" s="25">
        <v>4</v>
      </c>
      <c r="G45" s="25"/>
      <c r="H45" s="149">
        <v>37</v>
      </c>
      <c r="I45" s="150"/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375"/>
      <c r="B46" s="302" t="s">
        <v>35</v>
      </c>
      <c r="C46" s="152" t="s">
        <v>36</v>
      </c>
      <c r="D46" s="23">
        <f t="shared" si="7"/>
        <v>36</v>
      </c>
      <c r="E46" s="37">
        <v>28</v>
      </c>
      <c r="F46" s="38">
        <v>2</v>
      </c>
      <c r="G46" s="38"/>
      <c r="H46" s="121">
        <v>6</v>
      </c>
      <c r="I46" s="153"/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x14ac:dyDescent="0.25">
      <c r="A47" s="375"/>
      <c r="B47" s="379"/>
      <c r="C47" s="264" t="s">
        <v>37</v>
      </c>
      <c r="D47" s="84">
        <f t="shared" si="7"/>
        <v>32</v>
      </c>
      <c r="E47" s="57">
        <v>23</v>
      </c>
      <c r="F47" s="58">
        <v>3</v>
      </c>
      <c r="G47" s="58"/>
      <c r="H47" s="74">
        <v>6</v>
      </c>
      <c r="I47" s="154"/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x14ac:dyDescent="0.25">
      <c r="A48" s="375"/>
      <c r="B48" s="379"/>
      <c r="C48" s="264" t="s">
        <v>38</v>
      </c>
      <c r="D48" s="47">
        <f t="shared" si="7"/>
        <v>17</v>
      </c>
      <c r="E48" s="57">
        <v>16</v>
      </c>
      <c r="F48" s="58">
        <v>0</v>
      </c>
      <c r="G48" s="58"/>
      <c r="H48" s="74">
        <v>1</v>
      </c>
      <c r="I48" s="154"/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375"/>
      <c r="B49" s="303"/>
      <c r="C49" s="155" t="s">
        <v>39</v>
      </c>
      <c r="D49" s="62">
        <f t="shared" si="7"/>
        <v>61</v>
      </c>
      <c r="E49" s="63">
        <v>52</v>
      </c>
      <c r="F49" s="64">
        <v>1</v>
      </c>
      <c r="G49" s="64"/>
      <c r="H49" s="130">
        <v>8</v>
      </c>
      <c r="I49" s="156"/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375"/>
      <c r="B50" s="380" t="s">
        <v>40</v>
      </c>
      <c r="C50" s="381"/>
      <c r="D50" s="56">
        <f t="shared" si="7"/>
        <v>91</v>
      </c>
      <c r="E50" s="48">
        <v>67</v>
      </c>
      <c r="F50" s="49">
        <v>3</v>
      </c>
      <c r="G50" s="49"/>
      <c r="H50" s="70">
        <v>21</v>
      </c>
      <c r="I50" s="157"/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375"/>
      <c r="B51" s="334" t="s">
        <v>41</v>
      </c>
      <c r="C51" s="335"/>
      <c r="D51" s="84">
        <f t="shared" si="7"/>
        <v>78</v>
      </c>
      <c r="E51" s="57">
        <v>46</v>
      </c>
      <c r="F51" s="58">
        <v>7</v>
      </c>
      <c r="G51" s="58"/>
      <c r="H51" s="74">
        <v>25</v>
      </c>
      <c r="I51" s="154"/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375"/>
      <c r="B52" s="334" t="s">
        <v>42</v>
      </c>
      <c r="C52" s="335"/>
      <c r="D52" s="84">
        <f t="shared" si="7"/>
        <v>16</v>
      </c>
      <c r="E52" s="57">
        <v>11</v>
      </c>
      <c r="F52" s="58">
        <v>1</v>
      </c>
      <c r="G52" s="58"/>
      <c r="H52" s="74">
        <v>4</v>
      </c>
      <c r="I52" s="154"/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375"/>
      <c r="B53" s="334" t="s">
        <v>43</v>
      </c>
      <c r="C53" s="335"/>
      <c r="D53" s="84">
        <f t="shared" si="7"/>
        <v>0</v>
      </c>
      <c r="E53" s="57"/>
      <c r="F53" s="58"/>
      <c r="G53" s="58"/>
      <c r="H53" s="74"/>
      <c r="I53" s="154"/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375"/>
      <c r="B54" s="334" t="s">
        <v>44</v>
      </c>
      <c r="C54" s="335"/>
      <c r="D54" s="84">
        <f t="shared" si="7"/>
        <v>27</v>
      </c>
      <c r="E54" s="57">
        <v>16</v>
      </c>
      <c r="F54" s="58">
        <v>1</v>
      </c>
      <c r="G54" s="58"/>
      <c r="H54" s="74">
        <v>10</v>
      </c>
      <c r="I54" s="154"/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375"/>
      <c r="B55" s="334" t="s">
        <v>45</v>
      </c>
      <c r="C55" s="335"/>
      <c r="D55" s="84">
        <f t="shared" si="7"/>
        <v>0</v>
      </c>
      <c r="E55" s="117"/>
      <c r="F55" s="90"/>
      <c r="G55" s="90"/>
      <c r="H55" s="118"/>
      <c r="I55" s="158"/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ht="22.5" customHeight="1" x14ac:dyDescent="0.25">
      <c r="A56" s="375"/>
      <c r="B56" s="360" t="s">
        <v>46</v>
      </c>
      <c r="C56" s="361"/>
      <c r="D56" s="84">
        <f t="shared" si="7"/>
        <v>0</v>
      </c>
      <c r="E56" s="117"/>
      <c r="F56" s="90"/>
      <c r="G56" s="90"/>
      <c r="H56" s="118"/>
      <c r="I56" s="158"/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375"/>
      <c r="B57" s="362" t="s">
        <v>47</v>
      </c>
      <c r="C57" s="363"/>
      <c r="D57" s="84">
        <f t="shared" si="7"/>
        <v>0</v>
      </c>
      <c r="E57" s="117"/>
      <c r="F57" s="90"/>
      <c r="G57" s="90"/>
      <c r="H57" s="118"/>
      <c r="I57" s="158"/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375"/>
      <c r="B58" s="364" t="s">
        <v>48</v>
      </c>
      <c r="C58" s="95" t="s">
        <v>49</v>
      </c>
      <c r="D58" s="36">
        <f t="shared" si="7"/>
        <v>25</v>
      </c>
      <c r="E58" s="41">
        <v>15</v>
      </c>
      <c r="F58" s="38">
        <v>4</v>
      </c>
      <c r="G58" s="38"/>
      <c r="H58" s="121">
        <v>6</v>
      </c>
      <c r="I58" s="153"/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375"/>
      <c r="B59" s="365"/>
      <c r="C59" s="262" t="s">
        <v>50</v>
      </c>
      <c r="D59" s="47">
        <f t="shared" si="7"/>
        <v>23</v>
      </c>
      <c r="E59" s="60">
        <v>12</v>
      </c>
      <c r="F59" s="58">
        <v>3</v>
      </c>
      <c r="G59" s="58"/>
      <c r="H59" s="74">
        <v>8</v>
      </c>
      <c r="I59" s="154"/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x14ac:dyDescent="0.25">
      <c r="A60" s="375"/>
      <c r="B60" s="366"/>
      <c r="C60" s="106" t="s">
        <v>51</v>
      </c>
      <c r="D60" s="107">
        <f t="shared" si="7"/>
        <v>0</v>
      </c>
      <c r="E60" s="159"/>
      <c r="F60" s="87"/>
      <c r="G60" s="87"/>
      <c r="H60" s="129"/>
      <c r="I60" s="160"/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x14ac:dyDescent="0.25">
      <c r="A61" s="375"/>
      <c r="B61" s="364" t="s">
        <v>52</v>
      </c>
      <c r="C61" s="35" t="s">
        <v>53</v>
      </c>
      <c r="D61" s="23">
        <f t="shared" si="7"/>
        <v>0</v>
      </c>
      <c r="E61" s="37"/>
      <c r="F61" s="38"/>
      <c r="G61" s="38"/>
      <c r="H61" s="121"/>
      <c r="I61" s="153"/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375"/>
      <c r="B62" s="365"/>
      <c r="C62" s="115" t="s">
        <v>54</v>
      </c>
      <c r="D62" s="84">
        <f t="shared" si="7"/>
        <v>0</v>
      </c>
      <c r="E62" s="57"/>
      <c r="F62" s="58"/>
      <c r="G62" s="58"/>
      <c r="H62" s="74"/>
      <c r="I62" s="154"/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375"/>
      <c r="B63" s="366"/>
      <c r="C63" s="106" t="s">
        <v>51</v>
      </c>
      <c r="D63" s="107">
        <f t="shared" si="7"/>
        <v>46</v>
      </c>
      <c r="E63" s="108">
        <v>34</v>
      </c>
      <c r="F63" s="87">
        <v>4</v>
      </c>
      <c r="G63" s="87"/>
      <c r="H63" s="129">
        <v>8</v>
      </c>
      <c r="I63" s="160"/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375"/>
      <c r="B64" s="334" t="s">
        <v>55</v>
      </c>
      <c r="C64" s="335"/>
      <c r="D64" s="84">
        <f t="shared" si="7"/>
        <v>185</v>
      </c>
      <c r="E64" s="57">
        <v>89</v>
      </c>
      <c r="F64" s="58">
        <v>11</v>
      </c>
      <c r="G64" s="58"/>
      <c r="H64" s="74">
        <v>85</v>
      </c>
      <c r="I64" s="154"/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375"/>
      <c r="B65" s="314" t="s">
        <v>56</v>
      </c>
      <c r="C65" s="161" t="s">
        <v>57</v>
      </c>
      <c r="D65" s="84">
        <f t="shared" si="7"/>
        <v>0</v>
      </c>
      <c r="E65" s="57"/>
      <c r="F65" s="58"/>
      <c r="G65" s="58"/>
      <c r="H65" s="74"/>
      <c r="I65" s="154"/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375"/>
      <c r="B66" s="314"/>
      <c r="C66" s="161" t="s">
        <v>58</v>
      </c>
      <c r="D66" s="84">
        <f t="shared" si="7"/>
        <v>0</v>
      </c>
      <c r="E66" s="57"/>
      <c r="F66" s="58"/>
      <c r="G66" s="58"/>
      <c r="H66" s="74"/>
      <c r="I66" s="154"/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375"/>
      <c r="B67" s="336" t="s">
        <v>59</v>
      </c>
      <c r="C67" s="336"/>
      <c r="D67" s="84">
        <f t="shared" si="7"/>
        <v>0</v>
      </c>
      <c r="E67" s="57"/>
      <c r="F67" s="58"/>
      <c r="G67" s="58"/>
      <c r="H67" s="74"/>
      <c r="I67" s="154"/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375"/>
      <c r="B68" s="337" t="s">
        <v>60</v>
      </c>
      <c r="C68" s="338"/>
      <c r="D68" s="84">
        <f t="shared" si="7"/>
        <v>0</v>
      </c>
      <c r="E68" s="57"/>
      <c r="F68" s="58"/>
      <c r="G68" s="58"/>
      <c r="H68" s="74"/>
      <c r="I68" s="154"/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375"/>
      <c r="B69" s="360" t="s">
        <v>61</v>
      </c>
      <c r="C69" s="361"/>
      <c r="D69" s="84">
        <f t="shared" si="7"/>
        <v>0</v>
      </c>
      <c r="E69" s="117"/>
      <c r="F69" s="90"/>
      <c r="G69" s="90"/>
      <c r="H69" s="118"/>
      <c r="I69" s="158"/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375"/>
      <c r="B70" s="362" t="s">
        <v>62</v>
      </c>
      <c r="C70" s="363"/>
      <c r="D70" s="84">
        <f t="shared" si="7"/>
        <v>123</v>
      </c>
      <c r="E70" s="117">
        <v>21</v>
      </c>
      <c r="F70" s="90">
        <v>51</v>
      </c>
      <c r="G70" s="90"/>
      <c r="H70" s="118">
        <v>51</v>
      </c>
      <c r="I70" s="158"/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375"/>
      <c r="B71" s="364" t="s">
        <v>63</v>
      </c>
      <c r="C71" s="119" t="s">
        <v>64</v>
      </c>
      <c r="D71" s="23">
        <f t="shared" si="7"/>
        <v>0</v>
      </c>
      <c r="E71" s="37"/>
      <c r="F71" s="38"/>
      <c r="G71" s="38"/>
      <c r="H71" s="121"/>
      <c r="I71" s="153"/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375"/>
      <c r="B72" s="365"/>
      <c r="C72" s="162" t="s">
        <v>65</v>
      </c>
      <c r="D72" s="84">
        <f t="shared" si="7"/>
        <v>0</v>
      </c>
      <c r="E72" s="57"/>
      <c r="F72" s="58"/>
      <c r="G72" s="58"/>
      <c r="H72" s="74"/>
      <c r="I72" s="154"/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ht="22.5" x14ac:dyDescent="0.25">
      <c r="A73" s="375"/>
      <c r="B73" s="366"/>
      <c r="C73" s="127" t="s">
        <v>66</v>
      </c>
      <c r="D73" s="84">
        <f t="shared" si="7"/>
        <v>0</v>
      </c>
      <c r="E73" s="117"/>
      <c r="F73" s="90"/>
      <c r="G73" s="90"/>
      <c r="H73" s="118"/>
      <c r="I73" s="158"/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375"/>
      <c r="B74" s="382" t="s">
        <v>67</v>
      </c>
      <c r="C74" s="383"/>
      <c r="D74" s="36">
        <f>SUM(E74:H74)</f>
        <v>0</v>
      </c>
      <c r="E74" s="37"/>
      <c r="F74" s="38"/>
      <c r="G74" s="38"/>
      <c r="H74" s="163"/>
      <c r="I74" s="153"/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375"/>
      <c r="B75" s="369" t="s">
        <v>68</v>
      </c>
      <c r="C75" s="370"/>
      <c r="D75" s="62">
        <f>SUM(E75:H75)</f>
        <v>0</v>
      </c>
      <c r="E75" s="63"/>
      <c r="F75" s="64"/>
      <c r="G75" s="64"/>
      <c r="H75" s="164"/>
      <c r="I75" s="156"/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376"/>
      <c r="B76" s="357" t="s">
        <v>4</v>
      </c>
      <c r="C76" s="359"/>
      <c r="D76" s="135">
        <f>SUM(E76:H76)</f>
        <v>932</v>
      </c>
      <c r="E76" s="136">
        <f>SUM(E45:E75)</f>
        <v>561</v>
      </c>
      <c r="F76" s="139">
        <f t="shared" ref="F76:I76" si="11">SUM(F45:F75)</f>
        <v>95</v>
      </c>
      <c r="G76" s="139">
        <f t="shared" si="11"/>
        <v>0</v>
      </c>
      <c r="H76" s="165">
        <f t="shared" si="11"/>
        <v>276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ht="32.1" customHeigh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ht="36" customHeight="1" x14ac:dyDescent="0.25">
      <c r="A78" s="314" t="s">
        <v>76</v>
      </c>
      <c r="B78" s="314"/>
      <c r="C78" s="314"/>
      <c r="D78" s="256" t="s">
        <v>77</v>
      </c>
      <c r="E78" s="260" t="s">
        <v>78</v>
      </c>
      <c r="F78" s="261" t="s">
        <v>79</v>
      </c>
      <c r="G78" s="261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ht="32.1" customHeigh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ht="26.45" customHeight="1" x14ac:dyDescent="0.25">
      <c r="A85" s="330" t="s">
        <v>87</v>
      </c>
      <c r="B85" s="339"/>
      <c r="C85" s="340"/>
      <c r="D85" s="258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83" t="s">
        <v>92</v>
      </c>
      <c r="B89" s="183"/>
      <c r="C89" s="184"/>
      <c r="E89" s="185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x14ac:dyDescent="0.25">
      <c r="A90" s="321" t="s">
        <v>93</v>
      </c>
      <c r="B90" s="321"/>
      <c r="C90" s="321"/>
      <c r="D90" s="330" t="s">
        <v>94</v>
      </c>
      <c r="E90" s="322" t="s">
        <v>95</v>
      </c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ht="18.75" customHeight="1" x14ac:dyDescent="0.25">
      <c r="A91" s="321"/>
      <c r="B91" s="321"/>
      <c r="C91" s="321"/>
      <c r="D91" s="330"/>
      <c r="E91" s="322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331" t="s">
        <v>96</v>
      </c>
      <c r="B92" s="332"/>
      <c r="C92" s="333"/>
      <c r="D92" s="186"/>
      <c r="E92" s="187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307" t="s">
        <v>97</v>
      </c>
      <c r="B93" s="308"/>
      <c r="C93" s="309"/>
      <c r="D93" s="188"/>
      <c r="E93" s="18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x14ac:dyDescent="0.25">
      <c r="A94" s="318" t="s">
        <v>98</v>
      </c>
      <c r="B94" s="319"/>
      <c r="C94" s="320"/>
      <c r="D94" s="190"/>
      <c r="E94" s="191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ht="32.1" customHeight="1" x14ac:dyDescent="0.25">
      <c r="A95" s="183" t="s">
        <v>99</v>
      </c>
      <c r="B95" s="183"/>
      <c r="C95" s="184"/>
      <c r="E95" s="185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29.25" customHeigh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ht="26.25" customHeight="1" x14ac:dyDescent="0.25">
      <c r="A97" s="321"/>
      <c r="B97" s="321"/>
      <c r="C97" s="321"/>
      <c r="D97" s="314"/>
      <c r="E97" s="322"/>
      <c r="F97" s="260" t="s">
        <v>11</v>
      </c>
      <c r="G97" s="18" t="s">
        <v>12</v>
      </c>
      <c r="H97" s="192" t="s">
        <v>104</v>
      </c>
      <c r="I97" s="261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CA100" s="44" t="str">
        <f t="shared" si="13"/>
        <v/>
      </c>
      <c r="CB100" s="201" t="str">
        <f t="shared" si="14"/>
        <v/>
      </c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ht="32.1" customHeight="1" x14ac:dyDescent="0.25">
      <c r="A101" s="183" t="s">
        <v>110</v>
      </c>
      <c r="B101" s="184"/>
      <c r="C101" s="184"/>
      <c r="D101" s="215"/>
      <c r="H101" s="216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0.45" customHeigh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ht="20.45" customHeight="1" x14ac:dyDescent="0.25">
      <c r="A103" s="312"/>
      <c r="B103" s="312"/>
      <c r="C103" s="313"/>
      <c r="D103" s="314"/>
      <c r="E103" s="260" t="s">
        <v>114</v>
      </c>
      <c r="F103" s="192" t="s">
        <v>115</v>
      </c>
      <c r="G103" s="261" t="s">
        <v>116</v>
      </c>
      <c r="H103" s="261" t="s">
        <v>117</v>
      </c>
      <c r="I103" s="265" t="s">
        <v>118</v>
      </c>
      <c r="J103" s="18" t="s">
        <v>119</v>
      </c>
      <c r="K103" s="260" t="s">
        <v>120</v>
      </c>
      <c r="L103" s="259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ht="27.75" customHeigh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ht="29.25" customHeight="1" x14ac:dyDescent="0.25">
      <c r="A114" s="257" t="s">
        <v>129</v>
      </c>
      <c r="B114" s="224" t="s">
        <v>130</v>
      </c>
      <c r="C114" s="255" t="s">
        <v>131</v>
      </c>
      <c r="D114" s="263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ht="23.25" customHeigh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ht="27.75" customHeigh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ht="27" customHeigh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ht="42" x14ac:dyDescent="0.25">
      <c r="A118" s="294"/>
      <c r="B118" s="256" t="s">
        <v>136</v>
      </c>
      <c r="C118" s="258" t="s">
        <v>137</v>
      </c>
      <c r="D118" s="258" t="s">
        <v>138</v>
      </c>
      <c r="E118" s="258" t="s">
        <v>139</v>
      </c>
      <c r="F118" s="258" t="s">
        <v>140</v>
      </c>
      <c r="G118" s="258" t="s">
        <v>141</v>
      </c>
      <c r="H118" s="258" t="s">
        <v>142</v>
      </c>
      <c r="I118" s="258" t="s">
        <v>143</v>
      </c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44.25" customHeight="1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45" customHeight="1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183" t="s">
        <v>146</v>
      </c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0.25" customHeigh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customHeight="1" x14ac:dyDescent="0.25">
      <c r="A123" s="294"/>
      <c r="B123" s="260" t="s">
        <v>148</v>
      </c>
      <c r="C123" s="260" t="s">
        <v>149</v>
      </c>
      <c r="D123" s="261" t="s">
        <v>150</v>
      </c>
      <c r="E123" s="261" t="s">
        <v>151</v>
      </c>
      <c r="F123" s="261" t="s">
        <v>152</v>
      </c>
      <c r="G123" s="261" t="s">
        <v>153</v>
      </c>
      <c r="H123" s="261" t="s">
        <v>154</v>
      </c>
      <c r="I123" s="261" t="s">
        <v>155</v>
      </c>
      <c r="J123" s="261" t="s">
        <v>156</v>
      </c>
      <c r="K123" s="261" t="s">
        <v>157</v>
      </c>
      <c r="L123" s="261" t="s">
        <v>158</v>
      </c>
      <c r="M123" s="259" t="s">
        <v>159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31.5" customHeight="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3.5" customHeight="1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4.75" customHeight="1" x14ac:dyDescent="0.25">
      <c r="A126" s="183" t="s">
        <v>162</v>
      </c>
      <c r="B126" s="222"/>
      <c r="C126" s="222"/>
      <c r="D126" s="222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35.25" customHeight="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54" t="s">
        <v>174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27.75" customHeight="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</row>
    <row r="130" spans="1:93" ht="24.75" customHeight="1" x14ac:dyDescent="0.25">
      <c r="A130" s="183" t="s">
        <v>176</v>
      </c>
      <c r="B130" s="24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1" customHeight="1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39.75" customHeight="1" x14ac:dyDescent="0.25">
      <c r="A132" s="281"/>
      <c r="B132" s="283"/>
      <c r="C132" s="192" t="s">
        <v>178</v>
      </c>
      <c r="D132" s="261" t="s">
        <v>179</v>
      </c>
      <c r="E132" s="261" t="s">
        <v>180</v>
      </c>
      <c r="F132" s="22" t="s">
        <v>181</v>
      </c>
      <c r="G132" s="192" t="s">
        <v>173</v>
      </c>
      <c r="H132" s="259" t="s">
        <v>174</v>
      </c>
      <c r="BV132" s="8"/>
      <c r="BW132" s="8"/>
      <c r="BY132" s="7"/>
      <c r="BZ132" s="7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41.25" customHeight="1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</row>
    <row r="197" spans="1:104" ht="14.25" customHeight="1" x14ac:dyDescent="0.25"/>
    <row r="198" spans="1:104" s="252" customFormat="1" x14ac:dyDescent="0.25">
      <c r="A198" s="252">
        <f>SUM(D42,D76,D83,D86:D88,D92:E94,D98:E100,D104:L112,B115:D115,B119:B120,B124:B125,B129:M129,B133:H133)</f>
        <v>1943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",[6]NOMBRE!B2," - ","( ",[6]NOMBRE!C2,[6]NOMBRE!D2,[6]NOMBRE!E2,[6]NOMBRE!F2,[6]NOMBRE!G2,"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",[6]NOMBRE!B6," - ","( ",[6]NOMBRE!C6,[6]NOMBRE!D6," )")</f>
        <v>MES: MAYO - ( 05 )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",[6]NOMBRE!B7)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261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374" t="s">
        <v>33</v>
      </c>
      <c r="B11" s="377" t="s">
        <v>34</v>
      </c>
      <c r="C11" s="378"/>
      <c r="D11" s="23">
        <f>SUM(E11:G11)</f>
        <v>128</v>
      </c>
      <c r="E11" s="24">
        <v>70</v>
      </c>
      <c r="F11" s="25">
        <v>34</v>
      </c>
      <c r="G11" s="25">
        <v>24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41</v>
      </c>
      <c r="E12" s="37">
        <v>5</v>
      </c>
      <c r="F12" s="38">
        <v>7</v>
      </c>
      <c r="G12" s="38">
        <v>8</v>
      </c>
      <c r="H12" s="38">
        <v>13</v>
      </c>
      <c r="I12" s="39">
        <v>2</v>
      </c>
      <c r="J12" s="38"/>
      <c r="K12" s="38"/>
      <c r="L12" s="38"/>
      <c r="M12" s="38"/>
      <c r="N12" s="38"/>
      <c r="O12" s="38">
        <v>2</v>
      </c>
      <c r="P12" s="38"/>
      <c r="Q12" s="38"/>
      <c r="R12" s="38"/>
      <c r="S12" s="38"/>
      <c r="T12" s="38"/>
      <c r="U12" s="38"/>
      <c r="V12" s="38"/>
      <c r="W12" s="38">
        <v>2</v>
      </c>
      <c r="X12" s="40">
        <v>2</v>
      </c>
      <c r="Y12" s="41"/>
      <c r="Z12" s="40"/>
      <c r="AA12" s="42"/>
      <c r="AB12" s="42"/>
      <c r="AC12" s="42"/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264" t="s">
        <v>37</v>
      </c>
      <c r="D13" s="47">
        <f>SUM(E13:X13)</f>
        <v>25</v>
      </c>
      <c r="E13" s="48">
        <v>4</v>
      </c>
      <c r="F13" s="49">
        <v>3</v>
      </c>
      <c r="G13" s="49">
        <v>7</v>
      </c>
      <c r="H13" s="49">
        <v>4</v>
      </c>
      <c r="I13" s="50"/>
      <c r="J13" s="49"/>
      <c r="K13" s="49"/>
      <c r="L13" s="49"/>
      <c r="M13" s="49"/>
      <c r="N13" s="49">
        <v>1</v>
      </c>
      <c r="O13" s="49"/>
      <c r="P13" s="49">
        <v>1</v>
      </c>
      <c r="Q13" s="49">
        <v>1</v>
      </c>
      <c r="R13" s="49">
        <v>2</v>
      </c>
      <c r="S13" s="49"/>
      <c r="T13" s="49"/>
      <c r="U13" s="49"/>
      <c r="V13" s="49">
        <v>2</v>
      </c>
      <c r="W13" s="49"/>
      <c r="X13" s="51"/>
      <c r="Y13" s="52"/>
      <c r="Z13" s="51"/>
      <c r="AA13" s="53"/>
      <c r="AB13" s="53"/>
      <c r="AC13" s="54"/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13</v>
      </c>
      <c r="E14" s="57">
        <v>3</v>
      </c>
      <c r="F14" s="58">
        <v>1</v>
      </c>
      <c r="G14" s="58">
        <v>0</v>
      </c>
      <c r="H14" s="58">
        <v>0</v>
      </c>
      <c r="I14" s="59"/>
      <c r="J14" s="58"/>
      <c r="K14" s="58"/>
      <c r="L14" s="58"/>
      <c r="M14" s="58"/>
      <c r="N14" s="58"/>
      <c r="O14" s="58"/>
      <c r="P14" s="58"/>
      <c r="Q14" s="58">
        <v>1</v>
      </c>
      <c r="R14" s="58">
        <v>1</v>
      </c>
      <c r="S14" s="58">
        <v>1</v>
      </c>
      <c r="T14" s="58">
        <v>1</v>
      </c>
      <c r="U14" s="58">
        <v>2</v>
      </c>
      <c r="V14" s="58"/>
      <c r="W14" s="58"/>
      <c r="X14" s="51">
        <v>3</v>
      </c>
      <c r="Y14" s="60"/>
      <c r="Z14" s="51"/>
      <c r="AA14" s="53"/>
      <c r="AB14" s="53"/>
      <c r="AC14" s="53"/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65</v>
      </c>
      <c r="E15" s="63">
        <v>16</v>
      </c>
      <c r="F15" s="64">
        <v>4</v>
      </c>
      <c r="G15" s="64">
        <v>9</v>
      </c>
      <c r="H15" s="64">
        <v>7</v>
      </c>
      <c r="I15" s="65"/>
      <c r="J15" s="64"/>
      <c r="K15" s="64"/>
      <c r="L15" s="64">
        <v>3</v>
      </c>
      <c r="M15" s="64">
        <v>5</v>
      </c>
      <c r="N15" s="64">
        <v>8</v>
      </c>
      <c r="O15" s="64">
        <v>5</v>
      </c>
      <c r="P15" s="64"/>
      <c r="Q15" s="64"/>
      <c r="R15" s="64"/>
      <c r="S15" s="64"/>
      <c r="T15" s="64">
        <v>3</v>
      </c>
      <c r="U15" s="64">
        <v>4</v>
      </c>
      <c r="V15" s="64">
        <v>1</v>
      </c>
      <c r="W15" s="64"/>
      <c r="X15" s="66"/>
      <c r="Y15" s="67"/>
      <c r="Z15" s="66">
        <v>4</v>
      </c>
      <c r="AA15" s="68">
        <v>5</v>
      </c>
      <c r="AB15" s="68">
        <v>2</v>
      </c>
      <c r="AC15" s="68"/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80</v>
      </c>
      <c r="E16" s="48">
        <v>55</v>
      </c>
      <c r="F16" s="49">
        <v>6</v>
      </c>
      <c r="G16" s="49">
        <v>8</v>
      </c>
      <c r="H16" s="49">
        <v>11</v>
      </c>
      <c r="I16" s="54"/>
      <c r="J16" s="52"/>
      <c r="K16" s="49"/>
      <c r="L16" s="4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72"/>
      <c r="AA16" s="54"/>
      <c r="AB16" s="54"/>
      <c r="AC16" s="54"/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375"/>
      <c r="B17" s="334" t="s">
        <v>41</v>
      </c>
      <c r="C17" s="335"/>
      <c r="D17" s="47">
        <f t="shared" si="4"/>
        <v>67</v>
      </c>
      <c r="E17" s="57">
        <v>17</v>
      </c>
      <c r="F17" s="58">
        <v>20</v>
      </c>
      <c r="G17" s="58">
        <v>18</v>
      </c>
      <c r="H17" s="58">
        <v>12</v>
      </c>
      <c r="I17" s="53"/>
      <c r="J17" s="60"/>
      <c r="K17" s="58"/>
      <c r="L17" s="5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51"/>
      <c r="AA17" s="53"/>
      <c r="AB17" s="53"/>
      <c r="AC17" s="53"/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375"/>
      <c r="B18" s="334" t="s">
        <v>42</v>
      </c>
      <c r="C18" s="335"/>
      <c r="D18" s="47">
        <f t="shared" si="4"/>
        <v>11</v>
      </c>
      <c r="E18" s="57">
        <v>1</v>
      </c>
      <c r="F18" s="58">
        <v>3</v>
      </c>
      <c r="G18" s="58">
        <v>5</v>
      </c>
      <c r="H18" s="58">
        <v>2</v>
      </c>
      <c r="I18" s="53"/>
      <c r="J18" s="60"/>
      <c r="K18" s="58"/>
      <c r="L18" s="5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51"/>
      <c r="AA18" s="53"/>
      <c r="AB18" s="53"/>
      <c r="AC18" s="53"/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375"/>
      <c r="B19" s="334" t="s">
        <v>43</v>
      </c>
      <c r="C19" s="335"/>
      <c r="D19" s="47">
        <f t="shared" si="4"/>
        <v>0</v>
      </c>
      <c r="E19" s="57">
        <v>0</v>
      </c>
      <c r="F19" s="58"/>
      <c r="G19" s="58"/>
      <c r="H19" s="58"/>
      <c r="I19" s="53"/>
      <c r="J19" s="60"/>
      <c r="K19" s="58"/>
      <c r="L19" s="5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51"/>
      <c r="AA19" s="53"/>
      <c r="AB19" s="53"/>
      <c r="AC19" s="53"/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375"/>
      <c r="B20" s="334" t="s">
        <v>44</v>
      </c>
      <c r="C20" s="335"/>
      <c r="D20" s="47">
        <f t="shared" si="4"/>
        <v>17</v>
      </c>
      <c r="E20" s="57">
        <v>17</v>
      </c>
      <c r="F20" s="58"/>
      <c r="G20" s="58"/>
      <c r="H20" s="58"/>
      <c r="I20" s="53"/>
      <c r="J20" s="60"/>
      <c r="K20" s="58"/>
      <c r="L20" s="58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51"/>
      <c r="AA20" s="53"/>
      <c r="AB20" s="53"/>
      <c r="AC20" s="53"/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375"/>
      <c r="B21" s="334" t="s">
        <v>45</v>
      </c>
      <c r="C21" s="335"/>
      <c r="D21" s="47">
        <f>SUM(E21:X21)</f>
        <v>0</v>
      </c>
      <c r="E21" s="57">
        <v>0</v>
      </c>
      <c r="F21" s="58"/>
      <c r="G21" s="58"/>
      <c r="H21" s="58"/>
      <c r="I21" s="53"/>
      <c r="J21" s="76"/>
      <c r="K21" s="77"/>
      <c r="L21" s="77"/>
      <c r="M21" s="77"/>
      <c r="N21" s="77"/>
      <c r="O21" s="77"/>
      <c r="P21" s="76"/>
      <c r="Q21" s="74"/>
      <c r="R21" s="74"/>
      <c r="S21" s="74"/>
      <c r="T21" s="74"/>
      <c r="U21" s="77"/>
      <c r="V21" s="77"/>
      <c r="W21" s="77"/>
      <c r="X21" s="29"/>
      <c r="Y21" s="78"/>
      <c r="Z21" s="31"/>
      <c r="AA21" s="79"/>
      <c r="AB21" s="53"/>
      <c r="AC21" s="53"/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ht="22.5" customHeight="1" x14ac:dyDescent="0.25">
      <c r="A22" s="375"/>
      <c r="B22" s="360" t="s">
        <v>46</v>
      </c>
      <c r="C22" s="361"/>
      <c r="D22" s="47">
        <f>SUM(J22:S22)</f>
        <v>0</v>
      </c>
      <c r="E22" s="80"/>
      <c r="F22" s="81"/>
      <c r="G22" s="81"/>
      <c r="H22" s="81"/>
      <c r="I22" s="82"/>
      <c r="J22" s="60"/>
      <c r="K22" s="58"/>
      <c r="L22" s="58"/>
      <c r="M22" s="58"/>
      <c r="N22" s="58"/>
      <c r="O22" s="58"/>
      <c r="P22" s="58"/>
      <c r="Q22" s="58"/>
      <c r="R22" s="58"/>
      <c r="S22" s="58"/>
      <c r="T22" s="83"/>
      <c r="U22" s="83"/>
      <c r="V22" s="83"/>
      <c r="W22" s="83"/>
      <c r="X22" s="83"/>
      <c r="Y22" s="75"/>
      <c r="Z22" s="51"/>
      <c r="AA22" s="53"/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375"/>
      <c r="B23" s="362" t="s">
        <v>47</v>
      </c>
      <c r="C23" s="363"/>
      <c r="D23" s="84">
        <f>SUM(H23:X23)</f>
        <v>0</v>
      </c>
      <c r="E23" s="85"/>
      <c r="F23" s="86"/>
      <c r="G23" s="86"/>
      <c r="H23" s="87"/>
      <c r="I23" s="88"/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3"/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375"/>
      <c r="B24" s="364" t="s">
        <v>48</v>
      </c>
      <c r="C24" s="95" t="s">
        <v>49</v>
      </c>
      <c r="D24" s="23">
        <f>SUM(E24:F24)</f>
        <v>15</v>
      </c>
      <c r="E24" s="48">
        <v>15</v>
      </c>
      <c r="F24" s="49"/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98"/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x14ac:dyDescent="0.25">
      <c r="A25" s="375"/>
      <c r="B25" s="365"/>
      <c r="C25" s="262" t="s">
        <v>50</v>
      </c>
      <c r="D25" s="84">
        <f>SUM(E25:G25)</f>
        <v>12</v>
      </c>
      <c r="E25" s="57">
        <v>12</v>
      </c>
      <c r="F25" s="58"/>
      <c r="G25" s="58"/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93"/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x14ac:dyDescent="0.25">
      <c r="A26" s="375"/>
      <c r="B26" s="366"/>
      <c r="C26" s="106" t="s">
        <v>51</v>
      </c>
      <c r="D26" s="107">
        <f>SUM(E26:G26)</f>
        <v>0</v>
      </c>
      <c r="E26" s="108"/>
      <c r="F26" s="67"/>
      <c r="G26" s="67"/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88"/>
      <c r="AB26" s="88"/>
      <c r="AC26" s="88"/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375"/>
      <c r="B27" s="364" t="s">
        <v>52</v>
      </c>
      <c r="C27" s="35" t="s">
        <v>53</v>
      </c>
      <c r="D27" s="36">
        <f>SUM(E27:H27)</f>
        <v>0</v>
      </c>
      <c r="E27" s="37"/>
      <c r="F27" s="38"/>
      <c r="G27" s="38"/>
      <c r="H27" s="38"/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98"/>
      <c r="AB27" s="42"/>
      <c r="AC27" s="42"/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53"/>
      <c r="J28" s="60"/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93"/>
      <c r="AB28" s="53"/>
      <c r="AC28" s="53"/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375"/>
      <c r="B29" s="366"/>
      <c r="C29" s="106" t="s">
        <v>51</v>
      </c>
      <c r="D29" s="107">
        <f>SUM(E29:I29)</f>
        <v>150</v>
      </c>
      <c r="E29" s="108">
        <v>144</v>
      </c>
      <c r="F29" s="87">
        <v>4</v>
      </c>
      <c r="G29" s="87">
        <v>2</v>
      </c>
      <c r="H29" s="87"/>
      <c r="I29" s="88"/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88"/>
      <c r="AB29" s="88"/>
      <c r="AC29" s="88"/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375"/>
      <c r="B30" s="334" t="s">
        <v>55</v>
      </c>
      <c r="C30" s="335"/>
      <c r="D30" s="47">
        <f t="shared" ref="D30:D34" si="5">SUM(E30:X30)</f>
        <v>152</v>
      </c>
      <c r="E30" s="57">
        <v>98</v>
      </c>
      <c r="F30" s="58">
        <v>21</v>
      </c>
      <c r="G30" s="58">
        <v>19</v>
      </c>
      <c r="H30" s="58">
        <v>14</v>
      </c>
      <c r="I30" s="53"/>
      <c r="J30" s="60"/>
      <c r="K30" s="58"/>
      <c r="L30" s="5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51"/>
      <c r="AA30" s="53"/>
      <c r="AB30" s="93"/>
      <c r="AC30" s="53"/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375"/>
      <c r="B31" s="314" t="s">
        <v>56</v>
      </c>
      <c r="C31" s="116" t="s">
        <v>57</v>
      </c>
      <c r="D31" s="47">
        <f t="shared" si="5"/>
        <v>0</v>
      </c>
      <c r="E31" s="57"/>
      <c r="F31" s="58"/>
      <c r="G31" s="58"/>
      <c r="H31" s="58"/>
      <c r="I31" s="53"/>
      <c r="J31" s="60"/>
      <c r="K31" s="58"/>
      <c r="L31" s="5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51"/>
      <c r="AA31" s="53"/>
      <c r="AB31" s="53"/>
      <c r="AC31" s="53"/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375"/>
      <c r="B32" s="314"/>
      <c r="C32" s="61" t="s">
        <v>58</v>
      </c>
      <c r="D32" s="47">
        <f t="shared" si="5"/>
        <v>0</v>
      </c>
      <c r="E32" s="57"/>
      <c r="F32" s="58"/>
      <c r="G32" s="58"/>
      <c r="H32" s="58"/>
      <c r="I32" s="53"/>
      <c r="J32" s="60"/>
      <c r="K32" s="58"/>
      <c r="L32" s="5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51"/>
      <c r="AA32" s="53"/>
      <c r="AB32" s="53"/>
      <c r="AC32" s="53"/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375"/>
      <c r="B33" s="384" t="s">
        <v>59</v>
      </c>
      <c r="C33" s="384"/>
      <c r="D33" s="47">
        <f t="shared" si="5"/>
        <v>0</v>
      </c>
      <c r="E33" s="57"/>
      <c r="F33" s="58"/>
      <c r="G33" s="58"/>
      <c r="H33" s="58"/>
      <c r="I33" s="53"/>
      <c r="J33" s="60"/>
      <c r="K33" s="58"/>
      <c r="L33" s="5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51"/>
      <c r="AA33" s="53"/>
      <c r="AB33" s="53"/>
      <c r="AC33" s="53"/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375"/>
      <c r="B34" s="380" t="s">
        <v>60</v>
      </c>
      <c r="C34" s="381"/>
      <c r="D34" s="47">
        <f t="shared" si="5"/>
        <v>0</v>
      </c>
      <c r="E34" s="57"/>
      <c r="F34" s="58"/>
      <c r="G34" s="58"/>
      <c r="H34" s="58"/>
      <c r="I34" s="53"/>
      <c r="J34" s="60"/>
      <c r="K34" s="58"/>
      <c r="L34" s="5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51"/>
      <c r="AA34" s="53"/>
      <c r="AB34" s="53"/>
      <c r="AC34" s="53"/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60"/>
      <c r="K35" s="58"/>
      <c r="L35" s="58"/>
      <c r="M35" s="74"/>
      <c r="N35" s="74"/>
      <c r="O35" s="74"/>
      <c r="P35" s="74"/>
      <c r="Q35" s="74"/>
      <c r="R35" s="74"/>
      <c r="S35" s="74"/>
      <c r="T35" s="83"/>
      <c r="U35" s="83"/>
      <c r="V35" s="83"/>
      <c r="W35" s="83"/>
      <c r="X35" s="83"/>
      <c r="Y35" s="75"/>
      <c r="Z35" s="51"/>
      <c r="AA35" s="53"/>
      <c r="AB35" s="53"/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375"/>
      <c r="B36" s="362" t="s">
        <v>62</v>
      </c>
      <c r="C36" s="363"/>
      <c r="D36" s="84">
        <f>SUM(E36:X36)</f>
        <v>49</v>
      </c>
      <c r="E36" s="117"/>
      <c r="F36" s="90"/>
      <c r="G36" s="90"/>
      <c r="H36" s="90">
        <v>1</v>
      </c>
      <c r="I36" s="93"/>
      <c r="J36" s="89">
        <v>1</v>
      </c>
      <c r="K36" s="90">
        <v>1</v>
      </c>
      <c r="L36" s="90">
        <v>0</v>
      </c>
      <c r="M36" s="118">
        <v>0</v>
      </c>
      <c r="N36" s="118">
        <v>3</v>
      </c>
      <c r="O36" s="118">
        <v>0</v>
      </c>
      <c r="P36" s="118">
        <v>2</v>
      </c>
      <c r="Q36" s="118">
        <v>1</v>
      </c>
      <c r="R36" s="118">
        <v>2</v>
      </c>
      <c r="S36" s="118">
        <v>3</v>
      </c>
      <c r="T36" s="118">
        <v>3</v>
      </c>
      <c r="U36" s="118">
        <v>5</v>
      </c>
      <c r="V36" s="118">
        <v>6</v>
      </c>
      <c r="W36" s="118">
        <v>6</v>
      </c>
      <c r="X36" s="118">
        <v>15</v>
      </c>
      <c r="Y36" s="91"/>
      <c r="Z36" s="92"/>
      <c r="AA36" s="93"/>
      <c r="AB36" s="53"/>
      <c r="AC36" s="93"/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21"/>
      <c r="V37" s="121"/>
      <c r="W37" s="121"/>
      <c r="X37" s="121"/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4"/>
      <c r="V38" s="74"/>
      <c r="W38" s="74"/>
      <c r="X38" s="74"/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129"/>
      <c r="V39" s="129"/>
      <c r="W39" s="129"/>
      <c r="X39" s="129"/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375"/>
      <c r="B40" s="367" t="s">
        <v>67</v>
      </c>
      <c r="C40" s="368"/>
      <c r="D40" s="36">
        <f>SUM(E40:X40)</f>
        <v>0</v>
      </c>
      <c r="E40" s="37"/>
      <c r="F40" s="38"/>
      <c r="G40" s="38"/>
      <c r="H40" s="38"/>
      <c r="I40" s="42"/>
      <c r="J40" s="41"/>
      <c r="K40" s="38"/>
      <c r="L40" s="38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20.25" customHeight="1" x14ac:dyDescent="0.25">
      <c r="A41" s="375"/>
      <c r="B41" s="369" t="s">
        <v>68</v>
      </c>
      <c r="C41" s="370"/>
      <c r="D41" s="62">
        <f>SUM(E41:X41)</f>
        <v>0</v>
      </c>
      <c r="E41" s="63"/>
      <c r="F41" s="64"/>
      <c r="G41" s="64"/>
      <c r="H41" s="64"/>
      <c r="I41" s="68"/>
      <c r="J41" s="67"/>
      <c r="K41" s="64"/>
      <c r="L41" s="6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376"/>
      <c r="B42" s="371" t="s">
        <v>4</v>
      </c>
      <c r="C42" s="372"/>
      <c r="D42" s="135">
        <f>SUM(E42:X42)</f>
        <v>825</v>
      </c>
      <c r="E42" s="136">
        <f>SUM(E11:E41)</f>
        <v>457</v>
      </c>
      <c r="F42" s="137">
        <f t="shared" ref="F42:AB42" si="6">SUM(F11:F41)</f>
        <v>103</v>
      </c>
      <c r="G42" s="137">
        <f t="shared" si="6"/>
        <v>100</v>
      </c>
      <c r="H42" s="137">
        <f t="shared" si="6"/>
        <v>64</v>
      </c>
      <c r="I42" s="138">
        <f t="shared" si="6"/>
        <v>2</v>
      </c>
      <c r="J42" s="139">
        <f t="shared" si="6"/>
        <v>1</v>
      </c>
      <c r="K42" s="137">
        <f t="shared" si="6"/>
        <v>1</v>
      </c>
      <c r="L42" s="137">
        <f t="shared" si="6"/>
        <v>3</v>
      </c>
      <c r="M42" s="140">
        <f t="shared" si="6"/>
        <v>5</v>
      </c>
      <c r="N42" s="140">
        <f t="shared" si="6"/>
        <v>12</v>
      </c>
      <c r="O42" s="140">
        <f t="shared" si="6"/>
        <v>7</v>
      </c>
      <c r="P42" s="140">
        <f t="shared" si="6"/>
        <v>3</v>
      </c>
      <c r="Q42" s="140">
        <f t="shared" si="6"/>
        <v>3</v>
      </c>
      <c r="R42" s="140">
        <f t="shared" si="6"/>
        <v>5</v>
      </c>
      <c r="S42" s="140">
        <f t="shared" si="6"/>
        <v>4</v>
      </c>
      <c r="T42" s="140">
        <f t="shared" si="6"/>
        <v>7</v>
      </c>
      <c r="U42" s="140">
        <f t="shared" si="6"/>
        <v>11</v>
      </c>
      <c r="V42" s="140">
        <f t="shared" si="6"/>
        <v>9</v>
      </c>
      <c r="W42" s="140">
        <f>SUM(W11:W41)</f>
        <v>8</v>
      </c>
      <c r="X42" s="140">
        <f t="shared" si="6"/>
        <v>20</v>
      </c>
      <c r="Y42" s="141">
        <f t="shared" si="6"/>
        <v>0</v>
      </c>
      <c r="Z42" s="142">
        <f t="shared" si="6"/>
        <v>4</v>
      </c>
      <c r="AA42" s="138">
        <f t="shared" si="6"/>
        <v>5</v>
      </c>
      <c r="AB42" s="138">
        <f t="shared" si="6"/>
        <v>2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ht="32.1" customHeigh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45.6" customHeight="1" x14ac:dyDescent="0.25">
      <c r="A44" s="295" t="s">
        <v>3</v>
      </c>
      <c r="B44" s="373"/>
      <c r="C44" s="322"/>
      <c r="D44" s="258" t="s">
        <v>4</v>
      </c>
      <c r="E44" s="15" t="s">
        <v>70</v>
      </c>
      <c r="F44" s="261" t="s">
        <v>71</v>
      </c>
      <c r="G44" s="261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x14ac:dyDescent="0.25">
      <c r="A45" s="374" t="s">
        <v>33</v>
      </c>
      <c r="B45" s="377" t="s">
        <v>34</v>
      </c>
      <c r="C45" s="378"/>
      <c r="D45" s="23">
        <f t="shared" ref="D45:D73" si="7">SUM(E45:H45)</f>
        <v>128</v>
      </c>
      <c r="E45" s="24">
        <v>105</v>
      </c>
      <c r="F45" s="25">
        <v>2</v>
      </c>
      <c r="G45" s="25"/>
      <c r="H45" s="149">
        <v>21</v>
      </c>
      <c r="I45" s="150"/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375"/>
      <c r="B46" s="302" t="s">
        <v>35</v>
      </c>
      <c r="C46" s="152" t="s">
        <v>36</v>
      </c>
      <c r="D46" s="23">
        <f t="shared" si="7"/>
        <v>41</v>
      </c>
      <c r="E46" s="37">
        <v>36</v>
      </c>
      <c r="F46" s="38">
        <v>1</v>
      </c>
      <c r="G46" s="38"/>
      <c r="H46" s="121">
        <v>4</v>
      </c>
      <c r="I46" s="153"/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x14ac:dyDescent="0.25">
      <c r="A47" s="375"/>
      <c r="B47" s="379"/>
      <c r="C47" s="264" t="s">
        <v>37</v>
      </c>
      <c r="D47" s="84">
        <f t="shared" si="7"/>
        <v>25</v>
      </c>
      <c r="E47" s="57">
        <v>17</v>
      </c>
      <c r="F47" s="58">
        <v>3</v>
      </c>
      <c r="G47" s="58"/>
      <c r="H47" s="74">
        <v>5</v>
      </c>
      <c r="I47" s="154"/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x14ac:dyDescent="0.25">
      <c r="A48" s="375"/>
      <c r="B48" s="379"/>
      <c r="C48" s="264" t="s">
        <v>38</v>
      </c>
      <c r="D48" s="47">
        <f t="shared" si="7"/>
        <v>13</v>
      </c>
      <c r="E48" s="57">
        <v>12</v>
      </c>
      <c r="F48" s="58">
        <v>0</v>
      </c>
      <c r="G48" s="58"/>
      <c r="H48" s="74">
        <v>1</v>
      </c>
      <c r="I48" s="154"/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375"/>
      <c r="B49" s="303"/>
      <c r="C49" s="155" t="s">
        <v>39</v>
      </c>
      <c r="D49" s="62">
        <f t="shared" si="7"/>
        <v>65</v>
      </c>
      <c r="E49" s="63">
        <v>59</v>
      </c>
      <c r="F49" s="64">
        <v>0</v>
      </c>
      <c r="G49" s="64"/>
      <c r="H49" s="130">
        <v>6</v>
      </c>
      <c r="I49" s="156"/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375"/>
      <c r="B50" s="380" t="s">
        <v>40</v>
      </c>
      <c r="C50" s="381"/>
      <c r="D50" s="56">
        <f t="shared" si="7"/>
        <v>80</v>
      </c>
      <c r="E50" s="48">
        <v>55</v>
      </c>
      <c r="F50" s="49">
        <v>1</v>
      </c>
      <c r="G50" s="49"/>
      <c r="H50" s="70">
        <v>24</v>
      </c>
      <c r="I50" s="157"/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375"/>
      <c r="B51" s="334" t="s">
        <v>41</v>
      </c>
      <c r="C51" s="335"/>
      <c r="D51" s="84">
        <f t="shared" si="7"/>
        <v>67</v>
      </c>
      <c r="E51" s="57">
        <v>37</v>
      </c>
      <c r="F51" s="58">
        <v>3</v>
      </c>
      <c r="G51" s="58"/>
      <c r="H51" s="74">
        <v>27</v>
      </c>
      <c r="I51" s="154"/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375"/>
      <c r="B52" s="334" t="s">
        <v>42</v>
      </c>
      <c r="C52" s="335"/>
      <c r="D52" s="84">
        <f t="shared" si="7"/>
        <v>11</v>
      </c>
      <c r="E52" s="57">
        <v>9</v>
      </c>
      <c r="F52" s="58">
        <v>0</v>
      </c>
      <c r="G52" s="58"/>
      <c r="H52" s="74">
        <v>2</v>
      </c>
      <c r="I52" s="154"/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375"/>
      <c r="B53" s="334" t="s">
        <v>43</v>
      </c>
      <c r="C53" s="335"/>
      <c r="D53" s="84">
        <f t="shared" si="7"/>
        <v>0</v>
      </c>
      <c r="E53" s="57"/>
      <c r="F53" s="58"/>
      <c r="G53" s="58"/>
      <c r="H53" s="74"/>
      <c r="I53" s="154"/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375"/>
      <c r="B54" s="334" t="s">
        <v>44</v>
      </c>
      <c r="C54" s="335"/>
      <c r="D54" s="84">
        <f t="shared" si="7"/>
        <v>17</v>
      </c>
      <c r="E54" s="57">
        <v>11</v>
      </c>
      <c r="F54" s="58">
        <v>2</v>
      </c>
      <c r="G54" s="58"/>
      <c r="H54" s="74">
        <v>4</v>
      </c>
      <c r="I54" s="154"/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375"/>
      <c r="B55" s="334" t="s">
        <v>45</v>
      </c>
      <c r="C55" s="335"/>
      <c r="D55" s="84">
        <f t="shared" si="7"/>
        <v>0</v>
      </c>
      <c r="E55" s="117"/>
      <c r="F55" s="90"/>
      <c r="G55" s="90"/>
      <c r="H55" s="118"/>
      <c r="I55" s="158"/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ht="22.5" customHeight="1" x14ac:dyDescent="0.25">
      <c r="A56" s="375"/>
      <c r="B56" s="360" t="s">
        <v>46</v>
      </c>
      <c r="C56" s="361"/>
      <c r="D56" s="84">
        <f t="shared" si="7"/>
        <v>0</v>
      </c>
      <c r="E56" s="117"/>
      <c r="F56" s="90"/>
      <c r="G56" s="90"/>
      <c r="H56" s="118"/>
      <c r="I56" s="158"/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375"/>
      <c r="B57" s="362" t="s">
        <v>47</v>
      </c>
      <c r="C57" s="363"/>
      <c r="D57" s="84">
        <f t="shared" si="7"/>
        <v>0</v>
      </c>
      <c r="E57" s="117"/>
      <c r="F57" s="90"/>
      <c r="G57" s="90"/>
      <c r="H57" s="118"/>
      <c r="I57" s="158"/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375"/>
      <c r="B58" s="364" t="s">
        <v>48</v>
      </c>
      <c r="C58" s="95" t="s">
        <v>49</v>
      </c>
      <c r="D58" s="36">
        <f t="shared" si="7"/>
        <v>15</v>
      </c>
      <c r="E58" s="41">
        <v>9</v>
      </c>
      <c r="F58" s="38">
        <v>2</v>
      </c>
      <c r="G58" s="38"/>
      <c r="H58" s="121">
        <v>4</v>
      </c>
      <c r="I58" s="153"/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375"/>
      <c r="B59" s="365"/>
      <c r="C59" s="262" t="s">
        <v>50</v>
      </c>
      <c r="D59" s="47">
        <f t="shared" si="7"/>
        <v>12</v>
      </c>
      <c r="E59" s="60">
        <v>8</v>
      </c>
      <c r="F59" s="58">
        <v>1</v>
      </c>
      <c r="G59" s="58"/>
      <c r="H59" s="74">
        <v>3</v>
      </c>
      <c r="I59" s="154"/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x14ac:dyDescent="0.25">
      <c r="A60" s="375"/>
      <c r="B60" s="366"/>
      <c r="C60" s="106" t="s">
        <v>51</v>
      </c>
      <c r="D60" s="107">
        <f t="shared" si="7"/>
        <v>0</v>
      </c>
      <c r="E60" s="159"/>
      <c r="F60" s="87"/>
      <c r="G60" s="87"/>
      <c r="H60" s="129"/>
      <c r="I60" s="160"/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x14ac:dyDescent="0.25">
      <c r="A61" s="375"/>
      <c r="B61" s="364" t="s">
        <v>52</v>
      </c>
      <c r="C61" s="35" t="s">
        <v>53</v>
      </c>
      <c r="D61" s="23">
        <f t="shared" si="7"/>
        <v>0</v>
      </c>
      <c r="E61" s="37"/>
      <c r="F61" s="38"/>
      <c r="G61" s="38"/>
      <c r="H61" s="121"/>
      <c r="I61" s="153"/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375"/>
      <c r="B62" s="365"/>
      <c r="C62" s="115" t="s">
        <v>54</v>
      </c>
      <c r="D62" s="84">
        <f t="shared" si="7"/>
        <v>0</v>
      </c>
      <c r="E62" s="57"/>
      <c r="F62" s="58"/>
      <c r="G62" s="58"/>
      <c r="H62" s="74"/>
      <c r="I62" s="154"/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375"/>
      <c r="B63" s="366"/>
      <c r="C63" s="106" t="s">
        <v>51</v>
      </c>
      <c r="D63" s="107">
        <f t="shared" si="7"/>
        <v>32</v>
      </c>
      <c r="E63" s="108">
        <v>29</v>
      </c>
      <c r="F63" s="87">
        <v>1</v>
      </c>
      <c r="G63" s="87"/>
      <c r="H63" s="129">
        <v>2</v>
      </c>
      <c r="I63" s="160"/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375"/>
      <c r="B64" s="334" t="s">
        <v>55</v>
      </c>
      <c r="C64" s="335"/>
      <c r="D64" s="84">
        <f t="shared" si="7"/>
        <v>152</v>
      </c>
      <c r="E64" s="57">
        <v>81</v>
      </c>
      <c r="F64" s="58">
        <v>6</v>
      </c>
      <c r="G64" s="58"/>
      <c r="H64" s="74">
        <v>65</v>
      </c>
      <c r="I64" s="154"/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375"/>
      <c r="B65" s="314" t="s">
        <v>56</v>
      </c>
      <c r="C65" s="161" t="s">
        <v>57</v>
      </c>
      <c r="D65" s="84">
        <f t="shared" si="7"/>
        <v>0</v>
      </c>
      <c r="E65" s="57"/>
      <c r="F65" s="58"/>
      <c r="G65" s="58"/>
      <c r="H65" s="74"/>
      <c r="I65" s="154"/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375"/>
      <c r="B66" s="314"/>
      <c r="C66" s="161" t="s">
        <v>58</v>
      </c>
      <c r="D66" s="84">
        <f t="shared" si="7"/>
        <v>0</v>
      </c>
      <c r="E66" s="57"/>
      <c r="F66" s="58"/>
      <c r="G66" s="58"/>
      <c r="H66" s="74"/>
      <c r="I66" s="154"/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375"/>
      <c r="B67" s="336" t="s">
        <v>59</v>
      </c>
      <c r="C67" s="336"/>
      <c r="D67" s="84">
        <f t="shared" si="7"/>
        <v>0</v>
      </c>
      <c r="E67" s="57"/>
      <c r="F67" s="58"/>
      <c r="G67" s="58"/>
      <c r="H67" s="74"/>
      <c r="I67" s="154"/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375"/>
      <c r="B68" s="337" t="s">
        <v>60</v>
      </c>
      <c r="C68" s="338"/>
      <c r="D68" s="84">
        <f t="shared" si="7"/>
        <v>0</v>
      </c>
      <c r="E68" s="57"/>
      <c r="F68" s="58"/>
      <c r="G68" s="58"/>
      <c r="H68" s="74"/>
      <c r="I68" s="154"/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375"/>
      <c r="B69" s="360" t="s">
        <v>61</v>
      </c>
      <c r="C69" s="361"/>
      <c r="D69" s="84">
        <f t="shared" si="7"/>
        <v>0</v>
      </c>
      <c r="E69" s="117"/>
      <c r="F69" s="90"/>
      <c r="G69" s="90"/>
      <c r="H69" s="118"/>
      <c r="I69" s="158"/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375"/>
      <c r="B70" s="362" t="s">
        <v>62</v>
      </c>
      <c r="C70" s="363"/>
      <c r="D70" s="84">
        <f t="shared" si="7"/>
        <v>91</v>
      </c>
      <c r="E70" s="117">
        <v>7</v>
      </c>
      <c r="F70" s="90">
        <v>42</v>
      </c>
      <c r="G70" s="90"/>
      <c r="H70" s="118">
        <v>42</v>
      </c>
      <c r="I70" s="158"/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375"/>
      <c r="B71" s="364" t="s">
        <v>63</v>
      </c>
      <c r="C71" s="119" t="s">
        <v>64</v>
      </c>
      <c r="D71" s="23">
        <f t="shared" si="7"/>
        <v>0</v>
      </c>
      <c r="E71" s="37"/>
      <c r="F71" s="38"/>
      <c r="G71" s="38"/>
      <c r="H71" s="121"/>
      <c r="I71" s="153"/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375"/>
      <c r="B72" s="365"/>
      <c r="C72" s="162" t="s">
        <v>65</v>
      </c>
      <c r="D72" s="84">
        <f t="shared" si="7"/>
        <v>0</v>
      </c>
      <c r="E72" s="57"/>
      <c r="F72" s="58"/>
      <c r="G72" s="58"/>
      <c r="H72" s="74"/>
      <c r="I72" s="154"/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ht="22.5" x14ac:dyDescent="0.25">
      <c r="A73" s="375"/>
      <c r="B73" s="366"/>
      <c r="C73" s="127" t="s">
        <v>66</v>
      </c>
      <c r="D73" s="84">
        <f t="shared" si="7"/>
        <v>0</v>
      </c>
      <c r="E73" s="117"/>
      <c r="F73" s="90"/>
      <c r="G73" s="90"/>
      <c r="H73" s="118"/>
      <c r="I73" s="158"/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375"/>
      <c r="B74" s="382" t="s">
        <v>67</v>
      </c>
      <c r="C74" s="383"/>
      <c r="D74" s="36">
        <f>SUM(E74:H74)</f>
        <v>0</v>
      </c>
      <c r="E74" s="37"/>
      <c r="F74" s="38"/>
      <c r="G74" s="38"/>
      <c r="H74" s="163"/>
      <c r="I74" s="153"/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375"/>
      <c r="B75" s="369" t="s">
        <v>68</v>
      </c>
      <c r="C75" s="370"/>
      <c r="D75" s="62">
        <f>SUM(E75:H75)</f>
        <v>0</v>
      </c>
      <c r="E75" s="63"/>
      <c r="F75" s="64"/>
      <c r="G75" s="64"/>
      <c r="H75" s="164"/>
      <c r="I75" s="156"/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376"/>
      <c r="B76" s="357" t="s">
        <v>4</v>
      </c>
      <c r="C76" s="359"/>
      <c r="D76" s="135">
        <f>SUM(E76:H76)</f>
        <v>749</v>
      </c>
      <c r="E76" s="136">
        <f>SUM(E45:E75)</f>
        <v>475</v>
      </c>
      <c r="F76" s="139">
        <f t="shared" ref="F76:I76" si="11">SUM(F45:F75)</f>
        <v>64</v>
      </c>
      <c r="G76" s="139">
        <f t="shared" si="11"/>
        <v>0</v>
      </c>
      <c r="H76" s="165">
        <f t="shared" si="11"/>
        <v>210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ht="32.1" customHeigh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ht="36" customHeight="1" x14ac:dyDescent="0.25">
      <c r="A78" s="314" t="s">
        <v>76</v>
      </c>
      <c r="B78" s="314"/>
      <c r="C78" s="314"/>
      <c r="D78" s="256" t="s">
        <v>77</v>
      </c>
      <c r="E78" s="260" t="s">
        <v>78</v>
      </c>
      <c r="F78" s="261" t="s">
        <v>79</v>
      </c>
      <c r="G78" s="261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ht="32.1" customHeigh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ht="26.45" customHeight="1" x14ac:dyDescent="0.25">
      <c r="A85" s="330" t="s">
        <v>87</v>
      </c>
      <c r="B85" s="339"/>
      <c r="C85" s="340"/>
      <c r="D85" s="258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83" t="s">
        <v>92</v>
      </c>
      <c r="B89" s="183"/>
      <c r="C89" s="184"/>
      <c r="E89" s="185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x14ac:dyDescent="0.25">
      <c r="A90" s="321" t="s">
        <v>93</v>
      </c>
      <c r="B90" s="321"/>
      <c r="C90" s="321"/>
      <c r="D90" s="330" t="s">
        <v>94</v>
      </c>
      <c r="E90" s="322" t="s">
        <v>95</v>
      </c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ht="18.75" customHeight="1" x14ac:dyDescent="0.25">
      <c r="A91" s="321"/>
      <c r="B91" s="321"/>
      <c r="C91" s="321"/>
      <c r="D91" s="330"/>
      <c r="E91" s="322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331" t="s">
        <v>96</v>
      </c>
      <c r="B92" s="332"/>
      <c r="C92" s="333"/>
      <c r="D92" s="186"/>
      <c r="E92" s="187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307" t="s">
        <v>97</v>
      </c>
      <c r="B93" s="308"/>
      <c r="C93" s="309"/>
      <c r="D93" s="188"/>
      <c r="E93" s="18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x14ac:dyDescent="0.25">
      <c r="A94" s="318" t="s">
        <v>98</v>
      </c>
      <c r="B94" s="319"/>
      <c r="C94" s="320"/>
      <c r="D94" s="190"/>
      <c r="E94" s="191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ht="32.1" customHeight="1" x14ac:dyDescent="0.25">
      <c r="A95" s="183" t="s">
        <v>99</v>
      </c>
      <c r="B95" s="183"/>
      <c r="C95" s="184"/>
      <c r="E95" s="185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29.25" customHeigh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ht="26.25" customHeight="1" x14ac:dyDescent="0.25">
      <c r="A97" s="321"/>
      <c r="B97" s="321"/>
      <c r="C97" s="321"/>
      <c r="D97" s="314"/>
      <c r="E97" s="322"/>
      <c r="F97" s="260" t="s">
        <v>11</v>
      </c>
      <c r="G97" s="18" t="s">
        <v>12</v>
      </c>
      <c r="H97" s="192" t="s">
        <v>104</v>
      </c>
      <c r="I97" s="261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CA100" s="44" t="str">
        <f t="shared" si="13"/>
        <v/>
      </c>
      <c r="CB100" s="201" t="str">
        <f t="shared" si="14"/>
        <v/>
      </c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ht="32.1" customHeight="1" x14ac:dyDescent="0.25">
      <c r="A101" s="183" t="s">
        <v>110</v>
      </c>
      <c r="B101" s="184"/>
      <c r="C101" s="184"/>
      <c r="D101" s="215"/>
      <c r="H101" s="216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0.45" customHeigh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ht="20.45" customHeight="1" x14ac:dyDescent="0.25">
      <c r="A103" s="312"/>
      <c r="B103" s="312"/>
      <c r="C103" s="313"/>
      <c r="D103" s="314"/>
      <c r="E103" s="260" t="s">
        <v>114</v>
      </c>
      <c r="F103" s="192" t="s">
        <v>115</v>
      </c>
      <c r="G103" s="261" t="s">
        <v>116</v>
      </c>
      <c r="H103" s="261" t="s">
        <v>117</v>
      </c>
      <c r="I103" s="265" t="s">
        <v>118</v>
      </c>
      <c r="J103" s="18" t="s">
        <v>119</v>
      </c>
      <c r="K103" s="260" t="s">
        <v>120</v>
      </c>
      <c r="L103" s="259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ht="27.75" customHeigh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ht="29.25" customHeight="1" x14ac:dyDescent="0.25">
      <c r="A114" s="257" t="s">
        <v>129</v>
      </c>
      <c r="B114" s="224" t="s">
        <v>130</v>
      </c>
      <c r="C114" s="255" t="s">
        <v>131</v>
      </c>
      <c r="D114" s="263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ht="23.25" customHeigh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ht="27.75" customHeigh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ht="27" customHeigh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ht="42" x14ac:dyDescent="0.25">
      <c r="A118" s="294"/>
      <c r="B118" s="256" t="s">
        <v>136</v>
      </c>
      <c r="C118" s="258" t="s">
        <v>137</v>
      </c>
      <c r="D118" s="258" t="s">
        <v>138</v>
      </c>
      <c r="E118" s="258" t="s">
        <v>139</v>
      </c>
      <c r="F118" s="258" t="s">
        <v>140</v>
      </c>
      <c r="G118" s="258" t="s">
        <v>141</v>
      </c>
      <c r="H118" s="258" t="s">
        <v>142</v>
      </c>
      <c r="I118" s="258" t="s">
        <v>143</v>
      </c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44.25" customHeight="1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45" customHeight="1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183" t="s">
        <v>146</v>
      </c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0.25" customHeigh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customHeight="1" x14ac:dyDescent="0.25">
      <c r="A123" s="294"/>
      <c r="B123" s="260" t="s">
        <v>148</v>
      </c>
      <c r="C123" s="260" t="s">
        <v>149</v>
      </c>
      <c r="D123" s="261" t="s">
        <v>150</v>
      </c>
      <c r="E123" s="261" t="s">
        <v>151</v>
      </c>
      <c r="F123" s="261" t="s">
        <v>152</v>
      </c>
      <c r="G123" s="261" t="s">
        <v>153</v>
      </c>
      <c r="H123" s="261" t="s">
        <v>154</v>
      </c>
      <c r="I123" s="261" t="s">
        <v>155</v>
      </c>
      <c r="J123" s="261" t="s">
        <v>156</v>
      </c>
      <c r="K123" s="261" t="s">
        <v>157</v>
      </c>
      <c r="L123" s="261" t="s">
        <v>158</v>
      </c>
      <c r="M123" s="259" t="s">
        <v>159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31.5" customHeight="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3.5" customHeight="1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4.75" customHeight="1" x14ac:dyDescent="0.25">
      <c r="A126" s="183" t="s">
        <v>162</v>
      </c>
      <c r="B126" s="222"/>
      <c r="C126" s="222"/>
      <c r="D126" s="222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35.25" customHeight="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54" t="s">
        <v>174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27.75" customHeight="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</row>
    <row r="130" spans="1:93" ht="24.75" customHeight="1" x14ac:dyDescent="0.25">
      <c r="A130" s="183" t="s">
        <v>176</v>
      </c>
      <c r="B130" s="24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1" customHeight="1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39.75" customHeight="1" x14ac:dyDescent="0.25">
      <c r="A132" s="281"/>
      <c r="B132" s="283"/>
      <c r="C132" s="192" t="s">
        <v>178</v>
      </c>
      <c r="D132" s="261" t="s">
        <v>179</v>
      </c>
      <c r="E132" s="261" t="s">
        <v>180</v>
      </c>
      <c r="F132" s="22" t="s">
        <v>181</v>
      </c>
      <c r="G132" s="192" t="s">
        <v>173</v>
      </c>
      <c r="H132" s="259" t="s">
        <v>174</v>
      </c>
      <c r="BV132" s="8"/>
      <c r="BW132" s="8"/>
      <c r="BY132" s="7"/>
      <c r="BZ132" s="7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41.25" customHeight="1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</row>
    <row r="197" spans="1:104" ht="14.25" customHeight="1" x14ac:dyDescent="0.25"/>
    <row r="198" spans="1:104" s="252" customFormat="1" x14ac:dyDescent="0.25">
      <c r="A198" s="252">
        <f>SUM(D42,D76,D83,D86:D88,D92:E94,D98:E100,D104:L112,B115:D115,B119:B120,B124:B125,B129:M129,B133:H133)</f>
        <v>1574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",[7]NOMBRE!B2," - ","( ",[7]NOMBRE!C2,[7]NOMBRE!D2,[7]NOMBRE!E2,[7]NOMBRE!F2,[7]NOMBRE!G2,"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",[7]NOMBRE!B6," - ","( ",[7]NOMBRE!C6,[7]NOMBRE!D6," )")</f>
        <v>MES: JUNIO - ( 06 )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",[7]NOMBRE!B7)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261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374" t="s">
        <v>33</v>
      </c>
      <c r="B11" s="377" t="s">
        <v>34</v>
      </c>
      <c r="C11" s="378"/>
      <c r="D11" s="23">
        <f>SUM(E11:G11)</f>
        <v>130</v>
      </c>
      <c r="E11" s="24">
        <v>83</v>
      </c>
      <c r="F11" s="25">
        <v>30</v>
      </c>
      <c r="G11" s="25">
        <v>17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59</v>
      </c>
      <c r="E12" s="37">
        <v>4</v>
      </c>
      <c r="F12" s="38">
        <v>13</v>
      </c>
      <c r="G12" s="38">
        <v>17</v>
      </c>
      <c r="H12" s="38">
        <v>13</v>
      </c>
      <c r="I12" s="39">
        <v>6</v>
      </c>
      <c r="J12" s="38"/>
      <c r="K12" s="38"/>
      <c r="L12" s="38">
        <v>2</v>
      </c>
      <c r="M12" s="38"/>
      <c r="N12" s="38"/>
      <c r="O12" s="38"/>
      <c r="P12" s="38">
        <v>2</v>
      </c>
      <c r="Q12" s="38"/>
      <c r="R12" s="38"/>
      <c r="S12" s="38"/>
      <c r="T12" s="38"/>
      <c r="U12" s="38">
        <v>1</v>
      </c>
      <c r="V12" s="38"/>
      <c r="W12" s="38"/>
      <c r="X12" s="40">
        <v>1</v>
      </c>
      <c r="Y12" s="41"/>
      <c r="Z12" s="40"/>
      <c r="AA12" s="42"/>
      <c r="AB12" s="42"/>
      <c r="AC12" s="42"/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264" t="s">
        <v>37</v>
      </c>
      <c r="D13" s="47">
        <f>SUM(E13:X13)</f>
        <v>26</v>
      </c>
      <c r="E13" s="48">
        <v>3</v>
      </c>
      <c r="F13" s="49">
        <v>6</v>
      </c>
      <c r="G13" s="49">
        <v>10</v>
      </c>
      <c r="H13" s="49">
        <v>6</v>
      </c>
      <c r="I13" s="50"/>
      <c r="J13" s="49"/>
      <c r="K13" s="49"/>
      <c r="L13" s="49"/>
      <c r="M13" s="49"/>
      <c r="N13" s="49"/>
      <c r="O13" s="49"/>
      <c r="P13" s="49"/>
      <c r="Q13" s="49">
        <v>1</v>
      </c>
      <c r="R13" s="49"/>
      <c r="S13" s="49"/>
      <c r="T13" s="49"/>
      <c r="U13" s="49"/>
      <c r="V13" s="49"/>
      <c r="W13" s="49"/>
      <c r="X13" s="51"/>
      <c r="Y13" s="52"/>
      <c r="Z13" s="51"/>
      <c r="AA13" s="53"/>
      <c r="AB13" s="53"/>
      <c r="AC13" s="54"/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13</v>
      </c>
      <c r="E14" s="57">
        <v>6</v>
      </c>
      <c r="F14" s="58">
        <v>3</v>
      </c>
      <c r="G14" s="58">
        <v>1</v>
      </c>
      <c r="H14" s="58">
        <v>0</v>
      </c>
      <c r="I14" s="59"/>
      <c r="J14" s="58"/>
      <c r="K14" s="58"/>
      <c r="L14" s="58"/>
      <c r="M14" s="58"/>
      <c r="N14" s="58"/>
      <c r="O14" s="58"/>
      <c r="P14" s="58"/>
      <c r="Q14" s="58"/>
      <c r="R14" s="58">
        <v>1</v>
      </c>
      <c r="S14" s="58"/>
      <c r="T14" s="58">
        <v>2</v>
      </c>
      <c r="U14" s="58"/>
      <c r="V14" s="58"/>
      <c r="W14" s="58"/>
      <c r="X14" s="51"/>
      <c r="Y14" s="60"/>
      <c r="Z14" s="51"/>
      <c r="AA14" s="53"/>
      <c r="AB14" s="53"/>
      <c r="AC14" s="53"/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46</v>
      </c>
      <c r="E15" s="63">
        <v>20</v>
      </c>
      <c r="F15" s="64">
        <v>3</v>
      </c>
      <c r="G15" s="64">
        <v>4</v>
      </c>
      <c r="H15" s="64">
        <v>3</v>
      </c>
      <c r="I15" s="65"/>
      <c r="J15" s="64"/>
      <c r="K15" s="64"/>
      <c r="L15" s="64">
        <v>4</v>
      </c>
      <c r="M15" s="64">
        <v>2</v>
      </c>
      <c r="N15" s="64">
        <v>4</v>
      </c>
      <c r="O15" s="64">
        <v>1</v>
      </c>
      <c r="P15" s="64"/>
      <c r="Q15" s="64"/>
      <c r="R15" s="64"/>
      <c r="S15" s="64">
        <v>2</v>
      </c>
      <c r="T15" s="64">
        <v>1</v>
      </c>
      <c r="U15" s="64">
        <v>1</v>
      </c>
      <c r="V15" s="64"/>
      <c r="W15" s="64">
        <v>1</v>
      </c>
      <c r="X15" s="66"/>
      <c r="Y15" s="67"/>
      <c r="Z15" s="66"/>
      <c r="AA15" s="68">
        <v>4</v>
      </c>
      <c r="AB15" s="68">
        <v>1</v>
      </c>
      <c r="AC15" s="68"/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83</v>
      </c>
      <c r="E16" s="48">
        <v>43</v>
      </c>
      <c r="F16" s="49">
        <v>13</v>
      </c>
      <c r="G16" s="49">
        <v>11</v>
      </c>
      <c r="H16" s="49">
        <v>16</v>
      </c>
      <c r="I16" s="54"/>
      <c r="J16" s="52"/>
      <c r="K16" s="49"/>
      <c r="L16" s="4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72"/>
      <c r="AA16" s="54"/>
      <c r="AB16" s="54"/>
      <c r="AC16" s="54"/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375"/>
      <c r="B17" s="334" t="s">
        <v>41</v>
      </c>
      <c r="C17" s="335"/>
      <c r="D17" s="47">
        <f t="shared" si="4"/>
        <v>58</v>
      </c>
      <c r="E17" s="57">
        <v>9</v>
      </c>
      <c r="F17" s="58">
        <v>25</v>
      </c>
      <c r="G17" s="58">
        <v>17</v>
      </c>
      <c r="H17" s="58">
        <v>7</v>
      </c>
      <c r="I17" s="53"/>
      <c r="J17" s="60"/>
      <c r="K17" s="58"/>
      <c r="L17" s="5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51"/>
      <c r="AA17" s="53"/>
      <c r="AB17" s="53"/>
      <c r="AC17" s="53"/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375"/>
      <c r="B18" s="334" t="s">
        <v>42</v>
      </c>
      <c r="C18" s="335"/>
      <c r="D18" s="47">
        <f t="shared" si="4"/>
        <v>22</v>
      </c>
      <c r="E18" s="57">
        <v>3</v>
      </c>
      <c r="F18" s="58">
        <v>5</v>
      </c>
      <c r="G18" s="58">
        <v>9</v>
      </c>
      <c r="H18" s="58">
        <v>5</v>
      </c>
      <c r="I18" s="53"/>
      <c r="J18" s="60"/>
      <c r="K18" s="58"/>
      <c r="L18" s="5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51"/>
      <c r="AA18" s="53"/>
      <c r="AB18" s="53"/>
      <c r="AC18" s="53"/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375"/>
      <c r="B19" s="334" t="s">
        <v>43</v>
      </c>
      <c r="C19" s="335"/>
      <c r="D19" s="47">
        <f t="shared" si="4"/>
        <v>0</v>
      </c>
      <c r="E19" s="57">
        <v>0</v>
      </c>
      <c r="F19" s="58"/>
      <c r="G19" s="58"/>
      <c r="H19" s="58"/>
      <c r="I19" s="53"/>
      <c r="J19" s="60"/>
      <c r="K19" s="58"/>
      <c r="L19" s="5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51"/>
      <c r="AA19" s="53"/>
      <c r="AB19" s="53"/>
      <c r="AC19" s="53"/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375"/>
      <c r="B20" s="334" t="s">
        <v>44</v>
      </c>
      <c r="C20" s="335"/>
      <c r="D20" s="47">
        <f t="shared" si="4"/>
        <v>24</v>
      </c>
      <c r="E20" s="57">
        <v>24</v>
      </c>
      <c r="F20" s="58"/>
      <c r="G20" s="58"/>
      <c r="H20" s="58"/>
      <c r="I20" s="53"/>
      <c r="J20" s="60"/>
      <c r="K20" s="58"/>
      <c r="L20" s="58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51"/>
      <c r="AA20" s="53"/>
      <c r="AB20" s="53"/>
      <c r="AC20" s="53"/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375"/>
      <c r="B21" s="334" t="s">
        <v>45</v>
      </c>
      <c r="C21" s="335"/>
      <c r="D21" s="47">
        <f>SUM(E21:X21)</f>
        <v>0</v>
      </c>
      <c r="E21" s="57"/>
      <c r="F21" s="58"/>
      <c r="G21" s="58"/>
      <c r="H21" s="58"/>
      <c r="I21" s="53"/>
      <c r="J21" s="76"/>
      <c r="K21" s="77"/>
      <c r="L21" s="77"/>
      <c r="M21" s="77"/>
      <c r="N21" s="77"/>
      <c r="O21" s="77"/>
      <c r="P21" s="76"/>
      <c r="Q21" s="74"/>
      <c r="R21" s="74"/>
      <c r="S21" s="74"/>
      <c r="T21" s="74"/>
      <c r="U21" s="77"/>
      <c r="V21" s="77"/>
      <c r="W21" s="77"/>
      <c r="X21" s="29"/>
      <c r="Y21" s="78"/>
      <c r="Z21" s="31"/>
      <c r="AA21" s="79"/>
      <c r="AB21" s="53"/>
      <c r="AC21" s="53"/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ht="22.5" customHeight="1" x14ac:dyDescent="0.25">
      <c r="A22" s="375"/>
      <c r="B22" s="360" t="s">
        <v>46</v>
      </c>
      <c r="C22" s="361"/>
      <c r="D22" s="47">
        <f>SUM(J22:S22)</f>
        <v>0</v>
      </c>
      <c r="E22" s="80"/>
      <c r="F22" s="81"/>
      <c r="G22" s="81"/>
      <c r="H22" s="81"/>
      <c r="I22" s="82"/>
      <c r="J22" s="60"/>
      <c r="K22" s="58"/>
      <c r="L22" s="58"/>
      <c r="M22" s="58"/>
      <c r="N22" s="58"/>
      <c r="O22" s="58"/>
      <c r="P22" s="58"/>
      <c r="Q22" s="58"/>
      <c r="R22" s="58"/>
      <c r="S22" s="58"/>
      <c r="T22" s="83"/>
      <c r="U22" s="83"/>
      <c r="V22" s="83"/>
      <c r="W22" s="83"/>
      <c r="X22" s="83"/>
      <c r="Y22" s="75"/>
      <c r="Z22" s="51"/>
      <c r="AA22" s="53"/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375"/>
      <c r="B23" s="362" t="s">
        <v>47</v>
      </c>
      <c r="C23" s="363"/>
      <c r="D23" s="84">
        <f>SUM(H23:X23)</f>
        <v>0</v>
      </c>
      <c r="E23" s="85"/>
      <c r="F23" s="86"/>
      <c r="G23" s="86"/>
      <c r="H23" s="87"/>
      <c r="I23" s="88"/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3"/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375"/>
      <c r="B24" s="364" t="s">
        <v>48</v>
      </c>
      <c r="C24" s="95" t="s">
        <v>49</v>
      </c>
      <c r="D24" s="23">
        <f>SUM(E24:F24)</f>
        <v>13</v>
      </c>
      <c r="E24" s="48">
        <v>13</v>
      </c>
      <c r="F24" s="49"/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98"/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x14ac:dyDescent="0.25">
      <c r="A25" s="375"/>
      <c r="B25" s="365"/>
      <c r="C25" s="262" t="s">
        <v>50</v>
      </c>
      <c r="D25" s="84">
        <f>SUM(E25:G25)</f>
        <v>11</v>
      </c>
      <c r="E25" s="57">
        <v>11</v>
      </c>
      <c r="F25" s="58"/>
      <c r="G25" s="58"/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93"/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x14ac:dyDescent="0.25">
      <c r="A26" s="375"/>
      <c r="B26" s="366"/>
      <c r="C26" s="106" t="s">
        <v>51</v>
      </c>
      <c r="D26" s="107">
        <f>SUM(E26:G26)</f>
        <v>0</v>
      </c>
      <c r="E26" s="108"/>
      <c r="F26" s="67"/>
      <c r="G26" s="67"/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88"/>
      <c r="AB26" s="88"/>
      <c r="AC26" s="88"/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375"/>
      <c r="B27" s="364" t="s">
        <v>52</v>
      </c>
      <c r="C27" s="35" t="s">
        <v>53</v>
      </c>
      <c r="D27" s="36">
        <f>SUM(E27:H27)</f>
        <v>0</v>
      </c>
      <c r="E27" s="37"/>
      <c r="F27" s="38"/>
      <c r="G27" s="38"/>
      <c r="H27" s="38"/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98"/>
      <c r="AB27" s="42"/>
      <c r="AC27" s="42"/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53"/>
      <c r="J28" s="60"/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93"/>
      <c r="AB28" s="53"/>
      <c r="AC28" s="53"/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375"/>
      <c r="B29" s="366"/>
      <c r="C29" s="106" t="s">
        <v>51</v>
      </c>
      <c r="D29" s="107">
        <f>SUM(E29:I29)</f>
        <v>177</v>
      </c>
      <c r="E29" s="108">
        <v>169</v>
      </c>
      <c r="F29" s="87">
        <v>7</v>
      </c>
      <c r="G29" s="87">
        <v>1</v>
      </c>
      <c r="H29" s="87"/>
      <c r="I29" s="88"/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88"/>
      <c r="AB29" s="88"/>
      <c r="AC29" s="88"/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375"/>
      <c r="B30" s="334" t="s">
        <v>55</v>
      </c>
      <c r="C30" s="335"/>
      <c r="D30" s="47">
        <f t="shared" ref="D30:D34" si="5">SUM(E30:X30)</f>
        <v>166</v>
      </c>
      <c r="E30" s="57">
        <v>108</v>
      </c>
      <c r="F30" s="58">
        <v>27</v>
      </c>
      <c r="G30" s="58">
        <v>14</v>
      </c>
      <c r="H30" s="58">
        <v>17</v>
      </c>
      <c r="I30" s="53"/>
      <c r="J30" s="60"/>
      <c r="K30" s="58"/>
      <c r="L30" s="5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51"/>
      <c r="AA30" s="53"/>
      <c r="AB30" s="93"/>
      <c r="AC30" s="53"/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375"/>
      <c r="B31" s="314" t="s">
        <v>56</v>
      </c>
      <c r="C31" s="116" t="s">
        <v>57</v>
      </c>
      <c r="D31" s="47">
        <f t="shared" si="5"/>
        <v>0</v>
      </c>
      <c r="E31" s="57"/>
      <c r="F31" s="58"/>
      <c r="G31" s="58"/>
      <c r="H31" s="58"/>
      <c r="I31" s="53"/>
      <c r="J31" s="60"/>
      <c r="K31" s="58"/>
      <c r="L31" s="5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51"/>
      <c r="AA31" s="53"/>
      <c r="AB31" s="53"/>
      <c r="AC31" s="53"/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375"/>
      <c r="B32" s="314"/>
      <c r="C32" s="61" t="s">
        <v>58</v>
      </c>
      <c r="D32" s="47">
        <f t="shared" si="5"/>
        <v>0</v>
      </c>
      <c r="E32" s="57"/>
      <c r="F32" s="58"/>
      <c r="G32" s="58"/>
      <c r="H32" s="58"/>
      <c r="I32" s="53"/>
      <c r="J32" s="60"/>
      <c r="K32" s="58"/>
      <c r="L32" s="5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51"/>
      <c r="AA32" s="53"/>
      <c r="AB32" s="53"/>
      <c r="AC32" s="53"/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375"/>
      <c r="B33" s="384" t="s">
        <v>59</v>
      </c>
      <c r="C33" s="384"/>
      <c r="D33" s="47">
        <f t="shared" si="5"/>
        <v>0</v>
      </c>
      <c r="E33" s="57"/>
      <c r="F33" s="58"/>
      <c r="G33" s="58"/>
      <c r="H33" s="58"/>
      <c r="I33" s="53"/>
      <c r="J33" s="60"/>
      <c r="K33" s="58"/>
      <c r="L33" s="5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51"/>
      <c r="AA33" s="53"/>
      <c r="AB33" s="53"/>
      <c r="AC33" s="53"/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375"/>
      <c r="B34" s="380" t="s">
        <v>60</v>
      </c>
      <c r="C34" s="381"/>
      <c r="D34" s="47">
        <f t="shared" si="5"/>
        <v>0</v>
      </c>
      <c r="E34" s="57"/>
      <c r="F34" s="58"/>
      <c r="G34" s="58"/>
      <c r="H34" s="58"/>
      <c r="I34" s="53"/>
      <c r="J34" s="60"/>
      <c r="K34" s="58"/>
      <c r="L34" s="5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51"/>
      <c r="AA34" s="53"/>
      <c r="AB34" s="53"/>
      <c r="AC34" s="53"/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60"/>
      <c r="K35" s="58"/>
      <c r="L35" s="58"/>
      <c r="M35" s="74"/>
      <c r="N35" s="74"/>
      <c r="O35" s="74"/>
      <c r="P35" s="74"/>
      <c r="Q35" s="74"/>
      <c r="R35" s="74"/>
      <c r="S35" s="74"/>
      <c r="T35" s="83"/>
      <c r="U35" s="83"/>
      <c r="V35" s="83"/>
      <c r="W35" s="83"/>
      <c r="X35" s="83"/>
      <c r="Y35" s="75"/>
      <c r="Z35" s="51"/>
      <c r="AA35" s="53"/>
      <c r="AB35" s="53"/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375"/>
      <c r="B36" s="362" t="s">
        <v>62</v>
      </c>
      <c r="C36" s="363"/>
      <c r="D36" s="84">
        <f>SUM(E36:X36)</f>
        <v>77</v>
      </c>
      <c r="E36" s="117"/>
      <c r="F36" s="90"/>
      <c r="G36" s="90"/>
      <c r="H36" s="90"/>
      <c r="I36" s="93"/>
      <c r="J36" s="89"/>
      <c r="K36" s="90"/>
      <c r="L36" s="90">
        <v>2</v>
      </c>
      <c r="M36" s="118">
        <v>2</v>
      </c>
      <c r="N36" s="118">
        <v>2</v>
      </c>
      <c r="O36" s="118">
        <v>4</v>
      </c>
      <c r="P36" s="118">
        <v>7</v>
      </c>
      <c r="Q36" s="118">
        <v>2</v>
      </c>
      <c r="R36" s="118">
        <v>7</v>
      </c>
      <c r="S36" s="118">
        <v>4</v>
      </c>
      <c r="T36" s="118">
        <v>7</v>
      </c>
      <c r="U36" s="118">
        <v>8</v>
      </c>
      <c r="V36" s="118">
        <v>3</v>
      </c>
      <c r="W36" s="118">
        <v>9</v>
      </c>
      <c r="X36" s="118">
        <v>20</v>
      </c>
      <c r="Y36" s="91"/>
      <c r="Z36" s="92"/>
      <c r="AA36" s="93"/>
      <c r="AB36" s="53"/>
      <c r="AC36" s="93"/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21"/>
      <c r="V37" s="121"/>
      <c r="W37" s="121"/>
      <c r="X37" s="121"/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4"/>
      <c r="V38" s="74"/>
      <c r="W38" s="74"/>
      <c r="X38" s="74"/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129"/>
      <c r="V39" s="129"/>
      <c r="W39" s="129"/>
      <c r="X39" s="129"/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375"/>
      <c r="B40" s="367" t="s">
        <v>67</v>
      </c>
      <c r="C40" s="368"/>
      <c r="D40" s="36">
        <f>SUM(E40:X40)</f>
        <v>0</v>
      </c>
      <c r="E40" s="37"/>
      <c r="F40" s="38"/>
      <c r="G40" s="38"/>
      <c r="H40" s="38"/>
      <c r="I40" s="42"/>
      <c r="J40" s="41"/>
      <c r="K40" s="38"/>
      <c r="L40" s="38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20.25" customHeight="1" x14ac:dyDescent="0.25">
      <c r="A41" s="375"/>
      <c r="B41" s="369" t="s">
        <v>68</v>
      </c>
      <c r="C41" s="370"/>
      <c r="D41" s="62">
        <f>SUM(E41:X41)</f>
        <v>0</v>
      </c>
      <c r="E41" s="63"/>
      <c r="F41" s="64"/>
      <c r="G41" s="64"/>
      <c r="H41" s="64"/>
      <c r="I41" s="68"/>
      <c r="J41" s="67"/>
      <c r="K41" s="64"/>
      <c r="L41" s="6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376"/>
      <c r="B42" s="371" t="s">
        <v>4</v>
      </c>
      <c r="C42" s="372"/>
      <c r="D42" s="135">
        <f>SUM(E42:X42)</f>
        <v>905</v>
      </c>
      <c r="E42" s="136">
        <f>SUM(E11:E41)</f>
        <v>496</v>
      </c>
      <c r="F42" s="137">
        <f t="shared" ref="F42:AB42" si="6">SUM(F11:F41)</f>
        <v>132</v>
      </c>
      <c r="G42" s="137">
        <f t="shared" si="6"/>
        <v>101</v>
      </c>
      <c r="H42" s="137">
        <f t="shared" si="6"/>
        <v>67</v>
      </c>
      <c r="I42" s="138">
        <f t="shared" si="6"/>
        <v>6</v>
      </c>
      <c r="J42" s="139">
        <f t="shared" si="6"/>
        <v>0</v>
      </c>
      <c r="K42" s="137">
        <f t="shared" si="6"/>
        <v>0</v>
      </c>
      <c r="L42" s="137">
        <f t="shared" si="6"/>
        <v>8</v>
      </c>
      <c r="M42" s="140">
        <f t="shared" si="6"/>
        <v>4</v>
      </c>
      <c r="N42" s="140">
        <f t="shared" si="6"/>
        <v>6</v>
      </c>
      <c r="O42" s="140">
        <f t="shared" si="6"/>
        <v>5</v>
      </c>
      <c r="P42" s="140">
        <f t="shared" si="6"/>
        <v>9</v>
      </c>
      <c r="Q42" s="140">
        <f t="shared" si="6"/>
        <v>3</v>
      </c>
      <c r="R42" s="140">
        <f t="shared" si="6"/>
        <v>8</v>
      </c>
      <c r="S42" s="140">
        <f t="shared" si="6"/>
        <v>6</v>
      </c>
      <c r="T42" s="140">
        <f t="shared" si="6"/>
        <v>10</v>
      </c>
      <c r="U42" s="140">
        <f t="shared" si="6"/>
        <v>10</v>
      </c>
      <c r="V42" s="140">
        <f t="shared" si="6"/>
        <v>3</v>
      </c>
      <c r="W42" s="140">
        <f>SUM(W11:W41)</f>
        <v>10</v>
      </c>
      <c r="X42" s="140">
        <f t="shared" si="6"/>
        <v>21</v>
      </c>
      <c r="Y42" s="141">
        <f t="shared" si="6"/>
        <v>0</v>
      </c>
      <c r="Z42" s="142">
        <f t="shared" si="6"/>
        <v>0</v>
      </c>
      <c r="AA42" s="138">
        <f t="shared" si="6"/>
        <v>4</v>
      </c>
      <c r="AB42" s="138">
        <f t="shared" si="6"/>
        <v>1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ht="32.1" customHeigh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45.6" customHeight="1" x14ac:dyDescent="0.25">
      <c r="A44" s="295" t="s">
        <v>3</v>
      </c>
      <c r="B44" s="373"/>
      <c r="C44" s="322"/>
      <c r="D44" s="258" t="s">
        <v>4</v>
      </c>
      <c r="E44" s="15" t="s">
        <v>70</v>
      </c>
      <c r="F44" s="261" t="s">
        <v>71</v>
      </c>
      <c r="G44" s="261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x14ac:dyDescent="0.25">
      <c r="A45" s="374" t="s">
        <v>33</v>
      </c>
      <c r="B45" s="377" t="s">
        <v>34</v>
      </c>
      <c r="C45" s="378"/>
      <c r="D45" s="23">
        <f t="shared" ref="D45:D73" si="7">SUM(E45:H45)</f>
        <v>130</v>
      </c>
      <c r="E45" s="24">
        <v>110</v>
      </c>
      <c r="F45" s="25">
        <v>3</v>
      </c>
      <c r="G45" s="25"/>
      <c r="H45" s="149">
        <v>17</v>
      </c>
      <c r="I45" s="150"/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375"/>
      <c r="B46" s="302" t="s">
        <v>35</v>
      </c>
      <c r="C46" s="152" t="s">
        <v>36</v>
      </c>
      <c r="D46" s="23">
        <f t="shared" si="7"/>
        <v>59</v>
      </c>
      <c r="E46" s="37">
        <v>49</v>
      </c>
      <c r="F46" s="38">
        <v>2</v>
      </c>
      <c r="G46" s="38"/>
      <c r="H46" s="121">
        <v>8</v>
      </c>
      <c r="I46" s="153"/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x14ac:dyDescent="0.25">
      <c r="A47" s="375"/>
      <c r="B47" s="379"/>
      <c r="C47" s="264" t="s">
        <v>37</v>
      </c>
      <c r="D47" s="84">
        <f t="shared" si="7"/>
        <v>26</v>
      </c>
      <c r="E47" s="57">
        <v>15</v>
      </c>
      <c r="F47" s="58">
        <v>1</v>
      </c>
      <c r="G47" s="58"/>
      <c r="H47" s="74">
        <v>10</v>
      </c>
      <c r="I47" s="154"/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x14ac:dyDescent="0.25">
      <c r="A48" s="375"/>
      <c r="B48" s="379"/>
      <c r="C48" s="264" t="s">
        <v>38</v>
      </c>
      <c r="D48" s="47">
        <f t="shared" si="7"/>
        <v>13</v>
      </c>
      <c r="E48" s="57">
        <v>10</v>
      </c>
      <c r="F48" s="58">
        <v>1</v>
      </c>
      <c r="G48" s="58"/>
      <c r="H48" s="74">
        <v>2</v>
      </c>
      <c r="I48" s="154"/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375"/>
      <c r="B49" s="303"/>
      <c r="C49" s="155" t="s">
        <v>39</v>
      </c>
      <c r="D49" s="62">
        <f t="shared" si="7"/>
        <v>46</v>
      </c>
      <c r="E49" s="63">
        <v>44</v>
      </c>
      <c r="F49" s="64">
        <v>0</v>
      </c>
      <c r="G49" s="64"/>
      <c r="H49" s="130">
        <v>2</v>
      </c>
      <c r="I49" s="156"/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375"/>
      <c r="B50" s="380" t="s">
        <v>40</v>
      </c>
      <c r="C50" s="381"/>
      <c r="D50" s="56">
        <f t="shared" si="7"/>
        <v>83</v>
      </c>
      <c r="E50" s="48">
        <v>65</v>
      </c>
      <c r="F50" s="49">
        <v>1</v>
      </c>
      <c r="G50" s="49"/>
      <c r="H50" s="70">
        <v>17</v>
      </c>
      <c r="I50" s="157"/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375"/>
      <c r="B51" s="334" t="s">
        <v>41</v>
      </c>
      <c r="C51" s="335"/>
      <c r="D51" s="84">
        <f t="shared" si="7"/>
        <v>58</v>
      </c>
      <c r="E51" s="57">
        <v>28</v>
      </c>
      <c r="F51" s="58">
        <v>2</v>
      </c>
      <c r="G51" s="58"/>
      <c r="H51" s="74">
        <v>28</v>
      </c>
      <c r="I51" s="154"/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375"/>
      <c r="B52" s="334" t="s">
        <v>42</v>
      </c>
      <c r="C52" s="335"/>
      <c r="D52" s="84">
        <f t="shared" si="7"/>
        <v>22</v>
      </c>
      <c r="E52" s="57">
        <v>16</v>
      </c>
      <c r="F52" s="58">
        <v>2</v>
      </c>
      <c r="G52" s="58"/>
      <c r="H52" s="74">
        <v>4</v>
      </c>
      <c r="I52" s="154"/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375"/>
      <c r="B53" s="334" t="s">
        <v>43</v>
      </c>
      <c r="C53" s="335"/>
      <c r="D53" s="84">
        <f t="shared" si="7"/>
        <v>0</v>
      </c>
      <c r="E53" s="57"/>
      <c r="F53" s="58"/>
      <c r="G53" s="58"/>
      <c r="H53" s="74"/>
      <c r="I53" s="154"/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375"/>
      <c r="B54" s="334" t="s">
        <v>44</v>
      </c>
      <c r="C54" s="335"/>
      <c r="D54" s="84">
        <f t="shared" si="7"/>
        <v>24</v>
      </c>
      <c r="E54" s="57">
        <v>16</v>
      </c>
      <c r="F54" s="58">
        <v>2</v>
      </c>
      <c r="G54" s="58"/>
      <c r="H54" s="74">
        <v>6</v>
      </c>
      <c r="I54" s="154"/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375"/>
      <c r="B55" s="334" t="s">
        <v>45</v>
      </c>
      <c r="C55" s="335"/>
      <c r="D55" s="84">
        <f t="shared" si="7"/>
        <v>0</v>
      </c>
      <c r="E55" s="117"/>
      <c r="F55" s="90"/>
      <c r="G55" s="90"/>
      <c r="H55" s="118"/>
      <c r="I55" s="158"/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ht="22.5" customHeight="1" x14ac:dyDescent="0.25">
      <c r="A56" s="375"/>
      <c r="B56" s="360" t="s">
        <v>46</v>
      </c>
      <c r="C56" s="361"/>
      <c r="D56" s="84">
        <f t="shared" si="7"/>
        <v>0</v>
      </c>
      <c r="E56" s="117"/>
      <c r="F56" s="90"/>
      <c r="G56" s="90"/>
      <c r="H56" s="118"/>
      <c r="I56" s="158"/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375"/>
      <c r="B57" s="362" t="s">
        <v>47</v>
      </c>
      <c r="C57" s="363"/>
      <c r="D57" s="84">
        <f t="shared" si="7"/>
        <v>0</v>
      </c>
      <c r="E57" s="117"/>
      <c r="F57" s="90"/>
      <c r="G57" s="90"/>
      <c r="H57" s="118"/>
      <c r="I57" s="158"/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375"/>
      <c r="B58" s="364" t="s">
        <v>48</v>
      </c>
      <c r="C58" s="95" t="s">
        <v>49</v>
      </c>
      <c r="D58" s="36">
        <f t="shared" si="7"/>
        <v>13</v>
      </c>
      <c r="E58" s="41">
        <v>7</v>
      </c>
      <c r="F58" s="38">
        <v>2</v>
      </c>
      <c r="G58" s="38"/>
      <c r="H58" s="121">
        <v>4</v>
      </c>
      <c r="I58" s="153"/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375"/>
      <c r="B59" s="365"/>
      <c r="C59" s="262" t="s">
        <v>50</v>
      </c>
      <c r="D59" s="47">
        <f t="shared" si="7"/>
        <v>11</v>
      </c>
      <c r="E59" s="60">
        <v>7</v>
      </c>
      <c r="F59" s="58">
        <v>1</v>
      </c>
      <c r="G59" s="58"/>
      <c r="H59" s="74">
        <v>3</v>
      </c>
      <c r="I59" s="154"/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x14ac:dyDescent="0.25">
      <c r="A60" s="375"/>
      <c r="B60" s="366"/>
      <c r="C60" s="106" t="s">
        <v>51</v>
      </c>
      <c r="D60" s="107">
        <f t="shared" si="7"/>
        <v>0</v>
      </c>
      <c r="E60" s="159"/>
      <c r="F60" s="87"/>
      <c r="G60" s="87"/>
      <c r="H60" s="129"/>
      <c r="I60" s="160"/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x14ac:dyDescent="0.25">
      <c r="A61" s="375"/>
      <c r="B61" s="364" t="s">
        <v>52</v>
      </c>
      <c r="C61" s="35" t="s">
        <v>53</v>
      </c>
      <c r="D61" s="23">
        <f t="shared" si="7"/>
        <v>0</v>
      </c>
      <c r="E61" s="37"/>
      <c r="F61" s="38"/>
      <c r="G61" s="38"/>
      <c r="H61" s="121"/>
      <c r="I61" s="153"/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375"/>
      <c r="B62" s="365"/>
      <c r="C62" s="115" t="s">
        <v>54</v>
      </c>
      <c r="D62" s="84">
        <f t="shared" si="7"/>
        <v>0</v>
      </c>
      <c r="E62" s="57"/>
      <c r="F62" s="58"/>
      <c r="G62" s="58"/>
      <c r="H62" s="74"/>
      <c r="I62" s="154"/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375"/>
      <c r="B63" s="366"/>
      <c r="C63" s="106" t="s">
        <v>51</v>
      </c>
      <c r="D63" s="107">
        <f t="shared" si="7"/>
        <v>38</v>
      </c>
      <c r="E63" s="108">
        <v>36</v>
      </c>
      <c r="F63" s="87">
        <v>0</v>
      </c>
      <c r="G63" s="87"/>
      <c r="H63" s="129">
        <v>2</v>
      </c>
      <c r="I63" s="160"/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375"/>
      <c r="B64" s="334" t="s">
        <v>55</v>
      </c>
      <c r="C64" s="335"/>
      <c r="D64" s="84">
        <f t="shared" si="7"/>
        <v>166</v>
      </c>
      <c r="E64" s="57">
        <v>95</v>
      </c>
      <c r="F64" s="58">
        <v>6</v>
      </c>
      <c r="G64" s="58"/>
      <c r="H64" s="74">
        <v>65</v>
      </c>
      <c r="I64" s="154"/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375"/>
      <c r="B65" s="314" t="s">
        <v>56</v>
      </c>
      <c r="C65" s="161" t="s">
        <v>57</v>
      </c>
      <c r="D65" s="84">
        <f t="shared" si="7"/>
        <v>0</v>
      </c>
      <c r="E65" s="57"/>
      <c r="F65" s="58"/>
      <c r="G65" s="58"/>
      <c r="H65" s="74"/>
      <c r="I65" s="154"/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375"/>
      <c r="B66" s="314"/>
      <c r="C66" s="161" t="s">
        <v>58</v>
      </c>
      <c r="D66" s="84">
        <f t="shared" si="7"/>
        <v>0</v>
      </c>
      <c r="E66" s="57"/>
      <c r="F66" s="58"/>
      <c r="G66" s="58"/>
      <c r="H66" s="74"/>
      <c r="I66" s="154"/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375"/>
      <c r="B67" s="336" t="s">
        <v>59</v>
      </c>
      <c r="C67" s="336"/>
      <c r="D67" s="84">
        <f t="shared" si="7"/>
        <v>0</v>
      </c>
      <c r="E67" s="57"/>
      <c r="F67" s="58"/>
      <c r="G67" s="58"/>
      <c r="H67" s="74"/>
      <c r="I67" s="154"/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375"/>
      <c r="B68" s="337" t="s">
        <v>60</v>
      </c>
      <c r="C68" s="338"/>
      <c r="D68" s="84">
        <f t="shared" si="7"/>
        <v>0</v>
      </c>
      <c r="E68" s="57"/>
      <c r="F68" s="58"/>
      <c r="G68" s="58"/>
      <c r="H68" s="74"/>
      <c r="I68" s="154"/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375"/>
      <c r="B69" s="360" t="s">
        <v>61</v>
      </c>
      <c r="C69" s="361"/>
      <c r="D69" s="84">
        <f t="shared" si="7"/>
        <v>0</v>
      </c>
      <c r="E69" s="117"/>
      <c r="F69" s="90"/>
      <c r="G69" s="90"/>
      <c r="H69" s="118"/>
      <c r="I69" s="158"/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375"/>
      <c r="B70" s="362" t="s">
        <v>62</v>
      </c>
      <c r="C70" s="363"/>
      <c r="D70" s="84">
        <f t="shared" si="7"/>
        <v>215</v>
      </c>
      <c r="E70" s="117">
        <v>3</v>
      </c>
      <c r="F70" s="90">
        <v>74</v>
      </c>
      <c r="G70" s="90">
        <v>64</v>
      </c>
      <c r="H70" s="118">
        <v>74</v>
      </c>
      <c r="I70" s="158"/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375"/>
      <c r="B71" s="364" t="s">
        <v>63</v>
      </c>
      <c r="C71" s="119" t="s">
        <v>64</v>
      </c>
      <c r="D71" s="23">
        <f t="shared" si="7"/>
        <v>0</v>
      </c>
      <c r="E71" s="37"/>
      <c r="F71" s="38"/>
      <c r="G71" s="38"/>
      <c r="H71" s="121"/>
      <c r="I71" s="153"/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375"/>
      <c r="B72" s="365"/>
      <c r="C72" s="162" t="s">
        <v>65</v>
      </c>
      <c r="D72" s="84">
        <f t="shared" si="7"/>
        <v>0</v>
      </c>
      <c r="E72" s="57"/>
      <c r="F72" s="58"/>
      <c r="G72" s="58"/>
      <c r="H72" s="74"/>
      <c r="I72" s="154"/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ht="22.5" x14ac:dyDescent="0.25">
      <c r="A73" s="375"/>
      <c r="B73" s="366"/>
      <c r="C73" s="127" t="s">
        <v>66</v>
      </c>
      <c r="D73" s="84">
        <f t="shared" si="7"/>
        <v>0</v>
      </c>
      <c r="E73" s="117"/>
      <c r="F73" s="90"/>
      <c r="G73" s="90"/>
      <c r="H73" s="118"/>
      <c r="I73" s="158"/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375"/>
      <c r="B74" s="382" t="s">
        <v>67</v>
      </c>
      <c r="C74" s="383"/>
      <c r="D74" s="36">
        <f>SUM(E74:H74)</f>
        <v>0</v>
      </c>
      <c r="E74" s="37"/>
      <c r="F74" s="38"/>
      <c r="G74" s="38"/>
      <c r="H74" s="163"/>
      <c r="I74" s="153"/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375"/>
      <c r="B75" s="369" t="s">
        <v>68</v>
      </c>
      <c r="C75" s="370"/>
      <c r="D75" s="62">
        <f>SUM(E75:H75)</f>
        <v>0</v>
      </c>
      <c r="E75" s="63"/>
      <c r="F75" s="64"/>
      <c r="G75" s="64"/>
      <c r="H75" s="164"/>
      <c r="I75" s="156"/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376"/>
      <c r="B76" s="357" t="s">
        <v>4</v>
      </c>
      <c r="C76" s="359"/>
      <c r="D76" s="135">
        <f>SUM(E76:H76)</f>
        <v>904</v>
      </c>
      <c r="E76" s="136">
        <f>SUM(E45:E75)</f>
        <v>501</v>
      </c>
      <c r="F76" s="139">
        <f t="shared" ref="F76:I76" si="11">SUM(F45:F75)</f>
        <v>97</v>
      </c>
      <c r="G76" s="139">
        <f t="shared" si="11"/>
        <v>64</v>
      </c>
      <c r="H76" s="165">
        <f t="shared" si="11"/>
        <v>242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ht="32.1" customHeigh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ht="36" customHeight="1" x14ac:dyDescent="0.25">
      <c r="A78" s="314" t="s">
        <v>76</v>
      </c>
      <c r="B78" s="314"/>
      <c r="C78" s="314"/>
      <c r="D78" s="256" t="s">
        <v>77</v>
      </c>
      <c r="E78" s="260" t="s">
        <v>78</v>
      </c>
      <c r="F78" s="261" t="s">
        <v>79</v>
      </c>
      <c r="G78" s="261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ht="32.1" customHeigh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ht="26.45" customHeight="1" x14ac:dyDescent="0.25">
      <c r="A85" s="330" t="s">
        <v>87</v>
      </c>
      <c r="B85" s="339"/>
      <c r="C85" s="340"/>
      <c r="D85" s="258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83" t="s">
        <v>92</v>
      </c>
      <c r="B89" s="183"/>
      <c r="C89" s="184"/>
      <c r="E89" s="185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x14ac:dyDescent="0.25">
      <c r="A90" s="321" t="s">
        <v>93</v>
      </c>
      <c r="B90" s="321"/>
      <c r="C90" s="321"/>
      <c r="D90" s="330" t="s">
        <v>94</v>
      </c>
      <c r="E90" s="322" t="s">
        <v>95</v>
      </c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ht="18.75" customHeight="1" x14ac:dyDescent="0.25">
      <c r="A91" s="321"/>
      <c r="B91" s="321"/>
      <c r="C91" s="321"/>
      <c r="D91" s="330"/>
      <c r="E91" s="322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331" t="s">
        <v>96</v>
      </c>
      <c r="B92" s="332"/>
      <c r="C92" s="333"/>
      <c r="D92" s="186"/>
      <c r="E92" s="187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307" t="s">
        <v>97</v>
      </c>
      <c r="B93" s="308"/>
      <c r="C93" s="309"/>
      <c r="D93" s="188"/>
      <c r="E93" s="18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x14ac:dyDescent="0.25">
      <c r="A94" s="318" t="s">
        <v>98</v>
      </c>
      <c r="B94" s="319"/>
      <c r="C94" s="320"/>
      <c r="D94" s="190"/>
      <c r="E94" s="191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ht="32.1" customHeight="1" x14ac:dyDescent="0.25">
      <c r="A95" s="183" t="s">
        <v>99</v>
      </c>
      <c r="B95" s="183"/>
      <c r="C95" s="184"/>
      <c r="E95" s="185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29.25" customHeigh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ht="26.25" customHeight="1" x14ac:dyDescent="0.25">
      <c r="A97" s="321"/>
      <c r="B97" s="321"/>
      <c r="C97" s="321"/>
      <c r="D97" s="314"/>
      <c r="E97" s="322"/>
      <c r="F97" s="260" t="s">
        <v>11</v>
      </c>
      <c r="G97" s="18" t="s">
        <v>12</v>
      </c>
      <c r="H97" s="192" t="s">
        <v>104</v>
      </c>
      <c r="I97" s="261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CA100" s="44" t="str">
        <f t="shared" si="13"/>
        <v/>
      </c>
      <c r="CB100" s="201" t="str">
        <f t="shared" si="14"/>
        <v/>
      </c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ht="32.1" customHeight="1" x14ac:dyDescent="0.25">
      <c r="A101" s="183" t="s">
        <v>110</v>
      </c>
      <c r="B101" s="184"/>
      <c r="C101" s="184"/>
      <c r="D101" s="215"/>
      <c r="H101" s="216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0.45" customHeigh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ht="20.45" customHeight="1" x14ac:dyDescent="0.25">
      <c r="A103" s="312"/>
      <c r="B103" s="312"/>
      <c r="C103" s="313"/>
      <c r="D103" s="314"/>
      <c r="E103" s="260" t="s">
        <v>114</v>
      </c>
      <c r="F103" s="192" t="s">
        <v>115</v>
      </c>
      <c r="G103" s="261" t="s">
        <v>116</v>
      </c>
      <c r="H103" s="261" t="s">
        <v>117</v>
      </c>
      <c r="I103" s="265" t="s">
        <v>118</v>
      </c>
      <c r="J103" s="18" t="s">
        <v>119</v>
      </c>
      <c r="K103" s="260" t="s">
        <v>120</v>
      </c>
      <c r="L103" s="259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ht="27.75" customHeigh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ht="29.25" customHeight="1" x14ac:dyDescent="0.25">
      <c r="A114" s="257" t="s">
        <v>129</v>
      </c>
      <c r="B114" s="224" t="s">
        <v>130</v>
      </c>
      <c r="C114" s="255" t="s">
        <v>131</v>
      </c>
      <c r="D114" s="263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ht="23.25" customHeigh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ht="27.75" customHeigh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ht="27" customHeigh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ht="42" x14ac:dyDescent="0.25">
      <c r="A118" s="294"/>
      <c r="B118" s="256" t="s">
        <v>136</v>
      </c>
      <c r="C118" s="258" t="s">
        <v>137</v>
      </c>
      <c r="D118" s="258" t="s">
        <v>138</v>
      </c>
      <c r="E118" s="258" t="s">
        <v>139</v>
      </c>
      <c r="F118" s="258" t="s">
        <v>140</v>
      </c>
      <c r="G118" s="258" t="s">
        <v>141</v>
      </c>
      <c r="H118" s="258" t="s">
        <v>142</v>
      </c>
      <c r="I118" s="258" t="s">
        <v>143</v>
      </c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44.25" customHeight="1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45" customHeight="1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183" t="s">
        <v>146</v>
      </c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0.25" customHeigh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customHeight="1" x14ac:dyDescent="0.25">
      <c r="A123" s="294"/>
      <c r="B123" s="260" t="s">
        <v>148</v>
      </c>
      <c r="C123" s="260" t="s">
        <v>149</v>
      </c>
      <c r="D123" s="261" t="s">
        <v>150</v>
      </c>
      <c r="E123" s="261" t="s">
        <v>151</v>
      </c>
      <c r="F123" s="261" t="s">
        <v>152</v>
      </c>
      <c r="G123" s="261" t="s">
        <v>153</v>
      </c>
      <c r="H123" s="261" t="s">
        <v>154</v>
      </c>
      <c r="I123" s="261" t="s">
        <v>155</v>
      </c>
      <c r="J123" s="261" t="s">
        <v>156</v>
      </c>
      <c r="K123" s="261" t="s">
        <v>157</v>
      </c>
      <c r="L123" s="261" t="s">
        <v>158</v>
      </c>
      <c r="M123" s="259" t="s">
        <v>159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31.5" customHeight="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3.5" customHeight="1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4.75" customHeight="1" x14ac:dyDescent="0.25">
      <c r="A126" s="183" t="s">
        <v>162</v>
      </c>
      <c r="B126" s="222"/>
      <c r="C126" s="222"/>
      <c r="D126" s="222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35.25" customHeight="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54" t="s">
        <v>174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27.75" customHeight="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</row>
    <row r="130" spans="1:93" ht="24.75" customHeight="1" x14ac:dyDescent="0.25">
      <c r="A130" s="183" t="s">
        <v>176</v>
      </c>
      <c r="B130" s="24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1" customHeight="1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39.75" customHeight="1" x14ac:dyDescent="0.25">
      <c r="A132" s="281"/>
      <c r="B132" s="283"/>
      <c r="C132" s="192" t="s">
        <v>178</v>
      </c>
      <c r="D132" s="261" t="s">
        <v>179</v>
      </c>
      <c r="E132" s="261" t="s">
        <v>180</v>
      </c>
      <c r="F132" s="22" t="s">
        <v>181</v>
      </c>
      <c r="G132" s="192" t="s">
        <v>173</v>
      </c>
      <c r="H132" s="259" t="s">
        <v>174</v>
      </c>
      <c r="BV132" s="8"/>
      <c r="BW132" s="8"/>
      <c r="BY132" s="7"/>
      <c r="BZ132" s="7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41.25" customHeight="1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</row>
    <row r="197" spans="1:104" ht="14.25" customHeight="1" x14ac:dyDescent="0.25"/>
    <row r="198" spans="1:104" s="252" customFormat="1" x14ac:dyDescent="0.25">
      <c r="A198" s="252">
        <f>SUM(D42,D76,D83,D86:D88,D92:E94,D98:E100,D104:L112,B115:D115,B119:B120,B124:B125,B129:M129,B133:H133)</f>
        <v>1809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",[8]NOMBRE!B2," - ","( ",[8]NOMBRE!C2,[8]NOMBRE!D2,[8]NOMBRE!E2,[8]NOMBRE!F2,[8]NOMBRE!G2,"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",[8]NOMBRE!B6," - ","( ",[8]NOMBRE!C6,[8]NOMBRE!D6," )")</f>
        <v>MES: JULIO - ( 07 )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",[8]NOMBRE!B7)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261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374" t="s">
        <v>33</v>
      </c>
      <c r="B11" s="377" t="s">
        <v>34</v>
      </c>
      <c r="C11" s="378"/>
      <c r="D11" s="23">
        <f>SUM(E11:G11)</f>
        <v>145</v>
      </c>
      <c r="E11" s="24">
        <v>98</v>
      </c>
      <c r="F11" s="25">
        <v>35</v>
      </c>
      <c r="G11" s="25">
        <v>12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60</v>
      </c>
      <c r="E12" s="37">
        <v>8</v>
      </c>
      <c r="F12" s="38">
        <v>12</v>
      </c>
      <c r="G12" s="38">
        <v>15</v>
      </c>
      <c r="H12" s="38">
        <v>11</v>
      </c>
      <c r="I12" s="39">
        <v>4</v>
      </c>
      <c r="J12" s="38"/>
      <c r="K12" s="38"/>
      <c r="L12" s="38">
        <v>3</v>
      </c>
      <c r="M12" s="38"/>
      <c r="N12" s="38"/>
      <c r="O12" s="38">
        <v>3</v>
      </c>
      <c r="P12" s="38"/>
      <c r="Q12" s="38"/>
      <c r="R12" s="38"/>
      <c r="S12" s="38"/>
      <c r="T12" s="38"/>
      <c r="U12" s="38"/>
      <c r="V12" s="38"/>
      <c r="W12" s="38">
        <v>2</v>
      </c>
      <c r="X12" s="40">
        <v>2</v>
      </c>
      <c r="Y12" s="41"/>
      <c r="Z12" s="40"/>
      <c r="AA12" s="42"/>
      <c r="AB12" s="42"/>
      <c r="AC12" s="42"/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264" t="s">
        <v>37</v>
      </c>
      <c r="D13" s="47">
        <f>SUM(E13:X13)</f>
        <v>28</v>
      </c>
      <c r="E13" s="48">
        <v>4</v>
      </c>
      <c r="F13" s="49">
        <v>3</v>
      </c>
      <c r="G13" s="49">
        <v>8</v>
      </c>
      <c r="H13" s="49">
        <v>11</v>
      </c>
      <c r="I13" s="50"/>
      <c r="J13" s="49"/>
      <c r="K13" s="49"/>
      <c r="L13" s="49"/>
      <c r="M13" s="49"/>
      <c r="N13" s="49">
        <v>2</v>
      </c>
      <c r="O13" s="49"/>
      <c r="P13" s="49"/>
      <c r="Q13" s="49"/>
      <c r="R13" s="49"/>
      <c r="S13" s="49"/>
      <c r="T13" s="49"/>
      <c r="U13" s="49"/>
      <c r="V13" s="49"/>
      <c r="W13" s="49"/>
      <c r="X13" s="51"/>
      <c r="Y13" s="52"/>
      <c r="Z13" s="51"/>
      <c r="AA13" s="53"/>
      <c r="AB13" s="53"/>
      <c r="AC13" s="54"/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12</v>
      </c>
      <c r="E14" s="57">
        <v>2</v>
      </c>
      <c r="F14" s="58">
        <v>3</v>
      </c>
      <c r="G14" s="58">
        <v>2</v>
      </c>
      <c r="H14" s="58">
        <v>1</v>
      </c>
      <c r="I14" s="59"/>
      <c r="J14" s="58"/>
      <c r="K14" s="58"/>
      <c r="L14" s="58"/>
      <c r="M14" s="58"/>
      <c r="N14" s="58"/>
      <c r="O14" s="58"/>
      <c r="P14" s="58"/>
      <c r="Q14" s="58">
        <v>2</v>
      </c>
      <c r="R14" s="58">
        <v>1</v>
      </c>
      <c r="S14" s="58"/>
      <c r="T14" s="58"/>
      <c r="U14" s="58"/>
      <c r="V14" s="58"/>
      <c r="W14" s="58"/>
      <c r="X14" s="51">
        <v>1</v>
      </c>
      <c r="Y14" s="60"/>
      <c r="Z14" s="51"/>
      <c r="AA14" s="53"/>
      <c r="AB14" s="53"/>
      <c r="AC14" s="53"/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34</v>
      </c>
      <c r="E15" s="63">
        <v>12</v>
      </c>
      <c r="F15" s="64">
        <v>1</v>
      </c>
      <c r="G15" s="64">
        <v>3</v>
      </c>
      <c r="H15" s="64">
        <v>2</v>
      </c>
      <c r="I15" s="65"/>
      <c r="J15" s="64"/>
      <c r="K15" s="64"/>
      <c r="L15" s="64">
        <v>3</v>
      </c>
      <c r="M15" s="64">
        <v>4</v>
      </c>
      <c r="N15" s="64">
        <v>2</v>
      </c>
      <c r="O15" s="64">
        <v>3</v>
      </c>
      <c r="P15" s="64"/>
      <c r="Q15" s="64"/>
      <c r="R15" s="64"/>
      <c r="S15" s="64">
        <v>1</v>
      </c>
      <c r="T15" s="64"/>
      <c r="U15" s="64">
        <v>2</v>
      </c>
      <c r="V15" s="64">
        <v>1</v>
      </c>
      <c r="W15" s="64"/>
      <c r="X15" s="66"/>
      <c r="Y15" s="67"/>
      <c r="Z15" s="66"/>
      <c r="AA15" s="68">
        <v>5</v>
      </c>
      <c r="AB15" s="68">
        <v>1</v>
      </c>
      <c r="AC15" s="68"/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61</v>
      </c>
      <c r="E16" s="48">
        <v>36</v>
      </c>
      <c r="F16" s="49">
        <v>8</v>
      </c>
      <c r="G16" s="49">
        <v>7</v>
      </c>
      <c r="H16" s="49">
        <v>10</v>
      </c>
      <c r="I16" s="54"/>
      <c r="J16" s="52"/>
      <c r="K16" s="49"/>
      <c r="L16" s="4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72"/>
      <c r="AA16" s="54"/>
      <c r="AB16" s="54"/>
      <c r="AC16" s="54"/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375"/>
      <c r="B17" s="334" t="s">
        <v>41</v>
      </c>
      <c r="C17" s="335"/>
      <c r="D17" s="47">
        <f t="shared" si="4"/>
        <v>45</v>
      </c>
      <c r="E17" s="57">
        <v>5</v>
      </c>
      <c r="F17" s="58">
        <v>21</v>
      </c>
      <c r="G17" s="58">
        <v>14</v>
      </c>
      <c r="H17" s="58">
        <v>5</v>
      </c>
      <c r="I17" s="53"/>
      <c r="J17" s="60"/>
      <c r="K17" s="58"/>
      <c r="L17" s="5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51"/>
      <c r="AA17" s="53"/>
      <c r="AB17" s="53"/>
      <c r="AC17" s="53"/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375"/>
      <c r="B18" s="334" t="s">
        <v>42</v>
      </c>
      <c r="C18" s="335"/>
      <c r="D18" s="47">
        <f t="shared" si="4"/>
        <v>19</v>
      </c>
      <c r="E18" s="57">
        <v>5</v>
      </c>
      <c r="F18" s="58">
        <v>3</v>
      </c>
      <c r="G18" s="58">
        <v>7</v>
      </c>
      <c r="H18" s="58">
        <v>4</v>
      </c>
      <c r="I18" s="53"/>
      <c r="J18" s="60"/>
      <c r="K18" s="58"/>
      <c r="L18" s="5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51"/>
      <c r="AA18" s="53"/>
      <c r="AB18" s="53"/>
      <c r="AC18" s="53"/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375"/>
      <c r="B19" s="334" t="s">
        <v>43</v>
      </c>
      <c r="C19" s="335"/>
      <c r="D19" s="47">
        <f t="shared" si="4"/>
        <v>0</v>
      </c>
      <c r="E19" s="57">
        <v>0</v>
      </c>
      <c r="F19" s="58"/>
      <c r="G19" s="58"/>
      <c r="H19" s="58"/>
      <c r="I19" s="53"/>
      <c r="J19" s="60"/>
      <c r="K19" s="58"/>
      <c r="L19" s="5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51"/>
      <c r="AA19" s="53"/>
      <c r="AB19" s="53"/>
      <c r="AC19" s="53"/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375"/>
      <c r="B20" s="334" t="s">
        <v>44</v>
      </c>
      <c r="C20" s="335"/>
      <c r="D20" s="47">
        <f t="shared" si="4"/>
        <v>19</v>
      </c>
      <c r="E20" s="57">
        <v>19</v>
      </c>
      <c r="F20" s="58"/>
      <c r="G20" s="58"/>
      <c r="H20" s="58"/>
      <c r="I20" s="53"/>
      <c r="J20" s="60"/>
      <c r="K20" s="58"/>
      <c r="L20" s="58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51"/>
      <c r="AA20" s="53"/>
      <c r="AB20" s="53"/>
      <c r="AC20" s="53"/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375"/>
      <c r="B21" s="334" t="s">
        <v>45</v>
      </c>
      <c r="C21" s="335"/>
      <c r="D21" s="47">
        <f>SUM(E21:X21)</f>
        <v>0</v>
      </c>
      <c r="E21" s="57">
        <v>0</v>
      </c>
      <c r="F21" s="58"/>
      <c r="G21" s="58"/>
      <c r="H21" s="58"/>
      <c r="I21" s="53"/>
      <c r="J21" s="76"/>
      <c r="K21" s="77"/>
      <c r="L21" s="77"/>
      <c r="M21" s="77"/>
      <c r="N21" s="77"/>
      <c r="O21" s="77"/>
      <c r="P21" s="76"/>
      <c r="Q21" s="74"/>
      <c r="R21" s="74"/>
      <c r="S21" s="74"/>
      <c r="T21" s="74"/>
      <c r="U21" s="77"/>
      <c r="V21" s="77"/>
      <c r="W21" s="77"/>
      <c r="X21" s="29"/>
      <c r="Y21" s="78"/>
      <c r="Z21" s="31"/>
      <c r="AA21" s="79"/>
      <c r="AB21" s="53"/>
      <c r="AC21" s="53"/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ht="22.5" customHeight="1" x14ac:dyDescent="0.25">
      <c r="A22" s="375"/>
      <c r="B22" s="360" t="s">
        <v>46</v>
      </c>
      <c r="C22" s="361"/>
      <c r="D22" s="47">
        <f>SUM(J22:S22)</f>
        <v>0</v>
      </c>
      <c r="E22" s="80"/>
      <c r="F22" s="81"/>
      <c r="G22" s="81"/>
      <c r="H22" s="81"/>
      <c r="I22" s="82"/>
      <c r="J22" s="60"/>
      <c r="K22" s="58"/>
      <c r="L22" s="58"/>
      <c r="M22" s="58"/>
      <c r="N22" s="58"/>
      <c r="O22" s="58"/>
      <c r="P22" s="58"/>
      <c r="Q22" s="58"/>
      <c r="R22" s="58"/>
      <c r="S22" s="58"/>
      <c r="T22" s="83"/>
      <c r="U22" s="83"/>
      <c r="V22" s="83"/>
      <c r="W22" s="83"/>
      <c r="X22" s="83"/>
      <c r="Y22" s="75"/>
      <c r="Z22" s="51"/>
      <c r="AA22" s="53"/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375"/>
      <c r="B23" s="362" t="s">
        <v>47</v>
      </c>
      <c r="C23" s="363"/>
      <c r="D23" s="84">
        <f>SUM(H23:X23)</f>
        <v>0</v>
      </c>
      <c r="E23" s="85"/>
      <c r="F23" s="86"/>
      <c r="G23" s="86"/>
      <c r="H23" s="87"/>
      <c r="I23" s="88"/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3"/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375"/>
      <c r="B24" s="364" t="s">
        <v>48</v>
      </c>
      <c r="C24" s="95" t="s">
        <v>49</v>
      </c>
      <c r="D24" s="23">
        <f>SUM(E24:F24)</f>
        <v>11</v>
      </c>
      <c r="E24" s="48">
        <v>11</v>
      </c>
      <c r="F24" s="49"/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98"/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x14ac:dyDescent="0.25">
      <c r="A25" s="375"/>
      <c r="B25" s="365"/>
      <c r="C25" s="262" t="s">
        <v>50</v>
      </c>
      <c r="D25" s="84">
        <f>SUM(E25:G25)</f>
        <v>11</v>
      </c>
      <c r="E25" s="57">
        <v>11</v>
      </c>
      <c r="F25" s="58"/>
      <c r="G25" s="58"/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93"/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x14ac:dyDescent="0.25">
      <c r="A26" s="375"/>
      <c r="B26" s="366"/>
      <c r="C26" s="106" t="s">
        <v>51</v>
      </c>
      <c r="D26" s="107">
        <f>SUM(E26:G26)</f>
        <v>0</v>
      </c>
      <c r="E26" s="108">
        <v>0</v>
      </c>
      <c r="F26" s="67"/>
      <c r="G26" s="67"/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88"/>
      <c r="AB26" s="88"/>
      <c r="AC26" s="88"/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375"/>
      <c r="B27" s="364" t="s">
        <v>52</v>
      </c>
      <c r="C27" s="35" t="s">
        <v>53</v>
      </c>
      <c r="D27" s="36">
        <f>SUM(E27:H27)</f>
        <v>0</v>
      </c>
      <c r="E27" s="37">
        <v>0</v>
      </c>
      <c r="F27" s="38"/>
      <c r="G27" s="38"/>
      <c r="H27" s="38"/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98"/>
      <c r="AB27" s="42"/>
      <c r="AC27" s="42"/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53"/>
      <c r="J28" s="60"/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93"/>
      <c r="AB28" s="53"/>
      <c r="AC28" s="53"/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375"/>
      <c r="B29" s="366"/>
      <c r="C29" s="106" t="s">
        <v>51</v>
      </c>
      <c r="D29" s="107">
        <f>SUM(E29:I29)</f>
        <v>148</v>
      </c>
      <c r="E29" s="108">
        <v>140</v>
      </c>
      <c r="F29" s="87">
        <v>6</v>
      </c>
      <c r="G29" s="87">
        <v>2</v>
      </c>
      <c r="H29" s="87"/>
      <c r="I29" s="88"/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88"/>
      <c r="AB29" s="88"/>
      <c r="AC29" s="88"/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375"/>
      <c r="B30" s="334" t="s">
        <v>55</v>
      </c>
      <c r="C30" s="335"/>
      <c r="D30" s="47">
        <f t="shared" ref="D30:D34" si="5">SUM(E30:X30)</f>
        <v>141</v>
      </c>
      <c r="E30" s="57">
        <v>101</v>
      </c>
      <c r="F30" s="58">
        <v>20</v>
      </c>
      <c r="G30" s="58">
        <v>9</v>
      </c>
      <c r="H30" s="58">
        <v>11</v>
      </c>
      <c r="I30" s="53"/>
      <c r="J30" s="60"/>
      <c r="K30" s="58"/>
      <c r="L30" s="5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51"/>
      <c r="AA30" s="53"/>
      <c r="AB30" s="93"/>
      <c r="AC30" s="53"/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375"/>
      <c r="B31" s="314" t="s">
        <v>56</v>
      </c>
      <c r="C31" s="116" t="s">
        <v>57</v>
      </c>
      <c r="D31" s="47">
        <f t="shared" si="5"/>
        <v>0</v>
      </c>
      <c r="E31" s="57"/>
      <c r="F31" s="58"/>
      <c r="G31" s="58"/>
      <c r="H31" s="58"/>
      <c r="I31" s="53"/>
      <c r="J31" s="60"/>
      <c r="K31" s="58"/>
      <c r="L31" s="5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51"/>
      <c r="AA31" s="53"/>
      <c r="AB31" s="53"/>
      <c r="AC31" s="53"/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375"/>
      <c r="B32" s="314"/>
      <c r="C32" s="61" t="s">
        <v>58</v>
      </c>
      <c r="D32" s="47">
        <f t="shared" si="5"/>
        <v>0</v>
      </c>
      <c r="E32" s="57"/>
      <c r="F32" s="58"/>
      <c r="G32" s="58"/>
      <c r="H32" s="58"/>
      <c r="I32" s="53"/>
      <c r="J32" s="60"/>
      <c r="K32" s="58"/>
      <c r="L32" s="5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51"/>
      <c r="AA32" s="53"/>
      <c r="AB32" s="53"/>
      <c r="AC32" s="53"/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375"/>
      <c r="B33" s="384" t="s">
        <v>59</v>
      </c>
      <c r="C33" s="384"/>
      <c r="D33" s="47">
        <f t="shared" si="5"/>
        <v>0</v>
      </c>
      <c r="E33" s="57"/>
      <c r="F33" s="58"/>
      <c r="G33" s="58"/>
      <c r="H33" s="58"/>
      <c r="I33" s="53"/>
      <c r="J33" s="60"/>
      <c r="K33" s="58"/>
      <c r="L33" s="5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51"/>
      <c r="AA33" s="53"/>
      <c r="AB33" s="53"/>
      <c r="AC33" s="53"/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375"/>
      <c r="B34" s="380" t="s">
        <v>60</v>
      </c>
      <c r="C34" s="381"/>
      <c r="D34" s="47">
        <f t="shared" si="5"/>
        <v>0</v>
      </c>
      <c r="E34" s="57"/>
      <c r="F34" s="58"/>
      <c r="G34" s="58"/>
      <c r="H34" s="58"/>
      <c r="I34" s="53"/>
      <c r="J34" s="60"/>
      <c r="K34" s="58"/>
      <c r="L34" s="5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51"/>
      <c r="AA34" s="53"/>
      <c r="AB34" s="53"/>
      <c r="AC34" s="53"/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60"/>
      <c r="K35" s="58"/>
      <c r="L35" s="58"/>
      <c r="M35" s="74"/>
      <c r="N35" s="74"/>
      <c r="O35" s="74"/>
      <c r="P35" s="74"/>
      <c r="Q35" s="74"/>
      <c r="R35" s="74"/>
      <c r="S35" s="74"/>
      <c r="T35" s="83"/>
      <c r="U35" s="83"/>
      <c r="V35" s="83"/>
      <c r="W35" s="83"/>
      <c r="X35" s="83"/>
      <c r="Y35" s="75"/>
      <c r="Z35" s="51"/>
      <c r="AA35" s="53"/>
      <c r="AB35" s="53"/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375"/>
      <c r="B36" s="362" t="s">
        <v>62</v>
      </c>
      <c r="C36" s="363"/>
      <c r="D36" s="84">
        <f>SUM(E36:X36)</f>
        <v>142</v>
      </c>
      <c r="E36" s="117"/>
      <c r="F36" s="90"/>
      <c r="G36" s="90"/>
      <c r="H36" s="90">
        <v>3</v>
      </c>
      <c r="I36" s="93"/>
      <c r="J36" s="89">
        <v>3</v>
      </c>
      <c r="K36" s="90">
        <v>1</v>
      </c>
      <c r="L36" s="90">
        <v>3</v>
      </c>
      <c r="M36" s="118">
        <v>2</v>
      </c>
      <c r="N36" s="118">
        <v>2</v>
      </c>
      <c r="O36" s="118">
        <v>9</v>
      </c>
      <c r="P36" s="118">
        <v>9</v>
      </c>
      <c r="Q36" s="118">
        <v>7</v>
      </c>
      <c r="R36" s="118">
        <v>4</v>
      </c>
      <c r="S36" s="118">
        <v>11</v>
      </c>
      <c r="T36" s="118">
        <v>10</v>
      </c>
      <c r="U36" s="118">
        <v>13</v>
      </c>
      <c r="V36" s="118">
        <v>24</v>
      </c>
      <c r="W36" s="118">
        <v>12</v>
      </c>
      <c r="X36" s="118">
        <v>29</v>
      </c>
      <c r="Y36" s="91"/>
      <c r="Z36" s="92"/>
      <c r="AA36" s="93"/>
      <c r="AB36" s="53"/>
      <c r="AC36" s="93"/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21"/>
      <c r="V37" s="121"/>
      <c r="W37" s="121"/>
      <c r="X37" s="121"/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4"/>
      <c r="V38" s="74"/>
      <c r="W38" s="74"/>
      <c r="X38" s="74"/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129"/>
      <c r="V39" s="129"/>
      <c r="W39" s="129"/>
      <c r="X39" s="129"/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375"/>
      <c r="B40" s="367" t="s">
        <v>67</v>
      </c>
      <c r="C40" s="368"/>
      <c r="D40" s="36">
        <f>SUM(E40:X40)</f>
        <v>0</v>
      </c>
      <c r="E40" s="37"/>
      <c r="F40" s="38"/>
      <c r="G40" s="38"/>
      <c r="H40" s="38"/>
      <c r="I40" s="42"/>
      <c r="J40" s="41"/>
      <c r="K40" s="38"/>
      <c r="L40" s="38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20.25" customHeight="1" x14ac:dyDescent="0.25">
      <c r="A41" s="375"/>
      <c r="B41" s="369" t="s">
        <v>68</v>
      </c>
      <c r="C41" s="370"/>
      <c r="D41" s="62">
        <f>SUM(E41:X41)</f>
        <v>0</v>
      </c>
      <c r="E41" s="63"/>
      <c r="F41" s="64"/>
      <c r="G41" s="64"/>
      <c r="H41" s="64"/>
      <c r="I41" s="68"/>
      <c r="J41" s="67"/>
      <c r="K41" s="64"/>
      <c r="L41" s="6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376"/>
      <c r="B42" s="371" t="s">
        <v>4</v>
      </c>
      <c r="C42" s="372"/>
      <c r="D42" s="135">
        <f>SUM(E42:X42)</f>
        <v>876</v>
      </c>
      <c r="E42" s="136">
        <f>SUM(E11:E41)</f>
        <v>452</v>
      </c>
      <c r="F42" s="137">
        <f t="shared" ref="F42:AB42" si="6">SUM(F11:F41)</f>
        <v>112</v>
      </c>
      <c r="G42" s="137">
        <f t="shared" si="6"/>
        <v>79</v>
      </c>
      <c r="H42" s="137">
        <f t="shared" si="6"/>
        <v>58</v>
      </c>
      <c r="I42" s="138">
        <f t="shared" si="6"/>
        <v>4</v>
      </c>
      <c r="J42" s="139">
        <f t="shared" si="6"/>
        <v>3</v>
      </c>
      <c r="K42" s="137">
        <f t="shared" si="6"/>
        <v>1</v>
      </c>
      <c r="L42" s="137">
        <f t="shared" si="6"/>
        <v>9</v>
      </c>
      <c r="M42" s="140">
        <f t="shared" si="6"/>
        <v>6</v>
      </c>
      <c r="N42" s="140">
        <f t="shared" si="6"/>
        <v>6</v>
      </c>
      <c r="O42" s="140">
        <f t="shared" si="6"/>
        <v>15</v>
      </c>
      <c r="P42" s="140">
        <f t="shared" si="6"/>
        <v>9</v>
      </c>
      <c r="Q42" s="140">
        <f t="shared" si="6"/>
        <v>9</v>
      </c>
      <c r="R42" s="140">
        <f t="shared" si="6"/>
        <v>5</v>
      </c>
      <c r="S42" s="140">
        <f t="shared" si="6"/>
        <v>12</v>
      </c>
      <c r="T42" s="140">
        <f t="shared" si="6"/>
        <v>10</v>
      </c>
      <c r="U42" s="140">
        <f t="shared" si="6"/>
        <v>15</v>
      </c>
      <c r="V42" s="140">
        <f t="shared" si="6"/>
        <v>25</v>
      </c>
      <c r="W42" s="140">
        <f>SUM(W11:W41)</f>
        <v>14</v>
      </c>
      <c r="X42" s="140">
        <f t="shared" si="6"/>
        <v>32</v>
      </c>
      <c r="Y42" s="141">
        <f t="shared" si="6"/>
        <v>0</v>
      </c>
      <c r="Z42" s="142">
        <f t="shared" si="6"/>
        <v>0</v>
      </c>
      <c r="AA42" s="138">
        <f t="shared" si="6"/>
        <v>5</v>
      </c>
      <c r="AB42" s="138">
        <f t="shared" si="6"/>
        <v>1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ht="32.1" customHeigh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45.6" customHeight="1" x14ac:dyDescent="0.25">
      <c r="A44" s="295" t="s">
        <v>3</v>
      </c>
      <c r="B44" s="373"/>
      <c r="C44" s="322"/>
      <c r="D44" s="258" t="s">
        <v>4</v>
      </c>
      <c r="E44" s="15" t="s">
        <v>70</v>
      </c>
      <c r="F44" s="261" t="s">
        <v>71</v>
      </c>
      <c r="G44" s="261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x14ac:dyDescent="0.25">
      <c r="A45" s="374" t="s">
        <v>33</v>
      </c>
      <c r="B45" s="377" t="s">
        <v>34</v>
      </c>
      <c r="C45" s="378"/>
      <c r="D45" s="23">
        <f t="shared" ref="D45:D73" si="7">SUM(E45:H45)</f>
        <v>145</v>
      </c>
      <c r="E45" s="24">
        <v>120</v>
      </c>
      <c r="F45" s="25">
        <v>2</v>
      </c>
      <c r="G45" s="25"/>
      <c r="H45" s="149">
        <v>23</v>
      </c>
      <c r="I45" s="150"/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375"/>
      <c r="B46" s="302" t="s">
        <v>35</v>
      </c>
      <c r="C46" s="152" t="s">
        <v>36</v>
      </c>
      <c r="D46" s="23">
        <f t="shared" si="7"/>
        <v>60</v>
      </c>
      <c r="E46" s="37">
        <v>50</v>
      </c>
      <c r="F46" s="38">
        <v>2</v>
      </c>
      <c r="G46" s="38"/>
      <c r="H46" s="121">
        <v>8</v>
      </c>
      <c r="I46" s="153"/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x14ac:dyDescent="0.25">
      <c r="A47" s="375"/>
      <c r="B47" s="379"/>
      <c r="C47" s="264" t="s">
        <v>37</v>
      </c>
      <c r="D47" s="84">
        <f t="shared" si="7"/>
        <v>28</v>
      </c>
      <c r="E47" s="57">
        <v>20</v>
      </c>
      <c r="F47" s="58">
        <v>1</v>
      </c>
      <c r="G47" s="58"/>
      <c r="H47" s="74">
        <v>7</v>
      </c>
      <c r="I47" s="154"/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x14ac:dyDescent="0.25">
      <c r="A48" s="375"/>
      <c r="B48" s="379"/>
      <c r="C48" s="264" t="s">
        <v>38</v>
      </c>
      <c r="D48" s="47">
        <f t="shared" si="7"/>
        <v>12</v>
      </c>
      <c r="E48" s="57">
        <v>10</v>
      </c>
      <c r="F48" s="58">
        <v>1</v>
      </c>
      <c r="G48" s="58"/>
      <c r="H48" s="74">
        <v>1</v>
      </c>
      <c r="I48" s="154"/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375"/>
      <c r="B49" s="303"/>
      <c r="C49" s="155" t="s">
        <v>39</v>
      </c>
      <c r="D49" s="62">
        <f t="shared" si="7"/>
        <v>34</v>
      </c>
      <c r="E49" s="63">
        <v>33</v>
      </c>
      <c r="F49" s="64">
        <v>0</v>
      </c>
      <c r="G49" s="64"/>
      <c r="H49" s="130">
        <v>1</v>
      </c>
      <c r="I49" s="156"/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375"/>
      <c r="B50" s="380" t="s">
        <v>40</v>
      </c>
      <c r="C50" s="381"/>
      <c r="D50" s="56">
        <f t="shared" si="7"/>
        <v>61</v>
      </c>
      <c r="E50" s="48">
        <v>46</v>
      </c>
      <c r="F50" s="49">
        <v>1</v>
      </c>
      <c r="G50" s="49"/>
      <c r="H50" s="70">
        <v>14</v>
      </c>
      <c r="I50" s="157"/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375"/>
      <c r="B51" s="334" t="s">
        <v>41</v>
      </c>
      <c r="C51" s="335"/>
      <c r="D51" s="84">
        <f t="shared" si="7"/>
        <v>45</v>
      </c>
      <c r="E51" s="57">
        <v>23</v>
      </c>
      <c r="F51" s="58">
        <v>2</v>
      </c>
      <c r="G51" s="58"/>
      <c r="H51" s="74">
        <v>20</v>
      </c>
      <c r="I51" s="154"/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375"/>
      <c r="B52" s="334" t="s">
        <v>42</v>
      </c>
      <c r="C52" s="335"/>
      <c r="D52" s="84">
        <f t="shared" si="7"/>
        <v>19</v>
      </c>
      <c r="E52" s="57">
        <v>16</v>
      </c>
      <c r="F52" s="58">
        <v>1</v>
      </c>
      <c r="G52" s="58"/>
      <c r="H52" s="74">
        <v>2</v>
      </c>
      <c r="I52" s="154"/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375"/>
      <c r="B53" s="334" t="s">
        <v>43</v>
      </c>
      <c r="C53" s="335"/>
      <c r="D53" s="84">
        <f t="shared" si="7"/>
        <v>0</v>
      </c>
      <c r="E53" s="57"/>
      <c r="F53" s="58"/>
      <c r="G53" s="58"/>
      <c r="H53" s="74"/>
      <c r="I53" s="154"/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375"/>
      <c r="B54" s="334" t="s">
        <v>44</v>
      </c>
      <c r="C54" s="335"/>
      <c r="D54" s="84">
        <f t="shared" si="7"/>
        <v>19</v>
      </c>
      <c r="E54" s="57">
        <v>10</v>
      </c>
      <c r="F54" s="58">
        <v>1</v>
      </c>
      <c r="G54" s="58"/>
      <c r="H54" s="74">
        <v>8</v>
      </c>
      <c r="I54" s="154"/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375"/>
      <c r="B55" s="334" t="s">
        <v>45</v>
      </c>
      <c r="C55" s="335"/>
      <c r="D55" s="84">
        <f t="shared" si="7"/>
        <v>0</v>
      </c>
      <c r="E55" s="117"/>
      <c r="F55" s="90"/>
      <c r="G55" s="90"/>
      <c r="H55" s="118"/>
      <c r="I55" s="158"/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ht="22.5" customHeight="1" x14ac:dyDescent="0.25">
      <c r="A56" s="375"/>
      <c r="B56" s="360" t="s">
        <v>46</v>
      </c>
      <c r="C56" s="361"/>
      <c r="D56" s="84">
        <f t="shared" si="7"/>
        <v>0</v>
      </c>
      <c r="E56" s="117"/>
      <c r="F56" s="90"/>
      <c r="G56" s="90"/>
      <c r="H56" s="118"/>
      <c r="I56" s="158"/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375"/>
      <c r="B57" s="362" t="s">
        <v>47</v>
      </c>
      <c r="C57" s="363"/>
      <c r="D57" s="84">
        <f t="shared" si="7"/>
        <v>0</v>
      </c>
      <c r="E57" s="117"/>
      <c r="F57" s="90"/>
      <c r="G57" s="90"/>
      <c r="H57" s="118"/>
      <c r="I57" s="158"/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375"/>
      <c r="B58" s="364" t="s">
        <v>48</v>
      </c>
      <c r="C58" s="95" t="s">
        <v>49</v>
      </c>
      <c r="D58" s="36">
        <f t="shared" si="7"/>
        <v>11</v>
      </c>
      <c r="E58" s="41">
        <v>8</v>
      </c>
      <c r="F58" s="38">
        <v>1</v>
      </c>
      <c r="G58" s="38"/>
      <c r="H58" s="121">
        <v>2</v>
      </c>
      <c r="I58" s="153"/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375"/>
      <c r="B59" s="365"/>
      <c r="C59" s="262" t="s">
        <v>50</v>
      </c>
      <c r="D59" s="47">
        <f t="shared" si="7"/>
        <v>11</v>
      </c>
      <c r="E59" s="60">
        <v>8</v>
      </c>
      <c r="F59" s="58">
        <v>1</v>
      </c>
      <c r="G59" s="58"/>
      <c r="H59" s="74">
        <v>2</v>
      </c>
      <c r="I59" s="154"/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x14ac:dyDescent="0.25">
      <c r="A60" s="375"/>
      <c r="B60" s="366"/>
      <c r="C60" s="106" t="s">
        <v>51</v>
      </c>
      <c r="D60" s="107">
        <f t="shared" si="7"/>
        <v>0</v>
      </c>
      <c r="E60" s="159"/>
      <c r="F60" s="87"/>
      <c r="G60" s="87"/>
      <c r="H60" s="129"/>
      <c r="I60" s="160"/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x14ac:dyDescent="0.25">
      <c r="A61" s="375"/>
      <c r="B61" s="364" t="s">
        <v>52</v>
      </c>
      <c r="C61" s="35" t="s">
        <v>53</v>
      </c>
      <c r="D61" s="23">
        <f t="shared" si="7"/>
        <v>0</v>
      </c>
      <c r="E61" s="37"/>
      <c r="F61" s="38"/>
      <c r="G61" s="38"/>
      <c r="H61" s="121"/>
      <c r="I61" s="153"/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375"/>
      <c r="B62" s="365"/>
      <c r="C62" s="115" t="s">
        <v>54</v>
      </c>
      <c r="D62" s="84">
        <f t="shared" si="7"/>
        <v>0</v>
      </c>
      <c r="E62" s="57"/>
      <c r="F62" s="58"/>
      <c r="G62" s="58"/>
      <c r="H62" s="74"/>
      <c r="I62" s="154"/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375"/>
      <c r="B63" s="366"/>
      <c r="C63" s="106" t="s">
        <v>51</v>
      </c>
      <c r="D63" s="107">
        <f t="shared" si="7"/>
        <v>43</v>
      </c>
      <c r="E63" s="108">
        <v>35</v>
      </c>
      <c r="F63" s="87">
        <v>0</v>
      </c>
      <c r="G63" s="87"/>
      <c r="H63" s="129">
        <v>8</v>
      </c>
      <c r="I63" s="160"/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375"/>
      <c r="B64" s="334" t="s">
        <v>55</v>
      </c>
      <c r="C64" s="335"/>
      <c r="D64" s="84">
        <f t="shared" si="7"/>
        <v>141</v>
      </c>
      <c r="E64" s="57">
        <v>70</v>
      </c>
      <c r="F64" s="58">
        <v>4</v>
      </c>
      <c r="G64" s="58"/>
      <c r="H64" s="74">
        <v>67</v>
      </c>
      <c r="I64" s="154"/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375"/>
      <c r="B65" s="314" t="s">
        <v>56</v>
      </c>
      <c r="C65" s="161" t="s">
        <v>57</v>
      </c>
      <c r="D65" s="84">
        <f t="shared" si="7"/>
        <v>0</v>
      </c>
      <c r="E65" s="57"/>
      <c r="F65" s="58"/>
      <c r="G65" s="58"/>
      <c r="H65" s="74"/>
      <c r="I65" s="154"/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375"/>
      <c r="B66" s="314"/>
      <c r="C66" s="161" t="s">
        <v>58</v>
      </c>
      <c r="D66" s="84">
        <f t="shared" si="7"/>
        <v>0</v>
      </c>
      <c r="E66" s="57"/>
      <c r="F66" s="58"/>
      <c r="G66" s="58"/>
      <c r="H66" s="74"/>
      <c r="I66" s="154"/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375"/>
      <c r="B67" s="336" t="s">
        <v>59</v>
      </c>
      <c r="C67" s="336"/>
      <c r="D67" s="84">
        <f t="shared" si="7"/>
        <v>0</v>
      </c>
      <c r="E67" s="57"/>
      <c r="F67" s="58"/>
      <c r="G67" s="58"/>
      <c r="H67" s="74"/>
      <c r="I67" s="154"/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375"/>
      <c r="B68" s="337" t="s">
        <v>60</v>
      </c>
      <c r="C68" s="338"/>
      <c r="D68" s="84">
        <f t="shared" si="7"/>
        <v>0</v>
      </c>
      <c r="E68" s="57"/>
      <c r="F68" s="58"/>
      <c r="G68" s="58"/>
      <c r="H68" s="74"/>
      <c r="I68" s="154"/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375"/>
      <c r="B69" s="360" t="s">
        <v>61</v>
      </c>
      <c r="C69" s="361"/>
      <c r="D69" s="84">
        <f t="shared" si="7"/>
        <v>0</v>
      </c>
      <c r="E69" s="117"/>
      <c r="F69" s="90"/>
      <c r="G69" s="90"/>
      <c r="H69" s="118"/>
      <c r="I69" s="158"/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375"/>
      <c r="B70" s="362" t="s">
        <v>62</v>
      </c>
      <c r="C70" s="363"/>
      <c r="D70" s="84">
        <f t="shared" si="7"/>
        <v>269</v>
      </c>
      <c r="E70" s="117">
        <v>15</v>
      </c>
      <c r="F70" s="90">
        <v>127</v>
      </c>
      <c r="G70" s="90">
        <v>127</v>
      </c>
      <c r="H70" s="118"/>
      <c r="I70" s="158"/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375"/>
      <c r="B71" s="364" t="s">
        <v>63</v>
      </c>
      <c r="C71" s="119" t="s">
        <v>64</v>
      </c>
      <c r="D71" s="23">
        <f t="shared" si="7"/>
        <v>0</v>
      </c>
      <c r="E71" s="37"/>
      <c r="F71" s="38"/>
      <c r="G71" s="38"/>
      <c r="H71" s="121"/>
      <c r="I71" s="153"/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375"/>
      <c r="B72" s="365"/>
      <c r="C72" s="162" t="s">
        <v>65</v>
      </c>
      <c r="D72" s="84">
        <f t="shared" si="7"/>
        <v>0</v>
      </c>
      <c r="E72" s="57"/>
      <c r="F72" s="58"/>
      <c r="G72" s="58"/>
      <c r="H72" s="74"/>
      <c r="I72" s="154"/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ht="22.5" x14ac:dyDescent="0.25">
      <c r="A73" s="375"/>
      <c r="B73" s="366"/>
      <c r="C73" s="127" t="s">
        <v>66</v>
      </c>
      <c r="D73" s="84">
        <f t="shared" si="7"/>
        <v>0</v>
      </c>
      <c r="E73" s="117"/>
      <c r="F73" s="90"/>
      <c r="G73" s="90"/>
      <c r="H73" s="118"/>
      <c r="I73" s="158"/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375"/>
      <c r="B74" s="382" t="s">
        <v>67</v>
      </c>
      <c r="C74" s="383"/>
      <c r="D74" s="36">
        <f>SUM(E74:H74)</f>
        <v>0</v>
      </c>
      <c r="E74" s="37"/>
      <c r="F74" s="38"/>
      <c r="G74" s="38"/>
      <c r="H74" s="163"/>
      <c r="I74" s="153"/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375"/>
      <c r="B75" s="369" t="s">
        <v>68</v>
      </c>
      <c r="C75" s="370"/>
      <c r="D75" s="62">
        <f>SUM(E75:H75)</f>
        <v>0</v>
      </c>
      <c r="E75" s="63"/>
      <c r="F75" s="64"/>
      <c r="G75" s="64"/>
      <c r="H75" s="164"/>
      <c r="I75" s="156"/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376"/>
      <c r="B76" s="357" t="s">
        <v>4</v>
      </c>
      <c r="C76" s="359"/>
      <c r="D76" s="135">
        <f>SUM(E76:H76)</f>
        <v>898</v>
      </c>
      <c r="E76" s="136">
        <f>SUM(E45:E75)</f>
        <v>464</v>
      </c>
      <c r="F76" s="139">
        <f t="shared" ref="F76:I76" si="11">SUM(F45:F75)</f>
        <v>144</v>
      </c>
      <c r="G76" s="139">
        <f t="shared" si="11"/>
        <v>127</v>
      </c>
      <c r="H76" s="165">
        <f t="shared" si="11"/>
        <v>163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ht="32.1" customHeigh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ht="36" customHeight="1" x14ac:dyDescent="0.25">
      <c r="A78" s="314" t="s">
        <v>76</v>
      </c>
      <c r="B78" s="314"/>
      <c r="C78" s="314"/>
      <c r="D78" s="256" t="s">
        <v>77</v>
      </c>
      <c r="E78" s="260" t="s">
        <v>78</v>
      </c>
      <c r="F78" s="261" t="s">
        <v>79</v>
      </c>
      <c r="G78" s="261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ht="32.1" customHeigh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ht="26.45" customHeight="1" x14ac:dyDescent="0.25">
      <c r="A85" s="330" t="s">
        <v>87</v>
      </c>
      <c r="B85" s="339"/>
      <c r="C85" s="340"/>
      <c r="D85" s="258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83" t="s">
        <v>92</v>
      </c>
      <c r="B89" s="183"/>
      <c r="C89" s="184"/>
      <c r="E89" s="185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x14ac:dyDescent="0.25">
      <c r="A90" s="321" t="s">
        <v>93</v>
      </c>
      <c r="B90" s="321"/>
      <c r="C90" s="321"/>
      <c r="D90" s="330" t="s">
        <v>94</v>
      </c>
      <c r="E90" s="322" t="s">
        <v>95</v>
      </c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ht="18.75" customHeight="1" x14ac:dyDescent="0.25">
      <c r="A91" s="321"/>
      <c r="B91" s="321"/>
      <c r="C91" s="321"/>
      <c r="D91" s="330"/>
      <c r="E91" s="322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331" t="s">
        <v>96</v>
      </c>
      <c r="B92" s="332"/>
      <c r="C92" s="333"/>
      <c r="D92" s="186"/>
      <c r="E92" s="187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307" t="s">
        <v>97</v>
      </c>
      <c r="B93" s="308"/>
      <c r="C93" s="309"/>
      <c r="D93" s="188"/>
      <c r="E93" s="18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x14ac:dyDescent="0.25">
      <c r="A94" s="318" t="s">
        <v>98</v>
      </c>
      <c r="B94" s="319"/>
      <c r="C94" s="320"/>
      <c r="D94" s="190"/>
      <c r="E94" s="191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ht="32.1" customHeight="1" x14ac:dyDescent="0.25">
      <c r="A95" s="183" t="s">
        <v>99</v>
      </c>
      <c r="B95" s="183"/>
      <c r="C95" s="184"/>
      <c r="E95" s="185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29.25" customHeigh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ht="26.25" customHeight="1" x14ac:dyDescent="0.25">
      <c r="A97" s="321"/>
      <c r="B97" s="321"/>
      <c r="C97" s="321"/>
      <c r="D97" s="314"/>
      <c r="E97" s="322"/>
      <c r="F97" s="260" t="s">
        <v>11</v>
      </c>
      <c r="G97" s="18" t="s">
        <v>12</v>
      </c>
      <c r="H97" s="192" t="s">
        <v>104</v>
      </c>
      <c r="I97" s="261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CA100" s="44" t="str">
        <f t="shared" si="13"/>
        <v/>
      </c>
      <c r="CB100" s="201" t="str">
        <f t="shared" si="14"/>
        <v/>
      </c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ht="32.1" customHeight="1" x14ac:dyDescent="0.25">
      <c r="A101" s="183" t="s">
        <v>110</v>
      </c>
      <c r="B101" s="184"/>
      <c r="C101" s="184"/>
      <c r="D101" s="215"/>
      <c r="H101" s="216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0.45" customHeigh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ht="20.45" customHeight="1" x14ac:dyDescent="0.25">
      <c r="A103" s="312"/>
      <c r="B103" s="312"/>
      <c r="C103" s="313"/>
      <c r="D103" s="314"/>
      <c r="E103" s="260" t="s">
        <v>114</v>
      </c>
      <c r="F103" s="192" t="s">
        <v>115</v>
      </c>
      <c r="G103" s="261" t="s">
        <v>116</v>
      </c>
      <c r="H103" s="261" t="s">
        <v>117</v>
      </c>
      <c r="I103" s="265" t="s">
        <v>118</v>
      </c>
      <c r="J103" s="18" t="s">
        <v>119</v>
      </c>
      <c r="K103" s="260" t="s">
        <v>120</v>
      </c>
      <c r="L103" s="259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ht="27.75" customHeigh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ht="29.25" customHeight="1" x14ac:dyDescent="0.25">
      <c r="A114" s="257" t="s">
        <v>129</v>
      </c>
      <c r="B114" s="224" t="s">
        <v>130</v>
      </c>
      <c r="C114" s="255" t="s">
        <v>131</v>
      </c>
      <c r="D114" s="263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ht="23.25" customHeigh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ht="27.75" customHeigh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ht="27" customHeigh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ht="42" x14ac:dyDescent="0.25">
      <c r="A118" s="294"/>
      <c r="B118" s="256" t="s">
        <v>136</v>
      </c>
      <c r="C118" s="258" t="s">
        <v>137</v>
      </c>
      <c r="D118" s="258" t="s">
        <v>138</v>
      </c>
      <c r="E118" s="258" t="s">
        <v>139</v>
      </c>
      <c r="F118" s="258" t="s">
        <v>140</v>
      </c>
      <c r="G118" s="258" t="s">
        <v>141</v>
      </c>
      <c r="H118" s="258" t="s">
        <v>142</v>
      </c>
      <c r="I118" s="258" t="s">
        <v>143</v>
      </c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44.25" customHeight="1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45" customHeight="1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183" t="s">
        <v>146</v>
      </c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0.25" customHeigh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customHeight="1" x14ac:dyDescent="0.25">
      <c r="A123" s="294"/>
      <c r="B123" s="260" t="s">
        <v>148</v>
      </c>
      <c r="C123" s="260" t="s">
        <v>149</v>
      </c>
      <c r="D123" s="261" t="s">
        <v>150</v>
      </c>
      <c r="E123" s="261" t="s">
        <v>151</v>
      </c>
      <c r="F123" s="261" t="s">
        <v>152</v>
      </c>
      <c r="G123" s="261" t="s">
        <v>153</v>
      </c>
      <c r="H123" s="261" t="s">
        <v>154</v>
      </c>
      <c r="I123" s="261" t="s">
        <v>155</v>
      </c>
      <c r="J123" s="261" t="s">
        <v>156</v>
      </c>
      <c r="K123" s="261" t="s">
        <v>157</v>
      </c>
      <c r="L123" s="261" t="s">
        <v>158</v>
      </c>
      <c r="M123" s="259" t="s">
        <v>159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31.5" customHeight="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3.5" customHeight="1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4.75" customHeight="1" x14ac:dyDescent="0.25">
      <c r="A126" s="183" t="s">
        <v>162</v>
      </c>
      <c r="B126" s="222"/>
      <c r="C126" s="222"/>
      <c r="D126" s="222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35.25" customHeight="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54" t="s">
        <v>174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27.75" customHeight="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</row>
    <row r="130" spans="1:93" ht="24.75" customHeight="1" x14ac:dyDescent="0.25">
      <c r="A130" s="183" t="s">
        <v>176</v>
      </c>
      <c r="B130" s="24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1" customHeight="1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39.75" customHeight="1" x14ac:dyDescent="0.25">
      <c r="A132" s="281"/>
      <c r="B132" s="283"/>
      <c r="C132" s="192" t="s">
        <v>178</v>
      </c>
      <c r="D132" s="261" t="s">
        <v>179</v>
      </c>
      <c r="E132" s="261" t="s">
        <v>180</v>
      </c>
      <c r="F132" s="22" t="s">
        <v>181</v>
      </c>
      <c r="G132" s="192" t="s">
        <v>173</v>
      </c>
      <c r="H132" s="259" t="s">
        <v>174</v>
      </c>
      <c r="BV132" s="8"/>
      <c r="BW132" s="8"/>
      <c r="BY132" s="7"/>
      <c r="BZ132" s="7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41.25" customHeight="1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</row>
    <row r="197" spans="1:104" ht="14.25" customHeight="1" x14ac:dyDescent="0.25"/>
    <row r="198" spans="1:104" s="252" customFormat="1" x14ac:dyDescent="0.25">
      <c r="A198" s="252">
        <f>SUM(D42,D76,D83,D86:D88,D92:E94,D98:E100,D104:L112,B115:D115,B119:B120,B124:B125,B129:M129,B133:H133)</f>
        <v>1774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",[9]NOMBRE!B2," - ","( ",[9]NOMBRE!C2,[9]NOMBRE!D2,[9]NOMBRE!E2,[9]NOMBRE!F2,[9]NOMBRE!G2,"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",[9]NOMBRE!B6," - ","( ",[9]NOMBRE!C6,[9]NOMBRE!D6," )")</f>
        <v>MES: AGOSTO - ( 08 )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",[9]NOMBRE!B7)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261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374" t="s">
        <v>33</v>
      </c>
      <c r="B11" s="377" t="s">
        <v>34</v>
      </c>
      <c r="C11" s="378"/>
      <c r="D11" s="23">
        <f>SUM(E11:G11)</f>
        <v>132</v>
      </c>
      <c r="E11" s="24">
        <v>93</v>
      </c>
      <c r="F11" s="25">
        <v>32</v>
      </c>
      <c r="G11" s="25">
        <v>7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49</v>
      </c>
      <c r="E12" s="37">
        <v>10</v>
      </c>
      <c r="F12" s="38">
        <v>9</v>
      </c>
      <c r="G12" s="38">
        <v>12</v>
      </c>
      <c r="H12" s="38">
        <v>7</v>
      </c>
      <c r="I12" s="39">
        <v>2</v>
      </c>
      <c r="J12" s="38"/>
      <c r="K12" s="38"/>
      <c r="L12" s="38">
        <v>2</v>
      </c>
      <c r="M12" s="38"/>
      <c r="N12" s="38"/>
      <c r="O12" s="38">
        <v>1</v>
      </c>
      <c r="P12" s="38">
        <v>1</v>
      </c>
      <c r="Q12" s="38"/>
      <c r="R12" s="38"/>
      <c r="S12" s="38">
        <v>1</v>
      </c>
      <c r="T12" s="38">
        <v>3</v>
      </c>
      <c r="U12" s="38"/>
      <c r="V12" s="38"/>
      <c r="W12" s="38"/>
      <c r="X12" s="40">
        <v>1</v>
      </c>
      <c r="Y12" s="41"/>
      <c r="Z12" s="40"/>
      <c r="AA12" s="42"/>
      <c r="AB12" s="42"/>
      <c r="AC12" s="42"/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264" t="s">
        <v>37</v>
      </c>
      <c r="D13" s="47">
        <f>SUM(E13:X13)</f>
        <v>21</v>
      </c>
      <c r="E13" s="48">
        <v>2</v>
      </c>
      <c r="F13" s="49">
        <v>1</v>
      </c>
      <c r="G13" s="49">
        <v>5</v>
      </c>
      <c r="H13" s="49">
        <v>9</v>
      </c>
      <c r="I13" s="50"/>
      <c r="J13" s="49"/>
      <c r="K13" s="49"/>
      <c r="L13" s="49">
        <v>1</v>
      </c>
      <c r="M13" s="49">
        <v>1</v>
      </c>
      <c r="N13" s="49">
        <v>1</v>
      </c>
      <c r="O13" s="49"/>
      <c r="P13" s="49"/>
      <c r="Q13" s="49"/>
      <c r="R13" s="49">
        <v>1</v>
      </c>
      <c r="S13" s="49"/>
      <c r="T13" s="49"/>
      <c r="U13" s="49"/>
      <c r="V13" s="49"/>
      <c r="W13" s="49"/>
      <c r="X13" s="51"/>
      <c r="Y13" s="52"/>
      <c r="Z13" s="51"/>
      <c r="AA13" s="53"/>
      <c r="AB13" s="53"/>
      <c r="AC13" s="54"/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13</v>
      </c>
      <c r="E14" s="57">
        <v>1</v>
      </c>
      <c r="F14" s="58">
        <v>1</v>
      </c>
      <c r="G14" s="58">
        <v>2</v>
      </c>
      <c r="H14" s="58">
        <v>0</v>
      </c>
      <c r="I14" s="59"/>
      <c r="J14" s="58"/>
      <c r="K14" s="58"/>
      <c r="L14" s="58"/>
      <c r="M14" s="58"/>
      <c r="N14" s="58"/>
      <c r="O14" s="58"/>
      <c r="P14" s="58"/>
      <c r="Q14" s="58">
        <v>1</v>
      </c>
      <c r="R14" s="58">
        <v>1</v>
      </c>
      <c r="S14" s="58">
        <v>1</v>
      </c>
      <c r="T14" s="58">
        <v>2</v>
      </c>
      <c r="U14" s="58">
        <v>1</v>
      </c>
      <c r="V14" s="58"/>
      <c r="W14" s="58"/>
      <c r="X14" s="51">
        <v>3</v>
      </c>
      <c r="Y14" s="60"/>
      <c r="Z14" s="51"/>
      <c r="AA14" s="53"/>
      <c r="AB14" s="53"/>
      <c r="AC14" s="53"/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31</v>
      </c>
      <c r="E15" s="63">
        <v>13</v>
      </c>
      <c r="F15" s="64">
        <v>1</v>
      </c>
      <c r="G15" s="64">
        <v>2</v>
      </c>
      <c r="H15" s="64">
        <v>1</v>
      </c>
      <c r="I15" s="65"/>
      <c r="J15" s="64"/>
      <c r="K15" s="64"/>
      <c r="L15" s="64"/>
      <c r="M15" s="64">
        <v>3</v>
      </c>
      <c r="N15" s="64">
        <v>4</v>
      </c>
      <c r="O15" s="64">
        <v>3</v>
      </c>
      <c r="P15" s="64">
        <v>1</v>
      </c>
      <c r="Q15" s="64"/>
      <c r="R15" s="64"/>
      <c r="S15" s="64">
        <v>1</v>
      </c>
      <c r="T15" s="64"/>
      <c r="U15" s="64">
        <v>1</v>
      </c>
      <c r="V15" s="64">
        <v>1</v>
      </c>
      <c r="W15" s="64"/>
      <c r="X15" s="66"/>
      <c r="Y15" s="67"/>
      <c r="Z15" s="66"/>
      <c r="AA15" s="68">
        <v>7</v>
      </c>
      <c r="AB15" s="68"/>
      <c r="AC15" s="68"/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55</v>
      </c>
      <c r="E16" s="48">
        <v>32</v>
      </c>
      <c r="F16" s="49">
        <v>7</v>
      </c>
      <c r="G16" s="49">
        <v>9</v>
      </c>
      <c r="H16" s="49">
        <v>7</v>
      </c>
      <c r="I16" s="54"/>
      <c r="J16" s="52"/>
      <c r="K16" s="49"/>
      <c r="L16" s="4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72"/>
      <c r="AA16" s="54"/>
      <c r="AB16" s="54"/>
      <c r="AC16" s="54"/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375"/>
      <c r="B17" s="334" t="s">
        <v>41</v>
      </c>
      <c r="C17" s="335"/>
      <c r="D17" s="47">
        <f t="shared" si="4"/>
        <v>57</v>
      </c>
      <c r="E17" s="57">
        <v>3</v>
      </c>
      <c r="F17" s="58">
        <v>23</v>
      </c>
      <c r="G17" s="58">
        <v>19</v>
      </c>
      <c r="H17" s="58">
        <v>12</v>
      </c>
      <c r="I17" s="53"/>
      <c r="J17" s="60"/>
      <c r="K17" s="58"/>
      <c r="L17" s="5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51"/>
      <c r="AA17" s="53"/>
      <c r="AB17" s="53"/>
      <c r="AC17" s="53"/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375"/>
      <c r="B18" s="334" t="s">
        <v>42</v>
      </c>
      <c r="C18" s="335"/>
      <c r="D18" s="47">
        <f t="shared" si="4"/>
        <v>21</v>
      </c>
      <c r="E18" s="57">
        <v>2</v>
      </c>
      <c r="F18" s="58">
        <v>4</v>
      </c>
      <c r="G18" s="58">
        <v>6</v>
      </c>
      <c r="H18" s="58">
        <v>9</v>
      </c>
      <c r="I18" s="53"/>
      <c r="J18" s="60"/>
      <c r="K18" s="58"/>
      <c r="L18" s="5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51"/>
      <c r="AA18" s="53"/>
      <c r="AB18" s="53"/>
      <c r="AC18" s="53"/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375"/>
      <c r="B19" s="334" t="s">
        <v>43</v>
      </c>
      <c r="C19" s="335"/>
      <c r="D19" s="47">
        <f t="shared" si="4"/>
        <v>0</v>
      </c>
      <c r="E19" s="57"/>
      <c r="F19" s="58"/>
      <c r="G19" s="58"/>
      <c r="H19" s="58"/>
      <c r="I19" s="53"/>
      <c r="J19" s="60"/>
      <c r="K19" s="58"/>
      <c r="L19" s="5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51"/>
      <c r="AA19" s="53"/>
      <c r="AB19" s="53"/>
      <c r="AC19" s="53"/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375"/>
      <c r="B20" s="334" t="s">
        <v>44</v>
      </c>
      <c r="C20" s="335"/>
      <c r="D20" s="47">
        <f t="shared" si="4"/>
        <v>25</v>
      </c>
      <c r="E20" s="57">
        <v>25</v>
      </c>
      <c r="F20" s="58"/>
      <c r="G20" s="58"/>
      <c r="H20" s="58"/>
      <c r="I20" s="53"/>
      <c r="J20" s="60"/>
      <c r="K20" s="58"/>
      <c r="L20" s="58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51"/>
      <c r="AA20" s="53"/>
      <c r="AB20" s="53"/>
      <c r="AC20" s="53"/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375"/>
      <c r="B21" s="334" t="s">
        <v>45</v>
      </c>
      <c r="C21" s="335"/>
      <c r="D21" s="47">
        <f>SUM(E21:X21)</f>
        <v>0</v>
      </c>
      <c r="E21" s="57"/>
      <c r="F21" s="58"/>
      <c r="G21" s="58"/>
      <c r="H21" s="58"/>
      <c r="I21" s="53"/>
      <c r="J21" s="76"/>
      <c r="K21" s="77"/>
      <c r="L21" s="77"/>
      <c r="M21" s="77"/>
      <c r="N21" s="77"/>
      <c r="O21" s="77"/>
      <c r="P21" s="76"/>
      <c r="Q21" s="74"/>
      <c r="R21" s="74"/>
      <c r="S21" s="74"/>
      <c r="T21" s="74"/>
      <c r="U21" s="77"/>
      <c r="V21" s="77"/>
      <c r="W21" s="77"/>
      <c r="X21" s="29"/>
      <c r="Y21" s="78"/>
      <c r="Z21" s="31"/>
      <c r="AA21" s="79"/>
      <c r="AB21" s="53"/>
      <c r="AC21" s="53"/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ht="22.5" customHeight="1" x14ac:dyDescent="0.25">
      <c r="A22" s="375"/>
      <c r="B22" s="360" t="s">
        <v>46</v>
      </c>
      <c r="C22" s="361"/>
      <c r="D22" s="47">
        <f>SUM(J22:S22)</f>
        <v>0</v>
      </c>
      <c r="E22" s="80"/>
      <c r="F22" s="81"/>
      <c r="G22" s="81"/>
      <c r="H22" s="81"/>
      <c r="I22" s="82"/>
      <c r="J22" s="60"/>
      <c r="K22" s="58"/>
      <c r="L22" s="58"/>
      <c r="M22" s="58"/>
      <c r="N22" s="58"/>
      <c r="O22" s="58"/>
      <c r="P22" s="58"/>
      <c r="Q22" s="58"/>
      <c r="R22" s="58"/>
      <c r="S22" s="58"/>
      <c r="T22" s="83"/>
      <c r="U22" s="83"/>
      <c r="V22" s="83"/>
      <c r="W22" s="83"/>
      <c r="X22" s="83"/>
      <c r="Y22" s="75"/>
      <c r="Z22" s="51"/>
      <c r="AA22" s="53"/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375"/>
      <c r="B23" s="362" t="s">
        <v>47</v>
      </c>
      <c r="C23" s="363"/>
      <c r="D23" s="84">
        <f>SUM(H23:X23)</f>
        <v>0</v>
      </c>
      <c r="E23" s="85"/>
      <c r="F23" s="86"/>
      <c r="G23" s="86"/>
      <c r="H23" s="87"/>
      <c r="I23" s="88"/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3"/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375"/>
      <c r="B24" s="364" t="s">
        <v>48</v>
      </c>
      <c r="C24" s="95" t="s">
        <v>49</v>
      </c>
      <c r="D24" s="23">
        <f>SUM(E24:F24)</f>
        <v>14</v>
      </c>
      <c r="E24" s="48">
        <v>14</v>
      </c>
      <c r="F24" s="49"/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98"/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x14ac:dyDescent="0.25">
      <c r="A25" s="375"/>
      <c r="B25" s="365"/>
      <c r="C25" s="262" t="s">
        <v>50</v>
      </c>
      <c r="D25" s="84">
        <f>SUM(E25:G25)</f>
        <v>12</v>
      </c>
      <c r="E25" s="57">
        <v>12</v>
      </c>
      <c r="F25" s="58"/>
      <c r="G25" s="58"/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93"/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x14ac:dyDescent="0.25">
      <c r="A26" s="375"/>
      <c r="B26" s="366"/>
      <c r="C26" s="106" t="s">
        <v>51</v>
      </c>
      <c r="D26" s="107">
        <f>SUM(E26:G26)</f>
        <v>0</v>
      </c>
      <c r="E26" s="108"/>
      <c r="F26" s="67"/>
      <c r="G26" s="67"/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88"/>
      <c r="AB26" s="88"/>
      <c r="AC26" s="88"/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375"/>
      <c r="B27" s="364" t="s">
        <v>52</v>
      </c>
      <c r="C27" s="35" t="s">
        <v>53</v>
      </c>
      <c r="D27" s="36">
        <f>SUM(E27:H27)</f>
        <v>0</v>
      </c>
      <c r="E27" s="37"/>
      <c r="F27" s="38"/>
      <c r="G27" s="38"/>
      <c r="H27" s="38"/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98"/>
      <c r="AB27" s="42"/>
      <c r="AC27" s="42"/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53"/>
      <c r="J28" s="60"/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93"/>
      <c r="AB28" s="53"/>
      <c r="AC28" s="53"/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375"/>
      <c r="B29" s="366"/>
      <c r="C29" s="106" t="s">
        <v>51</v>
      </c>
      <c r="D29" s="107">
        <f>SUM(E29:I29)</f>
        <v>152</v>
      </c>
      <c r="E29" s="108">
        <v>146</v>
      </c>
      <c r="F29" s="87">
        <v>4</v>
      </c>
      <c r="G29" s="87">
        <v>2</v>
      </c>
      <c r="H29" s="87"/>
      <c r="I29" s="88"/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88"/>
      <c r="AB29" s="88"/>
      <c r="AC29" s="88"/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375"/>
      <c r="B30" s="334" t="s">
        <v>55</v>
      </c>
      <c r="C30" s="335"/>
      <c r="D30" s="47">
        <f t="shared" ref="D30:D34" si="5">SUM(E30:X30)</f>
        <v>158</v>
      </c>
      <c r="E30" s="57">
        <v>126</v>
      </c>
      <c r="F30" s="58">
        <v>23</v>
      </c>
      <c r="G30" s="58">
        <v>6</v>
      </c>
      <c r="H30" s="58">
        <v>3</v>
      </c>
      <c r="I30" s="53"/>
      <c r="J30" s="60"/>
      <c r="K30" s="58"/>
      <c r="L30" s="5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51"/>
      <c r="AA30" s="53"/>
      <c r="AB30" s="93"/>
      <c r="AC30" s="53"/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375"/>
      <c r="B31" s="314" t="s">
        <v>56</v>
      </c>
      <c r="C31" s="116" t="s">
        <v>57</v>
      </c>
      <c r="D31" s="47">
        <f t="shared" si="5"/>
        <v>0</v>
      </c>
      <c r="E31" s="57"/>
      <c r="F31" s="58"/>
      <c r="G31" s="58"/>
      <c r="H31" s="58"/>
      <c r="I31" s="53"/>
      <c r="J31" s="60"/>
      <c r="K31" s="58"/>
      <c r="L31" s="5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51"/>
      <c r="AA31" s="53"/>
      <c r="AB31" s="53"/>
      <c r="AC31" s="53"/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375"/>
      <c r="B32" s="314"/>
      <c r="C32" s="61" t="s">
        <v>58</v>
      </c>
      <c r="D32" s="47">
        <f t="shared" si="5"/>
        <v>0</v>
      </c>
      <c r="E32" s="57"/>
      <c r="F32" s="58"/>
      <c r="G32" s="58"/>
      <c r="H32" s="58"/>
      <c r="I32" s="53"/>
      <c r="J32" s="60"/>
      <c r="K32" s="58"/>
      <c r="L32" s="5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51"/>
      <c r="AA32" s="53"/>
      <c r="AB32" s="53"/>
      <c r="AC32" s="53"/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375"/>
      <c r="B33" s="384" t="s">
        <v>59</v>
      </c>
      <c r="C33" s="384"/>
      <c r="D33" s="47">
        <f t="shared" si="5"/>
        <v>0</v>
      </c>
      <c r="E33" s="57"/>
      <c r="F33" s="58"/>
      <c r="G33" s="58"/>
      <c r="H33" s="58"/>
      <c r="I33" s="53"/>
      <c r="J33" s="60"/>
      <c r="K33" s="58"/>
      <c r="L33" s="5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51"/>
      <c r="AA33" s="53"/>
      <c r="AB33" s="53"/>
      <c r="AC33" s="53"/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375"/>
      <c r="B34" s="380" t="s">
        <v>60</v>
      </c>
      <c r="C34" s="381"/>
      <c r="D34" s="47">
        <f t="shared" si="5"/>
        <v>0</v>
      </c>
      <c r="E34" s="57"/>
      <c r="F34" s="58"/>
      <c r="G34" s="58"/>
      <c r="H34" s="58"/>
      <c r="I34" s="53"/>
      <c r="J34" s="60"/>
      <c r="K34" s="58"/>
      <c r="L34" s="5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51"/>
      <c r="AA34" s="53"/>
      <c r="AB34" s="53"/>
      <c r="AC34" s="53"/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60"/>
      <c r="K35" s="58"/>
      <c r="L35" s="58"/>
      <c r="M35" s="74"/>
      <c r="N35" s="74"/>
      <c r="O35" s="74"/>
      <c r="P35" s="74"/>
      <c r="Q35" s="74"/>
      <c r="R35" s="74"/>
      <c r="S35" s="74"/>
      <c r="T35" s="83"/>
      <c r="U35" s="83"/>
      <c r="V35" s="83"/>
      <c r="W35" s="83"/>
      <c r="X35" s="83"/>
      <c r="Y35" s="75"/>
      <c r="Z35" s="51"/>
      <c r="AA35" s="53"/>
      <c r="AB35" s="53"/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375"/>
      <c r="B36" s="362" t="s">
        <v>62</v>
      </c>
      <c r="C36" s="363"/>
      <c r="D36" s="84">
        <f>SUM(E36:X36)</f>
        <v>170</v>
      </c>
      <c r="E36" s="117">
        <v>1</v>
      </c>
      <c r="F36" s="90">
        <v>0</v>
      </c>
      <c r="G36" s="90">
        <v>1</v>
      </c>
      <c r="H36" s="90">
        <v>2</v>
      </c>
      <c r="I36" s="93">
        <v>1</v>
      </c>
      <c r="J36" s="89">
        <v>2</v>
      </c>
      <c r="K36" s="90">
        <v>4</v>
      </c>
      <c r="L36" s="90">
        <v>4</v>
      </c>
      <c r="M36" s="118">
        <v>14</v>
      </c>
      <c r="N36" s="118">
        <v>10</v>
      </c>
      <c r="O36" s="118">
        <v>12</v>
      </c>
      <c r="P36" s="118">
        <v>5</v>
      </c>
      <c r="Q36" s="118">
        <v>6</v>
      </c>
      <c r="R36" s="118">
        <v>13</v>
      </c>
      <c r="S36" s="118">
        <v>14</v>
      </c>
      <c r="T36" s="118">
        <v>11</v>
      </c>
      <c r="U36" s="118">
        <v>14</v>
      </c>
      <c r="V36" s="118">
        <v>12</v>
      </c>
      <c r="W36" s="118">
        <v>13</v>
      </c>
      <c r="X36" s="118">
        <v>31</v>
      </c>
      <c r="Y36" s="91"/>
      <c r="Z36" s="92"/>
      <c r="AA36" s="93"/>
      <c r="AB36" s="53"/>
      <c r="AC36" s="93"/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21"/>
      <c r="V37" s="121"/>
      <c r="W37" s="121"/>
      <c r="X37" s="121"/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4"/>
      <c r="V38" s="74"/>
      <c r="W38" s="74"/>
      <c r="X38" s="74"/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129"/>
      <c r="V39" s="129"/>
      <c r="W39" s="129"/>
      <c r="X39" s="129"/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375"/>
      <c r="B40" s="367" t="s">
        <v>67</v>
      </c>
      <c r="C40" s="368"/>
      <c r="D40" s="36">
        <f>SUM(E40:X40)</f>
        <v>0</v>
      </c>
      <c r="E40" s="37"/>
      <c r="F40" s="38"/>
      <c r="G40" s="38"/>
      <c r="H40" s="38"/>
      <c r="I40" s="42"/>
      <c r="J40" s="41"/>
      <c r="K40" s="38"/>
      <c r="L40" s="38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20.25" customHeight="1" x14ac:dyDescent="0.25">
      <c r="A41" s="375"/>
      <c r="B41" s="369" t="s">
        <v>68</v>
      </c>
      <c r="C41" s="370"/>
      <c r="D41" s="62">
        <f>SUM(E41:X41)</f>
        <v>0</v>
      </c>
      <c r="E41" s="63"/>
      <c r="F41" s="64"/>
      <c r="G41" s="64"/>
      <c r="H41" s="64"/>
      <c r="I41" s="68"/>
      <c r="J41" s="67"/>
      <c r="K41" s="64"/>
      <c r="L41" s="6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376"/>
      <c r="B42" s="371" t="s">
        <v>4</v>
      </c>
      <c r="C42" s="372"/>
      <c r="D42" s="135">
        <f>SUM(E42:X42)</f>
        <v>910</v>
      </c>
      <c r="E42" s="136">
        <f>SUM(E11:E41)</f>
        <v>480</v>
      </c>
      <c r="F42" s="137">
        <f t="shared" ref="F42:AB42" si="6">SUM(F11:F41)</f>
        <v>105</v>
      </c>
      <c r="G42" s="137">
        <f t="shared" si="6"/>
        <v>71</v>
      </c>
      <c r="H42" s="137">
        <f t="shared" si="6"/>
        <v>50</v>
      </c>
      <c r="I42" s="138">
        <f t="shared" si="6"/>
        <v>3</v>
      </c>
      <c r="J42" s="139">
        <f t="shared" si="6"/>
        <v>2</v>
      </c>
      <c r="K42" s="137">
        <f t="shared" si="6"/>
        <v>4</v>
      </c>
      <c r="L42" s="137">
        <f t="shared" si="6"/>
        <v>7</v>
      </c>
      <c r="M42" s="140">
        <f t="shared" si="6"/>
        <v>18</v>
      </c>
      <c r="N42" s="140">
        <f t="shared" si="6"/>
        <v>15</v>
      </c>
      <c r="O42" s="140">
        <f t="shared" si="6"/>
        <v>16</v>
      </c>
      <c r="P42" s="140">
        <f t="shared" si="6"/>
        <v>7</v>
      </c>
      <c r="Q42" s="140">
        <f t="shared" si="6"/>
        <v>7</v>
      </c>
      <c r="R42" s="140">
        <f t="shared" si="6"/>
        <v>15</v>
      </c>
      <c r="S42" s="140">
        <f t="shared" si="6"/>
        <v>17</v>
      </c>
      <c r="T42" s="140">
        <f t="shared" si="6"/>
        <v>16</v>
      </c>
      <c r="U42" s="140">
        <f t="shared" si="6"/>
        <v>16</v>
      </c>
      <c r="V42" s="140">
        <f t="shared" si="6"/>
        <v>13</v>
      </c>
      <c r="W42" s="140">
        <f>SUM(W11:W41)</f>
        <v>13</v>
      </c>
      <c r="X42" s="140">
        <f t="shared" si="6"/>
        <v>35</v>
      </c>
      <c r="Y42" s="141">
        <f t="shared" si="6"/>
        <v>0</v>
      </c>
      <c r="Z42" s="142">
        <f t="shared" si="6"/>
        <v>0</v>
      </c>
      <c r="AA42" s="138">
        <f t="shared" si="6"/>
        <v>7</v>
      </c>
      <c r="AB42" s="138">
        <f t="shared" si="6"/>
        <v>0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ht="32.1" customHeigh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45.6" customHeight="1" x14ac:dyDescent="0.25">
      <c r="A44" s="295" t="s">
        <v>3</v>
      </c>
      <c r="B44" s="373"/>
      <c r="C44" s="322"/>
      <c r="D44" s="258" t="s">
        <v>4</v>
      </c>
      <c r="E44" s="15" t="s">
        <v>70</v>
      </c>
      <c r="F44" s="261" t="s">
        <v>71</v>
      </c>
      <c r="G44" s="261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x14ac:dyDescent="0.25">
      <c r="A45" s="374" t="s">
        <v>33</v>
      </c>
      <c r="B45" s="377" t="s">
        <v>34</v>
      </c>
      <c r="C45" s="378"/>
      <c r="D45" s="23">
        <f t="shared" ref="D45:D73" si="7">SUM(E45:H45)</f>
        <v>132</v>
      </c>
      <c r="E45" s="24">
        <v>115</v>
      </c>
      <c r="F45" s="25">
        <v>2</v>
      </c>
      <c r="G45" s="25"/>
      <c r="H45" s="149">
        <v>15</v>
      </c>
      <c r="I45" s="150"/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375"/>
      <c r="B46" s="302" t="s">
        <v>35</v>
      </c>
      <c r="C46" s="152" t="s">
        <v>36</v>
      </c>
      <c r="D46" s="23">
        <f t="shared" si="7"/>
        <v>49</v>
      </c>
      <c r="E46" s="37">
        <v>40</v>
      </c>
      <c r="F46" s="38">
        <v>2</v>
      </c>
      <c r="G46" s="38"/>
      <c r="H46" s="121">
        <v>7</v>
      </c>
      <c r="I46" s="153"/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x14ac:dyDescent="0.25">
      <c r="A47" s="375"/>
      <c r="B47" s="379"/>
      <c r="C47" s="264" t="s">
        <v>37</v>
      </c>
      <c r="D47" s="84">
        <f t="shared" si="7"/>
        <v>21</v>
      </c>
      <c r="E47" s="57">
        <v>16</v>
      </c>
      <c r="F47" s="58">
        <v>1</v>
      </c>
      <c r="G47" s="58"/>
      <c r="H47" s="74">
        <v>4</v>
      </c>
      <c r="I47" s="154"/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x14ac:dyDescent="0.25">
      <c r="A48" s="375"/>
      <c r="B48" s="379"/>
      <c r="C48" s="264" t="s">
        <v>38</v>
      </c>
      <c r="D48" s="47">
        <f t="shared" si="7"/>
        <v>13</v>
      </c>
      <c r="E48" s="57">
        <v>12</v>
      </c>
      <c r="F48" s="58">
        <v>0</v>
      </c>
      <c r="G48" s="58"/>
      <c r="H48" s="74">
        <v>1</v>
      </c>
      <c r="I48" s="154"/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375"/>
      <c r="B49" s="303"/>
      <c r="C49" s="155" t="s">
        <v>39</v>
      </c>
      <c r="D49" s="62">
        <f t="shared" si="7"/>
        <v>31</v>
      </c>
      <c r="E49" s="63">
        <v>28</v>
      </c>
      <c r="F49" s="64">
        <v>1</v>
      </c>
      <c r="G49" s="64"/>
      <c r="H49" s="130">
        <v>2</v>
      </c>
      <c r="I49" s="156"/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375"/>
      <c r="B50" s="380" t="s">
        <v>40</v>
      </c>
      <c r="C50" s="381"/>
      <c r="D50" s="56">
        <f t="shared" si="7"/>
        <v>55</v>
      </c>
      <c r="E50" s="48">
        <v>42</v>
      </c>
      <c r="F50" s="49">
        <v>1</v>
      </c>
      <c r="G50" s="49"/>
      <c r="H50" s="70">
        <v>12</v>
      </c>
      <c r="I50" s="157"/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375"/>
      <c r="B51" s="334" t="s">
        <v>41</v>
      </c>
      <c r="C51" s="335"/>
      <c r="D51" s="84">
        <f t="shared" si="7"/>
        <v>57</v>
      </c>
      <c r="E51" s="57">
        <v>32</v>
      </c>
      <c r="F51" s="58">
        <v>4</v>
      </c>
      <c r="G51" s="58"/>
      <c r="H51" s="74">
        <v>21</v>
      </c>
      <c r="I51" s="154"/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375"/>
      <c r="B52" s="334" t="s">
        <v>42</v>
      </c>
      <c r="C52" s="335"/>
      <c r="D52" s="84">
        <f t="shared" si="7"/>
        <v>21</v>
      </c>
      <c r="E52" s="57">
        <v>16</v>
      </c>
      <c r="F52" s="58">
        <v>2</v>
      </c>
      <c r="G52" s="58"/>
      <c r="H52" s="74">
        <v>3</v>
      </c>
      <c r="I52" s="154"/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375"/>
      <c r="B53" s="334" t="s">
        <v>43</v>
      </c>
      <c r="C53" s="335"/>
      <c r="D53" s="84">
        <f t="shared" si="7"/>
        <v>0</v>
      </c>
      <c r="E53" s="57"/>
      <c r="F53" s="58"/>
      <c r="G53" s="58"/>
      <c r="H53" s="74"/>
      <c r="I53" s="154"/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375"/>
      <c r="B54" s="334" t="s">
        <v>44</v>
      </c>
      <c r="C54" s="335"/>
      <c r="D54" s="84">
        <f t="shared" si="7"/>
        <v>25</v>
      </c>
      <c r="E54" s="57">
        <v>13</v>
      </c>
      <c r="F54" s="58">
        <v>2</v>
      </c>
      <c r="G54" s="58"/>
      <c r="H54" s="74">
        <v>10</v>
      </c>
      <c r="I54" s="154"/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375"/>
      <c r="B55" s="334" t="s">
        <v>45</v>
      </c>
      <c r="C55" s="335"/>
      <c r="D55" s="84">
        <f t="shared" si="7"/>
        <v>0</v>
      </c>
      <c r="E55" s="117"/>
      <c r="F55" s="90"/>
      <c r="G55" s="90"/>
      <c r="H55" s="118"/>
      <c r="I55" s="158"/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ht="22.5" customHeight="1" x14ac:dyDescent="0.25">
      <c r="A56" s="375"/>
      <c r="B56" s="360" t="s">
        <v>46</v>
      </c>
      <c r="C56" s="361"/>
      <c r="D56" s="84">
        <f t="shared" si="7"/>
        <v>0</v>
      </c>
      <c r="E56" s="117"/>
      <c r="F56" s="90"/>
      <c r="G56" s="90"/>
      <c r="H56" s="118"/>
      <c r="I56" s="158"/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375"/>
      <c r="B57" s="362" t="s">
        <v>47</v>
      </c>
      <c r="C57" s="363"/>
      <c r="D57" s="84">
        <f t="shared" si="7"/>
        <v>0</v>
      </c>
      <c r="E57" s="117"/>
      <c r="F57" s="90"/>
      <c r="G57" s="90"/>
      <c r="H57" s="118"/>
      <c r="I57" s="158"/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375"/>
      <c r="B58" s="364" t="s">
        <v>48</v>
      </c>
      <c r="C58" s="95" t="s">
        <v>49</v>
      </c>
      <c r="D58" s="36">
        <f t="shared" si="7"/>
        <v>14</v>
      </c>
      <c r="E58" s="41">
        <v>11</v>
      </c>
      <c r="F58" s="38">
        <v>1</v>
      </c>
      <c r="G58" s="38"/>
      <c r="H58" s="121">
        <v>2</v>
      </c>
      <c r="I58" s="153"/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375"/>
      <c r="B59" s="365"/>
      <c r="C59" s="262" t="s">
        <v>50</v>
      </c>
      <c r="D59" s="47">
        <f t="shared" si="7"/>
        <v>12</v>
      </c>
      <c r="E59" s="60">
        <v>9</v>
      </c>
      <c r="F59" s="58">
        <v>1</v>
      </c>
      <c r="G59" s="58"/>
      <c r="H59" s="74">
        <v>2</v>
      </c>
      <c r="I59" s="154"/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x14ac:dyDescent="0.25">
      <c r="A60" s="375"/>
      <c r="B60" s="366"/>
      <c r="C60" s="106" t="s">
        <v>51</v>
      </c>
      <c r="D60" s="107">
        <f t="shared" si="7"/>
        <v>0</v>
      </c>
      <c r="E60" s="159"/>
      <c r="F60" s="87"/>
      <c r="G60" s="87"/>
      <c r="H60" s="129"/>
      <c r="I60" s="160"/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x14ac:dyDescent="0.25">
      <c r="A61" s="375"/>
      <c r="B61" s="364" t="s">
        <v>52</v>
      </c>
      <c r="C61" s="35" t="s">
        <v>53</v>
      </c>
      <c r="D61" s="23">
        <f t="shared" si="7"/>
        <v>0</v>
      </c>
      <c r="E61" s="37"/>
      <c r="F61" s="38"/>
      <c r="G61" s="38"/>
      <c r="H61" s="121"/>
      <c r="I61" s="153"/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375"/>
      <c r="B62" s="365"/>
      <c r="C62" s="115" t="s">
        <v>54</v>
      </c>
      <c r="D62" s="84">
        <f t="shared" si="7"/>
        <v>0</v>
      </c>
      <c r="E62" s="57"/>
      <c r="F62" s="58"/>
      <c r="G62" s="58"/>
      <c r="H62" s="74"/>
      <c r="I62" s="154"/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375"/>
      <c r="B63" s="366"/>
      <c r="C63" s="106" t="s">
        <v>51</v>
      </c>
      <c r="D63" s="107">
        <f t="shared" si="7"/>
        <v>42</v>
      </c>
      <c r="E63" s="108">
        <v>34</v>
      </c>
      <c r="F63" s="87">
        <v>0</v>
      </c>
      <c r="G63" s="87"/>
      <c r="H63" s="129">
        <v>8</v>
      </c>
      <c r="I63" s="160"/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375"/>
      <c r="B64" s="334" t="s">
        <v>55</v>
      </c>
      <c r="C64" s="335"/>
      <c r="D64" s="84">
        <f t="shared" si="7"/>
        <v>158</v>
      </c>
      <c r="E64" s="57">
        <v>79</v>
      </c>
      <c r="F64" s="58">
        <v>7</v>
      </c>
      <c r="G64" s="58"/>
      <c r="H64" s="74">
        <v>72</v>
      </c>
      <c r="I64" s="154"/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375"/>
      <c r="B65" s="314" t="s">
        <v>56</v>
      </c>
      <c r="C65" s="161" t="s">
        <v>57</v>
      </c>
      <c r="D65" s="84">
        <f t="shared" si="7"/>
        <v>0</v>
      </c>
      <c r="E65" s="57"/>
      <c r="F65" s="58"/>
      <c r="G65" s="58"/>
      <c r="H65" s="74"/>
      <c r="I65" s="154"/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375"/>
      <c r="B66" s="314"/>
      <c r="C66" s="161" t="s">
        <v>58</v>
      </c>
      <c r="D66" s="84">
        <f t="shared" si="7"/>
        <v>0</v>
      </c>
      <c r="E66" s="57"/>
      <c r="F66" s="58"/>
      <c r="G66" s="58"/>
      <c r="H66" s="74"/>
      <c r="I66" s="154"/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375"/>
      <c r="B67" s="336" t="s">
        <v>59</v>
      </c>
      <c r="C67" s="336"/>
      <c r="D67" s="84">
        <f t="shared" si="7"/>
        <v>0</v>
      </c>
      <c r="E67" s="57"/>
      <c r="F67" s="58"/>
      <c r="G67" s="58"/>
      <c r="H67" s="74"/>
      <c r="I67" s="154"/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375"/>
      <c r="B68" s="337" t="s">
        <v>60</v>
      </c>
      <c r="C68" s="338"/>
      <c r="D68" s="84">
        <f t="shared" si="7"/>
        <v>0</v>
      </c>
      <c r="E68" s="57"/>
      <c r="F68" s="58"/>
      <c r="G68" s="58"/>
      <c r="H68" s="74"/>
      <c r="I68" s="154"/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375"/>
      <c r="B69" s="360" t="s">
        <v>61</v>
      </c>
      <c r="C69" s="361"/>
      <c r="D69" s="84">
        <f t="shared" si="7"/>
        <v>0</v>
      </c>
      <c r="E69" s="117"/>
      <c r="F69" s="90"/>
      <c r="G69" s="90"/>
      <c r="H69" s="118"/>
      <c r="I69" s="158"/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375"/>
      <c r="B70" s="362" t="s">
        <v>62</v>
      </c>
      <c r="C70" s="363"/>
      <c r="D70" s="84">
        <f t="shared" si="7"/>
        <v>406</v>
      </c>
      <c r="E70" s="117">
        <v>8</v>
      </c>
      <c r="F70" s="90">
        <v>162</v>
      </c>
      <c r="G70" s="90">
        <v>162</v>
      </c>
      <c r="H70" s="118">
        <v>74</v>
      </c>
      <c r="I70" s="158"/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375"/>
      <c r="B71" s="364" t="s">
        <v>63</v>
      </c>
      <c r="C71" s="119" t="s">
        <v>64</v>
      </c>
      <c r="D71" s="23">
        <f t="shared" si="7"/>
        <v>0</v>
      </c>
      <c r="E71" s="37"/>
      <c r="F71" s="38"/>
      <c r="G71" s="38"/>
      <c r="H71" s="121"/>
      <c r="I71" s="153"/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375"/>
      <c r="B72" s="365"/>
      <c r="C72" s="162" t="s">
        <v>65</v>
      </c>
      <c r="D72" s="84">
        <f t="shared" si="7"/>
        <v>0</v>
      </c>
      <c r="E72" s="57"/>
      <c r="F72" s="58"/>
      <c r="G72" s="58"/>
      <c r="H72" s="74"/>
      <c r="I72" s="154"/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ht="22.5" x14ac:dyDescent="0.25">
      <c r="A73" s="375"/>
      <c r="B73" s="366"/>
      <c r="C73" s="127" t="s">
        <v>66</v>
      </c>
      <c r="D73" s="84">
        <f t="shared" si="7"/>
        <v>0</v>
      </c>
      <c r="E73" s="117"/>
      <c r="F73" s="90"/>
      <c r="G73" s="90"/>
      <c r="H73" s="118"/>
      <c r="I73" s="158"/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375"/>
      <c r="B74" s="382" t="s">
        <v>67</v>
      </c>
      <c r="C74" s="383"/>
      <c r="D74" s="36">
        <f>SUM(E74:H74)</f>
        <v>0</v>
      </c>
      <c r="E74" s="37"/>
      <c r="F74" s="38"/>
      <c r="G74" s="38"/>
      <c r="H74" s="163"/>
      <c r="I74" s="153"/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375"/>
      <c r="B75" s="369" t="s">
        <v>68</v>
      </c>
      <c r="C75" s="370"/>
      <c r="D75" s="62">
        <f>SUM(E75:H75)</f>
        <v>0</v>
      </c>
      <c r="E75" s="63"/>
      <c r="F75" s="64"/>
      <c r="G75" s="64"/>
      <c r="H75" s="164"/>
      <c r="I75" s="156"/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376"/>
      <c r="B76" s="357" t="s">
        <v>4</v>
      </c>
      <c r="C76" s="359"/>
      <c r="D76" s="135">
        <f>SUM(E76:H76)</f>
        <v>1036</v>
      </c>
      <c r="E76" s="136">
        <f>SUM(E45:E75)</f>
        <v>455</v>
      </c>
      <c r="F76" s="139">
        <f t="shared" ref="F76:I76" si="11">SUM(F45:F75)</f>
        <v>186</v>
      </c>
      <c r="G76" s="139">
        <f t="shared" si="11"/>
        <v>162</v>
      </c>
      <c r="H76" s="165">
        <f t="shared" si="11"/>
        <v>233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ht="32.1" customHeigh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ht="36" customHeight="1" x14ac:dyDescent="0.25">
      <c r="A78" s="314" t="s">
        <v>76</v>
      </c>
      <c r="B78" s="314"/>
      <c r="C78" s="314"/>
      <c r="D78" s="256" t="s">
        <v>77</v>
      </c>
      <c r="E78" s="260" t="s">
        <v>78</v>
      </c>
      <c r="F78" s="261" t="s">
        <v>79</v>
      </c>
      <c r="G78" s="261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ht="32.1" customHeigh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ht="26.45" customHeight="1" x14ac:dyDescent="0.25">
      <c r="A85" s="330" t="s">
        <v>87</v>
      </c>
      <c r="B85" s="339"/>
      <c r="C85" s="340"/>
      <c r="D85" s="258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83" t="s">
        <v>92</v>
      </c>
      <c r="B89" s="183"/>
      <c r="C89" s="184"/>
      <c r="E89" s="185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x14ac:dyDescent="0.25">
      <c r="A90" s="321" t="s">
        <v>93</v>
      </c>
      <c r="B90" s="321"/>
      <c r="C90" s="321"/>
      <c r="D90" s="330" t="s">
        <v>94</v>
      </c>
      <c r="E90" s="322" t="s">
        <v>95</v>
      </c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ht="18.75" customHeight="1" x14ac:dyDescent="0.25">
      <c r="A91" s="321"/>
      <c r="B91" s="321"/>
      <c r="C91" s="321"/>
      <c r="D91" s="330"/>
      <c r="E91" s="322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331" t="s">
        <v>96</v>
      </c>
      <c r="B92" s="332"/>
      <c r="C92" s="333"/>
      <c r="D92" s="186"/>
      <c r="E92" s="187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307" t="s">
        <v>97</v>
      </c>
      <c r="B93" s="308"/>
      <c r="C93" s="309"/>
      <c r="D93" s="188"/>
      <c r="E93" s="18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x14ac:dyDescent="0.25">
      <c r="A94" s="318" t="s">
        <v>98</v>
      </c>
      <c r="B94" s="319"/>
      <c r="C94" s="320"/>
      <c r="D94" s="190"/>
      <c r="E94" s="191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ht="32.1" customHeight="1" x14ac:dyDescent="0.25">
      <c r="A95" s="183" t="s">
        <v>99</v>
      </c>
      <c r="B95" s="183"/>
      <c r="C95" s="184"/>
      <c r="E95" s="185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29.25" customHeigh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ht="26.25" customHeight="1" x14ac:dyDescent="0.25">
      <c r="A97" s="321"/>
      <c r="B97" s="321"/>
      <c r="C97" s="321"/>
      <c r="D97" s="314"/>
      <c r="E97" s="322"/>
      <c r="F97" s="260" t="s">
        <v>11</v>
      </c>
      <c r="G97" s="18" t="s">
        <v>12</v>
      </c>
      <c r="H97" s="192" t="s">
        <v>104</v>
      </c>
      <c r="I97" s="261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CA100" s="44" t="str">
        <f t="shared" si="13"/>
        <v/>
      </c>
      <c r="CB100" s="201" t="str">
        <f t="shared" si="14"/>
        <v/>
      </c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ht="32.1" customHeight="1" x14ac:dyDescent="0.25">
      <c r="A101" s="183" t="s">
        <v>110</v>
      </c>
      <c r="B101" s="184"/>
      <c r="C101" s="184"/>
      <c r="D101" s="215"/>
      <c r="H101" s="216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0.45" customHeigh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ht="20.45" customHeight="1" x14ac:dyDescent="0.25">
      <c r="A103" s="312"/>
      <c r="B103" s="312"/>
      <c r="C103" s="313"/>
      <c r="D103" s="314"/>
      <c r="E103" s="260" t="s">
        <v>114</v>
      </c>
      <c r="F103" s="192" t="s">
        <v>115</v>
      </c>
      <c r="G103" s="261" t="s">
        <v>116</v>
      </c>
      <c r="H103" s="261" t="s">
        <v>117</v>
      </c>
      <c r="I103" s="265" t="s">
        <v>118</v>
      </c>
      <c r="J103" s="18" t="s">
        <v>119</v>
      </c>
      <c r="K103" s="260" t="s">
        <v>120</v>
      </c>
      <c r="L103" s="259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ht="27.75" customHeigh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ht="29.25" customHeight="1" x14ac:dyDescent="0.25">
      <c r="A114" s="257" t="s">
        <v>129</v>
      </c>
      <c r="B114" s="224" t="s">
        <v>130</v>
      </c>
      <c r="C114" s="255" t="s">
        <v>131</v>
      </c>
      <c r="D114" s="263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ht="23.25" customHeigh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ht="27.75" customHeigh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ht="27" customHeigh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ht="42" x14ac:dyDescent="0.25">
      <c r="A118" s="294"/>
      <c r="B118" s="256" t="s">
        <v>136</v>
      </c>
      <c r="C118" s="258" t="s">
        <v>137</v>
      </c>
      <c r="D118" s="258" t="s">
        <v>138</v>
      </c>
      <c r="E118" s="258" t="s">
        <v>139</v>
      </c>
      <c r="F118" s="258" t="s">
        <v>140</v>
      </c>
      <c r="G118" s="258" t="s">
        <v>141</v>
      </c>
      <c r="H118" s="258" t="s">
        <v>142</v>
      </c>
      <c r="I118" s="258" t="s">
        <v>143</v>
      </c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44.25" customHeight="1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45" customHeight="1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183" t="s">
        <v>146</v>
      </c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0.25" customHeigh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customHeight="1" x14ac:dyDescent="0.25">
      <c r="A123" s="294"/>
      <c r="B123" s="260" t="s">
        <v>148</v>
      </c>
      <c r="C123" s="260" t="s">
        <v>149</v>
      </c>
      <c r="D123" s="261" t="s">
        <v>150</v>
      </c>
      <c r="E123" s="261" t="s">
        <v>151</v>
      </c>
      <c r="F123" s="261" t="s">
        <v>152</v>
      </c>
      <c r="G123" s="261" t="s">
        <v>153</v>
      </c>
      <c r="H123" s="261" t="s">
        <v>154</v>
      </c>
      <c r="I123" s="261" t="s">
        <v>155</v>
      </c>
      <c r="J123" s="261" t="s">
        <v>156</v>
      </c>
      <c r="K123" s="261" t="s">
        <v>157</v>
      </c>
      <c r="L123" s="261" t="s">
        <v>158</v>
      </c>
      <c r="M123" s="259" t="s">
        <v>159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31.5" customHeight="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3.5" customHeight="1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4.75" customHeight="1" x14ac:dyDescent="0.25">
      <c r="A126" s="183" t="s">
        <v>162</v>
      </c>
      <c r="B126" s="222"/>
      <c r="C126" s="222"/>
      <c r="D126" s="222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35.25" customHeight="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54" t="s">
        <v>174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27.75" customHeight="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</row>
    <row r="130" spans="1:93" ht="24.75" customHeight="1" x14ac:dyDescent="0.25">
      <c r="A130" s="183" t="s">
        <v>176</v>
      </c>
      <c r="B130" s="24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1" customHeight="1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39.75" customHeight="1" x14ac:dyDescent="0.25">
      <c r="A132" s="281"/>
      <c r="B132" s="283"/>
      <c r="C132" s="192" t="s">
        <v>178</v>
      </c>
      <c r="D132" s="261" t="s">
        <v>179</v>
      </c>
      <c r="E132" s="261" t="s">
        <v>180</v>
      </c>
      <c r="F132" s="22" t="s">
        <v>181</v>
      </c>
      <c r="G132" s="192" t="s">
        <v>173</v>
      </c>
      <c r="H132" s="259" t="s">
        <v>174</v>
      </c>
      <c r="BV132" s="8"/>
      <c r="BW132" s="8"/>
      <c r="BY132" s="7"/>
      <c r="BZ132" s="7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41.25" customHeight="1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</row>
    <row r="197" spans="1:104" ht="14.25" customHeight="1" x14ac:dyDescent="0.25"/>
    <row r="198" spans="1:104" s="252" customFormat="1" x14ac:dyDescent="0.25">
      <c r="A198" s="252">
        <f>SUM(D42,D76,D83,D86:D88,D92:E94,D98:E100,D104:L112,B115:D115,B119:B120,B124:B125,B129:M129,B133:H133)</f>
        <v>1946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",[10]NOMBRE!B6," - ","( ",[10]NOMBRE!C6,[10]NOMBRE!D6," )")</f>
        <v>MES: SEPTIEMBRE - ( 09 )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",[10]NOMBRE!B7)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261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374" t="s">
        <v>33</v>
      </c>
      <c r="B11" s="377" t="s">
        <v>34</v>
      </c>
      <c r="C11" s="378"/>
      <c r="D11" s="23">
        <f>SUM(E11:G11)</f>
        <v>104</v>
      </c>
      <c r="E11" s="24">
        <v>78</v>
      </c>
      <c r="F11" s="25">
        <v>21</v>
      </c>
      <c r="G11" s="25">
        <v>5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50</v>
      </c>
      <c r="E12" s="37">
        <v>10</v>
      </c>
      <c r="F12" s="38">
        <v>9</v>
      </c>
      <c r="G12" s="38">
        <v>12</v>
      </c>
      <c r="H12" s="38">
        <v>6</v>
      </c>
      <c r="I12" s="39">
        <v>4</v>
      </c>
      <c r="J12" s="38"/>
      <c r="K12" s="38"/>
      <c r="L12" s="38"/>
      <c r="M12" s="38"/>
      <c r="N12" s="38"/>
      <c r="O12" s="38"/>
      <c r="P12" s="38"/>
      <c r="Q12" s="38">
        <v>2</v>
      </c>
      <c r="R12" s="38"/>
      <c r="S12" s="38">
        <v>1</v>
      </c>
      <c r="T12" s="38">
        <v>2</v>
      </c>
      <c r="U12" s="38">
        <v>2</v>
      </c>
      <c r="V12" s="38">
        <v>1</v>
      </c>
      <c r="W12" s="38"/>
      <c r="X12" s="40">
        <v>1</v>
      </c>
      <c r="Y12" s="41"/>
      <c r="Z12" s="40"/>
      <c r="AA12" s="42"/>
      <c r="AB12" s="42"/>
      <c r="AC12" s="42"/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264" t="s">
        <v>37</v>
      </c>
      <c r="D13" s="47">
        <f>SUM(E13:X13)</f>
        <v>28</v>
      </c>
      <c r="E13" s="48">
        <v>2</v>
      </c>
      <c r="F13" s="49">
        <v>1</v>
      </c>
      <c r="G13" s="49">
        <v>5</v>
      </c>
      <c r="H13" s="49">
        <v>9</v>
      </c>
      <c r="I13" s="50"/>
      <c r="J13" s="49"/>
      <c r="K13" s="49"/>
      <c r="L13" s="49"/>
      <c r="M13" s="49"/>
      <c r="N13" s="49"/>
      <c r="O13" s="49"/>
      <c r="P13" s="49">
        <v>2</v>
      </c>
      <c r="Q13" s="49">
        <v>2</v>
      </c>
      <c r="R13" s="49">
        <v>1</v>
      </c>
      <c r="S13" s="49"/>
      <c r="T13" s="49">
        <v>1</v>
      </c>
      <c r="U13" s="49"/>
      <c r="V13" s="49">
        <v>2</v>
      </c>
      <c r="W13" s="49">
        <v>2</v>
      </c>
      <c r="X13" s="51">
        <v>1</v>
      </c>
      <c r="Y13" s="52"/>
      <c r="Z13" s="51"/>
      <c r="AA13" s="53"/>
      <c r="AB13" s="53"/>
      <c r="AC13" s="54"/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13</v>
      </c>
      <c r="E14" s="57">
        <v>1</v>
      </c>
      <c r="F14" s="58">
        <v>1</v>
      </c>
      <c r="G14" s="58">
        <v>2</v>
      </c>
      <c r="H14" s="58">
        <v>0</v>
      </c>
      <c r="I14" s="59"/>
      <c r="J14" s="58"/>
      <c r="K14" s="58"/>
      <c r="L14" s="58"/>
      <c r="M14" s="58"/>
      <c r="N14" s="58"/>
      <c r="O14" s="58"/>
      <c r="P14" s="58"/>
      <c r="Q14" s="58">
        <v>2</v>
      </c>
      <c r="R14" s="58"/>
      <c r="S14" s="58">
        <v>2</v>
      </c>
      <c r="T14" s="58"/>
      <c r="U14" s="58">
        <v>2</v>
      </c>
      <c r="V14" s="58">
        <v>1</v>
      </c>
      <c r="W14" s="58"/>
      <c r="X14" s="51">
        <v>2</v>
      </c>
      <c r="Y14" s="60"/>
      <c r="Z14" s="51"/>
      <c r="AA14" s="53"/>
      <c r="AB14" s="53"/>
      <c r="AC14" s="53"/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26</v>
      </c>
      <c r="E15" s="63">
        <v>9</v>
      </c>
      <c r="F15" s="64">
        <v>1</v>
      </c>
      <c r="G15" s="64">
        <v>2</v>
      </c>
      <c r="H15" s="64">
        <v>1</v>
      </c>
      <c r="I15" s="65"/>
      <c r="J15" s="64"/>
      <c r="K15" s="64"/>
      <c r="L15" s="64"/>
      <c r="M15" s="64">
        <v>3</v>
      </c>
      <c r="N15" s="64">
        <v>2</v>
      </c>
      <c r="O15" s="64">
        <v>3</v>
      </c>
      <c r="P15" s="64"/>
      <c r="Q15" s="64"/>
      <c r="R15" s="64">
        <v>1</v>
      </c>
      <c r="S15" s="64">
        <v>2</v>
      </c>
      <c r="T15" s="64"/>
      <c r="U15" s="64"/>
      <c r="V15" s="64"/>
      <c r="W15" s="64">
        <v>1</v>
      </c>
      <c r="X15" s="66">
        <v>1</v>
      </c>
      <c r="Y15" s="67"/>
      <c r="Z15" s="66"/>
      <c r="AA15" s="68">
        <v>2</v>
      </c>
      <c r="AB15" s="68"/>
      <c r="AC15" s="68"/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55</v>
      </c>
      <c r="E16" s="48">
        <v>32</v>
      </c>
      <c r="F16" s="49">
        <v>7</v>
      </c>
      <c r="G16" s="49">
        <v>9</v>
      </c>
      <c r="H16" s="49">
        <v>7</v>
      </c>
      <c r="I16" s="54"/>
      <c r="J16" s="52"/>
      <c r="K16" s="49"/>
      <c r="L16" s="4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72"/>
      <c r="AA16" s="54"/>
      <c r="AB16" s="54"/>
      <c r="AC16" s="54"/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375"/>
      <c r="B17" s="334" t="s">
        <v>41</v>
      </c>
      <c r="C17" s="335"/>
      <c r="D17" s="47">
        <f t="shared" si="4"/>
        <v>57</v>
      </c>
      <c r="E17" s="57">
        <v>3</v>
      </c>
      <c r="F17" s="58">
        <v>23</v>
      </c>
      <c r="G17" s="58">
        <v>19</v>
      </c>
      <c r="H17" s="58">
        <v>12</v>
      </c>
      <c r="I17" s="53"/>
      <c r="J17" s="60"/>
      <c r="K17" s="58"/>
      <c r="L17" s="5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51"/>
      <c r="AA17" s="53"/>
      <c r="AB17" s="53"/>
      <c r="AC17" s="53"/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375"/>
      <c r="B18" s="334" t="s">
        <v>42</v>
      </c>
      <c r="C18" s="335"/>
      <c r="D18" s="47">
        <f t="shared" si="4"/>
        <v>21</v>
      </c>
      <c r="E18" s="57">
        <v>2</v>
      </c>
      <c r="F18" s="58">
        <v>4</v>
      </c>
      <c r="G18" s="58">
        <v>6</v>
      </c>
      <c r="H18" s="58">
        <v>9</v>
      </c>
      <c r="I18" s="53"/>
      <c r="J18" s="60"/>
      <c r="K18" s="58"/>
      <c r="L18" s="5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51"/>
      <c r="AA18" s="53"/>
      <c r="AB18" s="53"/>
      <c r="AC18" s="53"/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375"/>
      <c r="B19" s="334" t="s">
        <v>43</v>
      </c>
      <c r="C19" s="335"/>
      <c r="D19" s="47">
        <f t="shared" si="4"/>
        <v>0</v>
      </c>
      <c r="E19" s="57">
        <v>0</v>
      </c>
      <c r="F19" s="58"/>
      <c r="G19" s="58"/>
      <c r="H19" s="58"/>
      <c r="I19" s="53"/>
      <c r="J19" s="60"/>
      <c r="K19" s="58"/>
      <c r="L19" s="5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51"/>
      <c r="AA19" s="53"/>
      <c r="AB19" s="53"/>
      <c r="AC19" s="53"/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375"/>
      <c r="B20" s="334" t="s">
        <v>44</v>
      </c>
      <c r="C20" s="335"/>
      <c r="D20" s="47">
        <f t="shared" si="4"/>
        <v>25</v>
      </c>
      <c r="E20" s="57">
        <v>25</v>
      </c>
      <c r="F20" s="58"/>
      <c r="G20" s="58"/>
      <c r="H20" s="58"/>
      <c r="I20" s="53"/>
      <c r="J20" s="60"/>
      <c r="K20" s="58"/>
      <c r="L20" s="58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51"/>
      <c r="AA20" s="53"/>
      <c r="AB20" s="53"/>
      <c r="AC20" s="53"/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375"/>
      <c r="B21" s="334" t="s">
        <v>45</v>
      </c>
      <c r="C21" s="335"/>
      <c r="D21" s="47">
        <f>SUM(E21:X21)</f>
        <v>0</v>
      </c>
      <c r="E21" s="57">
        <v>0</v>
      </c>
      <c r="F21" s="58"/>
      <c r="G21" s="58"/>
      <c r="H21" s="58"/>
      <c r="I21" s="53"/>
      <c r="J21" s="76"/>
      <c r="K21" s="77"/>
      <c r="L21" s="77"/>
      <c r="M21" s="77"/>
      <c r="N21" s="77"/>
      <c r="O21" s="77"/>
      <c r="P21" s="76"/>
      <c r="Q21" s="74"/>
      <c r="R21" s="74"/>
      <c r="S21" s="74"/>
      <c r="T21" s="74"/>
      <c r="U21" s="77"/>
      <c r="V21" s="77"/>
      <c r="W21" s="77"/>
      <c r="X21" s="29"/>
      <c r="Y21" s="78"/>
      <c r="Z21" s="31"/>
      <c r="AA21" s="79"/>
      <c r="AB21" s="53"/>
      <c r="AC21" s="53"/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ht="22.5" customHeight="1" x14ac:dyDescent="0.25">
      <c r="A22" s="375"/>
      <c r="B22" s="360" t="s">
        <v>46</v>
      </c>
      <c r="C22" s="361"/>
      <c r="D22" s="47">
        <f>SUM(J22:S22)</f>
        <v>0</v>
      </c>
      <c r="E22" s="80"/>
      <c r="F22" s="81"/>
      <c r="G22" s="81"/>
      <c r="H22" s="81"/>
      <c r="I22" s="82"/>
      <c r="J22" s="60"/>
      <c r="K22" s="58"/>
      <c r="L22" s="58"/>
      <c r="M22" s="58"/>
      <c r="N22" s="58"/>
      <c r="O22" s="58"/>
      <c r="P22" s="58"/>
      <c r="Q22" s="58"/>
      <c r="R22" s="58"/>
      <c r="S22" s="58"/>
      <c r="T22" s="83"/>
      <c r="U22" s="83"/>
      <c r="V22" s="83"/>
      <c r="W22" s="83"/>
      <c r="X22" s="83"/>
      <c r="Y22" s="75"/>
      <c r="Z22" s="51"/>
      <c r="AA22" s="53"/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375"/>
      <c r="B23" s="362" t="s">
        <v>47</v>
      </c>
      <c r="C23" s="363"/>
      <c r="D23" s="84">
        <f>SUM(H23:X23)</f>
        <v>0</v>
      </c>
      <c r="E23" s="85"/>
      <c r="F23" s="86"/>
      <c r="G23" s="86"/>
      <c r="H23" s="87"/>
      <c r="I23" s="88"/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3"/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375"/>
      <c r="B24" s="364" t="s">
        <v>48</v>
      </c>
      <c r="C24" s="95" t="s">
        <v>49</v>
      </c>
      <c r="D24" s="23">
        <f>SUM(E24:F24)</f>
        <v>14</v>
      </c>
      <c r="E24" s="48">
        <v>14</v>
      </c>
      <c r="F24" s="49"/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98"/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x14ac:dyDescent="0.25">
      <c r="A25" s="375"/>
      <c r="B25" s="365"/>
      <c r="C25" s="262" t="s">
        <v>50</v>
      </c>
      <c r="D25" s="84">
        <f>SUM(E25:G25)</f>
        <v>12</v>
      </c>
      <c r="E25" s="57">
        <v>12</v>
      </c>
      <c r="F25" s="58"/>
      <c r="G25" s="58"/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93"/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x14ac:dyDescent="0.25">
      <c r="A26" s="375"/>
      <c r="B26" s="366"/>
      <c r="C26" s="106" t="s">
        <v>51</v>
      </c>
      <c r="D26" s="107">
        <f>SUM(E26:G26)</f>
        <v>0</v>
      </c>
      <c r="E26" s="108">
        <v>0</v>
      </c>
      <c r="F26" s="67"/>
      <c r="G26" s="67"/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88"/>
      <c r="AB26" s="88"/>
      <c r="AC26" s="88"/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375"/>
      <c r="B27" s="364" t="s">
        <v>52</v>
      </c>
      <c r="C27" s="35" t="s">
        <v>53</v>
      </c>
      <c r="D27" s="36">
        <f>SUM(E27:H27)</f>
        <v>0</v>
      </c>
      <c r="E27" s="37">
        <v>0</v>
      </c>
      <c r="F27" s="38"/>
      <c r="G27" s="38"/>
      <c r="H27" s="38"/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98"/>
      <c r="AB27" s="42"/>
      <c r="AC27" s="42"/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53"/>
      <c r="J28" s="60"/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93"/>
      <c r="AB28" s="53"/>
      <c r="AC28" s="53"/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375"/>
      <c r="B29" s="366"/>
      <c r="C29" s="106" t="s">
        <v>51</v>
      </c>
      <c r="D29" s="107">
        <f>SUM(E29:I29)</f>
        <v>180</v>
      </c>
      <c r="E29" s="108">
        <v>174</v>
      </c>
      <c r="F29" s="87">
        <v>4</v>
      </c>
      <c r="G29" s="87">
        <v>2</v>
      </c>
      <c r="H29" s="87"/>
      <c r="I29" s="88"/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88"/>
      <c r="AB29" s="88"/>
      <c r="AC29" s="88"/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375"/>
      <c r="B30" s="334" t="s">
        <v>55</v>
      </c>
      <c r="C30" s="335"/>
      <c r="D30" s="47">
        <f t="shared" ref="D30:D34" si="5">SUM(E30:X30)</f>
        <v>158</v>
      </c>
      <c r="E30" s="57">
        <v>126</v>
      </c>
      <c r="F30" s="58">
        <v>23</v>
      </c>
      <c r="G30" s="58">
        <v>6</v>
      </c>
      <c r="H30" s="58">
        <v>3</v>
      </c>
      <c r="I30" s="53"/>
      <c r="J30" s="60"/>
      <c r="K30" s="58"/>
      <c r="L30" s="5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51"/>
      <c r="AA30" s="53"/>
      <c r="AB30" s="93"/>
      <c r="AC30" s="53"/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375"/>
      <c r="B31" s="314" t="s">
        <v>56</v>
      </c>
      <c r="C31" s="116" t="s">
        <v>57</v>
      </c>
      <c r="D31" s="47">
        <f t="shared" si="5"/>
        <v>0</v>
      </c>
      <c r="E31" s="57"/>
      <c r="F31" s="58"/>
      <c r="G31" s="58"/>
      <c r="H31" s="58"/>
      <c r="I31" s="53"/>
      <c r="J31" s="60"/>
      <c r="K31" s="58"/>
      <c r="L31" s="5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51"/>
      <c r="AA31" s="53"/>
      <c r="AB31" s="53"/>
      <c r="AC31" s="53"/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375"/>
      <c r="B32" s="314"/>
      <c r="C32" s="61" t="s">
        <v>58</v>
      </c>
      <c r="D32" s="47">
        <f t="shared" si="5"/>
        <v>0</v>
      </c>
      <c r="E32" s="57"/>
      <c r="F32" s="58"/>
      <c r="G32" s="58"/>
      <c r="H32" s="58"/>
      <c r="I32" s="53"/>
      <c r="J32" s="60"/>
      <c r="K32" s="58"/>
      <c r="L32" s="5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51"/>
      <c r="AA32" s="53"/>
      <c r="AB32" s="53"/>
      <c r="AC32" s="53"/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375"/>
      <c r="B33" s="384" t="s">
        <v>59</v>
      </c>
      <c r="C33" s="384"/>
      <c r="D33" s="47">
        <f t="shared" si="5"/>
        <v>0</v>
      </c>
      <c r="E33" s="57"/>
      <c r="F33" s="58"/>
      <c r="G33" s="58"/>
      <c r="H33" s="58"/>
      <c r="I33" s="53"/>
      <c r="J33" s="60"/>
      <c r="K33" s="58"/>
      <c r="L33" s="5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51"/>
      <c r="AA33" s="53"/>
      <c r="AB33" s="53"/>
      <c r="AC33" s="53"/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375"/>
      <c r="B34" s="380" t="s">
        <v>60</v>
      </c>
      <c r="C34" s="381"/>
      <c r="D34" s="47">
        <f t="shared" si="5"/>
        <v>0</v>
      </c>
      <c r="E34" s="57"/>
      <c r="F34" s="58"/>
      <c r="G34" s="58"/>
      <c r="H34" s="58"/>
      <c r="I34" s="53"/>
      <c r="J34" s="60"/>
      <c r="K34" s="58"/>
      <c r="L34" s="5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51"/>
      <c r="AA34" s="53"/>
      <c r="AB34" s="53"/>
      <c r="AC34" s="53"/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60"/>
      <c r="K35" s="58"/>
      <c r="L35" s="58"/>
      <c r="M35" s="74"/>
      <c r="N35" s="74"/>
      <c r="O35" s="74"/>
      <c r="P35" s="74"/>
      <c r="Q35" s="74"/>
      <c r="R35" s="74"/>
      <c r="S35" s="74"/>
      <c r="T35" s="83"/>
      <c r="U35" s="83"/>
      <c r="V35" s="83"/>
      <c r="W35" s="83"/>
      <c r="X35" s="83"/>
      <c r="Y35" s="75"/>
      <c r="Z35" s="51"/>
      <c r="AA35" s="53"/>
      <c r="AB35" s="53"/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375"/>
      <c r="B36" s="362" t="s">
        <v>62</v>
      </c>
      <c r="C36" s="363"/>
      <c r="D36" s="84">
        <f>SUM(E36:X36)</f>
        <v>146</v>
      </c>
      <c r="E36" s="117"/>
      <c r="F36" s="90"/>
      <c r="G36" s="90"/>
      <c r="H36" s="90"/>
      <c r="I36" s="93"/>
      <c r="J36" s="89">
        <v>2</v>
      </c>
      <c r="K36" s="90">
        <v>3</v>
      </c>
      <c r="L36" s="90">
        <v>5</v>
      </c>
      <c r="M36" s="118">
        <v>4</v>
      </c>
      <c r="N36" s="118">
        <v>6</v>
      </c>
      <c r="O36" s="118">
        <v>12</v>
      </c>
      <c r="P36" s="118">
        <v>10</v>
      </c>
      <c r="Q36" s="118">
        <v>2</v>
      </c>
      <c r="R36" s="118">
        <v>9</v>
      </c>
      <c r="S36" s="118">
        <v>12</v>
      </c>
      <c r="T36" s="118">
        <v>14</v>
      </c>
      <c r="U36" s="118">
        <v>19</v>
      </c>
      <c r="V36" s="118">
        <v>10</v>
      </c>
      <c r="W36" s="118">
        <v>16</v>
      </c>
      <c r="X36" s="118">
        <v>22</v>
      </c>
      <c r="Y36" s="91"/>
      <c r="Z36" s="92"/>
      <c r="AA36" s="93"/>
      <c r="AB36" s="53"/>
      <c r="AC36" s="93"/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21"/>
      <c r="V37" s="121"/>
      <c r="W37" s="121"/>
      <c r="X37" s="121"/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4"/>
      <c r="V38" s="74"/>
      <c r="W38" s="74"/>
      <c r="X38" s="74"/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129"/>
      <c r="V39" s="129"/>
      <c r="W39" s="129"/>
      <c r="X39" s="129"/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375"/>
      <c r="B40" s="367" t="s">
        <v>67</v>
      </c>
      <c r="C40" s="368"/>
      <c r="D40" s="36">
        <f>SUM(E40:X40)</f>
        <v>0</v>
      </c>
      <c r="E40" s="37"/>
      <c r="F40" s="38"/>
      <c r="G40" s="38"/>
      <c r="H40" s="38"/>
      <c r="I40" s="42"/>
      <c r="J40" s="41"/>
      <c r="K40" s="38"/>
      <c r="L40" s="38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20.25" customHeight="1" x14ac:dyDescent="0.25">
      <c r="A41" s="375"/>
      <c r="B41" s="369" t="s">
        <v>68</v>
      </c>
      <c r="C41" s="370"/>
      <c r="D41" s="62">
        <f>SUM(E41:X41)</f>
        <v>0</v>
      </c>
      <c r="E41" s="63"/>
      <c r="F41" s="64"/>
      <c r="G41" s="64"/>
      <c r="H41" s="64"/>
      <c r="I41" s="68"/>
      <c r="J41" s="67"/>
      <c r="K41" s="64"/>
      <c r="L41" s="6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376"/>
      <c r="B42" s="371" t="s">
        <v>4</v>
      </c>
      <c r="C42" s="372"/>
      <c r="D42" s="135">
        <f>SUM(E42:X42)</f>
        <v>889</v>
      </c>
      <c r="E42" s="136">
        <f>SUM(E11:E41)</f>
        <v>488</v>
      </c>
      <c r="F42" s="137">
        <f t="shared" ref="F42:AB42" si="6">SUM(F11:F41)</f>
        <v>94</v>
      </c>
      <c r="G42" s="137">
        <f t="shared" si="6"/>
        <v>68</v>
      </c>
      <c r="H42" s="137">
        <f t="shared" si="6"/>
        <v>47</v>
      </c>
      <c r="I42" s="138">
        <f t="shared" si="6"/>
        <v>4</v>
      </c>
      <c r="J42" s="139">
        <f t="shared" si="6"/>
        <v>2</v>
      </c>
      <c r="K42" s="137">
        <f t="shared" si="6"/>
        <v>3</v>
      </c>
      <c r="L42" s="137">
        <f t="shared" si="6"/>
        <v>5</v>
      </c>
      <c r="M42" s="140">
        <f t="shared" si="6"/>
        <v>7</v>
      </c>
      <c r="N42" s="140">
        <f t="shared" si="6"/>
        <v>8</v>
      </c>
      <c r="O42" s="140">
        <f t="shared" si="6"/>
        <v>15</v>
      </c>
      <c r="P42" s="140">
        <f t="shared" si="6"/>
        <v>12</v>
      </c>
      <c r="Q42" s="140">
        <f t="shared" si="6"/>
        <v>8</v>
      </c>
      <c r="R42" s="140">
        <f t="shared" si="6"/>
        <v>11</v>
      </c>
      <c r="S42" s="140">
        <f t="shared" si="6"/>
        <v>17</v>
      </c>
      <c r="T42" s="140">
        <f t="shared" si="6"/>
        <v>17</v>
      </c>
      <c r="U42" s="140">
        <f t="shared" si="6"/>
        <v>23</v>
      </c>
      <c r="V42" s="140">
        <f t="shared" si="6"/>
        <v>14</v>
      </c>
      <c r="W42" s="140">
        <f>SUM(W11:W41)</f>
        <v>19</v>
      </c>
      <c r="X42" s="140">
        <f t="shared" si="6"/>
        <v>27</v>
      </c>
      <c r="Y42" s="141">
        <f t="shared" si="6"/>
        <v>0</v>
      </c>
      <c r="Z42" s="142">
        <f t="shared" si="6"/>
        <v>0</v>
      </c>
      <c r="AA42" s="138">
        <f t="shared" si="6"/>
        <v>2</v>
      </c>
      <c r="AB42" s="138">
        <f t="shared" si="6"/>
        <v>0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ht="32.1" customHeigh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45.6" customHeight="1" x14ac:dyDescent="0.25">
      <c r="A44" s="295" t="s">
        <v>3</v>
      </c>
      <c r="B44" s="373"/>
      <c r="C44" s="322"/>
      <c r="D44" s="258" t="s">
        <v>4</v>
      </c>
      <c r="E44" s="15" t="s">
        <v>70</v>
      </c>
      <c r="F44" s="261" t="s">
        <v>71</v>
      </c>
      <c r="G44" s="261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x14ac:dyDescent="0.25">
      <c r="A45" s="374" t="s">
        <v>33</v>
      </c>
      <c r="B45" s="377" t="s">
        <v>34</v>
      </c>
      <c r="C45" s="378"/>
      <c r="D45" s="23">
        <f t="shared" ref="D45:D73" si="7">SUM(E45:H45)</f>
        <v>132</v>
      </c>
      <c r="E45" s="24">
        <v>115</v>
      </c>
      <c r="F45" s="25">
        <v>2</v>
      </c>
      <c r="G45" s="25"/>
      <c r="H45" s="149">
        <v>15</v>
      </c>
      <c r="I45" s="150"/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375"/>
      <c r="B46" s="302" t="s">
        <v>35</v>
      </c>
      <c r="C46" s="152" t="s">
        <v>36</v>
      </c>
      <c r="D46" s="23">
        <f t="shared" si="7"/>
        <v>50</v>
      </c>
      <c r="E46" s="37">
        <v>41</v>
      </c>
      <c r="F46" s="38">
        <v>2</v>
      </c>
      <c r="G46" s="38"/>
      <c r="H46" s="121">
        <v>7</v>
      </c>
      <c r="I46" s="153"/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x14ac:dyDescent="0.25">
      <c r="A47" s="375"/>
      <c r="B47" s="379"/>
      <c r="C47" s="264" t="s">
        <v>37</v>
      </c>
      <c r="D47" s="84">
        <f t="shared" si="7"/>
        <v>28</v>
      </c>
      <c r="E47" s="57">
        <v>23</v>
      </c>
      <c r="F47" s="58">
        <v>1</v>
      </c>
      <c r="G47" s="58"/>
      <c r="H47" s="74">
        <v>4</v>
      </c>
      <c r="I47" s="154"/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x14ac:dyDescent="0.25">
      <c r="A48" s="375"/>
      <c r="B48" s="379"/>
      <c r="C48" s="264" t="s">
        <v>38</v>
      </c>
      <c r="D48" s="47">
        <f t="shared" si="7"/>
        <v>13</v>
      </c>
      <c r="E48" s="57">
        <v>12</v>
      </c>
      <c r="F48" s="58">
        <v>0</v>
      </c>
      <c r="G48" s="58"/>
      <c r="H48" s="74">
        <v>1</v>
      </c>
      <c r="I48" s="154"/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375"/>
      <c r="B49" s="303"/>
      <c r="C49" s="155" t="s">
        <v>39</v>
      </c>
      <c r="D49" s="62">
        <f t="shared" si="7"/>
        <v>26</v>
      </c>
      <c r="E49" s="63">
        <v>23</v>
      </c>
      <c r="F49" s="64">
        <v>1</v>
      </c>
      <c r="G49" s="64"/>
      <c r="H49" s="130">
        <v>2</v>
      </c>
      <c r="I49" s="156"/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375"/>
      <c r="B50" s="380" t="s">
        <v>40</v>
      </c>
      <c r="C50" s="381"/>
      <c r="D50" s="56">
        <f t="shared" si="7"/>
        <v>55</v>
      </c>
      <c r="E50" s="48">
        <v>42</v>
      </c>
      <c r="F50" s="49">
        <v>1</v>
      </c>
      <c r="G50" s="49"/>
      <c r="H50" s="70">
        <v>12</v>
      </c>
      <c r="I50" s="157"/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375"/>
      <c r="B51" s="334" t="s">
        <v>41</v>
      </c>
      <c r="C51" s="335"/>
      <c r="D51" s="84">
        <f t="shared" si="7"/>
        <v>57</v>
      </c>
      <c r="E51" s="57">
        <v>32</v>
      </c>
      <c r="F51" s="58">
        <v>4</v>
      </c>
      <c r="G51" s="58"/>
      <c r="H51" s="74">
        <v>21</v>
      </c>
      <c r="I51" s="154"/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375"/>
      <c r="B52" s="334" t="s">
        <v>42</v>
      </c>
      <c r="C52" s="335"/>
      <c r="D52" s="84">
        <f t="shared" si="7"/>
        <v>21</v>
      </c>
      <c r="E52" s="57">
        <v>16</v>
      </c>
      <c r="F52" s="58">
        <v>2</v>
      </c>
      <c r="G52" s="58"/>
      <c r="H52" s="74">
        <v>3</v>
      </c>
      <c r="I52" s="154"/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375"/>
      <c r="B53" s="334" t="s">
        <v>43</v>
      </c>
      <c r="C53" s="335"/>
      <c r="D53" s="84">
        <f t="shared" si="7"/>
        <v>0</v>
      </c>
      <c r="E53" s="57"/>
      <c r="F53" s="58"/>
      <c r="G53" s="58"/>
      <c r="H53" s="74"/>
      <c r="I53" s="154"/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375"/>
      <c r="B54" s="334" t="s">
        <v>44</v>
      </c>
      <c r="C54" s="335"/>
      <c r="D54" s="84">
        <f t="shared" si="7"/>
        <v>25</v>
      </c>
      <c r="E54" s="57">
        <v>13</v>
      </c>
      <c r="F54" s="58">
        <v>2</v>
      </c>
      <c r="G54" s="58"/>
      <c r="H54" s="74">
        <v>10</v>
      </c>
      <c r="I54" s="154"/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375"/>
      <c r="B55" s="334" t="s">
        <v>45</v>
      </c>
      <c r="C55" s="335"/>
      <c r="D55" s="84">
        <f t="shared" si="7"/>
        <v>0</v>
      </c>
      <c r="E55" s="117"/>
      <c r="F55" s="90"/>
      <c r="G55" s="90"/>
      <c r="H55" s="118"/>
      <c r="I55" s="158"/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ht="22.5" customHeight="1" x14ac:dyDescent="0.25">
      <c r="A56" s="375"/>
      <c r="B56" s="360" t="s">
        <v>46</v>
      </c>
      <c r="C56" s="361"/>
      <c r="D56" s="84">
        <f t="shared" si="7"/>
        <v>0</v>
      </c>
      <c r="E56" s="117"/>
      <c r="F56" s="90"/>
      <c r="G56" s="90"/>
      <c r="H56" s="118"/>
      <c r="I56" s="158"/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375"/>
      <c r="B57" s="362" t="s">
        <v>47</v>
      </c>
      <c r="C57" s="363"/>
      <c r="D57" s="84">
        <f t="shared" si="7"/>
        <v>0</v>
      </c>
      <c r="E57" s="117"/>
      <c r="F57" s="90"/>
      <c r="G57" s="90"/>
      <c r="H57" s="118"/>
      <c r="I57" s="158"/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375"/>
      <c r="B58" s="364" t="s">
        <v>48</v>
      </c>
      <c r="C58" s="95" t="s">
        <v>49</v>
      </c>
      <c r="D58" s="36">
        <f t="shared" si="7"/>
        <v>14</v>
      </c>
      <c r="E58" s="41">
        <v>11</v>
      </c>
      <c r="F58" s="38">
        <v>1</v>
      </c>
      <c r="G58" s="38"/>
      <c r="H58" s="121">
        <v>2</v>
      </c>
      <c r="I58" s="153"/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375"/>
      <c r="B59" s="365"/>
      <c r="C59" s="262" t="s">
        <v>50</v>
      </c>
      <c r="D59" s="47">
        <f t="shared" si="7"/>
        <v>12</v>
      </c>
      <c r="E59" s="60">
        <v>9</v>
      </c>
      <c r="F59" s="58">
        <v>1</v>
      </c>
      <c r="G59" s="58"/>
      <c r="H59" s="74">
        <v>2</v>
      </c>
      <c r="I59" s="154"/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x14ac:dyDescent="0.25">
      <c r="A60" s="375"/>
      <c r="B60" s="366"/>
      <c r="C60" s="106" t="s">
        <v>51</v>
      </c>
      <c r="D60" s="107">
        <f t="shared" si="7"/>
        <v>0</v>
      </c>
      <c r="E60" s="159"/>
      <c r="F60" s="87"/>
      <c r="G60" s="87"/>
      <c r="H60" s="129"/>
      <c r="I60" s="160"/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x14ac:dyDescent="0.25">
      <c r="A61" s="375"/>
      <c r="B61" s="364" t="s">
        <v>52</v>
      </c>
      <c r="C61" s="35" t="s">
        <v>53</v>
      </c>
      <c r="D61" s="23">
        <f t="shared" si="7"/>
        <v>0</v>
      </c>
      <c r="E61" s="37"/>
      <c r="F61" s="38"/>
      <c r="G61" s="38"/>
      <c r="H61" s="121"/>
      <c r="I61" s="153"/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375"/>
      <c r="B62" s="365"/>
      <c r="C62" s="115" t="s">
        <v>54</v>
      </c>
      <c r="D62" s="84">
        <f t="shared" si="7"/>
        <v>0</v>
      </c>
      <c r="E62" s="57"/>
      <c r="F62" s="58"/>
      <c r="G62" s="58"/>
      <c r="H62" s="74"/>
      <c r="I62" s="154"/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375"/>
      <c r="B63" s="366"/>
      <c r="C63" s="106" t="s">
        <v>51</v>
      </c>
      <c r="D63" s="107">
        <f t="shared" si="7"/>
        <v>42</v>
      </c>
      <c r="E63" s="108">
        <v>34</v>
      </c>
      <c r="F63" s="87">
        <v>0</v>
      </c>
      <c r="G63" s="87"/>
      <c r="H63" s="129">
        <v>8</v>
      </c>
      <c r="I63" s="160"/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375"/>
      <c r="B64" s="334" t="s">
        <v>55</v>
      </c>
      <c r="C64" s="335"/>
      <c r="D64" s="84">
        <f t="shared" si="7"/>
        <v>158</v>
      </c>
      <c r="E64" s="57">
        <v>79</v>
      </c>
      <c r="F64" s="58">
        <v>7</v>
      </c>
      <c r="G64" s="58"/>
      <c r="H64" s="74">
        <v>72</v>
      </c>
      <c r="I64" s="154"/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375"/>
      <c r="B65" s="314" t="s">
        <v>56</v>
      </c>
      <c r="C65" s="161" t="s">
        <v>57</v>
      </c>
      <c r="D65" s="84">
        <f t="shared" si="7"/>
        <v>0</v>
      </c>
      <c r="E65" s="57"/>
      <c r="F65" s="58"/>
      <c r="G65" s="58"/>
      <c r="H65" s="74"/>
      <c r="I65" s="154"/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375"/>
      <c r="B66" s="314"/>
      <c r="C66" s="161" t="s">
        <v>58</v>
      </c>
      <c r="D66" s="84">
        <f t="shared" si="7"/>
        <v>0</v>
      </c>
      <c r="E66" s="57"/>
      <c r="F66" s="58"/>
      <c r="G66" s="58"/>
      <c r="H66" s="74"/>
      <c r="I66" s="154"/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375"/>
      <c r="B67" s="336" t="s">
        <v>59</v>
      </c>
      <c r="C67" s="336"/>
      <c r="D67" s="84">
        <f t="shared" si="7"/>
        <v>0</v>
      </c>
      <c r="E67" s="57"/>
      <c r="F67" s="58"/>
      <c r="G67" s="58"/>
      <c r="H67" s="74"/>
      <c r="I67" s="154"/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375"/>
      <c r="B68" s="337" t="s">
        <v>60</v>
      </c>
      <c r="C68" s="338"/>
      <c r="D68" s="84">
        <f t="shared" si="7"/>
        <v>0</v>
      </c>
      <c r="E68" s="57"/>
      <c r="F68" s="58"/>
      <c r="G68" s="58"/>
      <c r="H68" s="74"/>
      <c r="I68" s="154"/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375"/>
      <c r="B69" s="360" t="s">
        <v>61</v>
      </c>
      <c r="C69" s="361"/>
      <c r="D69" s="84">
        <f t="shared" si="7"/>
        <v>0</v>
      </c>
      <c r="E69" s="117"/>
      <c r="F69" s="90"/>
      <c r="G69" s="90"/>
      <c r="H69" s="118"/>
      <c r="I69" s="158"/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375"/>
      <c r="B70" s="362" t="s">
        <v>62</v>
      </c>
      <c r="C70" s="363"/>
      <c r="D70" s="84">
        <f t="shared" si="7"/>
        <v>292</v>
      </c>
      <c r="E70" s="117"/>
      <c r="F70" s="90">
        <v>146</v>
      </c>
      <c r="G70" s="90">
        <v>146</v>
      </c>
      <c r="H70" s="118"/>
      <c r="I70" s="158"/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375"/>
      <c r="B71" s="364" t="s">
        <v>63</v>
      </c>
      <c r="C71" s="119" t="s">
        <v>64</v>
      </c>
      <c r="D71" s="23">
        <f t="shared" si="7"/>
        <v>0</v>
      </c>
      <c r="E71" s="37"/>
      <c r="F71" s="38"/>
      <c r="G71" s="38"/>
      <c r="H71" s="121"/>
      <c r="I71" s="153"/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375"/>
      <c r="B72" s="365"/>
      <c r="C72" s="162" t="s">
        <v>65</v>
      </c>
      <c r="D72" s="84">
        <f t="shared" si="7"/>
        <v>0</v>
      </c>
      <c r="E72" s="57"/>
      <c r="F72" s="58"/>
      <c r="G72" s="58"/>
      <c r="H72" s="74"/>
      <c r="I72" s="154"/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ht="22.5" x14ac:dyDescent="0.25">
      <c r="A73" s="375"/>
      <c r="B73" s="366"/>
      <c r="C73" s="127" t="s">
        <v>66</v>
      </c>
      <c r="D73" s="84">
        <f t="shared" si="7"/>
        <v>0</v>
      </c>
      <c r="E73" s="117"/>
      <c r="F73" s="90"/>
      <c r="G73" s="90"/>
      <c r="H73" s="118"/>
      <c r="I73" s="158"/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375"/>
      <c r="B74" s="382" t="s">
        <v>67</v>
      </c>
      <c r="C74" s="383"/>
      <c r="D74" s="36">
        <f>SUM(E74:H74)</f>
        <v>0</v>
      </c>
      <c r="E74" s="37"/>
      <c r="F74" s="38"/>
      <c r="G74" s="38"/>
      <c r="H74" s="163"/>
      <c r="I74" s="153"/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375"/>
      <c r="B75" s="369" t="s">
        <v>68</v>
      </c>
      <c r="C75" s="370"/>
      <c r="D75" s="62">
        <f>SUM(E75:H75)</f>
        <v>0</v>
      </c>
      <c r="E75" s="63"/>
      <c r="F75" s="64"/>
      <c r="G75" s="64"/>
      <c r="H75" s="164"/>
      <c r="I75" s="156"/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376"/>
      <c r="B76" s="357" t="s">
        <v>4</v>
      </c>
      <c r="C76" s="359"/>
      <c r="D76" s="135">
        <f>SUM(E76:H76)</f>
        <v>925</v>
      </c>
      <c r="E76" s="136">
        <f>SUM(E45:E75)</f>
        <v>450</v>
      </c>
      <c r="F76" s="139">
        <f t="shared" ref="F76:I76" si="11">SUM(F45:F75)</f>
        <v>170</v>
      </c>
      <c r="G76" s="139">
        <f t="shared" si="11"/>
        <v>146</v>
      </c>
      <c r="H76" s="165">
        <f t="shared" si="11"/>
        <v>159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ht="32.1" customHeigh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ht="36" customHeight="1" x14ac:dyDescent="0.25">
      <c r="A78" s="314" t="s">
        <v>76</v>
      </c>
      <c r="B78" s="314"/>
      <c r="C78" s="314"/>
      <c r="D78" s="256" t="s">
        <v>77</v>
      </c>
      <c r="E78" s="260" t="s">
        <v>78</v>
      </c>
      <c r="F78" s="261" t="s">
        <v>79</v>
      </c>
      <c r="G78" s="261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ht="32.1" customHeigh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ht="26.45" customHeight="1" x14ac:dyDescent="0.25">
      <c r="A85" s="330" t="s">
        <v>87</v>
      </c>
      <c r="B85" s="339"/>
      <c r="C85" s="340"/>
      <c r="D85" s="258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83" t="s">
        <v>92</v>
      </c>
      <c r="B89" s="183"/>
      <c r="C89" s="184"/>
      <c r="E89" s="185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x14ac:dyDescent="0.25">
      <c r="A90" s="321" t="s">
        <v>93</v>
      </c>
      <c r="B90" s="321"/>
      <c r="C90" s="321"/>
      <c r="D90" s="330" t="s">
        <v>94</v>
      </c>
      <c r="E90" s="322" t="s">
        <v>95</v>
      </c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ht="18.75" customHeight="1" x14ac:dyDescent="0.25">
      <c r="A91" s="321"/>
      <c r="B91" s="321"/>
      <c r="C91" s="321"/>
      <c r="D91" s="330"/>
      <c r="E91" s="322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331" t="s">
        <v>96</v>
      </c>
      <c r="B92" s="332"/>
      <c r="C92" s="333"/>
      <c r="D92" s="186"/>
      <c r="E92" s="187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307" t="s">
        <v>97</v>
      </c>
      <c r="B93" s="308"/>
      <c r="C93" s="309"/>
      <c r="D93" s="188"/>
      <c r="E93" s="18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x14ac:dyDescent="0.25">
      <c r="A94" s="318" t="s">
        <v>98</v>
      </c>
      <c r="B94" s="319"/>
      <c r="C94" s="320"/>
      <c r="D94" s="190"/>
      <c r="E94" s="191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ht="32.1" customHeight="1" x14ac:dyDescent="0.25">
      <c r="A95" s="183" t="s">
        <v>99</v>
      </c>
      <c r="B95" s="183"/>
      <c r="C95" s="184"/>
      <c r="E95" s="185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29.25" customHeigh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ht="26.25" customHeight="1" x14ac:dyDescent="0.25">
      <c r="A97" s="321"/>
      <c r="B97" s="321"/>
      <c r="C97" s="321"/>
      <c r="D97" s="314"/>
      <c r="E97" s="322"/>
      <c r="F97" s="260" t="s">
        <v>11</v>
      </c>
      <c r="G97" s="18" t="s">
        <v>12</v>
      </c>
      <c r="H97" s="192" t="s">
        <v>104</v>
      </c>
      <c r="I97" s="261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CA100" s="44" t="str">
        <f t="shared" si="13"/>
        <v/>
      </c>
      <c r="CB100" s="201" t="str">
        <f t="shared" si="14"/>
        <v/>
      </c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ht="32.1" customHeight="1" x14ac:dyDescent="0.25">
      <c r="A101" s="183" t="s">
        <v>110</v>
      </c>
      <c r="B101" s="184"/>
      <c r="C101" s="184"/>
      <c r="D101" s="215"/>
      <c r="H101" s="216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0.45" customHeigh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ht="20.45" customHeight="1" x14ac:dyDescent="0.25">
      <c r="A103" s="312"/>
      <c r="B103" s="312"/>
      <c r="C103" s="313"/>
      <c r="D103" s="314"/>
      <c r="E103" s="260" t="s">
        <v>114</v>
      </c>
      <c r="F103" s="192" t="s">
        <v>115</v>
      </c>
      <c r="G103" s="261" t="s">
        <v>116</v>
      </c>
      <c r="H103" s="261" t="s">
        <v>117</v>
      </c>
      <c r="I103" s="265" t="s">
        <v>118</v>
      </c>
      <c r="J103" s="18" t="s">
        <v>119</v>
      </c>
      <c r="K103" s="260" t="s">
        <v>120</v>
      </c>
      <c r="L103" s="259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ht="27.75" customHeigh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ht="29.25" customHeight="1" x14ac:dyDescent="0.25">
      <c r="A114" s="257" t="s">
        <v>129</v>
      </c>
      <c r="B114" s="224" t="s">
        <v>130</v>
      </c>
      <c r="C114" s="255" t="s">
        <v>131</v>
      </c>
      <c r="D114" s="263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ht="23.25" customHeigh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ht="27.75" customHeigh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ht="27" customHeigh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ht="42" x14ac:dyDescent="0.25">
      <c r="A118" s="294"/>
      <c r="B118" s="256" t="s">
        <v>136</v>
      </c>
      <c r="C118" s="258" t="s">
        <v>137</v>
      </c>
      <c r="D118" s="258" t="s">
        <v>138</v>
      </c>
      <c r="E118" s="258" t="s">
        <v>139</v>
      </c>
      <c r="F118" s="258" t="s">
        <v>140</v>
      </c>
      <c r="G118" s="258" t="s">
        <v>141</v>
      </c>
      <c r="H118" s="258" t="s">
        <v>142</v>
      </c>
      <c r="I118" s="258" t="s">
        <v>143</v>
      </c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44.25" customHeight="1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45" customHeight="1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183" t="s">
        <v>146</v>
      </c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0.25" customHeigh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customHeight="1" x14ac:dyDescent="0.25">
      <c r="A123" s="294"/>
      <c r="B123" s="260" t="s">
        <v>148</v>
      </c>
      <c r="C123" s="260" t="s">
        <v>149</v>
      </c>
      <c r="D123" s="261" t="s">
        <v>150</v>
      </c>
      <c r="E123" s="261" t="s">
        <v>151</v>
      </c>
      <c r="F123" s="261" t="s">
        <v>152</v>
      </c>
      <c r="G123" s="261" t="s">
        <v>153</v>
      </c>
      <c r="H123" s="261" t="s">
        <v>154</v>
      </c>
      <c r="I123" s="261" t="s">
        <v>155</v>
      </c>
      <c r="J123" s="261" t="s">
        <v>156</v>
      </c>
      <c r="K123" s="261" t="s">
        <v>157</v>
      </c>
      <c r="L123" s="261" t="s">
        <v>158</v>
      </c>
      <c r="M123" s="259" t="s">
        <v>159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31.5" customHeight="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3.5" customHeight="1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4.75" customHeight="1" x14ac:dyDescent="0.25">
      <c r="A126" s="183" t="s">
        <v>162</v>
      </c>
      <c r="B126" s="222"/>
      <c r="C126" s="222"/>
      <c r="D126" s="222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35.25" customHeight="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54" t="s">
        <v>174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27.75" customHeight="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</row>
    <row r="130" spans="1:93" ht="24.75" customHeight="1" x14ac:dyDescent="0.25">
      <c r="A130" s="183" t="s">
        <v>176</v>
      </c>
      <c r="B130" s="24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1" customHeight="1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39.75" customHeight="1" x14ac:dyDescent="0.25">
      <c r="A132" s="281"/>
      <c r="B132" s="283"/>
      <c r="C132" s="192" t="s">
        <v>178</v>
      </c>
      <c r="D132" s="261" t="s">
        <v>179</v>
      </c>
      <c r="E132" s="261" t="s">
        <v>180</v>
      </c>
      <c r="F132" s="22" t="s">
        <v>181</v>
      </c>
      <c r="G132" s="192" t="s">
        <v>173</v>
      </c>
      <c r="H132" s="259" t="s">
        <v>174</v>
      </c>
      <c r="BV132" s="8"/>
      <c r="BW132" s="8"/>
      <c r="BY132" s="7"/>
      <c r="BZ132" s="7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41.25" customHeight="1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</row>
    <row r="197" spans="1:104" ht="14.25" customHeight="1" x14ac:dyDescent="0.25"/>
    <row r="198" spans="1:104" s="252" customFormat="1" x14ac:dyDescent="0.25">
      <c r="A198" s="252">
        <f>SUM(D42,D76,D83,D86:D88,D92:E94,D98:E100,D104:L112,B115:D115,B119:B120,B124:B125,B129:M129,B133:H133)</f>
        <v>1814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",[11]NOMBRE!B2," - ","( ",[11]NOMBRE!C2,[11]NOMBRE!D2,[11]NOMBRE!E2,[11]NOMBRE!F2,[11]NOMBRE!G2,"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",[11]NOMBRE!B6," - ","( ",[11]NOMBRE!C6,[11]NOMBRE!D6," )")</f>
        <v>MES: OCTUBRE - ( 10 )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",[11]NOMBRE!B7)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261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374" t="s">
        <v>33</v>
      </c>
      <c r="B11" s="377" t="s">
        <v>34</v>
      </c>
      <c r="C11" s="378"/>
      <c r="D11" s="23">
        <f>SUM(E11:G11)</f>
        <v>110</v>
      </c>
      <c r="E11" s="24">
        <v>64</v>
      </c>
      <c r="F11" s="25">
        <v>28</v>
      </c>
      <c r="G11" s="25">
        <v>18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78</v>
      </c>
      <c r="E12" s="37">
        <v>18</v>
      </c>
      <c r="F12" s="38">
        <v>7</v>
      </c>
      <c r="G12" s="38">
        <v>12</v>
      </c>
      <c r="H12" s="38">
        <v>23</v>
      </c>
      <c r="I12" s="39">
        <v>6</v>
      </c>
      <c r="J12" s="38"/>
      <c r="K12" s="38"/>
      <c r="L12" s="38"/>
      <c r="M12" s="38"/>
      <c r="N12" s="38"/>
      <c r="O12" s="38">
        <v>2</v>
      </c>
      <c r="P12" s="38"/>
      <c r="Q12" s="38"/>
      <c r="R12" s="38">
        <v>2</v>
      </c>
      <c r="S12" s="38"/>
      <c r="T12" s="38">
        <v>5</v>
      </c>
      <c r="U12" s="38">
        <v>1</v>
      </c>
      <c r="V12" s="38">
        <v>1</v>
      </c>
      <c r="W12" s="38"/>
      <c r="X12" s="40">
        <v>1</v>
      </c>
      <c r="Y12" s="41"/>
      <c r="Z12" s="40"/>
      <c r="AA12" s="42"/>
      <c r="AB12" s="42"/>
      <c r="AC12" s="42"/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264" t="s">
        <v>37</v>
      </c>
      <c r="D13" s="47">
        <f>SUM(E13:X13)</f>
        <v>32</v>
      </c>
      <c r="E13" s="48">
        <v>3</v>
      </c>
      <c r="F13" s="49">
        <v>1</v>
      </c>
      <c r="G13" s="49">
        <v>4</v>
      </c>
      <c r="H13" s="49">
        <v>12</v>
      </c>
      <c r="I13" s="50"/>
      <c r="J13" s="49"/>
      <c r="K13" s="49"/>
      <c r="L13" s="49"/>
      <c r="M13" s="49"/>
      <c r="N13" s="49"/>
      <c r="O13" s="49">
        <v>2</v>
      </c>
      <c r="P13" s="49">
        <v>1</v>
      </c>
      <c r="Q13" s="49">
        <v>1</v>
      </c>
      <c r="R13" s="49"/>
      <c r="S13" s="49">
        <v>2</v>
      </c>
      <c r="T13" s="49"/>
      <c r="U13" s="49">
        <v>2</v>
      </c>
      <c r="V13" s="49"/>
      <c r="W13" s="49">
        <v>3</v>
      </c>
      <c r="X13" s="51">
        <v>1</v>
      </c>
      <c r="Y13" s="52"/>
      <c r="Z13" s="51"/>
      <c r="AA13" s="53"/>
      <c r="AB13" s="53"/>
      <c r="AC13" s="54"/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18</v>
      </c>
      <c r="E14" s="57">
        <v>2</v>
      </c>
      <c r="F14" s="58">
        <v>2</v>
      </c>
      <c r="G14" s="58">
        <v>0</v>
      </c>
      <c r="H14" s="58">
        <v>0</v>
      </c>
      <c r="I14" s="59"/>
      <c r="J14" s="58"/>
      <c r="K14" s="58"/>
      <c r="L14" s="58"/>
      <c r="M14" s="58"/>
      <c r="N14" s="58"/>
      <c r="O14" s="58"/>
      <c r="P14" s="58">
        <v>2</v>
      </c>
      <c r="Q14" s="58">
        <v>3</v>
      </c>
      <c r="R14" s="58">
        <v>2</v>
      </c>
      <c r="S14" s="58"/>
      <c r="T14" s="58">
        <v>2</v>
      </c>
      <c r="U14" s="58">
        <v>1</v>
      </c>
      <c r="V14" s="58">
        <v>1</v>
      </c>
      <c r="W14" s="58"/>
      <c r="X14" s="51">
        <v>3</v>
      </c>
      <c r="Y14" s="60"/>
      <c r="Z14" s="51"/>
      <c r="AA14" s="53"/>
      <c r="AB14" s="53"/>
      <c r="AC14" s="53"/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28</v>
      </c>
      <c r="E15" s="63">
        <v>10</v>
      </c>
      <c r="F15" s="64">
        <v>1</v>
      </c>
      <c r="G15" s="64">
        <v>3</v>
      </c>
      <c r="H15" s="64">
        <v>2</v>
      </c>
      <c r="I15" s="65"/>
      <c r="J15" s="64"/>
      <c r="K15" s="64"/>
      <c r="L15" s="64"/>
      <c r="M15" s="64">
        <v>2</v>
      </c>
      <c r="N15" s="64">
        <v>3</v>
      </c>
      <c r="O15" s="64"/>
      <c r="P15" s="64">
        <v>1</v>
      </c>
      <c r="Q15" s="64">
        <v>1</v>
      </c>
      <c r="R15" s="64">
        <v>2</v>
      </c>
      <c r="S15" s="64"/>
      <c r="T15" s="64">
        <v>1</v>
      </c>
      <c r="U15" s="64"/>
      <c r="V15" s="64"/>
      <c r="W15" s="64">
        <v>2</v>
      </c>
      <c r="X15" s="66"/>
      <c r="Y15" s="67"/>
      <c r="Z15" s="66"/>
      <c r="AA15" s="68">
        <v>2</v>
      </c>
      <c r="AB15" s="68"/>
      <c r="AC15" s="68"/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67</v>
      </c>
      <c r="E16" s="48">
        <v>41</v>
      </c>
      <c r="F16" s="49">
        <v>10</v>
      </c>
      <c r="G16" s="49">
        <v>7</v>
      </c>
      <c r="H16" s="49">
        <v>9</v>
      </c>
      <c r="I16" s="54"/>
      <c r="J16" s="52"/>
      <c r="K16" s="49"/>
      <c r="L16" s="4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72"/>
      <c r="AA16" s="54"/>
      <c r="AB16" s="54"/>
      <c r="AC16" s="54"/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375"/>
      <c r="B17" s="334" t="s">
        <v>41</v>
      </c>
      <c r="C17" s="335"/>
      <c r="D17" s="47">
        <f t="shared" si="4"/>
        <v>82</v>
      </c>
      <c r="E17" s="57">
        <v>3</v>
      </c>
      <c r="F17" s="58">
        <v>35</v>
      </c>
      <c r="G17" s="58">
        <v>25</v>
      </c>
      <c r="H17" s="58">
        <v>19</v>
      </c>
      <c r="I17" s="53"/>
      <c r="J17" s="60"/>
      <c r="K17" s="58"/>
      <c r="L17" s="5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51"/>
      <c r="AA17" s="53"/>
      <c r="AB17" s="53"/>
      <c r="AC17" s="53"/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375"/>
      <c r="B18" s="334" t="s">
        <v>42</v>
      </c>
      <c r="C18" s="335"/>
      <c r="D18" s="47">
        <f t="shared" si="4"/>
        <v>42</v>
      </c>
      <c r="E18" s="57">
        <v>3</v>
      </c>
      <c r="F18" s="58">
        <v>6</v>
      </c>
      <c r="G18" s="58">
        <v>13</v>
      </c>
      <c r="H18" s="58">
        <v>20</v>
      </c>
      <c r="I18" s="53"/>
      <c r="J18" s="60"/>
      <c r="K18" s="58"/>
      <c r="L18" s="5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51"/>
      <c r="AA18" s="53"/>
      <c r="AB18" s="53"/>
      <c r="AC18" s="53"/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375"/>
      <c r="B19" s="334" t="s">
        <v>43</v>
      </c>
      <c r="C19" s="335"/>
      <c r="D19" s="47">
        <f t="shared" si="4"/>
        <v>0</v>
      </c>
      <c r="E19" s="57">
        <v>0</v>
      </c>
      <c r="F19" s="58"/>
      <c r="G19" s="58"/>
      <c r="H19" s="58"/>
      <c r="I19" s="53"/>
      <c r="J19" s="60"/>
      <c r="K19" s="58"/>
      <c r="L19" s="5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51"/>
      <c r="AA19" s="53"/>
      <c r="AB19" s="53"/>
      <c r="AC19" s="53"/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375"/>
      <c r="B20" s="334" t="s">
        <v>44</v>
      </c>
      <c r="C20" s="335"/>
      <c r="D20" s="47">
        <f t="shared" si="4"/>
        <v>28</v>
      </c>
      <c r="E20" s="57">
        <v>28</v>
      </c>
      <c r="F20" s="58"/>
      <c r="G20" s="58"/>
      <c r="H20" s="58"/>
      <c r="I20" s="53"/>
      <c r="J20" s="60"/>
      <c r="K20" s="58"/>
      <c r="L20" s="58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51"/>
      <c r="AA20" s="53"/>
      <c r="AB20" s="53"/>
      <c r="AC20" s="53"/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375"/>
      <c r="B21" s="334" t="s">
        <v>45</v>
      </c>
      <c r="C21" s="335"/>
      <c r="D21" s="47">
        <f>SUM(E21:X21)</f>
        <v>0</v>
      </c>
      <c r="E21" s="57">
        <v>0</v>
      </c>
      <c r="F21" s="58"/>
      <c r="G21" s="58"/>
      <c r="H21" s="58"/>
      <c r="I21" s="53"/>
      <c r="J21" s="76"/>
      <c r="K21" s="77"/>
      <c r="L21" s="77"/>
      <c r="M21" s="77"/>
      <c r="N21" s="77"/>
      <c r="O21" s="77"/>
      <c r="P21" s="76"/>
      <c r="Q21" s="74"/>
      <c r="R21" s="74"/>
      <c r="S21" s="74"/>
      <c r="T21" s="74"/>
      <c r="U21" s="77"/>
      <c r="V21" s="77"/>
      <c r="W21" s="77"/>
      <c r="X21" s="29"/>
      <c r="Y21" s="78"/>
      <c r="Z21" s="31"/>
      <c r="AA21" s="79"/>
      <c r="AB21" s="53"/>
      <c r="AC21" s="53"/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ht="22.5" customHeight="1" x14ac:dyDescent="0.25">
      <c r="A22" s="375"/>
      <c r="B22" s="360" t="s">
        <v>46</v>
      </c>
      <c r="C22" s="361"/>
      <c r="D22" s="47">
        <f>SUM(J22:S22)</f>
        <v>0</v>
      </c>
      <c r="E22" s="80"/>
      <c r="F22" s="81"/>
      <c r="G22" s="81"/>
      <c r="H22" s="81"/>
      <c r="I22" s="82"/>
      <c r="J22" s="60"/>
      <c r="K22" s="58"/>
      <c r="L22" s="58"/>
      <c r="M22" s="58"/>
      <c r="N22" s="58"/>
      <c r="O22" s="58"/>
      <c r="P22" s="58"/>
      <c r="Q22" s="58"/>
      <c r="R22" s="58"/>
      <c r="S22" s="58"/>
      <c r="T22" s="83"/>
      <c r="U22" s="83"/>
      <c r="V22" s="83"/>
      <c r="W22" s="83"/>
      <c r="X22" s="83"/>
      <c r="Y22" s="75"/>
      <c r="Z22" s="51"/>
      <c r="AA22" s="53"/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375"/>
      <c r="B23" s="362" t="s">
        <v>47</v>
      </c>
      <c r="C23" s="363"/>
      <c r="D23" s="84">
        <f>SUM(H23:X23)</f>
        <v>0</v>
      </c>
      <c r="E23" s="85"/>
      <c r="F23" s="86"/>
      <c r="G23" s="86"/>
      <c r="H23" s="87"/>
      <c r="I23" s="88"/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3"/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375"/>
      <c r="B24" s="364" t="s">
        <v>48</v>
      </c>
      <c r="C24" s="95" t="s">
        <v>49</v>
      </c>
      <c r="D24" s="23">
        <f>SUM(E24:F24)</f>
        <v>17</v>
      </c>
      <c r="E24" s="48">
        <v>17</v>
      </c>
      <c r="F24" s="49"/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98"/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x14ac:dyDescent="0.25">
      <c r="A25" s="375"/>
      <c r="B25" s="365"/>
      <c r="C25" s="262" t="s">
        <v>50</v>
      </c>
      <c r="D25" s="84">
        <f>SUM(E25:G25)</f>
        <v>21</v>
      </c>
      <c r="E25" s="57">
        <v>21</v>
      </c>
      <c r="F25" s="58"/>
      <c r="G25" s="58"/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93"/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x14ac:dyDescent="0.25">
      <c r="A26" s="375"/>
      <c r="B26" s="366"/>
      <c r="C26" s="106" t="s">
        <v>51</v>
      </c>
      <c r="D26" s="107">
        <f>SUM(E26:G26)</f>
        <v>0</v>
      </c>
      <c r="E26" s="108"/>
      <c r="F26" s="67"/>
      <c r="G26" s="67"/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88"/>
      <c r="AB26" s="88"/>
      <c r="AC26" s="88"/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375"/>
      <c r="B27" s="364" t="s">
        <v>52</v>
      </c>
      <c r="C27" s="35" t="s">
        <v>53</v>
      </c>
      <c r="D27" s="36">
        <f>SUM(E27:H27)</f>
        <v>0</v>
      </c>
      <c r="E27" s="37"/>
      <c r="F27" s="38"/>
      <c r="G27" s="38"/>
      <c r="H27" s="38"/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98"/>
      <c r="AB27" s="42"/>
      <c r="AC27" s="42"/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53"/>
      <c r="J28" s="60"/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93"/>
      <c r="AB28" s="53"/>
      <c r="AC28" s="53"/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375"/>
      <c r="B29" s="366"/>
      <c r="C29" s="106" t="s">
        <v>51</v>
      </c>
      <c r="D29" s="107">
        <f>SUM(E29:I29)</f>
        <v>150</v>
      </c>
      <c r="E29" s="108">
        <v>138</v>
      </c>
      <c r="F29" s="87">
        <v>7</v>
      </c>
      <c r="G29" s="87">
        <v>5</v>
      </c>
      <c r="H29" s="87"/>
      <c r="I29" s="88"/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88"/>
      <c r="AB29" s="88"/>
      <c r="AC29" s="88"/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375"/>
      <c r="B30" s="334" t="s">
        <v>55</v>
      </c>
      <c r="C30" s="335"/>
      <c r="D30" s="47">
        <f t="shared" ref="D30:D34" si="5">SUM(E30:X30)</f>
        <v>101</v>
      </c>
      <c r="E30" s="57">
        <v>50</v>
      </c>
      <c r="F30" s="58">
        <v>45</v>
      </c>
      <c r="G30" s="58">
        <v>6</v>
      </c>
      <c r="H30" s="58"/>
      <c r="I30" s="53"/>
      <c r="J30" s="60"/>
      <c r="K30" s="58"/>
      <c r="L30" s="5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51"/>
      <c r="AA30" s="53"/>
      <c r="AB30" s="93"/>
      <c r="AC30" s="53"/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375"/>
      <c r="B31" s="314" t="s">
        <v>56</v>
      </c>
      <c r="C31" s="116" t="s">
        <v>57</v>
      </c>
      <c r="D31" s="47">
        <f t="shared" si="5"/>
        <v>0</v>
      </c>
      <c r="E31" s="57"/>
      <c r="F31" s="58"/>
      <c r="G31" s="58"/>
      <c r="H31" s="58"/>
      <c r="I31" s="53"/>
      <c r="J31" s="60"/>
      <c r="K31" s="58"/>
      <c r="L31" s="5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51"/>
      <c r="AA31" s="53"/>
      <c r="AB31" s="53"/>
      <c r="AC31" s="53"/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375"/>
      <c r="B32" s="314"/>
      <c r="C32" s="61" t="s">
        <v>58</v>
      </c>
      <c r="D32" s="47">
        <f t="shared" si="5"/>
        <v>0</v>
      </c>
      <c r="E32" s="57"/>
      <c r="F32" s="58"/>
      <c r="G32" s="58"/>
      <c r="H32" s="58"/>
      <c r="I32" s="53"/>
      <c r="J32" s="60"/>
      <c r="K32" s="58"/>
      <c r="L32" s="5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51"/>
      <c r="AA32" s="53"/>
      <c r="AB32" s="53"/>
      <c r="AC32" s="53"/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375"/>
      <c r="B33" s="384" t="s">
        <v>59</v>
      </c>
      <c r="C33" s="384"/>
      <c r="D33" s="47">
        <f t="shared" si="5"/>
        <v>0</v>
      </c>
      <c r="E33" s="57"/>
      <c r="F33" s="58"/>
      <c r="G33" s="58"/>
      <c r="H33" s="58"/>
      <c r="I33" s="53"/>
      <c r="J33" s="60"/>
      <c r="K33" s="58"/>
      <c r="L33" s="5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51"/>
      <c r="AA33" s="53"/>
      <c r="AB33" s="53"/>
      <c r="AC33" s="53"/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375"/>
      <c r="B34" s="380" t="s">
        <v>60</v>
      </c>
      <c r="C34" s="381"/>
      <c r="D34" s="47">
        <f t="shared" si="5"/>
        <v>0</v>
      </c>
      <c r="E34" s="57"/>
      <c r="F34" s="58"/>
      <c r="G34" s="58"/>
      <c r="H34" s="58"/>
      <c r="I34" s="53"/>
      <c r="J34" s="60"/>
      <c r="K34" s="58"/>
      <c r="L34" s="5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51"/>
      <c r="AA34" s="53"/>
      <c r="AB34" s="53"/>
      <c r="AC34" s="53"/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60"/>
      <c r="K35" s="58"/>
      <c r="L35" s="58"/>
      <c r="M35" s="74"/>
      <c r="N35" s="74"/>
      <c r="O35" s="74"/>
      <c r="P35" s="74"/>
      <c r="Q35" s="74"/>
      <c r="R35" s="74"/>
      <c r="S35" s="74"/>
      <c r="T35" s="83"/>
      <c r="U35" s="83"/>
      <c r="V35" s="83"/>
      <c r="W35" s="83"/>
      <c r="X35" s="83"/>
      <c r="Y35" s="75"/>
      <c r="Z35" s="51"/>
      <c r="AA35" s="53"/>
      <c r="AB35" s="53"/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375"/>
      <c r="B36" s="362" t="s">
        <v>62</v>
      </c>
      <c r="C36" s="363"/>
      <c r="D36" s="84">
        <f>SUM(E36:X36)</f>
        <v>217</v>
      </c>
      <c r="E36" s="117">
        <v>1</v>
      </c>
      <c r="F36" s="90"/>
      <c r="G36" s="90">
        <v>2</v>
      </c>
      <c r="H36" s="90">
        <v>6</v>
      </c>
      <c r="I36" s="93">
        <v>0</v>
      </c>
      <c r="J36" s="89">
        <v>2</v>
      </c>
      <c r="K36" s="90">
        <v>8</v>
      </c>
      <c r="L36" s="90">
        <v>8</v>
      </c>
      <c r="M36" s="118">
        <v>11</v>
      </c>
      <c r="N36" s="118">
        <v>13</v>
      </c>
      <c r="O36" s="118">
        <v>14</v>
      </c>
      <c r="P36" s="118">
        <v>11</v>
      </c>
      <c r="Q36" s="118">
        <v>8</v>
      </c>
      <c r="R36" s="118">
        <v>10</v>
      </c>
      <c r="S36" s="118">
        <v>10</v>
      </c>
      <c r="T36" s="118">
        <v>13</v>
      </c>
      <c r="U36" s="118">
        <v>15</v>
      </c>
      <c r="V36" s="118">
        <v>32</v>
      </c>
      <c r="W36" s="118">
        <v>21</v>
      </c>
      <c r="X36" s="118">
        <v>32</v>
      </c>
      <c r="Y36" s="91"/>
      <c r="Z36" s="92"/>
      <c r="AA36" s="93"/>
      <c r="AB36" s="53"/>
      <c r="AC36" s="93"/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21"/>
      <c r="V37" s="121"/>
      <c r="W37" s="121"/>
      <c r="X37" s="121"/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4"/>
      <c r="V38" s="74"/>
      <c r="W38" s="74"/>
      <c r="X38" s="74"/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129"/>
      <c r="V39" s="129"/>
      <c r="W39" s="129"/>
      <c r="X39" s="129"/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375"/>
      <c r="B40" s="367" t="s">
        <v>67</v>
      </c>
      <c r="C40" s="368"/>
      <c r="D40" s="36">
        <f>SUM(E40:X40)</f>
        <v>0</v>
      </c>
      <c r="E40" s="37"/>
      <c r="F40" s="38"/>
      <c r="G40" s="38"/>
      <c r="H40" s="38"/>
      <c r="I40" s="42"/>
      <c r="J40" s="41"/>
      <c r="K40" s="38"/>
      <c r="L40" s="38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20.25" customHeight="1" x14ac:dyDescent="0.25">
      <c r="A41" s="375"/>
      <c r="B41" s="369" t="s">
        <v>68</v>
      </c>
      <c r="C41" s="370"/>
      <c r="D41" s="62">
        <f>SUM(E41:X41)</f>
        <v>0</v>
      </c>
      <c r="E41" s="63"/>
      <c r="F41" s="64"/>
      <c r="G41" s="64"/>
      <c r="H41" s="64"/>
      <c r="I41" s="68"/>
      <c r="J41" s="67"/>
      <c r="K41" s="64"/>
      <c r="L41" s="6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376"/>
      <c r="B42" s="371" t="s">
        <v>4</v>
      </c>
      <c r="C42" s="372"/>
      <c r="D42" s="135">
        <f>SUM(E42:X42)</f>
        <v>991</v>
      </c>
      <c r="E42" s="136">
        <f>SUM(E11:E41)</f>
        <v>399</v>
      </c>
      <c r="F42" s="137">
        <f t="shared" ref="F42:AB42" si="6">SUM(F11:F41)</f>
        <v>142</v>
      </c>
      <c r="G42" s="137">
        <f t="shared" si="6"/>
        <v>95</v>
      </c>
      <c r="H42" s="137">
        <f t="shared" si="6"/>
        <v>91</v>
      </c>
      <c r="I42" s="138">
        <f t="shared" si="6"/>
        <v>6</v>
      </c>
      <c r="J42" s="139">
        <f t="shared" si="6"/>
        <v>2</v>
      </c>
      <c r="K42" s="137">
        <f t="shared" si="6"/>
        <v>8</v>
      </c>
      <c r="L42" s="137">
        <f t="shared" si="6"/>
        <v>8</v>
      </c>
      <c r="M42" s="140">
        <f t="shared" si="6"/>
        <v>13</v>
      </c>
      <c r="N42" s="140">
        <f t="shared" si="6"/>
        <v>16</v>
      </c>
      <c r="O42" s="140">
        <f t="shared" si="6"/>
        <v>18</v>
      </c>
      <c r="P42" s="140">
        <f t="shared" si="6"/>
        <v>15</v>
      </c>
      <c r="Q42" s="140">
        <f t="shared" si="6"/>
        <v>13</v>
      </c>
      <c r="R42" s="140">
        <f t="shared" si="6"/>
        <v>16</v>
      </c>
      <c r="S42" s="140">
        <f t="shared" si="6"/>
        <v>12</v>
      </c>
      <c r="T42" s="140">
        <f t="shared" si="6"/>
        <v>21</v>
      </c>
      <c r="U42" s="140">
        <f t="shared" si="6"/>
        <v>19</v>
      </c>
      <c r="V42" s="140">
        <f t="shared" si="6"/>
        <v>34</v>
      </c>
      <c r="W42" s="140">
        <f>SUM(W11:W41)</f>
        <v>26</v>
      </c>
      <c r="X42" s="140">
        <f t="shared" si="6"/>
        <v>37</v>
      </c>
      <c r="Y42" s="141">
        <f t="shared" si="6"/>
        <v>0</v>
      </c>
      <c r="Z42" s="142">
        <f t="shared" si="6"/>
        <v>0</v>
      </c>
      <c r="AA42" s="138">
        <f t="shared" si="6"/>
        <v>2</v>
      </c>
      <c r="AB42" s="138">
        <f t="shared" si="6"/>
        <v>0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ht="32.1" customHeigh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45.6" customHeight="1" x14ac:dyDescent="0.25">
      <c r="A44" s="295" t="s">
        <v>3</v>
      </c>
      <c r="B44" s="373"/>
      <c r="C44" s="322"/>
      <c r="D44" s="258" t="s">
        <v>4</v>
      </c>
      <c r="E44" s="15" t="s">
        <v>70</v>
      </c>
      <c r="F44" s="261" t="s">
        <v>71</v>
      </c>
      <c r="G44" s="261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x14ac:dyDescent="0.25">
      <c r="A45" s="374" t="s">
        <v>33</v>
      </c>
      <c r="B45" s="377" t="s">
        <v>34</v>
      </c>
      <c r="C45" s="378"/>
      <c r="D45" s="23">
        <f t="shared" ref="D45:D73" si="7">SUM(E45:H45)</f>
        <v>110</v>
      </c>
      <c r="E45" s="24">
        <v>99</v>
      </c>
      <c r="F45" s="25">
        <v>3</v>
      </c>
      <c r="G45" s="25"/>
      <c r="H45" s="149">
        <v>8</v>
      </c>
      <c r="I45" s="150"/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375"/>
      <c r="B46" s="302" t="s">
        <v>35</v>
      </c>
      <c r="C46" s="152" t="s">
        <v>36</v>
      </c>
      <c r="D46" s="23">
        <f t="shared" si="7"/>
        <v>78</v>
      </c>
      <c r="E46" s="37">
        <v>70</v>
      </c>
      <c r="F46" s="38">
        <v>1</v>
      </c>
      <c r="G46" s="38"/>
      <c r="H46" s="121">
        <v>7</v>
      </c>
      <c r="I46" s="153"/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x14ac:dyDescent="0.25">
      <c r="A47" s="375"/>
      <c r="B47" s="379"/>
      <c r="C47" s="264" t="s">
        <v>37</v>
      </c>
      <c r="D47" s="84">
        <f t="shared" si="7"/>
        <v>34</v>
      </c>
      <c r="E47" s="57">
        <v>27</v>
      </c>
      <c r="F47" s="58">
        <v>2</v>
      </c>
      <c r="G47" s="58"/>
      <c r="H47" s="74">
        <v>5</v>
      </c>
      <c r="I47" s="154"/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x14ac:dyDescent="0.25">
      <c r="A48" s="375"/>
      <c r="B48" s="379"/>
      <c r="C48" s="264" t="s">
        <v>38</v>
      </c>
      <c r="D48" s="47">
        <f t="shared" si="7"/>
        <v>18</v>
      </c>
      <c r="E48" s="57">
        <v>17</v>
      </c>
      <c r="F48" s="58">
        <v>0</v>
      </c>
      <c r="G48" s="58"/>
      <c r="H48" s="74">
        <v>1</v>
      </c>
      <c r="I48" s="154"/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375"/>
      <c r="B49" s="303"/>
      <c r="C49" s="155" t="s">
        <v>39</v>
      </c>
      <c r="D49" s="62">
        <f t="shared" si="7"/>
        <v>28</v>
      </c>
      <c r="E49" s="63">
        <v>24</v>
      </c>
      <c r="F49" s="64">
        <v>1</v>
      </c>
      <c r="G49" s="64"/>
      <c r="H49" s="130">
        <v>3</v>
      </c>
      <c r="I49" s="156"/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375"/>
      <c r="B50" s="380" t="s">
        <v>40</v>
      </c>
      <c r="C50" s="381"/>
      <c r="D50" s="56">
        <f t="shared" si="7"/>
        <v>67</v>
      </c>
      <c r="E50" s="48">
        <v>51</v>
      </c>
      <c r="F50" s="49">
        <v>3</v>
      </c>
      <c r="G50" s="49"/>
      <c r="H50" s="70">
        <v>13</v>
      </c>
      <c r="I50" s="157"/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375"/>
      <c r="B51" s="334" t="s">
        <v>41</v>
      </c>
      <c r="C51" s="335"/>
      <c r="D51" s="84">
        <f t="shared" si="7"/>
        <v>82</v>
      </c>
      <c r="E51" s="57">
        <v>47</v>
      </c>
      <c r="F51" s="58">
        <v>6</v>
      </c>
      <c r="G51" s="58"/>
      <c r="H51" s="74">
        <v>29</v>
      </c>
      <c r="I51" s="154"/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375"/>
      <c r="B52" s="334" t="s">
        <v>42</v>
      </c>
      <c r="C52" s="335"/>
      <c r="D52" s="84">
        <f t="shared" si="7"/>
        <v>42</v>
      </c>
      <c r="E52" s="57">
        <v>35</v>
      </c>
      <c r="F52" s="58">
        <v>2</v>
      </c>
      <c r="G52" s="58"/>
      <c r="H52" s="74">
        <v>5</v>
      </c>
      <c r="I52" s="154"/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375"/>
      <c r="B53" s="334" t="s">
        <v>43</v>
      </c>
      <c r="C53" s="335"/>
      <c r="D53" s="84">
        <f t="shared" si="7"/>
        <v>0</v>
      </c>
      <c r="E53" s="57"/>
      <c r="F53" s="58"/>
      <c r="G53" s="58"/>
      <c r="H53" s="74"/>
      <c r="I53" s="154"/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375"/>
      <c r="B54" s="334" t="s">
        <v>44</v>
      </c>
      <c r="C54" s="335"/>
      <c r="D54" s="84">
        <f t="shared" si="7"/>
        <v>28</v>
      </c>
      <c r="E54" s="57">
        <v>16</v>
      </c>
      <c r="F54" s="58">
        <v>2</v>
      </c>
      <c r="G54" s="58"/>
      <c r="H54" s="74">
        <v>10</v>
      </c>
      <c r="I54" s="154"/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375"/>
      <c r="B55" s="334" t="s">
        <v>45</v>
      </c>
      <c r="C55" s="335"/>
      <c r="D55" s="84">
        <f t="shared" si="7"/>
        <v>0</v>
      </c>
      <c r="E55" s="117"/>
      <c r="F55" s="90"/>
      <c r="G55" s="90"/>
      <c r="H55" s="118"/>
      <c r="I55" s="158"/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ht="22.5" customHeight="1" x14ac:dyDescent="0.25">
      <c r="A56" s="375"/>
      <c r="B56" s="360" t="s">
        <v>46</v>
      </c>
      <c r="C56" s="361"/>
      <c r="D56" s="84">
        <f t="shared" si="7"/>
        <v>0</v>
      </c>
      <c r="E56" s="117"/>
      <c r="F56" s="90"/>
      <c r="G56" s="90"/>
      <c r="H56" s="118"/>
      <c r="I56" s="158"/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375"/>
      <c r="B57" s="362" t="s">
        <v>47</v>
      </c>
      <c r="C57" s="363"/>
      <c r="D57" s="84">
        <f t="shared" si="7"/>
        <v>0</v>
      </c>
      <c r="E57" s="117"/>
      <c r="F57" s="90"/>
      <c r="G57" s="90"/>
      <c r="H57" s="118"/>
      <c r="I57" s="158"/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375"/>
      <c r="B58" s="364" t="s">
        <v>48</v>
      </c>
      <c r="C58" s="95" t="s">
        <v>49</v>
      </c>
      <c r="D58" s="36">
        <f t="shared" si="7"/>
        <v>17</v>
      </c>
      <c r="E58" s="41">
        <v>11</v>
      </c>
      <c r="F58" s="38">
        <v>3</v>
      </c>
      <c r="G58" s="38"/>
      <c r="H58" s="121">
        <v>3</v>
      </c>
      <c r="I58" s="153"/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375"/>
      <c r="B59" s="365"/>
      <c r="C59" s="262" t="s">
        <v>50</v>
      </c>
      <c r="D59" s="47">
        <f t="shared" si="7"/>
        <v>21</v>
      </c>
      <c r="E59" s="60">
        <v>18</v>
      </c>
      <c r="F59" s="58">
        <v>1</v>
      </c>
      <c r="G59" s="58"/>
      <c r="H59" s="74">
        <v>2</v>
      </c>
      <c r="I59" s="154"/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x14ac:dyDescent="0.25">
      <c r="A60" s="375"/>
      <c r="B60" s="366"/>
      <c r="C60" s="106" t="s">
        <v>51</v>
      </c>
      <c r="D60" s="107">
        <f t="shared" si="7"/>
        <v>0</v>
      </c>
      <c r="E60" s="159"/>
      <c r="F60" s="87"/>
      <c r="G60" s="87"/>
      <c r="H60" s="129"/>
      <c r="I60" s="160"/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x14ac:dyDescent="0.25">
      <c r="A61" s="375"/>
      <c r="B61" s="364" t="s">
        <v>52</v>
      </c>
      <c r="C61" s="35" t="s">
        <v>53</v>
      </c>
      <c r="D61" s="23">
        <f t="shared" si="7"/>
        <v>0</v>
      </c>
      <c r="E61" s="37"/>
      <c r="F61" s="38"/>
      <c r="G61" s="38"/>
      <c r="H61" s="121"/>
      <c r="I61" s="153"/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375"/>
      <c r="B62" s="365"/>
      <c r="C62" s="115" t="s">
        <v>54</v>
      </c>
      <c r="D62" s="84">
        <f t="shared" si="7"/>
        <v>0</v>
      </c>
      <c r="E62" s="57"/>
      <c r="F62" s="58"/>
      <c r="G62" s="58"/>
      <c r="H62" s="74"/>
      <c r="I62" s="154"/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375"/>
      <c r="B63" s="366"/>
      <c r="C63" s="106" t="s">
        <v>51</v>
      </c>
      <c r="D63" s="107">
        <f t="shared" si="7"/>
        <v>49</v>
      </c>
      <c r="E63" s="108">
        <v>39</v>
      </c>
      <c r="F63" s="87">
        <v>2</v>
      </c>
      <c r="G63" s="87"/>
      <c r="H63" s="129">
        <v>8</v>
      </c>
      <c r="I63" s="160"/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375"/>
      <c r="B64" s="334" t="s">
        <v>55</v>
      </c>
      <c r="C64" s="335"/>
      <c r="D64" s="84">
        <f t="shared" si="7"/>
        <v>101</v>
      </c>
      <c r="E64" s="57">
        <v>87</v>
      </c>
      <c r="F64" s="58">
        <v>7</v>
      </c>
      <c r="G64" s="58"/>
      <c r="H64" s="74">
        <v>7</v>
      </c>
      <c r="I64" s="154"/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375"/>
      <c r="B65" s="314" t="s">
        <v>56</v>
      </c>
      <c r="C65" s="161" t="s">
        <v>57</v>
      </c>
      <c r="D65" s="84">
        <f t="shared" si="7"/>
        <v>0</v>
      </c>
      <c r="E65" s="57"/>
      <c r="F65" s="58"/>
      <c r="G65" s="58"/>
      <c r="H65" s="74"/>
      <c r="I65" s="154"/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375"/>
      <c r="B66" s="314"/>
      <c r="C66" s="161" t="s">
        <v>58</v>
      </c>
      <c r="D66" s="84">
        <f t="shared" si="7"/>
        <v>0</v>
      </c>
      <c r="E66" s="57"/>
      <c r="F66" s="58"/>
      <c r="G66" s="58"/>
      <c r="H66" s="74"/>
      <c r="I66" s="154"/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375"/>
      <c r="B67" s="336" t="s">
        <v>59</v>
      </c>
      <c r="C67" s="336"/>
      <c r="D67" s="84">
        <f t="shared" si="7"/>
        <v>0</v>
      </c>
      <c r="E67" s="57"/>
      <c r="F67" s="58"/>
      <c r="G67" s="58"/>
      <c r="H67" s="74"/>
      <c r="I67" s="154"/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375"/>
      <c r="B68" s="337" t="s">
        <v>60</v>
      </c>
      <c r="C68" s="338"/>
      <c r="D68" s="84">
        <f t="shared" si="7"/>
        <v>0</v>
      </c>
      <c r="E68" s="57"/>
      <c r="F68" s="58"/>
      <c r="G68" s="58"/>
      <c r="H68" s="74"/>
      <c r="I68" s="154"/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375"/>
      <c r="B69" s="360" t="s">
        <v>61</v>
      </c>
      <c r="C69" s="361"/>
      <c r="D69" s="84">
        <f t="shared" si="7"/>
        <v>0</v>
      </c>
      <c r="E69" s="117"/>
      <c r="F69" s="90"/>
      <c r="G69" s="90"/>
      <c r="H69" s="118"/>
      <c r="I69" s="158"/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375"/>
      <c r="B70" s="362" t="s">
        <v>62</v>
      </c>
      <c r="C70" s="363"/>
      <c r="D70" s="84">
        <f t="shared" si="7"/>
        <v>639</v>
      </c>
      <c r="E70" s="117">
        <v>6</v>
      </c>
      <c r="F70" s="90">
        <v>211</v>
      </c>
      <c r="G70" s="90">
        <v>211</v>
      </c>
      <c r="H70" s="118">
        <v>211</v>
      </c>
      <c r="I70" s="158"/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375"/>
      <c r="B71" s="364" t="s">
        <v>63</v>
      </c>
      <c r="C71" s="119" t="s">
        <v>64</v>
      </c>
      <c r="D71" s="23">
        <f t="shared" si="7"/>
        <v>0</v>
      </c>
      <c r="E71" s="37"/>
      <c r="F71" s="38"/>
      <c r="G71" s="38"/>
      <c r="H71" s="121"/>
      <c r="I71" s="153"/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375"/>
      <c r="B72" s="365"/>
      <c r="C72" s="162" t="s">
        <v>65</v>
      </c>
      <c r="D72" s="84">
        <f t="shared" si="7"/>
        <v>0</v>
      </c>
      <c r="E72" s="57"/>
      <c r="F72" s="58"/>
      <c r="G72" s="58"/>
      <c r="H72" s="74"/>
      <c r="I72" s="154"/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ht="22.5" x14ac:dyDescent="0.25">
      <c r="A73" s="375"/>
      <c r="B73" s="366"/>
      <c r="C73" s="127" t="s">
        <v>66</v>
      </c>
      <c r="D73" s="84">
        <f t="shared" si="7"/>
        <v>0</v>
      </c>
      <c r="E73" s="117"/>
      <c r="F73" s="90"/>
      <c r="G73" s="90"/>
      <c r="H73" s="118"/>
      <c r="I73" s="158"/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375"/>
      <c r="B74" s="382" t="s">
        <v>67</v>
      </c>
      <c r="C74" s="383"/>
      <c r="D74" s="36">
        <f>SUM(E74:H74)</f>
        <v>0</v>
      </c>
      <c r="E74" s="37"/>
      <c r="F74" s="38"/>
      <c r="G74" s="38"/>
      <c r="H74" s="163"/>
      <c r="I74" s="153"/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375"/>
      <c r="B75" s="369" t="s">
        <v>68</v>
      </c>
      <c r="C75" s="370"/>
      <c r="D75" s="62">
        <f>SUM(E75:H75)</f>
        <v>0</v>
      </c>
      <c r="E75" s="63"/>
      <c r="F75" s="64"/>
      <c r="G75" s="64"/>
      <c r="H75" s="164"/>
      <c r="I75" s="156"/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376"/>
      <c r="B76" s="357" t="s">
        <v>4</v>
      </c>
      <c r="C76" s="359"/>
      <c r="D76" s="135">
        <f>SUM(E76:H76)</f>
        <v>1314</v>
      </c>
      <c r="E76" s="136">
        <f>SUM(E45:E75)</f>
        <v>547</v>
      </c>
      <c r="F76" s="139">
        <f t="shared" ref="F76:I76" si="11">SUM(F45:F75)</f>
        <v>244</v>
      </c>
      <c r="G76" s="139">
        <f t="shared" si="11"/>
        <v>211</v>
      </c>
      <c r="H76" s="165">
        <f t="shared" si="11"/>
        <v>312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ht="32.1" customHeigh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ht="36" customHeight="1" x14ac:dyDescent="0.25">
      <c r="A78" s="314" t="s">
        <v>76</v>
      </c>
      <c r="B78" s="314"/>
      <c r="C78" s="314"/>
      <c r="D78" s="256" t="s">
        <v>77</v>
      </c>
      <c r="E78" s="260" t="s">
        <v>78</v>
      </c>
      <c r="F78" s="261" t="s">
        <v>79</v>
      </c>
      <c r="G78" s="261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ht="32.1" customHeigh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ht="26.45" customHeight="1" x14ac:dyDescent="0.25">
      <c r="A85" s="330" t="s">
        <v>87</v>
      </c>
      <c r="B85" s="339"/>
      <c r="C85" s="340"/>
      <c r="D85" s="258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83" t="s">
        <v>92</v>
      </c>
      <c r="B89" s="183"/>
      <c r="C89" s="184"/>
      <c r="E89" s="185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x14ac:dyDescent="0.25">
      <c r="A90" s="321" t="s">
        <v>93</v>
      </c>
      <c r="B90" s="321"/>
      <c r="C90" s="321"/>
      <c r="D90" s="330" t="s">
        <v>94</v>
      </c>
      <c r="E90" s="322" t="s">
        <v>95</v>
      </c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ht="18.75" customHeight="1" x14ac:dyDescent="0.25">
      <c r="A91" s="321"/>
      <c r="B91" s="321"/>
      <c r="C91" s="321"/>
      <c r="D91" s="330"/>
      <c r="E91" s="322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331" t="s">
        <v>96</v>
      </c>
      <c r="B92" s="332"/>
      <c r="C92" s="333"/>
      <c r="D92" s="186"/>
      <c r="E92" s="187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307" t="s">
        <v>97</v>
      </c>
      <c r="B93" s="308"/>
      <c r="C93" s="309"/>
      <c r="D93" s="188"/>
      <c r="E93" s="18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x14ac:dyDescent="0.25">
      <c r="A94" s="318" t="s">
        <v>98</v>
      </c>
      <c r="B94" s="319"/>
      <c r="C94" s="320"/>
      <c r="D94" s="190"/>
      <c r="E94" s="191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ht="32.1" customHeight="1" x14ac:dyDescent="0.25">
      <c r="A95" s="183" t="s">
        <v>99</v>
      </c>
      <c r="B95" s="183"/>
      <c r="C95" s="184"/>
      <c r="E95" s="185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29.25" customHeigh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ht="26.25" customHeight="1" x14ac:dyDescent="0.25">
      <c r="A97" s="321"/>
      <c r="B97" s="321"/>
      <c r="C97" s="321"/>
      <c r="D97" s="314"/>
      <c r="E97" s="322"/>
      <c r="F97" s="260" t="s">
        <v>11</v>
      </c>
      <c r="G97" s="18" t="s">
        <v>12</v>
      </c>
      <c r="H97" s="192" t="s">
        <v>104</v>
      </c>
      <c r="I97" s="261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CA100" s="44" t="str">
        <f t="shared" si="13"/>
        <v/>
      </c>
      <c r="CB100" s="201" t="str">
        <f t="shared" si="14"/>
        <v/>
      </c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ht="32.1" customHeight="1" x14ac:dyDescent="0.25">
      <c r="A101" s="183" t="s">
        <v>110</v>
      </c>
      <c r="B101" s="184"/>
      <c r="C101" s="184"/>
      <c r="D101" s="215"/>
      <c r="H101" s="216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0.45" customHeigh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ht="20.45" customHeight="1" x14ac:dyDescent="0.25">
      <c r="A103" s="312"/>
      <c r="B103" s="312"/>
      <c r="C103" s="313"/>
      <c r="D103" s="314"/>
      <c r="E103" s="260" t="s">
        <v>114</v>
      </c>
      <c r="F103" s="192" t="s">
        <v>115</v>
      </c>
      <c r="G103" s="261" t="s">
        <v>116</v>
      </c>
      <c r="H103" s="261" t="s">
        <v>117</v>
      </c>
      <c r="I103" s="265" t="s">
        <v>118</v>
      </c>
      <c r="J103" s="18" t="s">
        <v>119</v>
      </c>
      <c r="K103" s="260" t="s">
        <v>120</v>
      </c>
      <c r="L103" s="259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ht="27.75" customHeigh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ht="29.25" customHeight="1" x14ac:dyDescent="0.25">
      <c r="A114" s="257" t="s">
        <v>129</v>
      </c>
      <c r="B114" s="224" t="s">
        <v>130</v>
      </c>
      <c r="C114" s="255" t="s">
        <v>131</v>
      </c>
      <c r="D114" s="263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ht="23.25" customHeigh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ht="27.75" customHeigh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ht="27" customHeigh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ht="42" x14ac:dyDescent="0.25">
      <c r="A118" s="294"/>
      <c r="B118" s="256" t="s">
        <v>136</v>
      </c>
      <c r="C118" s="258" t="s">
        <v>137</v>
      </c>
      <c r="D118" s="258" t="s">
        <v>138</v>
      </c>
      <c r="E118" s="258" t="s">
        <v>139</v>
      </c>
      <c r="F118" s="258" t="s">
        <v>140</v>
      </c>
      <c r="G118" s="258" t="s">
        <v>141</v>
      </c>
      <c r="H118" s="258" t="s">
        <v>142</v>
      </c>
      <c r="I118" s="258" t="s">
        <v>143</v>
      </c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44.25" customHeight="1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45" customHeight="1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183" t="s">
        <v>146</v>
      </c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0.25" customHeigh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customHeight="1" x14ac:dyDescent="0.25">
      <c r="A123" s="294"/>
      <c r="B123" s="260" t="s">
        <v>148</v>
      </c>
      <c r="C123" s="260" t="s">
        <v>149</v>
      </c>
      <c r="D123" s="261" t="s">
        <v>150</v>
      </c>
      <c r="E123" s="261" t="s">
        <v>151</v>
      </c>
      <c r="F123" s="261" t="s">
        <v>152</v>
      </c>
      <c r="G123" s="261" t="s">
        <v>153</v>
      </c>
      <c r="H123" s="261" t="s">
        <v>154</v>
      </c>
      <c r="I123" s="261" t="s">
        <v>155</v>
      </c>
      <c r="J123" s="261" t="s">
        <v>156</v>
      </c>
      <c r="K123" s="261" t="s">
        <v>157</v>
      </c>
      <c r="L123" s="261" t="s">
        <v>158</v>
      </c>
      <c r="M123" s="259" t="s">
        <v>159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31.5" customHeight="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3.5" customHeight="1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4.75" customHeight="1" x14ac:dyDescent="0.25">
      <c r="A126" s="183" t="s">
        <v>162</v>
      </c>
      <c r="B126" s="222"/>
      <c r="C126" s="222"/>
      <c r="D126" s="222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35.25" customHeight="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54" t="s">
        <v>174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27.75" customHeight="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</row>
    <row r="130" spans="1:93" ht="24.75" customHeight="1" x14ac:dyDescent="0.25">
      <c r="A130" s="183" t="s">
        <v>176</v>
      </c>
      <c r="B130" s="24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1" customHeight="1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39.75" customHeight="1" x14ac:dyDescent="0.25">
      <c r="A132" s="281"/>
      <c r="B132" s="283"/>
      <c r="C132" s="192" t="s">
        <v>178</v>
      </c>
      <c r="D132" s="261" t="s">
        <v>179</v>
      </c>
      <c r="E132" s="261" t="s">
        <v>180</v>
      </c>
      <c r="F132" s="22" t="s">
        <v>181</v>
      </c>
      <c r="G132" s="192" t="s">
        <v>173</v>
      </c>
      <c r="H132" s="259" t="s">
        <v>174</v>
      </c>
      <c r="BV132" s="8"/>
      <c r="BW132" s="8"/>
      <c r="BY132" s="7"/>
      <c r="BZ132" s="7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41.25" customHeight="1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</row>
    <row r="197" spans="1:104" ht="14.25" customHeight="1" x14ac:dyDescent="0.25"/>
    <row r="198" spans="1:104" s="252" customFormat="1" x14ac:dyDescent="0.25">
      <c r="A198" s="252">
        <f>SUM(D42,D76,D83,D86:D88,D92:E94,D98:E100,D104:L112,B115:D115,B119:B120,B124:B125,B129:M129,B133:H133)</f>
        <v>2305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",[12]NOMBRE!B2," - ","( ",[12]NOMBRE!C2,[12]NOMBRE!D2,[12]NOMBRE!E2,[12]NOMBRE!F2,[12]NOMBRE!G2,"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",[12]NOMBRE!B6," - ","( ",[12]NOMBRE!C6,[12]NOMBRE!D6," )")</f>
        <v>MES: NOVIEMBRE - ( 11 )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",[12]NOMBRE!B7)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261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374" t="s">
        <v>33</v>
      </c>
      <c r="B11" s="377" t="s">
        <v>34</v>
      </c>
      <c r="C11" s="378"/>
      <c r="D11" s="23">
        <f>SUM(E11:G11)</f>
        <v>119</v>
      </c>
      <c r="E11" s="24">
        <v>64</v>
      </c>
      <c r="F11" s="25">
        <v>26</v>
      </c>
      <c r="G11" s="25">
        <v>29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76</v>
      </c>
      <c r="E12" s="37">
        <v>12</v>
      </c>
      <c r="F12" s="38">
        <v>6</v>
      </c>
      <c r="G12" s="38">
        <v>15</v>
      </c>
      <c r="H12" s="38">
        <v>27</v>
      </c>
      <c r="I12" s="39">
        <v>10</v>
      </c>
      <c r="J12" s="38"/>
      <c r="K12" s="38"/>
      <c r="L12" s="38"/>
      <c r="M12" s="38"/>
      <c r="N12" s="38">
        <v>1</v>
      </c>
      <c r="O12" s="38"/>
      <c r="P12" s="38"/>
      <c r="Q12" s="38">
        <v>2</v>
      </c>
      <c r="R12" s="38"/>
      <c r="S12" s="38">
        <v>2</v>
      </c>
      <c r="T12" s="38">
        <v>1</v>
      </c>
      <c r="U12" s="38"/>
      <c r="V12" s="38"/>
      <c r="W12" s="38"/>
      <c r="X12" s="40"/>
      <c r="Y12" s="41"/>
      <c r="Z12" s="40"/>
      <c r="AA12" s="42"/>
      <c r="AB12" s="42"/>
      <c r="AC12" s="42"/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264" t="s">
        <v>37</v>
      </c>
      <c r="D13" s="47">
        <f>SUM(E13:X13)</f>
        <v>51</v>
      </c>
      <c r="E13" s="48">
        <v>4</v>
      </c>
      <c r="F13" s="49">
        <v>2</v>
      </c>
      <c r="G13" s="49">
        <v>6</v>
      </c>
      <c r="H13" s="49">
        <v>19</v>
      </c>
      <c r="I13" s="50">
        <v>9</v>
      </c>
      <c r="J13" s="49"/>
      <c r="K13" s="49"/>
      <c r="L13" s="49"/>
      <c r="M13" s="49"/>
      <c r="N13" s="49"/>
      <c r="O13" s="49">
        <v>3</v>
      </c>
      <c r="P13" s="49">
        <v>2</v>
      </c>
      <c r="Q13" s="49"/>
      <c r="R13" s="49"/>
      <c r="S13" s="49">
        <v>3</v>
      </c>
      <c r="T13" s="49">
        <v>2</v>
      </c>
      <c r="U13" s="49">
        <v>1</v>
      </c>
      <c r="V13" s="49"/>
      <c r="W13" s="49"/>
      <c r="X13" s="51"/>
      <c r="Y13" s="52"/>
      <c r="Z13" s="51"/>
      <c r="AA13" s="53"/>
      <c r="AB13" s="53"/>
      <c r="AC13" s="54"/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15</v>
      </c>
      <c r="E14" s="57">
        <v>2</v>
      </c>
      <c r="F14" s="58">
        <v>3</v>
      </c>
      <c r="G14" s="58">
        <v>0</v>
      </c>
      <c r="H14" s="58">
        <v>0</v>
      </c>
      <c r="I14" s="59">
        <v>0</v>
      </c>
      <c r="J14" s="58"/>
      <c r="K14" s="58"/>
      <c r="L14" s="58"/>
      <c r="M14" s="58"/>
      <c r="N14" s="58"/>
      <c r="O14" s="58"/>
      <c r="P14" s="58"/>
      <c r="Q14" s="58">
        <v>1</v>
      </c>
      <c r="R14" s="58">
        <v>1</v>
      </c>
      <c r="S14" s="58">
        <v>1</v>
      </c>
      <c r="T14" s="58">
        <v>2</v>
      </c>
      <c r="U14" s="58"/>
      <c r="V14" s="58">
        <v>3</v>
      </c>
      <c r="W14" s="58">
        <v>2</v>
      </c>
      <c r="X14" s="51"/>
      <c r="Y14" s="60"/>
      <c r="Z14" s="51"/>
      <c r="AA14" s="53"/>
      <c r="AB14" s="53"/>
      <c r="AC14" s="53"/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35</v>
      </c>
      <c r="E15" s="63">
        <v>12</v>
      </c>
      <c r="F15" s="64">
        <v>1</v>
      </c>
      <c r="G15" s="64">
        <v>2</v>
      </c>
      <c r="H15" s="64">
        <v>3</v>
      </c>
      <c r="I15" s="65">
        <v>0</v>
      </c>
      <c r="J15" s="64"/>
      <c r="K15" s="64"/>
      <c r="L15" s="64">
        <v>3</v>
      </c>
      <c r="M15" s="64">
        <v>1</v>
      </c>
      <c r="N15" s="64">
        <v>3</v>
      </c>
      <c r="O15" s="64"/>
      <c r="P15" s="64">
        <v>3</v>
      </c>
      <c r="Q15" s="64">
        <v>2</v>
      </c>
      <c r="R15" s="64">
        <v>1</v>
      </c>
      <c r="S15" s="64"/>
      <c r="T15" s="64"/>
      <c r="U15" s="64">
        <v>2</v>
      </c>
      <c r="V15" s="64"/>
      <c r="W15" s="64"/>
      <c r="X15" s="66">
        <v>2</v>
      </c>
      <c r="Y15" s="67"/>
      <c r="Z15" s="66"/>
      <c r="AA15" s="68">
        <v>3</v>
      </c>
      <c r="AB15" s="68"/>
      <c r="AC15" s="68"/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133</v>
      </c>
      <c r="E16" s="48">
        <v>52</v>
      </c>
      <c r="F16" s="49">
        <v>25</v>
      </c>
      <c r="G16" s="49">
        <v>39</v>
      </c>
      <c r="H16" s="49">
        <v>17</v>
      </c>
      <c r="I16" s="54"/>
      <c r="J16" s="52"/>
      <c r="K16" s="49"/>
      <c r="L16" s="4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72"/>
      <c r="AA16" s="54"/>
      <c r="AB16" s="54"/>
      <c r="AC16" s="54"/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375"/>
      <c r="B17" s="334" t="s">
        <v>41</v>
      </c>
      <c r="C17" s="335"/>
      <c r="D17" s="47">
        <f t="shared" si="4"/>
        <v>85</v>
      </c>
      <c r="E17" s="57">
        <v>4</v>
      </c>
      <c r="F17" s="58">
        <v>35</v>
      </c>
      <c r="G17" s="58">
        <v>24</v>
      </c>
      <c r="H17" s="58">
        <v>22</v>
      </c>
      <c r="I17" s="53"/>
      <c r="J17" s="60"/>
      <c r="K17" s="58"/>
      <c r="L17" s="5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51"/>
      <c r="AA17" s="53"/>
      <c r="AB17" s="53"/>
      <c r="AC17" s="53"/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375"/>
      <c r="B18" s="334" t="s">
        <v>42</v>
      </c>
      <c r="C18" s="335"/>
      <c r="D18" s="47">
        <f t="shared" si="4"/>
        <v>46</v>
      </c>
      <c r="E18" s="57">
        <v>3</v>
      </c>
      <c r="F18" s="58">
        <v>7</v>
      </c>
      <c r="G18" s="58">
        <v>10</v>
      </c>
      <c r="H18" s="58">
        <v>26</v>
      </c>
      <c r="I18" s="53"/>
      <c r="J18" s="60"/>
      <c r="K18" s="58"/>
      <c r="L18" s="5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51"/>
      <c r="AA18" s="53"/>
      <c r="AB18" s="53"/>
      <c r="AC18" s="53"/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375"/>
      <c r="B19" s="334" t="s">
        <v>43</v>
      </c>
      <c r="C19" s="335"/>
      <c r="D19" s="47">
        <f t="shared" si="4"/>
        <v>0</v>
      </c>
      <c r="E19" s="57">
        <v>0</v>
      </c>
      <c r="F19" s="58"/>
      <c r="G19" s="58"/>
      <c r="H19" s="58"/>
      <c r="I19" s="53"/>
      <c r="J19" s="60"/>
      <c r="K19" s="58"/>
      <c r="L19" s="5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51"/>
      <c r="AA19" s="53"/>
      <c r="AB19" s="53"/>
      <c r="AC19" s="53"/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375"/>
      <c r="B20" s="334" t="s">
        <v>44</v>
      </c>
      <c r="C20" s="335"/>
      <c r="D20" s="47">
        <f t="shared" si="4"/>
        <v>45</v>
      </c>
      <c r="E20" s="57">
        <v>31</v>
      </c>
      <c r="F20" s="58"/>
      <c r="G20" s="58"/>
      <c r="H20" s="58"/>
      <c r="I20" s="53">
        <v>14</v>
      </c>
      <c r="J20" s="60"/>
      <c r="K20" s="58"/>
      <c r="L20" s="58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51"/>
      <c r="AA20" s="53"/>
      <c r="AB20" s="53"/>
      <c r="AC20" s="53"/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375"/>
      <c r="B21" s="334" t="s">
        <v>45</v>
      </c>
      <c r="C21" s="335"/>
      <c r="D21" s="47">
        <f>SUM(E21:X21)</f>
        <v>0</v>
      </c>
      <c r="E21" s="57"/>
      <c r="F21" s="58"/>
      <c r="G21" s="58"/>
      <c r="H21" s="58"/>
      <c r="I21" s="53"/>
      <c r="J21" s="76"/>
      <c r="K21" s="77"/>
      <c r="L21" s="77"/>
      <c r="M21" s="77"/>
      <c r="N21" s="77"/>
      <c r="O21" s="77"/>
      <c r="P21" s="76"/>
      <c r="Q21" s="74"/>
      <c r="R21" s="74"/>
      <c r="S21" s="74"/>
      <c r="T21" s="74"/>
      <c r="U21" s="77"/>
      <c r="V21" s="77"/>
      <c r="W21" s="77"/>
      <c r="X21" s="29"/>
      <c r="Y21" s="78"/>
      <c r="Z21" s="31"/>
      <c r="AA21" s="79"/>
      <c r="AB21" s="53"/>
      <c r="AC21" s="53"/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ht="22.5" customHeight="1" x14ac:dyDescent="0.25">
      <c r="A22" s="375"/>
      <c r="B22" s="360" t="s">
        <v>46</v>
      </c>
      <c r="C22" s="361"/>
      <c r="D22" s="47">
        <f>SUM(J22:S22)</f>
        <v>0</v>
      </c>
      <c r="E22" s="80"/>
      <c r="F22" s="81"/>
      <c r="G22" s="81"/>
      <c r="H22" s="81"/>
      <c r="I22" s="82"/>
      <c r="J22" s="60"/>
      <c r="K22" s="58"/>
      <c r="L22" s="58"/>
      <c r="M22" s="58"/>
      <c r="N22" s="58"/>
      <c r="O22" s="58"/>
      <c r="P22" s="58"/>
      <c r="Q22" s="58"/>
      <c r="R22" s="58"/>
      <c r="S22" s="58"/>
      <c r="T22" s="83"/>
      <c r="U22" s="83"/>
      <c r="V22" s="83"/>
      <c r="W22" s="83"/>
      <c r="X22" s="83"/>
      <c r="Y22" s="75"/>
      <c r="Z22" s="51"/>
      <c r="AA22" s="53"/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375"/>
      <c r="B23" s="362" t="s">
        <v>47</v>
      </c>
      <c r="C23" s="363"/>
      <c r="D23" s="84">
        <f>SUM(H23:X23)</f>
        <v>18</v>
      </c>
      <c r="E23" s="85"/>
      <c r="F23" s="86"/>
      <c r="G23" s="86"/>
      <c r="H23" s="87"/>
      <c r="I23" s="88">
        <v>18</v>
      </c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3"/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375"/>
      <c r="B24" s="364" t="s">
        <v>48</v>
      </c>
      <c r="C24" s="95" t="s">
        <v>49</v>
      </c>
      <c r="D24" s="23">
        <f>SUM(E24:F24)</f>
        <v>38</v>
      </c>
      <c r="E24" s="48">
        <v>26</v>
      </c>
      <c r="F24" s="49">
        <v>12</v>
      </c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98"/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x14ac:dyDescent="0.25">
      <c r="A25" s="375"/>
      <c r="B25" s="365"/>
      <c r="C25" s="262" t="s">
        <v>50</v>
      </c>
      <c r="D25" s="84">
        <f>SUM(E25:G25)</f>
        <v>43</v>
      </c>
      <c r="E25" s="57">
        <v>26</v>
      </c>
      <c r="F25" s="58">
        <v>11</v>
      </c>
      <c r="G25" s="58">
        <v>6</v>
      </c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93"/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x14ac:dyDescent="0.25">
      <c r="A26" s="375"/>
      <c r="B26" s="366"/>
      <c r="C26" s="106" t="s">
        <v>51</v>
      </c>
      <c r="D26" s="107">
        <f>SUM(E26:G26)</f>
        <v>0</v>
      </c>
      <c r="E26" s="108"/>
      <c r="F26" s="67"/>
      <c r="G26" s="67"/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88"/>
      <c r="AB26" s="88"/>
      <c r="AC26" s="88"/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375"/>
      <c r="B27" s="364" t="s">
        <v>52</v>
      </c>
      <c r="C27" s="35" t="s">
        <v>53</v>
      </c>
      <c r="D27" s="36">
        <f>SUM(E27:H27)</f>
        <v>0</v>
      </c>
      <c r="E27" s="37"/>
      <c r="F27" s="38"/>
      <c r="G27" s="38"/>
      <c r="H27" s="38"/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98"/>
      <c r="AB27" s="42"/>
      <c r="AC27" s="42"/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53"/>
      <c r="J28" s="60"/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93"/>
      <c r="AB28" s="53"/>
      <c r="AC28" s="53"/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375"/>
      <c r="B29" s="366"/>
      <c r="C29" s="106" t="s">
        <v>51</v>
      </c>
      <c r="D29" s="107">
        <f>SUM(E29:I29)</f>
        <v>180</v>
      </c>
      <c r="E29" s="108">
        <v>167</v>
      </c>
      <c r="F29" s="87">
        <v>9</v>
      </c>
      <c r="G29" s="87">
        <v>4</v>
      </c>
      <c r="H29" s="87"/>
      <c r="I29" s="88"/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88"/>
      <c r="AB29" s="88"/>
      <c r="AC29" s="88"/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375"/>
      <c r="B30" s="334" t="s">
        <v>55</v>
      </c>
      <c r="C30" s="335"/>
      <c r="D30" s="47">
        <f t="shared" ref="D30:D34" si="5">SUM(E30:X30)</f>
        <v>123</v>
      </c>
      <c r="E30" s="57">
        <v>57</v>
      </c>
      <c r="F30" s="58">
        <v>49</v>
      </c>
      <c r="G30" s="58">
        <v>9</v>
      </c>
      <c r="H30" s="58">
        <v>8</v>
      </c>
      <c r="I30" s="53"/>
      <c r="J30" s="60"/>
      <c r="K30" s="58"/>
      <c r="L30" s="5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51"/>
      <c r="AA30" s="53"/>
      <c r="AB30" s="93"/>
      <c r="AC30" s="53"/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375"/>
      <c r="B31" s="314" t="s">
        <v>56</v>
      </c>
      <c r="C31" s="116" t="s">
        <v>57</v>
      </c>
      <c r="D31" s="47">
        <f t="shared" si="5"/>
        <v>8</v>
      </c>
      <c r="E31" s="57"/>
      <c r="F31" s="58"/>
      <c r="G31" s="58"/>
      <c r="H31" s="58"/>
      <c r="I31" s="53">
        <v>8</v>
      </c>
      <c r="J31" s="60"/>
      <c r="K31" s="58"/>
      <c r="L31" s="5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51"/>
      <c r="AA31" s="53"/>
      <c r="AB31" s="53"/>
      <c r="AC31" s="53"/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375"/>
      <c r="B32" s="314"/>
      <c r="C32" s="61" t="s">
        <v>58</v>
      </c>
      <c r="D32" s="47">
        <f t="shared" si="5"/>
        <v>4</v>
      </c>
      <c r="E32" s="57"/>
      <c r="F32" s="58"/>
      <c r="G32" s="58"/>
      <c r="H32" s="58"/>
      <c r="I32" s="53">
        <v>4</v>
      </c>
      <c r="J32" s="60"/>
      <c r="K32" s="58"/>
      <c r="L32" s="5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51"/>
      <c r="AA32" s="53"/>
      <c r="AB32" s="53"/>
      <c r="AC32" s="53"/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375"/>
      <c r="B33" s="384" t="s">
        <v>59</v>
      </c>
      <c r="C33" s="384"/>
      <c r="D33" s="47">
        <f t="shared" si="5"/>
        <v>0</v>
      </c>
      <c r="E33" s="57"/>
      <c r="F33" s="58"/>
      <c r="G33" s="58"/>
      <c r="H33" s="58"/>
      <c r="I33" s="53"/>
      <c r="J33" s="60"/>
      <c r="K33" s="58"/>
      <c r="L33" s="5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51"/>
      <c r="AA33" s="53"/>
      <c r="AB33" s="53"/>
      <c r="AC33" s="53"/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375"/>
      <c r="B34" s="380" t="s">
        <v>60</v>
      </c>
      <c r="C34" s="381"/>
      <c r="D34" s="47">
        <f t="shared" si="5"/>
        <v>0</v>
      </c>
      <c r="E34" s="57"/>
      <c r="F34" s="58"/>
      <c r="G34" s="58"/>
      <c r="H34" s="58"/>
      <c r="I34" s="53"/>
      <c r="J34" s="60"/>
      <c r="K34" s="58"/>
      <c r="L34" s="5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51"/>
      <c r="AA34" s="53"/>
      <c r="AB34" s="53"/>
      <c r="AC34" s="53"/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60"/>
      <c r="K35" s="58"/>
      <c r="L35" s="58"/>
      <c r="M35" s="74"/>
      <c r="N35" s="74"/>
      <c r="O35" s="74"/>
      <c r="P35" s="74"/>
      <c r="Q35" s="74"/>
      <c r="R35" s="74"/>
      <c r="S35" s="74"/>
      <c r="T35" s="83"/>
      <c r="U35" s="83"/>
      <c r="V35" s="83"/>
      <c r="W35" s="83"/>
      <c r="X35" s="83"/>
      <c r="Y35" s="75"/>
      <c r="Z35" s="51"/>
      <c r="AA35" s="53"/>
      <c r="AB35" s="53"/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375"/>
      <c r="B36" s="362" t="s">
        <v>62</v>
      </c>
      <c r="C36" s="363"/>
      <c r="D36" s="84">
        <f>SUM(E36:X36)</f>
        <v>239</v>
      </c>
      <c r="E36" s="117">
        <v>32</v>
      </c>
      <c r="F36" s="90"/>
      <c r="G36" s="90">
        <v>2</v>
      </c>
      <c r="H36" s="90"/>
      <c r="I36" s="93"/>
      <c r="J36" s="89"/>
      <c r="K36" s="90">
        <v>5</v>
      </c>
      <c r="L36" s="90">
        <v>7</v>
      </c>
      <c r="M36" s="118">
        <v>9</v>
      </c>
      <c r="N36" s="118">
        <v>3</v>
      </c>
      <c r="O36" s="118">
        <v>17</v>
      </c>
      <c r="P36" s="118">
        <v>6</v>
      </c>
      <c r="Q36" s="118">
        <v>12</v>
      </c>
      <c r="R36" s="118">
        <v>12</v>
      </c>
      <c r="S36" s="118">
        <v>12</v>
      </c>
      <c r="T36" s="118">
        <v>12</v>
      </c>
      <c r="U36" s="118">
        <v>28</v>
      </c>
      <c r="V36" s="118">
        <v>26</v>
      </c>
      <c r="W36" s="118">
        <v>21</v>
      </c>
      <c r="X36" s="118">
        <v>35</v>
      </c>
      <c r="Y36" s="91"/>
      <c r="Z36" s="92"/>
      <c r="AA36" s="93"/>
      <c r="AB36" s="53"/>
      <c r="AC36" s="93"/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21"/>
      <c r="V37" s="121"/>
      <c r="W37" s="121"/>
      <c r="X37" s="121"/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4"/>
      <c r="V38" s="74"/>
      <c r="W38" s="74"/>
      <c r="X38" s="74"/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129"/>
      <c r="V39" s="129"/>
      <c r="W39" s="129"/>
      <c r="X39" s="129"/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375"/>
      <c r="B40" s="367" t="s">
        <v>67</v>
      </c>
      <c r="C40" s="368"/>
      <c r="D40" s="36">
        <f>SUM(E40:X40)</f>
        <v>0</v>
      </c>
      <c r="E40" s="37"/>
      <c r="F40" s="38"/>
      <c r="G40" s="38"/>
      <c r="H40" s="38"/>
      <c r="I40" s="42"/>
      <c r="J40" s="41"/>
      <c r="K40" s="38"/>
      <c r="L40" s="38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20.25" customHeight="1" x14ac:dyDescent="0.25">
      <c r="A41" s="375"/>
      <c r="B41" s="369" t="s">
        <v>68</v>
      </c>
      <c r="C41" s="370"/>
      <c r="D41" s="62">
        <f>SUM(E41:X41)</f>
        <v>0</v>
      </c>
      <c r="E41" s="63"/>
      <c r="F41" s="64"/>
      <c r="G41" s="64"/>
      <c r="H41" s="64"/>
      <c r="I41" s="68"/>
      <c r="J41" s="67"/>
      <c r="K41" s="64"/>
      <c r="L41" s="6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376"/>
      <c r="B42" s="371" t="s">
        <v>4</v>
      </c>
      <c r="C42" s="372"/>
      <c r="D42" s="135">
        <f>SUM(E42:X42)</f>
        <v>1258</v>
      </c>
      <c r="E42" s="136">
        <f>SUM(E11:E41)</f>
        <v>492</v>
      </c>
      <c r="F42" s="137">
        <f t="shared" ref="F42:AB42" si="6">SUM(F11:F41)</f>
        <v>186</v>
      </c>
      <c r="G42" s="137">
        <f t="shared" si="6"/>
        <v>146</v>
      </c>
      <c r="H42" s="137">
        <f t="shared" si="6"/>
        <v>122</v>
      </c>
      <c r="I42" s="138">
        <f t="shared" si="6"/>
        <v>63</v>
      </c>
      <c r="J42" s="139">
        <f t="shared" si="6"/>
        <v>0</v>
      </c>
      <c r="K42" s="137">
        <f t="shared" si="6"/>
        <v>5</v>
      </c>
      <c r="L42" s="137">
        <f t="shared" si="6"/>
        <v>10</v>
      </c>
      <c r="M42" s="140">
        <f t="shared" si="6"/>
        <v>10</v>
      </c>
      <c r="N42" s="140">
        <f t="shared" si="6"/>
        <v>7</v>
      </c>
      <c r="O42" s="140">
        <f t="shared" si="6"/>
        <v>20</v>
      </c>
      <c r="P42" s="140">
        <f t="shared" si="6"/>
        <v>11</v>
      </c>
      <c r="Q42" s="140">
        <f t="shared" si="6"/>
        <v>17</v>
      </c>
      <c r="R42" s="140">
        <f t="shared" si="6"/>
        <v>14</v>
      </c>
      <c r="S42" s="140">
        <f t="shared" si="6"/>
        <v>18</v>
      </c>
      <c r="T42" s="140">
        <f t="shared" si="6"/>
        <v>17</v>
      </c>
      <c r="U42" s="140">
        <f t="shared" si="6"/>
        <v>31</v>
      </c>
      <c r="V42" s="140">
        <f t="shared" si="6"/>
        <v>29</v>
      </c>
      <c r="W42" s="140">
        <f>SUM(W11:W41)</f>
        <v>23</v>
      </c>
      <c r="X42" s="140">
        <f t="shared" si="6"/>
        <v>37</v>
      </c>
      <c r="Y42" s="141">
        <f t="shared" si="6"/>
        <v>0</v>
      </c>
      <c r="Z42" s="142">
        <f t="shared" si="6"/>
        <v>0</v>
      </c>
      <c r="AA42" s="138">
        <f t="shared" si="6"/>
        <v>3</v>
      </c>
      <c r="AB42" s="138">
        <f t="shared" si="6"/>
        <v>0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ht="32.1" customHeigh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45.6" customHeight="1" x14ac:dyDescent="0.25">
      <c r="A44" s="295" t="s">
        <v>3</v>
      </c>
      <c r="B44" s="373"/>
      <c r="C44" s="322"/>
      <c r="D44" s="258" t="s">
        <v>4</v>
      </c>
      <c r="E44" s="15" t="s">
        <v>70</v>
      </c>
      <c r="F44" s="261" t="s">
        <v>71</v>
      </c>
      <c r="G44" s="261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x14ac:dyDescent="0.25">
      <c r="A45" s="374" t="s">
        <v>33</v>
      </c>
      <c r="B45" s="377" t="s">
        <v>34</v>
      </c>
      <c r="C45" s="378"/>
      <c r="D45" s="23">
        <f t="shared" ref="D45:D73" si="7">SUM(E45:H45)</f>
        <v>119</v>
      </c>
      <c r="E45" s="24">
        <v>102</v>
      </c>
      <c r="F45" s="25">
        <v>4</v>
      </c>
      <c r="G45" s="25"/>
      <c r="H45" s="149">
        <v>13</v>
      </c>
      <c r="I45" s="150"/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375"/>
      <c r="B46" s="302" t="s">
        <v>35</v>
      </c>
      <c r="C46" s="152" t="s">
        <v>36</v>
      </c>
      <c r="D46" s="23">
        <f t="shared" si="7"/>
        <v>76</v>
      </c>
      <c r="E46" s="37">
        <v>66</v>
      </c>
      <c r="F46" s="38">
        <v>2</v>
      </c>
      <c r="G46" s="38"/>
      <c r="H46" s="121">
        <v>8</v>
      </c>
      <c r="I46" s="153"/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x14ac:dyDescent="0.25">
      <c r="A47" s="375"/>
      <c r="B47" s="379"/>
      <c r="C47" s="264" t="s">
        <v>37</v>
      </c>
      <c r="D47" s="84">
        <f t="shared" si="7"/>
        <v>51</v>
      </c>
      <c r="E47" s="57">
        <v>34</v>
      </c>
      <c r="F47" s="58">
        <v>8</v>
      </c>
      <c r="G47" s="58"/>
      <c r="H47" s="74">
        <v>9</v>
      </c>
      <c r="I47" s="154"/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x14ac:dyDescent="0.25">
      <c r="A48" s="375"/>
      <c r="B48" s="379"/>
      <c r="C48" s="264" t="s">
        <v>38</v>
      </c>
      <c r="D48" s="47">
        <f t="shared" si="7"/>
        <v>15</v>
      </c>
      <c r="E48" s="57">
        <v>13</v>
      </c>
      <c r="F48" s="58">
        <v>1</v>
      </c>
      <c r="G48" s="58"/>
      <c r="H48" s="74">
        <v>1</v>
      </c>
      <c r="I48" s="154"/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375"/>
      <c r="B49" s="303"/>
      <c r="C49" s="155" t="s">
        <v>39</v>
      </c>
      <c r="D49" s="62">
        <f t="shared" si="7"/>
        <v>35</v>
      </c>
      <c r="E49" s="63">
        <v>32</v>
      </c>
      <c r="F49" s="64">
        <v>1</v>
      </c>
      <c r="G49" s="64"/>
      <c r="H49" s="130">
        <v>2</v>
      </c>
      <c r="I49" s="156"/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375"/>
      <c r="B50" s="380" t="s">
        <v>40</v>
      </c>
      <c r="C50" s="381"/>
      <c r="D50" s="56">
        <f t="shared" si="7"/>
        <v>133</v>
      </c>
      <c r="E50" s="48">
        <v>119</v>
      </c>
      <c r="F50" s="49">
        <v>3</v>
      </c>
      <c r="G50" s="49"/>
      <c r="H50" s="70">
        <v>11</v>
      </c>
      <c r="I50" s="157"/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375"/>
      <c r="B51" s="334" t="s">
        <v>41</v>
      </c>
      <c r="C51" s="335"/>
      <c r="D51" s="84">
        <f t="shared" si="7"/>
        <v>85</v>
      </c>
      <c r="E51" s="57">
        <v>51</v>
      </c>
      <c r="F51" s="58">
        <v>7</v>
      </c>
      <c r="G51" s="58"/>
      <c r="H51" s="74">
        <v>27</v>
      </c>
      <c r="I51" s="154"/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375"/>
      <c r="B52" s="334" t="s">
        <v>42</v>
      </c>
      <c r="C52" s="335"/>
      <c r="D52" s="84">
        <f t="shared" si="7"/>
        <v>46</v>
      </c>
      <c r="E52" s="57">
        <v>37</v>
      </c>
      <c r="F52" s="58">
        <v>3</v>
      </c>
      <c r="G52" s="58"/>
      <c r="H52" s="74">
        <v>6</v>
      </c>
      <c r="I52" s="154"/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375"/>
      <c r="B53" s="334" t="s">
        <v>43</v>
      </c>
      <c r="C53" s="335"/>
      <c r="D53" s="84">
        <f t="shared" si="7"/>
        <v>0</v>
      </c>
      <c r="E53" s="57"/>
      <c r="F53" s="58"/>
      <c r="G53" s="58"/>
      <c r="H53" s="74"/>
      <c r="I53" s="154"/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375"/>
      <c r="B54" s="334" t="s">
        <v>44</v>
      </c>
      <c r="C54" s="335"/>
      <c r="D54" s="84">
        <f t="shared" si="7"/>
        <v>45</v>
      </c>
      <c r="E54" s="57">
        <v>29</v>
      </c>
      <c r="F54" s="58">
        <v>8</v>
      </c>
      <c r="G54" s="58"/>
      <c r="H54" s="74">
        <v>8</v>
      </c>
      <c r="I54" s="154"/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375"/>
      <c r="B55" s="334" t="s">
        <v>45</v>
      </c>
      <c r="C55" s="335"/>
      <c r="D55" s="84">
        <f t="shared" si="7"/>
        <v>0</v>
      </c>
      <c r="E55" s="117"/>
      <c r="F55" s="90"/>
      <c r="G55" s="90"/>
      <c r="H55" s="118"/>
      <c r="I55" s="158"/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ht="22.5" customHeight="1" x14ac:dyDescent="0.25">
      <c r="A56" s="375"/>
      <c r="B56" s="360" t="s">
        <v>46</v>
      </c>
      <c r="C56" s="361"/>
      <c r="D56" s="84">
        <f t="shared" si="7"/>
        <v>0</v>
      </c>
      <c r="E56" s="117"/>
      <c r="F56" s="90"/>
      <c r="G56" s="90"/>
      <c r="H56" s="118"/>
      <c r="I56" s="158"/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375"/>
      <c r="B57" s="362" t="s">
        <v>47</v>
      </c>
      <c r="C57" s="363"/>
      <c r="D57" s="84">
        <f t="shared" si="7"/>
        <v>18</v>
      </c>
      <c r="E57" s="117">
        <v>16</v>
      </c>
      <c r="F57" s="90">
        <v>1</v>
      </c>
      <c r="G57" s="90"/>
      <c r="H57" s="118">
        <v>1</v>
      </c>
      <c r="I57" s="158"/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375"/>
      <c r="B58" s="364" t="s">
        <v>48</v>
      </c>
      <c r="C58" s="95" t="s">
        <v>49</v>
      </c>
      <c r="D58" s="36">
        <f t="shared" si="7"/>
        <v>38</v>
      </c>
      <c r="E58" s="41">
        <v>26</v>
      </c>
      <c r="F58" s="38">
        <v>5</v>
      </c>
      <c r="G58" s="38"/>
      <c r="H58" s="121">
        <v>7</v>
      </c>
      <c r="I58" s="153"/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375"/>
      <c r="B59" s="365"/>
      <c r="C59" s="262" t="s">
        <v>50</v>
      </c>
      <c r="D59" s="47">
        <f t="shared" si="7"/>
        <v>43</v>
      </c>
      <c r="E59" s="60">
        <v>29</v>
      </c>
      <c r="F59" s="58">
        <v>8</v>
      </c>
      <c r="G59" s="58"/>
      <c r="H59" s="74">
        <v>6</v>
      </c>
      <c r="I59" s="154"/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x14ac:dyDescent="0.25">
      <c r="A60" s="375"/>
      <c r="B60" s="366"/>
      <c r="C60" s="106" t="s">
        <v>51</v>
      </c>
      <c r="D60" s="107">
        <f t="shared" si="7"/>
        <v>0</v>
      </c>
      <c r="E60" s="159"/>
      <c r="F60" s="87"/>
      <c r="G60" s="87"/>
      <c r="H60" s="129"/>
      <c r="I60" s="160"/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x14ac:dyDescent="0.25">
      <c r="A61" s="375"/>
      <c r="B61" s="364" t="s">
        <v>52</v>
      </c>
      <c r="C61" s="35" t="s">
        <v>53</v>
      </c>
      <c r="D61" s="23">
        <f t="shared" si="7"/>
        <v>0</v>
      </c>
      <c r="E61" s="37"/>
      <c r="F61" s="38"/>
      <c r="G61" s="38"/>
      <c r="H61" s="121"/>
      <c r="I61" s="153"/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375"/>
      <c r="B62" s="365"/>
      <c r="C62" s="115" t="s">
        <v>54</v>
      </c>
      <c r="D62" s="84">
        <f t="shared" si="7"/>
        <v>0</v>
      </c>
      <c r="E62" s="57"/>
      <c r="F62" s="58"/>
      <c r="G62" s="58"/>
      <c r="H62" s="74"/>
      <c r="I62" s="154"/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375"/>
      <c r="B63" s="366"/>
      <c r="C63" s="106" t="s">
        <v>51</v>
      </c>
      <c r="D63" s="107">
        <f t="shared" si="7"/>
        <v>53</v>
      </c>
      <c r="E63" s="108">
        <v>44</v>
      </c>
      <c r="F63" s="87">
        <v>2</v>
      </c>
      <c r="G63" s="87"/>
      <c r="H63" s="129">
        <v>7</v>
      </c>
      <c r="I63" s="160"/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375"/>
      <c r="B64" s="334" t="s">
        <v>55</v>
      </c>
      <c r="C64" s="335"/>
      <c r="D64" s="84">
        <f t="shared" si="7"/>
        <v>123</v>
      </c>
      <c r="E64" s="57">
        <v>91</v>
      </c>
      <c r="F64" s="58">
        <v>12</v>
      </c>
      <c r="G64" s="58"/>
      <c r="H64" s="74">
        <v>20</v>
      </c>
      <c r="I64" s="154"/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375"/>
      <c r="B65" s="314" t="s">
        <v>56</v>
      </c>
      <c r="C65" s="161" t="s">
        <v>57</v>
      </c>
      <c r="D65" s="84">
        <f t="shared" si="7"/>
        <v>8</v>
      </c>
      <c r="E65" s="57">
        <v>5</v>
      </c>
      <c r="F65" s="58">
        <v>2</v>
      </c>
      <c r="G65" s="58"/>
      <c r="H65" s="74">
        <v>1</v>
      </c>
      <c r="I65" s="154"/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375"/>
      <c r="B66" s="314"/>
      <c r="C66" s="161" t="s">
        <v>58</v>
      </c>
      <c r="D66" s="84">
        <f t="shared" si="7"/>
        <v>4</v>
      </c>
      <c r="E66" s="57">
        <v>2</v>
      </c>
      <c r="F66" s="58">
        <v>1</v>
      </c>
      <c r="G66" s="58"/>
      <c r="H66" s="74">
        <v>1</v>
      </c>
      <c r="I66" s="154"/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375"/>
      <c r="B67" s="336" t="s">
        <v>59</v>
      </c>
      <c r="C67" s="336"/>
      <c r="D67" s="84">
        <f t="shared" si="7"/>
        <v>0</v>
      </c>
      <c r="E67" s="57"/>
      <c r="F67" s="58"/>
      <c r="G67" s="58"/>
      <c r="H67" s="74"/>
      <c r="I67" s="154"/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375"/>
      <c r="B68" s="337" t="s">
        <v>60</v>
      </c>
      <c r="C68" s="338"/>
      <c r="D68" s="84">
        <f t="shared" si="7"/>
        <v>0</v>
      </c>
      <c r="E68" s="57"/>
      <c r="F68" s="58"/>
      <c r="G68" s="58"/>
      <c r="H68" s="74"/>
      <c r="I68" s="154"/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375"/>
      <c r="B69" s="360" t="s">
        <v>61</v>
      </c>
      <c r="C69" s="361"/>
      <c r="D69" s="84">
        <f t="shared" si="7"/>
        <v>0</v>
      </c>
      <c r="E69" s="117"/>
      <c r="F69" s="90"/>
      <c r="G69" s="90"/>
      <c r="H69" s="118"/>
      <c r="I69" s="158"/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375"/>
      <c r="B70" s="362" t="s">
        <v>62</v>
      </c>
      <c r="C70" s="363"/>
      <c r="D70" s="84">
        <f t="shared" si="7"/>
        <v>789</v>
      </c>
      <c r="E70" s="117">
        <v>150</v>
      </c>
      <c r="F70" s="90">
        <v>213</v>
      </c>
      <c r="G70" s="90">
        <v>213</v>
      </c>
      <c r="H70" s="118">
        <v>213</v>
      </c>
      <c r="I70" s="158"/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375"/>
      <c r="B71" s="364" t="s">
        <v>63</v>
      </c>
      <c r="C71" s="119" t="s">
        <v>64</v>
      </c>
      <c r="D71" s="23">
        <f t="shared" si="7"/>
        <v>0</v>
      </c>
      <c r="E71" s="37"/>
      <c r="F71" s="38"/>
      <c r="G71" s="38"/>
      <c r="H71" s="121"/>
      <c r="I71" s="153"/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375"/>
      <c r="B72" s="365"/>
      <c r="C72" s="162" t="s">
        <v>65</v>
      </c>
      <c r="D72" s="84">
        <f t="shared" si="7"/>
        <v>0</v>
      </c>
      <c r="E72" s="57"/>
      <c r="F72" s="58"/>
      <c r="G72" s="58"/>
      <c r="H72" s="74"/>
      <c r="I72" s="154"/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ht="22.5" x14ac:dyDescent="0.25">
      <c r="A73" s="375"/>
      <c r="B73" s="366"/>
      <c r="C73" s="127" t="s">
        <v>66</v>
      </c>
      <c r="D73" s="84">
        <f t="shared" si="7"/>
        <v>0</v>
      </c>
      <c r="E73" s="117"/>
      <c r="F73" s="90"/>
      <c r="G73" s="90"/>
      <c r="H73" s="118"/>
      <c r="I73" s="158"/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375"/>
      <c r="B74" s="382" t="s">
        <v>67</v>
      </c>
      <c r="C74" s="383"/>
      <c r="D74" s="36">
        <f>SUM(E74:H74)</f>
        <v>0</v>
      </c>
      <c r="E74" s="37"/>
      <c r="F74" s="38"/>
      <c r="G74" s="38"/>
      <c r="H74" s="163"/>
      <c r="I74" s="153"/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375"/>
      <c r="B75" s="369" t="s">
        <v>68</v>
      </c>
      <c r="C75" s="370"/>
      <c r="D75" s="62">
        <f>SUM(E75:H75)</f>
        <v>0</v>
      </c>
      <c r="E75" s="63"/>
      <c r="F75" s="64"/>
      <c r="G75" s="64"/>
      <c r="H75" s="164"/>
      <c r="I75" s="156"/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376"/>
      <c r="B76" s="357" t="s">
        <v>4</v>
      </c>
      <c r="C76" s="359"/>
      <c r="D76" s="135">
        <f>SUM(E76:H76)</f>
        <v>1681</v>
      </c>
      <c r="E76" s="136">
        <f>SUM(E45:E75)</f>
        <v>846</v>
      </c>
      <c r="F76" s="139">
        <f t="shared" ref="F76:I76" si="11">SUM(F45:F75)</f>
        <v>281</v>
      </c>
      <c r="G76" s="139">
        <f t="shared" si="11"/>
        <v>213</v>
      </c>
      <c r="H76" s="165">
        <f t="shared" si="11"/>
        <v>341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ht="32.1" customHeigh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ht="36" customHeight="1" x14ac:dyDescent="0.25">
      <c r="A78" s="314" t="s">
        <v>76</v>
      </c>
      <c r="B78" s="314"/>
      <c r="C78" s="314"/>
      <c r="D78" s="256" t="s">
        <v>77</v>
      </c>
      <c r="E78" s="260" t="s">
        <v>78</v>
      </c>
      <c r="F78" s="261" t="s">
        <v>79</v>
      </c>
      <c r="G78" s="261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ht="32.1" customHeigh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ht="26.45" customHeight="1" x14ac:dyDescent="0.25">
      <c r="A85" s="330" t="s">
        <v>87</v>
      </c>
      <c r="B85" s="339"/>
      <c r="C85" s="340"/>
      <c r="D85" s="258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83" t="s">
        <v>92</v>
      </c>
      <c r="B89" s="183"/>
      <c r="C89" s="184"/>
      <c r="E89" s="185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x14ac:dyDescent="0.25">
      <c r="A90" s="321" t="s">
        <v>93</v>
      </c>
      <c r="B90" s="321"/>
      <c r="C90" s="321"/>
      <c r="D90" s="330" t="s">
        <v>94</v>
      </c>
      <c r="E90" s="322" t="s">
        <v>95</v>
      </c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ht="18.75" customHeight="1" x14ac:dyDescent="0.25">
      <c r="A91" s="321"/>
      <c r="B91" s="321"/>
      <c r="C91" s="321"/>
      <c r="D91" s="330"/>
      <c r="E91" s="322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331" t="s">
        <v>96</v>
      </c>
      <c r="B92" s="332"/>
      <c r="C92" s="333"/>
      <c r="D92" s="186"/>
      <c r="E92" s="187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307" t="s">
        <v>97</v>
      </c>
      <c r="B93" s="308"/>
      <c r="C93" s="309"/>
      <c r="D93" s="188"/>
      <c r="E93" s="18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x14ac:dyDescent="0.25">
      <c r="A94" s="318" t="s">
        <v>98</v>
      </c>
      <c r="B94" s="319"/>
      <c r="C94" s="320"/>
      <c r="D94" s="190"/>
      <c r="E94" s="191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ht="32.1" customHeight="1" x14ac:dyDescent="0.25">
      <c r="A95" s="183" t="s">
        <v>99</v>
      </c>
      <c r="B95" s="183"/>
      <c r="C95" s="184"/>
      <c r="E95" s="185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29.25" customHeigh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ht="26.25" customHeight="1" x14ac:dyDescent="0.25">
      <c r="A97" s="321"/>
      <c r="B97" s="321"/>
      <c r="C97" s="321"/>
      <c r="D97" s="314"/>
      <c r="E97" s="322"/>
      <c r="F97" s="260" t="s">
        <v>11</v>
      </c>
      <c r="G97" s="18" t="s">
        <v>12</v>
      </c>
      <c r="H97" s="192" t="s">
        <v>104</v>
      </c>
      <c r="I97" s="261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CA100" s="44" t="str">
        <f t="shared" si="13"/>
        <v/>
      </c>
      <c r="CB100" s="201" t="str">
        <f t="shared" si="14"/>
        <v/>
      </c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ht="32.1" customHeight="1" x14ac:dyDescent="0.25">
      <c r="A101" s="183" t="s">
        <v>110</v>
      </c>
      <c r="B101" s="184"/>
      <c r="C101" s="184"/>
      <c r="D101" s="215"/>
      <c r="H101" s="216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0.45" customHeigh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ht="20.45" customHeight="1" x14ac:dyDescent="0.25">
      <c r="A103" s="312"/>
      <c r="B103" s="312"/>
      <c r="C103" s="313"/>
      <c r="D103" s="314"/>
      <c r="E103" s="260" t="s">
        <v>114</v>
      </c>
      <c r="F103" s="192" t="s">
        <v>115</v>
      </c>
      <c r="G103" s="261" t="s">
        <v>116</v>
      </c>
      <c r="H103" s="261" t="s">
        <v>117</v>
      </c>
      <c r="I103" s="265" t="s">
        <v>118</v>
      </c>
      <c r="J103" s="18" t="s">
        <v>119</v>
      </c>
      <c r="K103" s="260" t="s">
        <v>120</v>
      </c>
      <c r="L103" s="259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ht="27.75" customHeigh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ht="29.25" customHeight="1" x14ac:dyDescent="0.25">
      <c r="A114" s="257" t="s">
        <v>129</v>
      </c>
      <c r="B114" s="224" t="s">
        <v>130</v>
      </c>
      <c r="C114" s="255" t="s">
        <v>131</v>
      </c>
      <c r="D114" s="263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ht="23.25" customHeigh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ht="27.75" customHeigh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ht="27" customHeigh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ht="42" x14ac:dyDescent="0.25">
      <c r="A118" s="294"/>
      <c r="B118" s="256" t="s">
        <v>136</v>
      </c>
      <c r="C118" s="258" t="s">
        <v>137</v>
      </c>
      <c r="D118" s="258" t="s">
        <v>138</v>
      </c>
      <c r="E118" s="258" t="s">
        <v>139</v>
      </c>
      <c r="F118" s="258" t="s">
        <v>140</v>
      </c>
      <c r="G118" s="258" t="s">
        <v>141</v>
      </c>
      <c r="H118" s="258" t="s">
        <v>142</v>
      </c>
      <c r="I118" s="258" t="s">
        <v>143</v>
      </c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44.25" customHeight="1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45" customHeight="1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183" t="s">
        <v>146</v>
      </c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0.25" customHeigh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customHeight="1" x14ac:dyDescent="0.25">
      <c r="A123" s="294"/>
      <c r="B123" s="260" t="s">
        <v>148</v>
      </c>
      <c r="C123" s="260" t="s">
        <v>149</v>
      </c>
      <c r="D123" s="261" t="s">
        <v>150</v>
      </c>
      <c r="E123" s="261" t="s">
        <v>151</v>
      </c>
      <c r="F123" s="261" t="s">
        <v>152</v>
      </c>
      <c r="G123" s="261" t="s">
        <v>153</v>
      </c>
      <c r="H123" s="261" t="s">
        <v>154</v>
      </c>
      <c r="I123" s="261" t="s">
        <v>155</v>
      </c>
      <c r="J123" s="261" t="s">
        <v>156</v>
      </c>
      <c r="K123" s="261" t="s">
        <v>157</v>
      </c>
      <c r="L123" s="261" t="s">
        <v>158</v>
      </c>
      <c r="M123" s="259" t="s">
        <v>159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31.5" customHeight="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3.5" customHeight="1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4.75" customHeight="1" x14ac:dyDescent="0.25">
      <c r="A126" s="183" t="s">
        <v>162</v>
      </c>
      <c r="B126" s="222"/>
      <c r="C126" s="222"/>
      <c r="D126" s="222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35.25" customHeight="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54" t="s">
        <v>174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27.75" customHeight="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</row>
    <row r="130" spans="1:93" ht="24.75" customHeight="1" x14ac:dyDescent="0.25">
      <c r="A130" s="183" t="s">
        <v>176</v>
      </c>
      <c r="B130" s="24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1" customHeight="1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39.75" customHeight="1" x14ac:dyDescent="0.25">
      <c r="A132" s="281"/>
      <c r="B132" s="283"/>
      <c r="C132" s="192" t="s">
        <v>178</v>
      </c>
      <c r="D132" s="261" t="s">
        <v>179</v>
      </c>
      <c r="E132" s="261" t="s">
        <v>180</v>
      </c>
      <c r="F132" s="22" t="s">
        <v>181</v>
      </c>
      <c r="G132" s="192" t="s">
        <v>173</v>
      </c>
      <c r="H132" s="259" t="s">
        <v>174</v>
      </c>
      <c r="BV132" s="8"/>
      <c r="BW132" s="8"/>
      <c r="BY132" s="7"/>
      <c r="BZ132" s="7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41.25" customHeight="1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</row>
    <row r="197" spans="1:104" ht="14.25" customHeight="1" x14ac:dyDescent="0.25"/>
    <row r="198" spans="1:104" s="252" customFormat="1" x14ac:dyDescent="0.25">
      <c r="A198" s="252">
        <f>SUM(D42,D76,D83,D86:D88,D92:E94,D98:E100,D104:L112,B115:D115,B119:B120,B124:B125,B129:M129,B133:H133)</f>
        <v>2939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8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29.8554687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5.28515625" style="7" customWidth="1"/>
    <col min="10" max="11" width="11.42578125" style="7"/>
    <col min="12" max="12" width="13.85546875" style="7" customWidth="1"/>
    <col min="13" max="13" width="14.42578125" style="7" customWidth="1"/>
    <col min="14" max="26" width="11.42578125" style="7"/>
    <col min="27" max="27" width="13.140625" style="7" customWidth="1"/>
    <col min="28" max="28" width="13.42578125" style="7" customWidth="1"/>
    <col min="29" max="75" width="11.42578125" style="7"/>
    <col min="76" max="76" width="11.28515625" style="7" customWidth="1"/>
    <col min="77" max="77" width="11.28515625" style="8" hidden="1" customWidth="1"/>
    <col min="78" max="78" width="11.7109375" style="8" hidden="1" customWidth="1"/>
    <col min="79" max="104" width="11.7109375" style="9" hidden="1" customWidth="1"/>
    <col min="105" max="105" width="11.7109375" style="7" hidden="1" customWidth="1"/>
    <col min="106" max="106" width="11.42578125" style="7" hidden="1" customWidth="1"/>
    <col min="107" max="127" width="0" style="7" hidden="1" customWidth="1"/>
    <col min="128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",[13]NOMBRE!B2," - ","( ",[13]NOMBRE!C2,[13]NOMBRE!D2,[13]NOMBRE!E2,[13]NOMBRE!F2,[13]NOMBRE!G2,"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",[13]NOMBRE!B6," - ","( ",[13]NOMBRE!C6,[13]NOMBRE!D6," )")</f>
        <v>MES: DICIEMBRE - ( 12 )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",[13]NOMBRE!B7)</f>
        <v>AÑO: 2020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315" t="s">
        <v>3</v>
      </c>
      <c r="B9" s="300"/>
      <c r="C9" s="280"/>
      <c r="D9" s="364" t="s">
        <v>4</v>
      </c>
      <c r="E9" s="323" t="s">
        <v>5</v>
      </c>
      <c r="F9" s="388"/>
      <c r="G9" s="388"/>
      <c r="H9" s="388"/>
      <c r="I9" s="324"/>
      <c r="J9" s="316" t="s">
        <v>6</v>
      </c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91" t="s">
        <v>7</v>
      </c>
      <c r="Z9" s="390"/>
      <c r="AA9" s="288" t="s">
        <v>8</v>
      </c>
      <c r="AB9" s="364" t="s">
        <v>9</v>
      </c>
      <c r="AC9" s="364" t="s">
        <v>10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386"/>
      <c r="B10" s="301"/>
      <c r="C10" s="387"/>
      <c r="D10" s="366"/>
      <c r="E10" s="15" t="s">
        <v>11</v>
      </c>
      <c r="F10" s="16" t="s">
        <v>12</v>
      </c>
      <c r="G10" s="16" t="s">
        <v>13</v>
      </c>
      <c r="H10" s="278" t="s">
        <v>14</v>
      </c>
      <c r="I10" s="18" t="s">
        <v>15</v>
      </c>
      <c r="J10" s="19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24</v>
      </c>
      <c r="S10" s="16" t="s">
        <v>25</v>
      </c>
      <c r="T10" s="16" t="s">
        <v>26</v>
      </c>
      <c r="U10" s="16" t="s">
        <v>27</v>
      </c>
      <c r="V10" s="16" t="s">
        <v>28</v>
      </c>
      <c r="W10" s="16" t="s">
        <v>29</v>
      </c>
      <c r="X10" s="20" t="s">
        <v>30</v>
      </c>
      <c r="Y10" s="21" t="s">
        <v>31</v>
      </c>
      <c r="Z10" s="22" t="s">
        <v>32</v>
      </c>
      <c r="AA10" s="292"/>
      <c r="AB10" s="366"/>
      <c r="AC10" s="366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374" t="s">
        <v>33</v>
      </c>
      <c r="B11" s="377" t="s">
        <v>34</v>
      </c>
      <c r="C11" s="378"/>
      <c r="D11" s="23">
        <f>SUM(E11:G11)</f>
        <v>53</v>
      </c>
      <c r="E11" s="24">
        <v>30</v>
      </c>
      <c r="F11" s="25">
        <v>6</v>
      </c>
      <c r="G11" s="25">
        <v>17</v>
      </c>
      <c r="H11" s="26"/>
      <c r="I11" s="27"/>
      <c r="J11" s="26"/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31"/>
      <c r="AA11" s="32"/>
      <c r="AB11" s="32"/>
      <c r="AC11" s="32"/>
      <c r="AD11" s="33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14"/>
      <c r="AQ11" s="14"/>
      <c r="AR11" s="14"/>
      <c r="CG11" s="13"/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375"/>
      <c r="B12" s="302" t="s">
        <v>35</v>
      </c>
      <c r="C12" s="35" t="s">
        <v>36</v>
      </c>
      <c r="D12" s="36">
        <f>SUM(E12:X12)</f>
        <v>95</v>
      </c>
      <c r="E12" s="37">
        <v>25</v>
      </c>
      <c r="F12" s="38">
        <v>12</v>
      </c>
      <c r="G12" s="38">
        <v>15</v>
      </c>
      <c r="H12" s="38">
        <v>26</v>
      </c>
      <c r="I12" s="39">
        <v>7</v>
      </c>
      <c r="J12" s="38"/>
      <c r="K12" s="38"/>
      <c r="L12" s="38"/>
      <c r="M12" s="38"/>
      <c r="N12" s="38"/>
      <c r="O12" s="38"/>
      <c r="P12" s="38">
        <v>1</v>
      </c>
      <c r="Q12" s="38">
        <v>2</v>
      </c>
      <c r="R12" s="38">
        <v>2</v>
      </c>
      <c r="S12" s="38"/>
      <c r="T12" s="38">
        <v>2</v>
      </c>
      <c r="U12" s="38">
        <v>2</v>
      </c>
      <c r="V12" s="38">
        <v>1</v>
      </c>
      <c r="W12" s="38"/>
      <c r="X12" s="40"/>
      <c r="Y12" s="41"/>
      <c r="Z12" s="40"/>
      <c r="AA12" s="42"/>
      <c r="AB12" s="42"/>
      <c r="AC12" s="42"/>
      <c r="AD12" s="43" t="str">
        <f>CA12</f>
        <v/>
      </c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4"/>
      <c r="AQ12" s="14"/>
      <c r="AR12" s="14"/>
      <c r="CA12" s="44" t="str">
        <f>IF(CG12=1,"* Total por edad NO DEBE ser menor que la suma de los subgrupos. ","")</f>
        <v/>
      </c>
      <c r="CB12" s="44"/>
      <c r="CC12" s="44"/>
      <c r="CD12" s="44"/>
      <c r="CE12" s="44"/>
      <c r="CF12" s="44"/>
      <c r="CG12" s="45">
        <f>IF(D12&lt;SUM(Y12:AC12),1,0)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375"/>
      <c r="B13" s="379"/>
      <c r="C13" s="271" t="s">
        <v>37</v>
      </c>
      <c r="D13" s="47">
        <f>SUM(E13:X13)</f>
        <v>54</v>
      </c>
      <c r="E13" s="48">
        <v>8</v>
      </c>
      <c r="F13" s="49">
        <v>6</v>
      </c>
      <c r="G13" s="49">
        <v>7</v>
      </c>
      <c r="H13" s="49">
        <v>18</v>
      </c>
      <c r="I13" s="50">
        <v>4</v>
      </c>
      <c r="J13" s="49"/>
      <c r="K13" s="49"/>
      <c r="L13" s="49"/>
      <c r="M13" s="49">
        <v>1</v>
      </c>
      <c r="N13" s="49"/>
      <c r="O13" s="49">
        <v>3</v>
      </c>
      <c r="P13" s="49">
        <v>2</v>
      </c>
      <c r="Q13" s="49"/>
      <c r="R13" s="49"/>
      <c r="S13" s="49"/>
      <c r="T13" s="49"/>
      <c r="U13" s="49">
        <v>3</v>
      </c>
      <c r="V13" s="49"/>
      <c r="W13" s="49">
        <v>2</v>
      </c>
      <c r="X13" s="51"/>
      <c r="Y13" s="52"/>
      <c r="Z13" s="51"/>
      <c r="AA13" s="53"/>
      <c r="AB13" s="53"/>
      <c r="AC13" s="54"/>
      <c r="AD13" s="43" t="str">
        <f t="shared" ref="AD13:AD36" si="0">CA13</f>
        <v/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14"/>
      <c r="AQ13" s="14"/>
      <c r="AR13" s="14"/>
      <c r="CA13" s="44" t="str">
        <f t="shared" ref="CA13:CA36" si="1">IF(CG13=1,"* Total por edad NO DEBE ser menor que la suma de los subgrupos. ","")</f>
        <v/>
      </c>
      <c r="CB13" s="44"/>
      <c r="CC13" s="44"/>
      <c r="CD13" s="44"/>
      <c r="CE13" s="44"/>
      <c r="CF13" s="44"/>
      <c r="CG13" s="45">
        <f t="shared" ref="CG13:CG36" si="2">IF(D13&lt;SUM(Y13:AC13),1,0)</f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375"/>
      <c r="B14" s="379"/>
      <c r="C14" s="55" t="s">
        <v>38</v>
      </c>
      <c r="D14" s="56">
        <f t="shared" ref="D14:D15" si="3">SUM(E14:X14)</f>
        <v>23</v>
      </c>
      <c r="E14" s="57">
        <v>8</v>
      </c>
      <c r="F14" s="58">
        <v>3</v>
      </c>
      <c r="G14" s="58">
        <v>1</v>
      </c>
      <c r="H14" s="58">
        <v>0</v>
      </c>
      <c r="I14" s="59">
        <v>0</v>
      </c>
      <c r="J14" s="58"/>
      <c r="K14" s="58"/>
      <c r="L14" s="58"/>
      <c r="M14" s="58">
        <v>1</v>
      </c>
      <c r="N14" s="58"/>
      <c r="O14" s="58">
        <v>2</v>
      </c>
      <c r="P14" s="58">
        <v>1</v>
      </c>
      <c r="Q14" s="58">
        <v>2</v>
      </c>
      <c r="R14" s="58">
        <v>1</v>
      </c>
      <c r="S14" s="58">
        <v>2</v>
      </c>
      <c r="T14" s="58">
        <v>1</v>
      </c>
      <c r="U14" s="58">
        <v>1</v>
      </c>
      <c r="V14" s="58"/>
      <c r="W14" s="58"/>
      <c r="X14" s="51"/>
      <c r="Y14" s="60"/>
      <c r="Z14" s="51"/>
      <c r="AA14" s="53"/>
      <c r="AB14" s="53"/>
      <c r="AC14" s="53"/>
      <c r="AD14" s="43" t="str">
        <f t="shared" si="0"/>
        <v/>
      </c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14"/>
      <c r="AQ14" s="14"/>
      <c r="AR14" s="14"/>
      <c r="CA14" s="44" t="str">
        <f t="shared" si="1"/>
        <v/>
      </c>
      <c r="CB14" s="44"/>
      <c r="CC14" s="44"/>
      <c r="CD14" s="44"/>
      <c r="CE14" s="44"/>
      <c r="CF14" s="44"/>
      <c r="CG14" s="45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375"/>
      <c r="B15" s="303"/>
      <c r="C15" s="61" t="s">
        <v>39</v>
      </c>
      <c r="D15" s="62">
        <f t="shared" si="3"/>
        <v>30</v>
      </c>
      <c r="E15" s="63">
        <v>5</v>
      </c>
      <c r="F15" s="64">
        <v>2</v>
      </c>
      <c r="G15" s="64">
        <v>1</v>
      </c>
      <c r="H15" s="64">
        <v>5</v>
      </c>
      <c r="I15" s="65">
        <v>6</v>
      </c>
      <c r="J15" s="64"/>
      <c r="K15" s="64"/>
      <c r="L15" s="64">
        <v>1</v>
      </c>
      <c r="M15" s="64"/>
      <c r="N15" s="64">
        <v>1</v>
      </c>
      <c r="O15" s="64">
        <v>1</v>
      </c>
      <c r="P15" s="64">
        <v>2</v>
      </c>
      <c r="Q15" s="64">
        <v>3</v>
      </c>
      <c r="R15" s="64"/>
      <c r="S15" s="64">
        <v>2</v>
      </c>
      <c r="T15" s="64"/>
      <c r="U15" s="64">
        <v>1</v>
      </c>
      <c r="V15" s="64"/>
      <c r="W15" s="64"/>
      <c r="X15" s="66"/>
      <c r="Y15" s="67"/>
      <c r="Z15" s="66"/>
      <c r="AA15" s="68"/>
      <c r="AB15" s="68"/>
      <c r="AC15" s="68"/>
      <c r="AD15" s="43" t="str">
        <f t="shared" si="0"/>
        <v/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4"/>
      <c r="AQ15" s="14"/>
      <c r="AR15" s="14"/>
      <c r="CA15" s="44" t="str">
        <f t="shared" si="1"/>
        <v/>
      </c>
      <c r="CB15" s="44"/>
      <c r="CC15" s="44"/>
      <c r="CD15" s="44"/>
      <c r="CE15" s="44"/>
      <c r="CF15" s="44"/>
      <c r="CG15" s="45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375"/>
      <c r="B16" s="380" t="s">
        <v>40</v>
      </c>
      <c r="C16" s="381"/>
      <c r="D16" s="69">
        <f t="shared" ref="D16:D20" si="4">SUM(E16:X16)</f>
        <v>93</v>
      </c>
      <c r="E16" s="48">
        <v>36</v>
      </c>
      <c r="F16" s="49">
        <v>18</v>
      </c>
      <c r="G16" s="49">
        <v>29</v>
      </c>
      <c r="H16" s="49">
        <v>10</v>
      </c>
      <c r="I16" s="54"/>
      <c r="J16" s="52"/>
      <c r="K16" s="49"/>
      <c r="L16" s="4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72"/>
      <c r="AA16" s="54"/>
      <c r="AB16" s="54"/>
      <c r="AC16" s="54"/>
      <c r="AD16" s="43" t="str">
        <f t="shared" si="0"/>
        <v/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14"/>
      <c r="AQ16" s="14"/>
      <c r="AR16" s="14"/>
      <c r="CA16" s="44" t="str">
        <f t="shared" si="1"/>
        <v/>
      </c>
      <c r="CB16" s="44"/>
      <c r="CC16" s="44"/>
      <c r="CD16" s="44"/>
      <c r="CE16" s="44"/>
      <c r="CF16" s="44"/>
      <c r="CG16" s="45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375"/>
      <c r="B17" s="334" t="s">
        <v>41</v>
      </c>
      <c r="C17" s="335"/>
      <c r="D17" s="47">
        <f t="shared" si="4"/>
        <v>93</v>
      </c>
      <c r="E17" s="57">
        <v>10</v>
      </c>
      <c r="F17" s="58">
        <v>39</v>
      </c>
      <c r="G17" s="58">
        <v>27</v>
      </c>
      <c r="H17" s="58">
        <v>17</v>
      </c>
      <c r="I17" s="53"/>
      <c r="J17" s="60"/>
      <c r="K17" s="58"/>
      <c r="L17" s="5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51"/>
      <c r="AA17" s="53"/>
      <c r="AB17" s="53"/>
      <c r="AC17" s="53"/>
      <c r="AD17" s="43" t="str">
        <f t="shared" si="0"/>
        <v/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4"/>
      <c r="AQ17" s="14"/>
      <c r="AR17" s="14"/>
      <c r="CA17" s="44" t="str">
        <f t="shared" si="1"/>
        <v/>
      </c>
      <c r="CB17" s="44"/>
      <c r="CC17" s="44"/>
      <c r="CD17" s="44"/>
      <c r="CE17" s="44"/>
      <c r="CF17" s="44"/>
      <c r="CG17" s="45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375"/>
      <c r="B18" s="334" t="s">
        <v>42</v>
      </c>
      <c r="C18" s="335"/>
      <c r="D18" s="47">
        <f t="shared" si="4"/>
        <v>66</v>
      </c>
      <c r="E18" s="57">
        <v>4</v>
      </c>
      <c r="F18" s="58">
        <v>15</v>
      </c>
      <c r="G18" s="58">
        <v>21</v>
      </c>
      <c r="H18" s="58">
        <v>26</v>
      </c>
      <c r="I18" s="53"/>
      <c r="J18" s="60"/>
      <c r="K18" s="58"/>
      <c r="L18" s="58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51"/>
      <c r="AA18" s="53"/>
      <c r="AB18" s="53"/>
      <c r="AC18" s="53"/>
      <c r="AD18" s="43" t="str">
        <f t="shared" si="0"/>
        <v/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14"/>
      <c r="AQ18" s="14"/>
      <c r="AR18" s="14"/>
      <c r="CA18" s="44" t="str">
        <f t="shared" si="1"/>
        <v/>
      </c>
      <c r="CB18" s="44"/>
      <c r="CC18" s="44"/>
      <c r="CD18" s="44"/>
      <c r="CE18" s="44"/>
      <c r="CF18" s="44"/>
      <c r="CG18" s="45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375"/>
      <c r="B19" s="334" t="s">
        <v>43</v>
      </c>
      <c r="C19" s="335"/>
      <c r="D19" s="47">
        <f t="shared" si="4"/>
        <v>0</v>
      </c>
      <c r="E19" s="57">
        <v>0</v>
      </c>
      <c r="F19" s="58"/>
      <c r="G19" s="58"/>
      <c r="H19" s="58"/>
      <c r="I19" s="53"/>
      <c r="J19" s="60"/>
      <c r="K19" s="58"/>
      <c r="L19" s="58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51"/>
      <c r="AA19" s="53"/>
      <c r="AB19" s="53"/>
      <c r="AC19" s="53"/>
      <c r="AD19" s="43" t="str">
        <f t="shared" si="0"/>
        <v/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14"/>
      <c r="AQ19" s="14"/>
      <c r="AR19" s="14"/>
      <c r="CA19" s="44" t="str">
        <f t="shared" si="1"/>
        <v/>
      </c>
      <c r="CB19" s="44"/>
      <c r="CC19" s="44"/>
      <c r="CD19" s="44"/>
      <c r="CE19" s="44"/>
      <c r="CF19" s="44"/>
      <c r="CG19" s="45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375"/>
      <c r="B20" s="334" t="s">
        <v>44</v>
      </c>
      <c r="C20" s="335"/>
      <c r="D20" s="47">
        <f t="shared" si="4"/>
        <v>31</v>
      </c>
      <c r="E20" s="57">
        <v>23</v>
      </c>
      <c r="F20" s="58"/>
      <c r="G20" s="58"/>
      <c r="H20" s="58"/>
      <c r="I20" s="53">
        <v>8</v>
      </c>
      <c r="J20" s="60"/>
      <c r="K20" s="58"/>
      <c r="L20" s="58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51"/>
      <c r="AA20" s="53"/>
      <c r="AB20" s="53"/>
      <c r="AC20" s="53"/>
      <c r="AD20" s="43" t="str">
        <f t="shared" si="0"/>
        <v/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14"/>
      <c r="AQ20" s="14"/>
      <c r="AR20" s="14"/>
      <c r="CA20" s="44" t="str">
        <f t="shared" si="1"/>
        <v/>
      </c>
      <c r="CB20" s="44"/>
      <c r="CC20" s="44"/>
      <c r="CD20" s="44"/>
      <c r="CE20" s="44"/>
      <c r="CF20" s="44"/>
      <c r="CG20" s="45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375"/>
      <c r="B21" s="334" t="s">
        <v>45</v>
      </c>
      <c r="C21" s="335"/>
      <c r="D21" s="47">
        <f>SUM(E21:X21)</f>
        <v>0</v>
      </c>
      <c r="E21" s="57">
        <v>0</v>
      </c>
      <c r="F21" s="58"/>
      <c r="G21" s="58"/>
      <c r="H21" s="58"/>
      <c r="I21" s="53"/>
      <c r="J21" s="76"/>
      <c r="K21" s="77"/>
      <c r="L21" s="77"/>
      <c r="M21" s="77"/>
      <c r="N21" s="77"/>
      <c r="O21" s="77"/>
      <c r="P21" s="76"/>
      <c r="Q21" s="74"/>
      <c r="R21" s="74"/>
      <c r="S21" s="74"/>
      <c r="T21" s="74"/>
      <c r="U21" s="77"/>
      <c r="V21" s="77"/>
      <c r="W21" s="77"/>
      <c r="X21" s="29"/>
      <c r="Y21" s="78"/>
      <c r="Z21" s="31"/>
      <c r="AA21" s="79"/>
      <c r="AB21" s="53"/>
      <c r="AC21" s="53"/>
      <c r="AD21" s="43" t="str">
        <f t="shared" si="0"/>
        <v/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14"/>
      <c r="AQ21" s="14"/>
      <c r="AR21" s="14"/>
      <c r="CA21" s="44" t="str">
        <f t="shared" si="1"/>
        <v/>
      </c>
      <c r="CB21" s="44"/>
      <c r="CC21" s="44"/>
      <c r="CD21" s="44"/>
      <c r="CE21" s="44"/>
      <c r="CF21" s="44"/>
      <c r="CG21" s="45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ht="22.5" customHeight="1" x14ac:dyDescent="0.25">
      <c r="A22" s="375"/>
      <c r="B22" s="360" t="s">
        <v>46</v>
      </c>
      <c r="C22" s="361"/>
      <c r="D22" s="47">
        <f>SUM(J22:S22)</f>
        <v>0</v>
      </c>
      <c r="E22" s="80"/>
      <c r="F22" s="81"/>
      <c r="G22" s="81"/>
      <c r="H22" s="81"/>
      <c r="I22" s="82"/>
      <c r="J22" s="60"/>
      <c r="K22" s="58"/>
      <c r="L22" s="58"/>
      <c r="M22" s="58"/>
      <c r="N22" s="58"/>
      <c r="O22" s="58"/>
      <c r="P22" s="58"/>
      <c r="Q22" s="58"/>
      <c r="R22" s="58"/>
      <c r="S22" s="58"/>
      <c r="T22" s="83"/>
      <c r="U22" s="83"/>
      <c r="V22" s="83"/>
      <c r="W22" s="83"/>
      <c r="X22" s="83"/>
      <c r="Y22" s="75"/>
      <c r="Z22" s="51"/>
      <c r="AA22" s="53"/>
      <c r="AB22" s="82"/>
      <c r="AC22" s="82"/>
      <c r="AD22" s="43" t="str">
        <f t="shared" si="0"/>
        <v/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4"/>
      <c r="AQ22" s="14"/>
      <c r="AR22" s="14"/>
      <c r="CA22" s="44" t="str">
        <f t="shared" si="1"/>
        <v/>
      </c>
      <c r="CB22" s="44"/>
      <c r="CC22" s="44"/>
      <c r="CD22" s="44"/>
      <c r="CE22" s="44"/>
      <c r="CF22" s="44"/>
      <c r="CG22" s="45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375"/>
      <c r="B23" s="362" t="s">
        <v>47</v>
      </c>
      <c r="C23" s="363"/>
      <c r="D23" s="84">
        <f>SUM(H23:X23)</f>
        <v>17</v>
      </c>
      <c r="E23" s="85"/>
      <c r="F23" s="86"/>
      <c r="G23" s="86"/>
      <c r="H23" s="87"/>
      <c r="I23" s="88">
        <v>17</v>
      </c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2"/>
      <c r="AA23" s="93"/>
      <c r="AB23" s="94"/>
      <c r="AC23" s="94"/>
      <c r="AD23" s="43" t="str">
        <f t="shared" si="0"/>
        <v/>
      </c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4"/>
      <c r="AQ23" s="14"/>
      <c r="AR23" s="14"/>
      <c r="CA23" s="44" t="str">
        <f t="shared" si="1"/>
        <v/>
      </c>
      <c r="CB23" s="44"/>
      <c r="CC23" s="44"/>
      <c r="CD23" s="44"/>
      <c r="CE23" s="44"/>
      <c r="CF23" s="44"/>
      <c r="CG23" s="45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375"/>
      <c r="B24" s="364" t="s">
        <v>48</v>
      </c>
      <c r="C24" s="95" t="s">
        <v>49</v>
      </c>
      <c r="D24" s="23">
        <f>SUM(E24:F24)</f>
        <v>36</v>
      </c>
      <c r="E24" s="48">
        <v>21</v>
      </c>
      <c r="F24" s="49">
        <v>15</v>
      </c>
      <c r="G24" s="96"/>
      <c r="H24" s="96"/>
      <c r="I24" s="97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9"/>
      <c r="Y24" s="78"/>
      <c r="Z24" s="31"/>
      <c r="AA24" s="98"/>
      <c r="AB24" s="32"/>
      <c r="AC24" s="32"/>
      <c r="AD24" s="43" t="str">
        <f t="shared" si="0"/>
        <v/>
      </c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4"/>
      <c r="AQ24" s="14"/>
      <c r="AR24" s="14"/>
      <c r="CA24" s="44" t="str">
        <f t="shared" si="1"/>
        <v/>
      </c>
      <c r="CB24" s="44"/>
      <c r="CC24" s="44"/>
      <c r="CD24" s="44"/>
      <c r="CE24" s="44"/>
      <c r="CF24" s="44"/>
      <c r="CG24" s="45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x14ac:dyDescent="0.25">
      <c r="A25" s="375"/>
      <c r="B25" s="365"/>
      <c r="C25" s="273" t="s">
        <v>50</v>
      </c>
      <c r="D25" s="84">
        <f>SUM(E25:G25)</f>
        <v>56</v>
      </c>
      <c r="E25" s="57">
        <v>28</v>
      </c>
      <c r="F25" s="58">
        <v>19</v>
      </c>
      <c r="G25" s="58">
        <v>9</v>
      </c>
      <c r="H25" s="100"/>
      <c r="I25" s="101"/>
      <c r="J25" s="102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03"/>
      <c r="Y25" s="104"/>
      <c r="Z25" s="105"/>
      <c r="AA25" s="93"/>
      <c r="AB25" s="94"/>
      <c r="AC25" s="94"/>
      <c r="AD25" s="43" t="str">
        <f t="shared" si="0"/>
        <v/>
      </c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4"/>
      <c r="AQ25" s="14"/>
      <c r="AR25" s="14"/>
      <c r="CA25" s="44" t="str">
        <f t="shared" si="1"/>
        <v/>
      </c>
      <c r="CB25" s="44"/>
      <c r="CC25" s="44"/>
      <c r="CD25" s="44"/>
      <c r="CE25" s="44"/>
      <c r="CF25" s="44"/>
      <c r="CG25" s="45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x14ac:dyDescent="0.25">
      <c r="A26" s="375"/>
      <c r="B26" s="366"/>
      <c r="C26" s="106" t="s">
        <v>51</v>
      </c>
      <c r="D26" s="107">
        <f>SUM(E26:G26)</f>
        <v>0</v>
      </c>
      <c r="E26" s="108"/>
      <c r="F26" s="67"/>
      <c r="G26" s="67"/>
      <c r="H26" s="109"/>
      <c r="I26" s="110"/>
      <c r="J26" s="109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111"/>
      <c r="Y26" s="112"/>
      <c r="Z26" s="113"/>
      <c r="AA26" s="88"/>
      <c r="AB26" s="88"/>
      <c r="AC26" s="88"/>
      <c r="AD26" s="43" t="str">
        <f t="shared" si="0"/>
        <v/>
      </c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4"/>
      <c r="AQ26" s="14"/>
      <c r="AR26" s="14"/>
      <c r="CA26" s="44" t="str">
        <f t="shared" si="1"/>
        <v/>
      </c>
      <c r="CB26" s="44"/>
      <c r="CC26" s="44"/>
      <c r="CD26" s="44"/>
      <c r="CE26" s="44"/>
      <c r="CF26" s="44"/>
      <c r="CG26" s="45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375"/>
      <c r="B27" s="364" t="s">
        <v>52</v>
      </c>
      <c r="C27" s="35" t="s">
        <v>53</v>
      </c>
      <c r="D27" s="36">
        <f>SUM(E27:H27)</f>
        <v>0</v>
      </c>
      <c r="E27" s="37"/>
      <c r="F27" s="38"/>
      <c r="G27" s="38"/>
      <c r="H27" s="38"/>
      <c r="I27" s="79"/>
      <c r="J27" s="76"/>
      <c r="K27" s="77"/>
      <c r="L27" s="77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78"/>
      <c r="Z27" s="31"/>
      <c r="AA27" s="98"/>
      <c r="AB27" s="42"/>
      <c r="AC27" s="42"/>
      <c r="AD27" s="43" t="str">
        <f t="shared" si="0"/>
        <v/>
      </c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4"/>
      <c r="AQ27" s="14"/>
      <c r="AR27" s="14"/>
      <c r="CA27" s="44" t="str">
        <f t="shared" si="1"/>
        <v/>
      </c>
      <c r="CB27" s="44"/>
      <c r="CC27" s="44"/>
      <c r="CD27" s="44"/>
      <c r="CE27" s="44"/>
      <c r="CF27" s="44"/>
      <c r="CG27" s="45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375"/>
      <c r="B28" s="365"/>
      <c r="C28" s="115" t="s">
        <v>54</v>
      </c>
      <c r="D28" s="47">
        <f>SUM(E28:J28)</f>
        <v>0</v>
      </c>
      <c r="E28" s="109"/>
      <c r="F28" s="109"/>
      <c r="G28" s="109"/>
      <c r="H28" s="109"/>
      <c r="I28" s="53"/>
      <c r="J28" s="60"/>
      <c r="K28" s="81"/>
      <c r="L28" s="81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4"/>
      <c r="Z28" s="105"/>
      <c r="AA28" s="93"/>
      <c r="AB28" s="53"/>
      <c r="AC28" s="53"/>
      <c r="AD28" s="43" t="str">
        <f t="shared" si="0"/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4"/>
      <c r="AQ28" s="14"/>
      <c r="AR28" s="14"/>
      <c r="CA28" s="44" t="str">
        <f t="shared" si="1"/>
        <v/>
      </c>
      <c r="CB28" s="44"/>
      <c r="CC28" s="44"/>
      <c r="CD28" s="44"/>
      <c r="CE28" s="44"/>
      <c r="CF28" s="44"/>
      <c r="CG28" s="45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375"/>
      <c r="B29" s="366"/>
      <c r="C29" s="106" t="s">
        <v>51</v>
      </c>
      <c r="D29" s="107">
        <f>SUM(E29:I29)</f>
        <v>187</v>
      </c>
      <c r="E29" s="108">
        <v>179</v>
      </c>
      <c r="F29" s="87">
        <v>4</v>
      </c>
      <c r="G29" s="87">
        <v>4</v>
      </c>
      <c r="H29" s="87"/>
      <c r="I29" s="88"/>
      <c r="J29" s="109"/>
      <c r="K29" s="86"/>
      <c r="L29" s="86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113"/>
      <c r="AA29" s="88"/>
      <c r="AB29" s="88"/>
      <c r="AC29" s="88"/>
      <c r="AD29" s="43" t="str">
        <f t="shared" si="0"/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4"/>
      <c r="AQ29" s="14"/>
      <c r="AR29" s="14"/>
      <c r="CA29" s="44" t="str">
        <f t="shared" si="1"/>
        <v/>
      </c>
      <c r="CB29" s="44"/>
      <c r="CC29" s="44"/>
      <c r="CD29" s="44"/>
      <c r="CE29" s="44"/>
      <c r="CF29" s="44"/>
      <c r="CG29" s="45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375"/>
      <c r="B30" s="334" t="s">
        <v>55</v>
      </c>
      <c r="C30" s="335"/>
      <c r="D30" s="47">
        <f t="shared" ref="D30:D34" si="5">SUM(E30:X30)</f>
        <v>91</v>
      </c>
      <c r="E30" s="57">
        <v>42</v>
      </c>
      <c r="F30" s="58">
        <v>20</v>
      </c>
      <c r="G30" s="58">
        <v>17</v>
      </c>
      <c r="H30" s="58">
        <v>12</v>
      </c>
      <c r="I30" s="53"/>
      <c r="J30" s="60"/>
      <c r="K30" s="58"/>
      <c r="L30" s="58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51"/>
      <c r="AA30" s="53"/>
      <c r="AB30" s="93"/>
      <c r="AC30" s="53"/>
      <c r="AD30" s="43" t="str">
        <f t="shared" si="0"/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4"/>
      <c r="AQ30" s="14"/>
      <c r="AR30" s="14"/>
      <c r="CA30" s="44" t="str">
        <f t="shared" si="1"/>
        <v/>
      </c>
      <c r="CB30" s="44"/>
      <c r="CC30" s="44"/>
      <c r="CD30" s="44"/>
      <c r="CE30" s="44"/>
      <c r="CF30" s="44"/>
      <c r="CG30" s="45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375"/>
      <c r="B31" s="314" t="s">
        <v>56</v>
      </c>
      <c r="C31" s="116" t="s">
        <v>57</v>
      </c>
      <c r="D31" s="47">
        <f t="shared" si="5"/>
        <v>6</v>
      </c>
      <c r="E31" s="57"/>
      <c r="F31" s="58"/>
      <c r="G31" s="58"/>
      <c r="H31" s="58"/>
      <c r="I31" s="53">
        <v>6</v>
      </c>
      <c r="J31" s="60"/>
      <c r="K31" s="58"/>
      <c r="L31" s="58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5"/>
      <c r="Z31" s="51"/>
      <c r="AA31" s="53"/>
      <c r="AB31" s="53"/>
      <c r="AC31" s="53"/>
      <c r="AD31" s="43" t="str">
        <f t="shared" si="0"/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4"/>
      <c r="AQ31" s="14"/>
      <c r="AR31" s="14"/>
      <c r="CA31" s="44" t="str">
        <f t="shared" si="1"/>
        <v/>
      </c>
      <c r="CB31" s="44"/>
      <c r="CC31" s="44"/>
      <c r="CD31" s="44"/>
      <c r="CE31" s="44"/>
      <c r="CF31" s="44"/>
      <c r="CG31" s="45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375"/>
      <c r="B32" s="314"/>
      <c r="C32" s="61" t="s">
        <v>58</v>
      </c>
      <c r="D32" s="47">
        <f t="shared" si="5"/>
        <v>6</v>
      </c>
      <c r="E32" s="57"/>
      <c r="F32" s="58"/>
      <c r="G32" s="58"/>
      <c r="H32" s="58"/>
      <c r="I32" s="53">
        <v>6</v>
      </c>
      <c r="J32" s="60"/>
      <c r="K32" s="58"/>
      <c r="L32" s="58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51"/>
      <c r="AA32" s="53"/>
      <c r="AB32" s="53"/>
      <c r="AC32" s="53"/>
      <c r="AD32" s="43" t="str">
        <f t="shared" si="0"/>
        <v/>
      </c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4"/>
      <c r="AQ32" s="14"/>
      <c r="AR32" s="14"/>
      <c r="CA32" s="44" t="str">
        <f t="shared" si="1"/>
        <v/>
      </c>
      <c r="CB32" s="44"/>
      <c r="CC32" s="44"/>
      <c r="CD32" s="44"/>
      <c r="CE32" s="44"/>
      <c r="CF32" s="44"/>
      <c r="CG32" s="45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375"/>
      <c r="B33" s="384" t="s">
        <v>59</v>
      </c>
      <c r="C33" s="384"/>
      <c r="D33" s="47">
        <f t="shared" si="5"/>
        <v>0</v>
      </c>
      <c r="E33" s="57"/>
      <c r="F33" s="58"/>
      <c r="G33" s="58"/>
      <c r="H33" s="58"/>
      <c r="I33" s="53"/>
      <c r="J33" s="60"/>
      <c r="K33" s="58"/>
      <c r="L33" s="58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  <c r="Z33" s="51"/>
      <c r="AA33" s="53"/>
      <c r="AB33" s="53"/>
      <c r="AC33" s="53"/>
      <c r="AD33" s="43" t="str">
        <f t="shared" si="0"/>
        <v/>
      </c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4"/>
      <c r="AQ33" s="14"/>
      <c r="AR33" s="14"/>
      <c r="CA33" s="44" t="str">
        <f t="shared" si="1"/>
        <v/>
      </c>
      <c r="CB33" s="44"/>
      <c r="CC33" s="44"/>
      <c r="CD33" s="44"/>
      <c r="CE33" s="44"/>
      <c r="CF33" s="44"/>
      <c r="CG33" s="45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375"/>
      <c r="B34" s="380" t="s">
        <v>60</v>
      </c>
      <c r="C34" s="381"/>
      <c r="D34" s="47">
        <f t="shared" si="5"/>
        <v>0</v>
      </c>
      <c r="E34" s="57"/>
      <c r="F34" s="58"/>
      <c r="G34" s="58"/>
      <c r="H34" s="58"/>
      <c r="I34" s="53"/>
      <c r="J34" s="60"/>
      <c r="K34" s="58"/>
      <c r="L34" s="58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  <c r="Z34" s="51"/>
      <c r="AA34" s="53"/>
      <c r="AB34" s="53"/>
      <c r="AC34" s="53"/>
      <c r="AD34" s="43" t="str">
        <f t="shared" si="0"/>
        <v/>
      </c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"/>
      <c r="AQ34" s="14"/>
      <c r="AR34" s="14"/>
      <c r="CA34" s="44" t="str">
        <f t="shared" si="1"/>
        <v/>
      </c>
      <c r="CB34" s="44"/>
      <c r="CC34" s="44"/>
      <c r="CD34" s="44"/>
      <c r="CE34" s="44"/>
      <c r="CF34" s="44"/>
      <c r="CG34" s="45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375"/>
      <c r="B35" s="360" t="s">
        <v>61</v>
      </c>
      <c r="C35" s="361"/>
      <c r="D35" s="56">
        <f>SUM(J35:S35)</f>
        <v>0</v>
      </c>
      <c r="E35" s="80"/>
      <c r="F35" s="81"/>
      <c r="G35" s="81"/>
      <c r="H35" s="81"/>
      <c r="I35" s="82"/>
      <c r="J35" s="60"/>
      <c r="K35" s="58"/>
      <c r="L35" s="58"/>
      <c r="M35" s="74"/>
      <c r="N35" s="74"/>
      <c r="O35" s="74"/>
      <c r="P35" s="74"/>
      <c r="Q35" s="74"/>
      <c r="R35" s="74"/>
      <c r="S35" s="74"/>
      <c r="T35" s="83"/>
      <c r="U35" s="83"/>
      <c r="V35" s="83"/>
      <c r="W35" s="83"/>
      <c r="X35" s="83"/>
      <c r="Y35" s="75"/>
      <c r="Z35" s="51"/>
      <c r="AA35" s="53"/>
      <c r="AB35" s="53"/>
      <c r="AC35" s="82"/>
      <c r="AD35" s="43" t="str">
        <f t="shared" si="0"/>
        <v/>
      </c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4"/>
      <c r="AQ35" s="14"/>
      <c r="AR35" s="14"/>
      <c r="CA35" s="44" t="str">
        <f t="shared" si="1"/>
        <v/>
      </c>
      <c r="CB35" s="44"/>
      <c r="CC35" s="44"/>
      <c r="CD35" s="44"/>
      <c r="CE35" s="44"/>
      <c r="CF35" s="44"/>
      <c r="CG35" s="45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375"/>
      <c r="B36" s="362" t="s">
        <v>62</v>
      </c>
      <c r="C36" s="363"/>
      <c r="D36" s="84">
        <f>SUM(E36:X36)</f>
        <v>168</v>
      </c>
      <c r="E36" s="117">
        <v>0</v>
      </c>
      <c r="F36" s="90">
        <v>0</v>
      </c>
      <c r="G36" s="90">
        <v>0</v>
      </c>
      <c r="H36" s="90">
        <v>3</v>
      </c>
      <c r="I36" s="93"/>
      <c r="J36" s="89">
        <v>1</v>
      </c>
      <c r="K36" s="90">
        <v>6</v>
      </c>
      <c r="L36" s="90">
        <v>9</v>
      </c>
      <c r="M36" s="118">
        <v>5</v>
      </c>
      <c r="N36" s="118">
        <v>7</v>
      </c>
      <c r="O36" s="118">
        <v>10</v>
      </c>
      <c r="P36" s="118">
        <v>8</v>
      </c>
      <c r="Q36" s="118">
        <v>9</v>
      </c>
      <c r="R36" s="118">
        <v>7</v>
      </c>
      <c r="S36" s="118">
        <v>9</v>
      </c>
      <c r="T36" s="118">
        <v>11</v>
      </c>
      <c r="U36" s="118">
        <v>16</v>
      </c>
      <c r="V36" s="118">
        <v>18</v>
      </c>
      <c r="W36" s="118">
        <v>21</v>
      </c>
      <c r="X36" s="118">
        <v>28</v>
      </c>
      <c r="Y36" s="91"/>
      <c r="Z36" s="92"/>
      <c r="AA36" s="93"/>
      <c r="AB36" s="53"/>
      <c r="AC36" s="93"/>
      <c r="AD36" s="43" t="str">
        <f t="shared" si="0"/>
        <v/>
      </c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4"/>
      <c r="AQ36" s="14"/>
      <c r="AR36" s="14"/>
      <c r="CA36" s="44" t="str">
        <f t="shared" si="1"/>
        <v/>
      </c>
      <c r="CB36" s="44"/>
      <c r="CC36" s="44"/>
      <c r="CD36" s="44"/>
      <c r="CE36" s="44"/>
      <c r="CF36" s="44"/>
      <c r="CG36" s="45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375"/>
      <c r="B37" s="364" t="s">
        <v>63</v>
      </c>
      <c r="C37" s="119" t="s">
        <v>64</v>
      </c>
      <c r="D37" s="36">
        <f>SUM(U37:X37)</f>
        <v>0</v>
      </c>
      <c r="E37" s="120"/>
      <c r="F37" s="77"/>
      <c r="G37" s="77"/>
      <c r="H37" s="77"/>
      <c r="I37" s="79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121"/>
      <c r="V37" s="121"/>
      <c r="W37" s="121"/>
      <c r="X37" s="121"/>
      <c r="Y37" s="122"/>
      <c r="Z37" s="123"/>
      <c r="AA37" s="79"/>
      <c r="AB37" s="79"/>
      <c r="AC37" s="79"/>
      <c r="AD37" s="33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4"/>
      <c r="AQ37" s="14"/>
      <c r="AR37" s="14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375"/>
      <c r="B38" s="365"/>
      <c r="C38" s="124" t="s">
        <v>65</v>
      </c>
      <c r="D38" s="47">
        <f>SUM(U38:X38)</f>
        <v>0</v>
      </c>
      <c r="E38" s="80"/>
      <c r="F38" s="81"/>
      <c r="G38" s="81"/>
      <c r="H38" s="81"/>
      <c r="I38" s="82"/>
      <c r="J38" s="10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74"/>
      <c r="V38" s="74"/>
      <c r="W38" s="74"/>
      <c r="X38" s="74"/>
      <c r="Y38" s="125"/>
      <c r="Z38" s="126"/>
      <c r="AA38" s="82"/>
      <c r="AB38" s="82"/>
      <c r="AC38" s="82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4"/>
      <c r="AQ38" s="14"/>
      <c r="AR38" s="14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ht="22.5" x14ac:dyDescent="0.25">
      <c r="A39" s="375"/>
      <c r="B39" s="366"/>
      <c r="C39" s="127" t="s">
        <v>66</v>
      </c>
      <c r="D39" s="107">
        <f>SUM(U39:X39)</f>
        <v>0</v>
      </c>
      <c r="E39" s="85"/>
      <c r="F39" s="86"/>
      <c r="G39" s="86"/>
      <c r="H39" s="86"/>
      <c r="I39" s="128"/>
      <c r="J39" s="109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129"/>
      <c r="V39" s="129"/>
      <c r="W39" s="129"/>
      <c r="X39" s="129"/>
      <c r="Y39" s="112"/>
      <c r="Z39" s="113"/>
      <c r="AA39" s="128"/>
      <c r="AB39" s="128"/>
      <c r="AC39" s="128"/>
      <c r="AD39" s="33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4"/>
      <c r="AQ39" s="14"/>
      <c r="AR39" s="14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375"/>
      <c r="B40" s="367" t="s">
        <v>67</v>
      </c>
      <c r="C40" s="368"/>
      <c r="D40" s="36">
        <f>SUM(E40:X40)</f>
        <v>0</v>
      </c>
      <c r="E40" s="37"/>
      <c r="F40" s="38"/>
      <c r="G40" s="38"/>
      <c r="H40" s="38"/>
      <c r="I40" s="42"/>
      <c r="J40" s="41"/>
      <c r="K40" s="38"/>
      <c r="L40" s="38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79"/>
      <c r="AB40" s="79"/>
      <c r="AC40" s="79"/>
      <c r="AD40" s="33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4"/>
      <c r="AQ40" s="14"/>
      <c r="AR40" s="14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20.25" customHeight="1" x14ac:dyDescent="0.25">
      <c r="A41" s="375"/>
      <c r="B41" s="369" t="s">
        <v>68</v>
      </c>
      <c r="C41" s="370"/>
      <c r="D41" s="62">
        <f>SUM(E41:X41)</f>
        <v>0</v>
      </c>
      <c r="E41" s="63"/>
      <c r="F41" s="64"/>
      <c r="G41" s="64"/>
      <c r="H41" s="64"/>
      <c r="I41" s="68"/>
      <c r="J41" s="67"/>
      <c r="K41" s="64"/>
      <c r="L41" s="6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1"/>
      <c r="Z41" s="132"/>
      <c r="AA41" s="133"/>
      <c r="AB41" s="133"/>
      <c r="AC41" s="133"/>
      <c r="AD41" s="1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4"/>
      <c r="AQ41" s="14"/>
      <c r="AR41" s="14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376"/>
      <c r="B42" s="371" t="s">
        <v>4</v>
      </c>
      <c r="C42" s="372"/>
      <c r="D42" s="135">
        <f>SUM(E42:X42)</f>
        <v>1105</v>
      </c>
      <c r="E42" s="136">
        <f>SUM(E11:E41)</f>
        <v>419</v>
      </c>
      <c r="F42" s="137">
        <f t="shared" ref="F42:AB42" si="6">SUM(F11:F41)</f>
        <v>159</v>
      </c>
      <c r="G42" s="137">
        <f t="shared" si="6"/>
        <v>148</v>
      </c>
      <c r="H42" s="137">
        <f t="shared" si="6"/>
        <v>117</v>
      </c>
      <c r="I42" s="138">
        <f t="shared" si="6"/>
        <v>54</v>
      </c>
      <c r="J42" s="139">
        <f t="shared" si="6"/>
        <v>1</v>
      </c>
      <c r="K42" s="137">
        <f t="shared" si="6"/>
        <v>6</v>
      </c>
      <c r="L42" s="137">
        <f t="shared" si="6"/>
        <v>10</v>
      </c>
      <c r="M42" s="140">
        <f t="shared" si="6"/>
        <v>7</v>
      </c>
      <c r="N42" s="140">
        <f t="shared" si="6"/>
        <v>8</v>
      </c>
      <c r="O42" s="140">
        <f t="shared" si="6"/>
        <v>16</v>
      </c>
      <c r="P42" s="140">
        <f t="shared" si="6"/>
        <v>14</v>
      </c>
      <c r="Q42" s="140">
        <f t="shared" si="6"/>
        <v>16</v>
      </c>
      <c r="R42" s="140">
        <f t="shared" si="6"/>
        <v>10</v>
      </c>
      <c r="S42" s="140">
        <f t="shared" si="6"/>
        <v>13</v>
      </c>
      <c r="T42" s="140">
        <f t="shared" si="6"/>
        <v>14</v>
      </c>
      <c r="U42" s="140">
        <f t="shared" si="6"/>
        <v>23</v>
      </c>
      <c r="V42" s="140">
        <f t="shared" si="6"/>
        <v>19</v>
      </c>
      <c r="W42" s="140">
        <f>SUM(W11:W41)</f>
        <v>23</v>
      </c>
      <c r="X42" s="140">
        <f t="shared" si="6"/>
        <v>28</v>
      </c>
      <c r="Y42" s="141">
        <f t="shared" si="6"/>
        <v>0</v>
      </c>
      <c r="Z42" s="142">
        <f t="shared" si="6"/>
        <v>0</v>
      </c>
      <c r="AA42" s="138">
        <f t="shared" si="6"/>
        <v>0</v>
      </c>
      <c r="AB42" s="138">
        <f t="shared" si="6"/>
        <v>0</v>
      </c>
      <c r="AC42" s="138">
        <f>SUM(AC11:AC41)</f>
        <v>0</v>
      </c>
      <c r="AD42" s="143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ht="32.1" customHeight="1" x14ac:dyDescent="0.25">
      <c r="A43" s="11" t="s">
        <v>69</v>
      </c>
      <c r="B43" s="144"/>
      <c r="C43" s="144"/>
      <c r="D43" s="144"/>
      <c r="E43" s="144"/>
      <c r="F43" s="144"/>
      <c r="G43" s="145"/>
      <c r="H43" s="145"/>
      <c r="I43" s="5"/>
      <c r="J43" s="5"/>
      <c r="K43" s="5"/>
      <c r="L43" s="5"/>
      <c r="M43" s="5"/>
      <c r="N43" s="5"/>
      <c r="O43" s="146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45.6" customHeight="1" x14ac:dyDescent="0.25">
      <c r="A44" s="295" t="s">
        <v>3</v>
      </c>
      <c r="B44" s="373"/>
      <c r="C44" s="322"/>
      <c r="D44" s="272" t="s">
        <v>4</v>
      </c>
      <c r="E44" s="15" t="s">
        <v>70</v>
      </c>
      <c r="F44" s="278" t="s">
        <v>71</v>
      </c>
      <c r="G44" s="278" t="s">
        <v>72</v>
      </c>
      <c r="H44" s="22" t="s">
        <v>73</v>
      </c>
      <c r="I44" s="148" t="s">
        <v>74</v>
      </c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x14ac:dyDescent="0.25">
      <c r="A45" s="374" t="s">
        <v>33</v>
      </c>
      <c r="B45" s="377" t="s">
        <v>34</v>
      </c>
      <c r="C45" s="378"/>
      <c r="D45" s="23">
        <f t="shared" ref="D45:D73" si="7">SUM(E45:H45)</f>
        <v>53</v>
      </c>
      <c r="E45" s="24">
        <v>45</v>
      </c>
      <c r="F45" s="25">
        <v>5</v>
      </c>
      <c r="G45" s="25"/>
      <c r="H45" s="149">
        <v>3</v>
      </c>
      <c r="I45" s="150"/>
      <c r="J45" s="151" t="str">
        <f>CA45</f>
        <v/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43"/>
      <c r="W45" s="6"/>
      <c r="X45" s="6"/>
      <c r="Y45" s="6"/>
      <c r="Z45" s="6"/>
      <c r="AA45" s="6"/>
      <c r="AB45" s="6"/>
      <c r="AC45" s="6"/>
      <c r="CA45" s="44" t="str">
        <f>IF(CG45=1,"* En esta área en Sección A se consignan personas pero falta registrar la Sesión. ","")</f>
        <v/>
      </c>
      <c r="CB45" s="44"/>
      <c r="CC45" s="44"/>
      <c r="CD45" s="44"/>
      <c r="CE45" s="44"/>
      <c r="CF45" s="44"/>
      <c r="CG45" s="45">
        <f t="shared" ref="CG45:CG75" si="8">IF(AND(D45=0,D11&lt;&gt;0),1,0)</f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375"/>
      <c r="B46" s="302" t="s">
        <v>35</v>
      </c>
      <c r="C46" s="152" t="s">
        <v>36</v>
      </c>
      <c r="D46" s="23">
        <f t="shared" si="7"/>
        <v>95</v>
      </c>
      <c r="E46" s="37">
        <v>74</v>
      </c>
      <c r="F46" s="38">
        <v>7</v>
      </c>
      <c r="G46" s="38"/>
      <c r="H46" s="121">
        <v>14</v>
      </c>
      <c r="I46" s="153"/>
      <c r="J46" s="151" t="str">
        <f t="shared" ref="J46:J75" si="9">CA46</f>
        <v/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43"/>
      <c r="W46" s="6"/>
      <c r="X46" s="6"/>
      <c r="Y46" s="6"/>
      <c r="Z46" s="6"/>
      <c r="AA46" s="6"/>
      <c r="AB46" s="6"/>
      <c r="AC46" s="6"/>
      <c r="CA46" s="44" t="str">
        <f t="shared" ref="CA46:CA75" si="10">IF(CG46=1,"* En esta área en Sección A se consignan personas pero falta registrar la Sesión. ","")</f>
        <v/>
      </c>
      <c r="CB46" s="44"/>
      <c r="CC46" s="44"/>
      <c r="CD46" s="44"/>
      <c r="CE46" s="44"/>
      <c r="CF46" s="44"/>
      <c r="CG46" s="45">
        <f t="shared" si="8"/>
        <v>0</v>
      </c>
      <c r="CH46" s="13"/>
      <c r="CI46" s="13"/>
      <c r="CJ46" s="13"/>
      <c r="CK46" s="13"/>
      <c r="CL46" s="13"/>
      <c r="CM46" s="13"/>
      <c r="CN46" s="13"/>
      <c r="CO46" s="13"/>
    </row>
    <row r="47" spans="1:93" x14ac:dyDescent="0.25">
      <c r="A47" s="375"/>
      <c r="B47" s="379"/>
      <c r="C47" s="271" t="s">
        <v>37</v>
      </c>
      <c r="D47" s="84">
        <f t="shared" si="7"/>
        <v>54</v>
      </c>
      <c r="E47" s="57">
        <v>34</v>
      </c>
      <c r="F47" s="58">
        <v>9</v>
      </c>
      <c r="G47" s="58"/>
      <c r="H47" s="74">
        <v>11</v>
      </c>
      <c r="I47" s="154"/>
      <c r="J47" s="151" t="str">
        <f t="shared" si="9"/>
        <v/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43"/>
      <c r="W47" s="6"/>
      <c r="X47" s="6"/>
      <c r="Y47" s="6"/>
      <c r="Z47" s="6"/>
      <c r="AA47" s="6"/>
      <c r="AB47" s="6"/>
      <c r="AC47" s="6"/>
      <c r="CA47" s="44" t="str">
        <f t="shared" si="10"/>
        <v/>
      </c>
      <c r="CB47" s="44"/>
      <c r="CC47" s="44"/>
      <c r="CD47" s="44"/>
      <c r="CE47" s="44"/>
      <c r="CF47" s="44"/>
      <c r="CG47" s="45">
        <f t="shared" si="8"/>
        <v>0</v>
      </c>
      <c r="CH47" s="13"/>
      <c r="CI47" s="13"/>
      <c r="CJ47" s="13"/>
      <c r="CK47" s="13"/>
      <c r="CL47" s="13"/>
      <c r="CM47" s="13"/>
      <c r="CN47" s="13"/>
      <c r="CO47" s="13"/>
    </row>
    <row r="48" spans="1:93" x14ac:dyDescent="0.25">
      <c r="A48" s="375"/>
      <c r="B48" s="379"/>
      <c r="C48" s="271" t="s">
        <v>38</v>
      </c>
      <c r="D48" s="47">
        <f t="shared" si="7"/>
        <v>23</v>
      </c>
      <c r="E48" s="57">
        <v>20</v>
      </c>
      <c r="F48" s="58">
        <v>1</v>
      </c>
      <c r="G48" s="58"/>
      <c r="H48" s="74">
        <v>2</v>
      </c>
      <c r="I48" s="154"/>
      <c r="J48" s="151" t="str">
        <f t="shared" si="9"/>
        <v/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43"/>
      <c r="W48" s="6"/>
      <c r="X48" s="6"/>
      <c r="Y48" s="6"/>
      <c r="Z48" s="6"/>
      <c r="AA48" s="6"/>
      <c r="AB48" s="6"/>
      <c r="AC48" s="6"/>
      <c r="CA48" s="44" t="str">
        <f t="shared" si="10"/>
        <v/>
      </c>
      <c r="CB48" s="44"/>
      <c r="CC48" s="44"/>
      <c r="CD48" s="44"/>
      <c r="CE48" s="44"/>
      <c r="CF48" s="44"/>
      <c r="CG48" s="45">
        <f t="shared" si="8"/>
        <v>0</v>
      </c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375"/>
      <c r="B49" s="303"/>
      <c r="C49" s="155" t="s">
        <v>39</v>
      </c>
      <c r="D49" s="62">
        <f t="shared" si="7"/>
        <v>30</v>
      </c>
      <c r="E49" s="63">
        <v>26</v>
      </c>
      <c r="F49" s="64">
        <v>2</v>
      </c>
      <c r="G49" s="64"/>
      <c r="H49" s="130">
        <v>2</v>
      </c>
      <c r="I49" s="156"/>
      <c r="J49" s="151" t="str">
        <f t="shared" si="9"/>
        <v/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43"/>
      <c r="W49" s="6"/>
      <c r="X49" s="6"/>
      <c r="Y49" s="6"/>
      <c r="Z49" s="6"/>
      <c r="AA49" s="6"/>
      <c r="AB49" s="6"/>
      <c r="AC49" s="6"/>
      <c r="CA49" s="44" t="str">
        <f t="shared" si="10"/>
        <v/>
      </c>
      <c r="CB49" s="44"/>
      <c r="CC49" s="44"/>
      <c r="CD49" s="44"/>
      <c r="CE49" s="44"/>
      <c r="CF49" s="44"/>
      <c r="CG49" s="45">
        <f t="shared" si="8"/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375"/>
      <c r="B50" s="380" t="s">
        <v>40</v>
      </c>
      <c r="C50" s="381"/>
      <c r="D50" s="56">
        <f t="shared" si="7"/>
        <v>93</v>
      </c>
      <c r="E50" s="48">
        <v>71</v>
      </c>
      <c r="F50" s="49">
        <v>7</v>
      </c>
      <c r="G50" s="49"/>
      <c r="H50" s="70">
        <v>15</v>
      </c>
      <c r="I50" s="157"/>
      <c r="J50" s="151" t="str">
        <f t="shared" si="9"/>
        <v/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43"/>
      <c r="W50" s="6"/>
      <c r="X50" s="6"/>
      <c r="Y50" s="6"/>
      <c r="Z50" s="6"/>
      <c r="AA50" s="6"/>
      <c r="AB50" s="6"/>
      <c r="AC50" s="6"/>
      <c r="CA50" s="44" t="str">
        <f t="shared" si="10"/>
        <v/>
      </c>
      <c r="CB50" s="44"/>
      <c r="CC50" s="44"/>
      <c r="CD50" s="44"/>
      <c r="CE50" s="44"/>
      <c r="CF50" s="44"/>
      <c r="CG50" s="45">
        <f t="shared" si="8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375"/>
      <c r="B51" s="334" t="s">
        <v>41</v>
      </c>
      <c r="C51" s="335"/>
      <c r="D51" s="84">
        <f t="shared" si="7"/>
        <v>93</v>
      </c>
      <c r="E51" s="57">
        <v>71</v>
      </c>
      <c r="F51" s="58">
        <v>6</v>
      </c>
      <c r="G51" s="58"/>
      <c r="H51" s="74">
        <v>16</v>
      </c>
      <c r="I51" s="154"/>
      <c r="J51" s="151" t="str">
        <f t="shared" si="9"/>
        <v/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43"/>
      <c r="W51" s="6"/>
      <c r="X51" s="6"/>
      <c r="Y51" s="6"/>
      <c r="Z51" s="6"/>
      <c r="AA51" s="6"/>
      <c r="AB51" s="6"/>
      <c r="AC51" s="6"/>
      <c r="CA51" s="44" t="str">
        <f t="shared" si="10"/>
        <v/>
      </c>
      <c r="CB51" s="44"/>
      <c r="CC51" s="44"/>
      <c r="CD51" s="44"/>
      <c r="CE51" s="44"/>
      <c r="CF51" s="44"/>
      <c r="CG51" s="45">
        <f t="shared" si="8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375"/>
      <c r="B52" s="334" t="s">
        <v>42</v>
      </c>
      <c r="C52" s="335"/>
      <c r="D52" s="84">
        <f t="shared" si="7"/>
        <v>66</v>
      </c>
      <c r="E52" s="57">
        <v>56</v>
      </c>
      <c r="F52" s="58">
        <v>4</v>
      </c>
      <c r="G52" s="58"/>
      <c r="H52" s="74">
        <v>6</v>
      </c>
      <c r="I52" s="154"/>
      <c r="J52" s="151" t="str">
        <f t="shared" si="9"/>
        <v/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3"/>
      <c r="W52" s="6"/>
      <c r="X52" s="6"/>
      <c r="Y52" s="6"/>
      <c r="Z52" s="6"/>
      <c r="AA52" s="6"/>
      <c r="AB52" s="6"/>
      <c r="AC52" s="6"/>
      <c r="CA52" s="44" t="str">
        <f t="shared" si="10"/>
        <v/>
      </c>
      <c r="CB52" s="44"/>
      <c r="CC52" s="44"/>
      <c r="CD52" s="44"/>
      <c r="CE52" s="44"/>
      <c r="CF52" s="44"/>
      <c r="CG52" s="45">
        <f t="shared" si="8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375"/>
      <c r="B53" s="334" t="s">
        <v>43</v>
      </c>
      <c r="C53" s="335"/>
      <c r="D53" s="84">
        <f t="shared" si="7"/>
        <v>0</v>
      </c>
      <c r="E53" s="57"/>
      <c r="F53" s="58"/>
      <c r="G53" s="58"/>
      <c r="H53" s="74"/>
      <c r="I53" s="154"/>
      <c r="J53" s="151" t="str">
        <f t="shared" si="9"/>
        <v/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43"/>
      <c r="W53" s="6"/>
      <c r="X53" s="6"/>
      <c r="Y53" s="6"/>
      <c r="Z53" s="6"/>
      <c r="AA53" s="6"/>
      <c r="AB53" s="6"/>
      <c r="AC53" s="6"/>
      <c r="CA53" s="44" t="str">
        <f t="shared" si="10"/>
        <v/>
      </c>
      <c r="CB53" s="44"/>
      <c r="CC53" s="44"/>
      <c r="CD53" s="44"/>
      <c r="CE53" s="44"/>
      <c r="CF53" s="44"/>
      <c r="CG53" s="45">
        <f t="shared" si="8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375"/>
      <c r="B54" s="334" t="s">
        <v>44</v>
      </c>
      <c r="C54" s="335"/>
      <c r="D54" s="84">
        <f t="shared" si="7"/>
        <v>31</v>
      </c>
      <c r="E54" s="57">
        <v>21</v>
      </c>
      <c r="F54" s="58">
        <v>5</v>
      </c>
      <c r="G54" s="58"/>
      <c r="H54" s="74">
        <v>5</v>
      </c>
      <c r="I54" s="154"/>
      <c r="J54" s="151" t="str">
        <f t="shared" si="9"/>
        <v/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43"/>
      <c r="W54" s="6"/>
      <c r="X54" s="6"/>
      <c r="Y54" s="6"/>
      <c r="Z54" s="6"/>
      <c r="AA54" s="6"/>
      <c r="AB54" s="6"/>
      <c r="AC54" s="6"/>
      <c r="CA54" s="44" t="str">
        <f t="shared" si="10"/>
        <v/>
      </c>
      <c r="CB54" s="44"/>
      <c r="CC54" s="44"/>
      <c r="CD54" s="44"/>
      <c r="CE54" s="44"/>
      <c r="CF54" s="44"/>
      <c r="CG54" s="45">
        <f t="shared" si="8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375"/>
      <c r="B55" s="334" t="s">
        <v>45</v>
      </c>
      <c r="C55" s="335"/>
      <c r="D55" s="84">
        <f t="shared" si="7"/>
        <v>0</v>
      </c>
      <c r="E55" s="117"/>
      <c r="F55" s="90"/>
      <c r="G55" s="90"/>
      <c r="H55" s="118"/>
      <c r="I55" s="158"/>
      <c r="J55" s="151" t="str">
        <f t="shared" si="9"/>
        <v/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43"/>
      <c r="W55" s="6"/>
      <c r="X55" s="6"/>
      <c r="Y55" s="6"/>
      <c r="Z55" s="6"/>
      <c r="AA55" s="6"/>
      <c r="AB55" s="6"/>
      <c r="AC55" s="6"/>
      <c r="CA55" s="44" t="str">
        <f t="shared" si="10"/>
        <v/>
      </c>
      <c r="CB55" s="44"/>
      <c r="CC55" s="44"/>
      <c r="CD55" s="44"/>
      <c r="CE55" s="44"/>
      <c r="CF55" s="44"/>
      <c r="CG55" s="45">
        <f t="shared" si="8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ht="22.5" customHeight="1" x14ac:dyDescent="0.25">
      <c r="A56" s="375"/>
      <c r="B56" s="360" t="s">
        <v>46</v>
      </c>
      <c r="C56" s="361"/>
      <c r="D56" s="84">
        <f t="shared" si="7"/>
        <v>0</v>
      </c>
      <c r="E56" s="117"/>
      <c r="F56" s="90"/>
      <c r="G56" s="90"/>
      <c r="H56" s="118"/>
      <c r="I56" s="158"/>
      <c r="J56" s="151" t="str">
        <f t="shared" si="9"/>
        <v/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43"/>
      <c r="W56" s="6"/>
      <c r="X56" s="6"/>
      <c r="Y56" s="6"/>
      <c r="Z56" s="6"/>
      <c r="AA56" s="6"/>
      <c r="AB56" s="6"/>
      <c r="AC56" s="6"/>
      <c r="CA56" s="44" t="str">
        <f t="shared" si="10"/>
        <v/>
      </c>
      <c r="CB56" s="44"/>
      <c r="CC56" s="44"/>
      <c r="CD56" s="44"/>
      <c r="CE56" s="44"/>
      <c r="CF56" s="44"/>
      <c r="CG56" s="45">
        <f t="shared" si="8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375"/>
      <c r="B57" s="362" t="s">
        <v>47</v>
      </c>
      <c r="C57" s="363"/>
      <c r="D57" s="84">
        <f t="shared" si="7"/>
        <v>17</v>
      </c>
      <c r="E57" s="117">
        <v>14</v>
      </c>
      <c r="F57" s="90">
        <v>2</v>
      </c>
      <c r="G57" s="90"/>
      <c r="H57" s="118">
        <v>1</v>
      </c>
      <c r="I57" s="158"/>
      <c r="J57" s="151" t="str">
        <f t="shared" si="9"/>
        <v/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43"/>
      <c r="W57" s="6"/>
      <c r="X57" s="6"/>
      <c r="Y57" s="6"/>
      <c r="Z57" s="6"/>
      <c r="AA57" s="6"/>
      <c r="AB57" s="6"/>
      <c r="AC57" s="6"/>
      <c r="CA57" s="44" t="str">
        <f t="shared" si="10"/>
        <v/>
      </c>
      <c r="CB57" s="44"/>
      <c r="CC57" s="44"/>
      <c r="CD57" s="44"/>
      <c r="CE57" s="44"/>
      <c r="CF57" s="44"/>
      <c r="CG57" s="45">
        <f t="shared" si="8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375"/>
      <c r="B58" s="364" t="s">
        <v>48</v>
      </c>
      <c r="C58" s="95" t="s">
        <v>49</v>
      </c>
      <c r="D58" s="36">
        <f t="shared" si="7"/>
        <v>36</v>
      </c>
      <c r="E58" s="41">
        <v>21</v>
      </c>
      <c r="F58" s="38">
        <v>6</v>
      </c>
      <c r="G58" s="38"/>
      <c r="H58" s="121">
        <v>9</v>
      </c>
      <c r="I58" s="153"/>
      <c r="J58" s="151" t="str">
        <f t="shared" si="9"/>
        <v/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43"/>
      <c r="W58" s="6"/>
      <c r="X58" s="6"/>
      <c r="Y58" s="6"/>
      <c r="Z58" s="6"/>
      <c r="AA58" s="6"/>
      <c r="AB58" s="6"/>
      <c r="AC58" s="6"/>
      <c r="CA58" s="44" t="str">
        <f t="shared" si="10"/>
        <v/>
      </c>
      <c r="CB58" s="44"/>
      <c r="CC58" s="44"/>
      <c r="CD58" s="44"/>
      <c r="CE58" s="44"/>
      <c r="CF58" s="44"/>
      <c r="CG58" s="45">
        <f t="shared" si="8"/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375"/>
      <c r="B59" s="365"/>
      <c r="C59" s="273" t="s">
        <v>50</v>
      </c>
      <c r="D59" s="47">
        <f t="shared" si="7"/>
        <v>56</v>
      </c>
      <c r="E59" s="60">
        <v>35</v>
      </c>
      <c r="F59" s="58">
        <v>12</v>
      </c>
      <c r="G59" s="58"/>
      <c r="H59" s="74">
        <v>9</v>
      </c>
      <c r="I59" s="154"/>
      <c r="J59" s="151" t="str">
        <f t="shared" si="9"/>
        <v/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43"/>
      <c r="W59" s="6"/>
      <c r="X59" s="6"/>
      <c r="Y59" s="6"/>
      <c r="Z59" s="6"/>
      <c r="AA59" s="6"/>
      <c r="AB59" s="6"/>
      <c r="AC59" s="6"/>
      <c r="CA59" s="44" t="str">
        <f t="shared" si="10"/>
        <v/>
      </c>
      <c r="CB59" s="44"/>
      <c r="CC59" s="44"/>
      <c r="CD59" s="44"/>
      <c r="CE59" s="44"/>
      <c r="CF59" s="44"/>
      <c r="CG59" s="45">
        <f t="shared" si="8"/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x14ac:dyDescent="0.25">
      <c r="A60" s="375"/>
      <c r="B60" s="366"/>
      <c r="C60" s="106" t="s">
        <v>51</v>
      </c>
      <c r="D60" s="107">
        <f t="shared" si="7"/>
        <v>0</v>
      </c>
      <c r="E60" s="159"/>
      <c r="F60" s="87"/>
      <c r="G60" s="87"/>
      <c r="H60" s="129"/>
      <c r="I60" s="160"/>
      <c r="J60" s="151" t="str">
        <f t="shared" si="9"/>
        <v/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3"/>
      <c r="W60" s="6"/>
      <c r="X60" s="6"/>
      <c r="Y60" s="6"/>
      <c r="Z60" s="6"/>
      <c r="AA60" s="6"/>
      <c r="AB60" s="6"/>
      <c r="AC60" s="6"/>
      <c r="CA60" s="44" t="str">
        <f t="shared" si="10"/>
        <v/>
      </c>
      <c r="CB60" s="44"/>
      <c r="CC60" s="44"/>
      <c r="CD60" s="44"/>
      <c r="CE60" s="44"/>
      <c r="CF60" s="44"/>
      <c r="CG60" s="45">
        <f t="shared" si="8"/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x14ac:dyDescent="0.25">
      <c r="A61" s="375"/>
      <c r="B61" s="364" t="s">
        <v>52</v>
      </c>
      <c r="C61" s="35" t="s">
        <v>53</v>
      </c>
      <c r="D61" s="23">
        <f t="shared" si="7"/>
        <v>0</v>
      </c>
      <c r="E61" s="37"/>
      <c r="F61" s="38"/>
      <c r="G61" s="38"/>
      <c r="H61" s="121"/>
      <c r="I61" s="153"/>
      <c r="J61" s="151" t="str">
        <f t="shared" si="9"/>
        <v/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43"/>
      <c r="W61" s="6"/>
      <c r="X61" s="6"/>
      <c r="Y61" s="6"/>
      <c r="Z61" s="6"/>
      <c r="AA61" s="6"/>
      <c r="AB61" s="6"/>
      <c r="AC61" s="6"/>
      <c r="CA61" s="44" t="str">
        <f t="shared" si="10"/>
        <v/>
      </c>
      <c r="CB61" s="44"/>
      <c r="CC61" s="44"/>
      <c r="CD61" s="44"/>
      <c r="CE61" s="44"/>
      <c r="CF61" s="44"/>
      <c r="CG61" s="45">
        <f t="shared" si="8"/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375"/>
      <c r="B62" s="365"/>
      <c r="C62" s="115" t="s">
        <v>54</v>
      </c>
      <c r="D62" s="84">
        <f t="shared" si="7"/>
        <v>0</v>
      </c>
      <c r="E62" s="57"/>
      <c r="F62" s="58"/>
      <c r="G62" s="58"/>
      <c r="H62" s="74"/>
      <c r="I62" s="154"/>
      <c r="J62" s="151" t="str">
        <f t="shared" si="9"/>
        <v/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43"/>
      <c r="W62" s="6"/>
      <c r="X62" s="6"/>
      <c r="Y62" s="6"/>
      <c r="Z62" s="6"/>
      <c r="AA62" s="6"/>
      <c r="AB62" s="6"/>
      <c r="AC62" s="6"/>
      <c r="CA62" s="44" t="str">
        <f t="shared" si="10"/>
        <v/>
      </c>
      <c r="CB62" s="44"/>
      <c r="CC62" s="44"/>
      <c r="CD62" s="44"/>
      <c r="CE62" s="44"/>
      <c r="CF62" s="44"/>
      <c r="CG62" s="45">
        <f t="shared" si="8"/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375"/>
      <c r="B63" s="366"/>
      <c r="C63" s="106" t="s">
        <v>51</v>
      </c>
      <c r="D63" s="107">
        <f t="shared" si="7"/>
        <v>41</v>
      </c>
      <c r="E63" s="108">
        <v>33</v>
      </c>
      <c r="F63" s="87">
        <v>2</v>
      </c>
      <c r="G63" s="87"/>
      <c r="H63" s="129">
        <v>6</v>
      </c>
      <c r="I63" s="160"/>
      <c r="J63" s="151" t="str">
        <f t="shared" si="9"/>
        <v/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43"/>
      <c r="W63" s="6"/>
      <c r="X63" s="6"/>
      <c r="Y63" s="6"/>
      <c r="Z63" s="6"/>
      <c r="AA63" s="6"/>
      <c r="AB63" s="6"/>
      <c r="AC63" s="6"/>
      <c r="CA63" s="44" t="str">
        <f t="shared" si="10"/>
        <v/>
      </c>
      <c r="CB63" s="44"/>
      <c r="CC63" s="44"/>
      <c r="CD63" s="44"/>
      <c r="CE63" s="44"/>
      <c r="CF63" s="44"/>
      <c r="CG63" s="45">
        <f t="shared" si="8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375"/>
      <c r="B64" s="334" t="s">
        <v>55</v>
      </c>
      <c r="C64" s="335"/>
      <c r="D64" s="84">
        <f t="shared" si="7"/>
        <v>91</v>
      </c>
      <c r="E64" s="57">
        <v>64</v>
      </c>
      <c r="F64" s="58">
        <v>17</v>
      </c>
      <c r="G64" s="58"/>
      <c r="H64" s="74">
        <v>10</v>
      </c>
      <c r="I64" s="154"/>
      <c r="J64" s="151" t="str">
        <f t="shared" si="9"/>
        <v/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43"/>
      <c r="W64" s="6"/>
      <c r="X64" s="6"/>
      <c r="Y64" s="6"/>
      <c r="Z64" s="6"/>
      <c r="AA64" s="6"/>
      <c r="AB64" s="6"/>
      <c r="AC64" s="6"/>
      <c r="CA64" s="44" t="str">
        <f t="shared" si="10"/>
        <v/>
      </c>
      <c r="CB64" s="44"/>
      <c r="CC64" s="44"/>
      <c r="CD64" s="44"/>
      <c r="CE64" s="44"/>
      <c r="CF64" s="44"/>
      <c r="CG64" s="45">
        <f t="shared" si="8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375"/>
      <c r="B65" s="314" t="s">
        <v>56</v>
      </c>
      <c r="C65" s="161" t="s">
        <v>57</v>
      </c>
      <c r="D65" s="84">
        <f t="shared" si="7"/>
        <v>6</v>
      </c>
      <c r="E65" s="57">
        <v>4</v>
      </c>
      <c r="F65" s="58">
        <v>1</v>
      </c>
      <c r="G65" s="58"/>
      <c r="H65" s="74">
        <v>1</v>
      </c>
      <c r="I65" s="154"/>
      <c r="J65" s="151" t="str">
        <f t="shared" si="9"/>
        <v/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43"/>
      <c r="W65" s="6"/>
      <c r="X65" s="6"/>
      <c r="Y65" s="6"/>
      <c r="Z65" s="6"/>
      <c r="AA65" s="6"/>
      <c r="AB65" s="6"/>
      <c r="AC65" s="6"/>
      <c r="CA65" s="44" t="str">
        <f t="shared" si="10"/>
        <v/>
      </c>
      <c r="CB65" s="44"/>
      <c r="CC65" s="44"/>
      <c r="CD65" s="44"/>
      <c r="CE65" s="44"/>
      <c r="CF65" s="44"/>
      <c r="CG65" s="45">
        <f t="shared" si="8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375"/>
      <c r="B66" s="314"/>
      <c r="C66" s="161" t="s">
        <v>58</v>
      </c>
      <c r="D66" s="84">
        <f t="shared" si="7"/>
        <v>6</v>
      </c>
      <c r="E66" s="57">
        <v>3</v>
      </c>
      <c r="F66" s="58">
        <v>2</v>
      </c>
      <c r="G66" s="58"/>
      <c r="H66" s="74">
        <v>1</v>
      </c>
      <c r="I66" s="154"/>
      <c r="J66" s="151" t="str">
        <f t="shared" si="9"/>
        <v/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43"/>
      <c r="W66" s="6"/>
      <c r="X66" s="6"/>
      <c r="Y66" s="6"/>
      <c r="Z66" s="6"/>
      <c r="AA66" s="6"/>
      <c r="AB66" s="6"/>
      <c r="AC66" s="6"/>
      <c r="CA66" s="44" t="str">
        <f t="shared" si="10"/>
        <v/>
      </c>
      <c r="CB66" s="44"/>
      <c r="CC66" s="44"/>
      <c r="CD66" s="44"/>
      <c r="CE66" s="44"/>
      <c r="CF66" s="44"/>
      <c r="CG66" s="45">
        <f t="shared" si="8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375"/>
      <c r="B67" s="336" t="s">
        <v>59</v>
      </c>
      <c r="C67" s="336"/>
      <c r="D67" s="84">
        <f t="shared" si="7"/>
        <v>0</v>
      </c>
      <c r="E67" s="57"/>
      <c r="F67" s="58"/>
      <c r="G67" s="58"/>
      <c r="H67" s="74"/>
      <c r="I67" s="154"/>
      <c r="J67" s="151" t="str">
        <f t="shared" si="9"/>
        <v/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43"/>
      <c r="W67" s="6"/>
      <c r="X67" s="6"/>
      <c r="Y67" s="6"/>
      <c r="Z67" s="6"/>
      <c r="AA67" s="6"/>
      <c r="AB67" s="6"/>
      <c r="AC67" s="6"/>
      <c r="CA67" s="44" t="str">
        <f t="shared" si="10"/>
        <v/>
      </c>
      <c r="CB67" s="44"/>
      <c r="CC67" s="44"/>
      <c r="CD67" s="44"/>
      <c r="CE67" s="44"/>
      <c r="CF67" s="44"/>
      <c r="CG67" s="45">
        <f t="shared" si="8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375"/>
      <c r="B68" s="337" t="s">
        <v>60</v>
      </c>
      <c r="C68" s="338"/>
      <c r="D68" s="84">
        <f t="shared" si="7"/>
        <v>0</v>
      </c>
      <c r="E68" s="57"/>
      <c r="F68" s="58"/>
      <c r="G68" s="58"/>
      <c r="H68" s="74"/>
      <c r="I68" s="154"/>
      <c r="J68" s="151" t="str">
        <f t="shared" si="9"/>
        <v/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43"/>
      <c r="W68" s="6"/>
      <c r="X68" s="6"/>
      <c r="Y68" s="6"/>
      <c r="Z68" s="6"/>
      <c r="AA68" s="6"/>
      <c r="AB68" s="6"/>
      <c r="AC68" s="6"/>
      <c r="CA68" s="44" t="str">
        <f t="shared" si="10"/>
        <v/>
      </c>
      <c r="CB68" s="44"/>
      <c r="CC68" s="44"/>
      <c r="CD68" s="44"/>
      <c r="CE68" s="44"/>
      <c r="CF68" s="44"/>
      <c r="CG68" s="45">
        <f t="shared" si="8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375"/>
      <c r="B69" s="360" t="s">
        <v>61</v>
      </c>
      <c r="C69" s="361"/>
      <c r="D69" s="84">
        <f t="shared" si="7"/>
        <v>0</v>
      </c>
      <c r="E69" s="117"/>
      <c r="F69" s="90"/>
      <c r="G69" s="90"/>
      <c r="H69" s="118"/>
      <c r="I69" s="158"/>
      <c r="J69" s="151" t="str">
        <f t="shared" si="9"/>
        <v/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43"/>
      <c r="W69" s="6"/>
      <c r="X69" s="6"/>
      <c r="Y69" s="6"/>
      <c r="Z69" s="6"/>
      <c r="AA69" s="6"/>
      <c r="AB69" s="6"/>
      <c r="AC69" s="6"/>
      <c r="CA69" s="44" t="str">
        <f t="shared" si="10"/>
        <v/>
      </c>
      <c r="CB69" s="44"/>
      <c r="CC69" s="44"/>
      <c r="CD69" s="44"/>
      <c r="CE69" s="44"/>
      <c r="CF69" s="44"/>
      <c r="CG69" s="45">
        <f t="shared" si="8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375"/>
      <c r="B70" s="362" t="s">
        <v>62</v>
      </c>
      <c r="C70" s="363"/>
      <c r="D70" s="84">
        <f t="shared" si="7"/>
        <v>588</v>
      </c>
      <c r="E70" s="117">
        <v>167</v>
      </c>
      <c r="F70" s="90">
        <v>88</v>
      </c>
      <c r="G70" s="90">
        <v>166</v>
      </c>
      <c r="H70" s="118">
        <v>167</v>
      </c>
      <c r="I70" s="158"/>
      <c r="J70" s="151" t="str">
        <f t="shared" si="9"/>
        <v/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43"/>
      <c r="W70" s="6"/>
      <c r="X70" s="6"/>
      <c r="Y70" s="6"/>
      <c r="Z70" s="6"/>
      <c r="AA70" s="6"/>
      <c r="AB70" s="6"/>
      <c r="AC70" s="6"/>
      <c r="CA70" s="44" t="str">
        <f t="shared" si="10"/>
        <v/>
      </c>
      <c r="CB70" s="44"/>
      <c r="CC70" s="44"/>
      <c r="CD70" s="44"/>
      <c r="CE70" s="44"/>
      <c r="CF70" s="44"/>
      <c r="CG70" s="45">
        <f t="shared" si="8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375"/>
      <c r="B71" s="364" t="s">
        <v>63</v>
      </c>
      <c r="C71" s="119" t="s">
        <v>64</v>
      </c>
      <c r="D71" s="23">
        <f t="shared" si="7"/>
        <v>0</v>
      </c>
      <c r="E71" s="37"/>
      <c r="F71" s="38"/>
      <c r="G71" s="38"/>
      <c r="H71" s="121"/>
      <c r="I71" s="153"/>
      <c r="J71" s="151" t="str">
        <f t="shared" si="9"/>
        <v/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43"/>
      <c r="W71" s="6"/>
      <c r="X71" s="6"/>
      <c r="Y71" s="6"/>
      <c r="Z71" s="6"/>
      <c r="AA71" s="6"/>
      <c r="AB71" s="6"/>
      <c r="AC71" s="6"/>
      <c r="CA71" s="44" t="str">
        <f t="shared" si="10"/>
        <v/>
      </c>
      <c r="CB71" s="44"/>
      <c r="CC71" s="44"/>
      <c r="CD71" s="44"/>
      <c r="CE71" s="44"/>
      <c r="CF71" s="44"/>
      <c r="CG71" s="45">
        <f t="shared" si="8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375"/>
      <c r="B72" s="365"/>
      <c r="C72" s="162" t="s">
        <v>65</v>
      </c>
      <c r="D72" s="84">
        <f t="shared" si="7"/>
        <v>0</v>
      </c>
      <c r="E72" s="57"/>
      <c r="F72" s="58"/>
      <c r="G72" s="58"/>
      <c r="H72" s="74"/>
      <c r="I72" s="154"/>
      <c r="J72" s="151" t="str">
        <f t="shared" si="9"/>
        <v/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43"/>
      <c r="W72" s="6"/>
      <c r="X72" s="6"/>
      <c r="Y72" s="6"/>
      <c r="Z72" s="6"/>
      <c r="AA72" s="6"/>
      <c r="AB72" s="6"/>
      <c r="AC72" s="6"/>
      <c r="CA72" s="44" t="str">
        <f t="shared" si="10"/>
        <v/>
      </c>
      <c r="CB72" s="44"/>
      <c r="CC72" s="44"/>
      <c r="CD72" s="44"/>
      <c r="CE72" s="44"/>
      <c r="CF72" s="44"/>
      <c r="CG72" s="45">
        <f t="shared" si="8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ht="22.5" x14ac:dyDescent="0.25">
      <c r="A73" s="375"/>
      <c r="B73" s="366"/>
      <c r="C73" s="127" t="s">
        <v>66</v>
      </c>
      <c r="D73" s="84">
        <f t="shared" si="7"/>
        <v>0</v>
      </c>
      <c r="E73" s="117"/>
      <c r="F73" s="90"/>
      <c r="G73" s="90"/>
      <c r="H73" s="118"/>
      <c r="I73" s="158"/>
      <c r="J73" s="151" t="str">
        <f t="shared" si="9"/>
        <v/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43"/>
      <c r="W73" s="6"/>
      <c r="X73" s="6"/>
      <c r="Y73" s="6"/>
      <c r="Z73" s="6"/>
      <c r="AA73" s="6"/>
      <c r="AB73" s="6"/>
      <c r="AC73" s="6"/>
      <c r="CA73" s="44" t="str">
        <f t="shared" si="10"/>
        <v/>
      </c>
      <c r="CB73" s="44"/>
      <c r="CC73" s="44"/>
      <c r="CD73" s="44"/>
      <c r="CE73" s="44"/>
      <c r="CF73" s="44"/>
      <c r="CG73" s="45">
        <f t="shared" si="8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375"/>
      <c r="B74" s="382" t="s">
        <v>67</v>
      </c>
      <c r="C74" s="383"/>
      <c r="D74" s="36">
        <f>SUM(E74:H74)</f>
        <v>0</v>
      </c>
      <c r="E74" s="37"/>
      <c r="F74" s="38"/>
      <c r="G74" s="38"/>
      <c r="H74" s="163"/>
      <c r="I74" s="153"/>
      <c r="J74" s="151" t="str">
        <f t="shared" si="9"/>
        <v/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43"/>
      <c r="W74" s="6"/>
      <c r="X74" s="6"/>
      <c r="Y74" s="6"/>
      <c r="Z74" s="6"/>
      <c r="AA74" s="6"/>
      <c r="AB74" s="6"/>
      <c r="AC74" s="6"/>
      <c r="CA74" s="44" t="str">
        <f t="shared" si="10"/>
        <v/>
      </c>
      <c r="CB74" s="44"/>
      <c r="CC74" s="44"/>
      <c r="CD74" s="44"/>
      <c r="CE74" s="44"/>
      <c r="CF74" s="44"/>
      <c r="CG74" s="45">
        <f t="shared" si="8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375"/>
      <c r="B75" s="369" t="s">
        <v>68</v>
      </c>
      <c r="C75" s="370"/>
      <c r="D75" s="62">
        <f>SUM(E75:H75)</f>
        <v>0</v>
      </c>
      <c r="E75" s="63"/>
      <c r="F75" s="64"/>
      <c r="G75" s="64"/>
      <c r="H75" s="164"/>
      <c r="I75" s="156"/>
      <c r="J75" s="151" t="str">
        <f t="shared" si="9"/>
        <v/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43"/>
      <c r="W75" s="6"/>
      <c r="X75" s="6"/>
      <c r="Y75" s="6"/>
      <c r="Z75" s="6"/>
      <c r="AA75" s="6"/>
      <c r="AB75" s="6"/>
      <c r="AC75" s="6"/>
      <c r="CA75" s="44" t="str">
        <f t="shared" si="10"/>
        <v/>
      </c>
      <c r="CB75" s="44"/>
      <c r="CC75" s="44"/>
      <c r="CD75" s="44"/>
      <c r="CE75" s="44"/>
      <c r="CF75" s="44"/>
      <c r="CG75" s="45">
        <f t="shared" si="8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376"/>
      <c r="B76" s="357" t="s">
        <v>4</v>
      </c>
      <c r="C76" s="359"/>
      <c r="D76" s="135">
        <f>SUM(E76:H76)</f>
        <v>1379</v>
      </c>
      <c r="E76" s="136">
        <f>SUM(E45:E75)</f>
        <v>759</v>
      </c>
      <c r="F76" s="139">
        <f t="shared" ref="F76:I76" si="11">SUM(F45:F75)</f>
        <v>176</v>
      </c>
      <c r="G76" s="139">
        <f t="shared" si="11"/>
        <v>166</v>
      </c>
      <c r="H76" s="165">
        <f t="shared" si="11"/>
        <v>278</v>
      </c>
      <c r="I76" s="166">
        <f t="shared" si="11"/>
        <v>0</v>
      </c>
      <c r="J76" s="143"/>
      <c r="K76" s="167"/>
      <c r="L76" s="167"/>
      <c r="M76" s="167"/>
      <c r="N76" s="167"/>
      <c r="O76" s="167"/>
      <c r="P76" s="167"/>
      <c r="Q76" s="167"/>
      <c r="R76" s="143"/>
      <c r="S76" s="143"/>
      <c r="T76" s="143"/>
      <c r="U76" s="143"/>
      <c r="V76" s="143"/>
      <c r="W76" s="6"/>
      <c r="X76" s="6"/>
      <c r="Y76" s="6"/>
      <c r="Z76" s="6"/>
      <c r="AA76" s="6"/>
      <c r="AB76" s="6"/>
      <c r="CG76" s="13"/>
      <c r="CH76" s="13"/>
      <c r="CI76" s="13"/>
      <c r="CJ76" s="13"/>
      <c r="CK76" s="13"/>
      <c r="CL76" s="13"/>
      <c r="CM76" s="13"/>
      <c r="CN76" s="13"/>
      <c r="CO76" s="13"/>
    </row>
    <row r="77" spans="1:93" ht="32.1" customHeight="1" x14ac:dyDescent="0.25">
      <c r="A77" s="11" t="s">
        <v>75</v>
      </c>
      <c r="B77" s="144"/>
      <c r="C77" s="144"/>
      <c r="D77" s="144"/>
      <c r="E77" s="144"/>
      <c r="F77" s="144"/>
      <c r="G77" s="145"/>
      <c r="H77" s="145"/>
      <c r="I77" s="146"/>
      <c r="J77" s="168"/>
      <c r="K77" s="168"/>
      <c r="L77" s="168"/>
      <c r="M77" s="168"/>
      <c r="N77" s="168"/>
      <c r="O77" s="168"/>
      <c r="P77" s="167"/>
      <c r="Q77" s="167"/>
      <c r="R77" s="143"/>
      <c r="S77" s="143"/>
      <c r="T77" s="143"/>
      <c r="U77" s="143"/>
      <c r="V77" s="143"/>
      <c r="W77" s="6"/>
      <c r="X77" s="6"/>
      <c r="Y77" s="6"/>
      <c r="Z77" s="6"/>
      <c r="AA77" s="6"/>
      <c r="AB77" s="6"/>
      <c r="CG77" s="13"/>
      <c r="CH77" s="13"/>
      <c r="CI77" s="13"/>
      <c r="CJ77" s="13"/>
      <c r="CK77" s="13"/>
      <c r="CL77" s="13"/>
      <c r="CM77" s="13"/>
      <c r="CN77" s="13"/>
      <c r="CO77" s="13"/>
    </row>
    <row r="78" spans="1:93" ht="36" customHeight="1" x14ac:dyDescent="0.25">
      <c r="A78" s="314" t="s">
        <v>76</v>
      </c>
      <c r="B78" s="314"/>
      <c r="C78" s="314"/>
      <c r="D78" s="274" t="s">
        <v>77</v>
      </c>
      <c r="E78" s="277" t="s">
        <v>78</v>
      </c>
      <c r="F78" s="278" t="s">
        <v>79</v>
      </c>
      <c r="G78" s="278" t="s">
        <v>80</v>
      </c>
      <c r="H78" s="18" t="s">
        <v>81</v>
      </c>
      <c r="I78" s="171"/>
      <c r="J78" s="167"/>
      <c r="K78" s="167"/>
      <c r="L78" s="167"/>
      <c r="M78" s="167"/>
      <c r="N78" s="167"/>
      <c r="O78" s="167"/>
      <c r="P78" s="167"/>
      <c r="Q78" s="167"/>
      <c r="R78" s="143"/>
      <c r="S78" s="143"/>
      <c r="T78" s="143"/>
      <c r="U78" s="143"/>
      <c r="V78" s="143"/>
      <c r="W78" s="6"/>
      <c r="X78" s="6"/>
      <c r="Y78" s="6"/>
      <c r="Z78" s="6"/>
      <c r="AA78" s="6"/>
      <c r="AB78" s="6"/>
      <c r="CG78" s="13"/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348" t="s">
        <v>82</v>
      </c>
      <c r="B79" s="349"/>
      <c r="C79" s="350"/>
      <c r="D79" s="172">
        <f>SUM(E79:H79)</f>
        <v>0</v>
      </c>
      <c r="E79" s="37"/>
      <c r="F79" s="38"/>
      <c r="G79" s="38"/>
      <c r="H79" s="39"/>
      <c r="I79" s="6"/>
      <c r="J79" s="5"/>
      <c r="K79" s="5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CG79" s="13"/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351" t="s">
        <v>83</v>
      </c>
      <c r="B80" s="352"/>
      <c r="C80" s="353"/>
      <c r="D80" s="172">
        <f>SUM(E80:H80)</f>
        <v>0</v>
      </c>
      <c r="E80" s="48"/>
      <c r="F80" s="49"/>
      <c r="G80" s="49"/>
      <c r="H80" s="50"/>
      <c r="I80" s="6"/>
      <c r="J80" s="5"/>
      <c r="K80" s="5"/>
      <c r="L80" s="5"/>
      <c r="M80" s="5"/>
      <c r="N80" s="5"/>
      <c r="O80" s="5"/>
      <c r="P80" s="146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CG80" s="13"/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345" t="s">
        <v>84</v>
      </c>
      <c r="B81" s="346"/>
      <c r="C81" s="347"/>
      <c r="D81" s="172">
        <f>SUM(E81:H81)</f>
        <v>0</v>
      </c>
      <c r="E81" s="57"/>
      <c r="F81" s="58"/>
      <c r="G81" s="58"/>
      <c r="H81" s="59"/>
      <c r="I81" s="6"/>
      <c r="J81" s="5"/>
      <c r="K81" s="5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x14ac:dyDescent="0.25">
      <c r="A82" s="354" t="s">
        <v>85</v>
      </c>
      <c r="B82" s="355"/>
      <c r="C82" s="356"/>
      <c r="D82" s="173">
        <f>SUM(E82:H82)</f>
        <v>0</v>
      </c>
      <c r="E82" s="117"/>
      <c r="F82" s="90"/>
      <c r="G82" s="90"/>
      <c r="H82" s="174"/>
      <c r="I82" s="6"/>
      <c r="J82" s="5"/>
      <c r="K82" s="5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x14ac:dyDescent="0.25">
      <c r="A83" s="357" t="s">
        <v>4</v>
      </c>
      <c r="B83" s="358"/>
      <c r="C83" s="359"/>
      <c r="D83" s="175">
        <f>SUM(E83:H83)</f>
        <v>0</v>
      </c>
      <c r="E83" s="136">
        <f>SUM(E79:E82)</f>
        <v>0</v>
      </c>
      <c r="F83" s="137">
        <f>SUM(F79:F82)</f>
        <v>0</v>
      </c>
      <c r="G83" s="137">
        <f>SUM(G79:G82)</f>
        <v>0</v>
      </c>
      <c r="H83" s="176">
        <f>SUM(H79:H82)</f>
        <v>0</v>
      </c>
      <c r="I83" s="6"/>
      <c r="J83" s="5"/>
      <c r="K83" s="5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ht="32.1" customHeight="1" x14ac:dyDescent="0.25">
      <c r="A84" s="11" t="s">
        <v>86</v>
      </c>
      <c r="B84" s="144"/>
      <c r="C84" s="144"/>
      <c r="D84" s="144"/>
      <c r="E84" s="177"/>
      <c r="F84" s="177"/>
      <c r="G84" s="177"/>
      <c r="H84" s="177"/>
      <c r="I84" s="177"/>
      <c r="J84" s="177"/>
      <c r="K84" s="178"/>
      <c r="L84" s="178"/>
      <c r="M84" s="178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ht="26.45" customHeight="1" x14ac:dyDescent="0.25">
      <c r="A85" s="330" t="s">
        <v>87</v>
      </c>
      <c r="B85" s="339"/>
      <c r="C85" s="340"/>
      <c r="D85" s="272" t="s">
        <v>88</v>
      </c>
      <c r="E85" s="341"/>
      <c r="F85" s="34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342" t="s">
        <v>89</v>
      </c>
      <c r="B86" s="343"/>
      <c r="C86" s="344"/>
      <c r="D86" s="181"/>
      <c r="E86" s="341"/>
      <c r="F86" s="34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345" t="s">
        <v>90</v>
      </c>
      <c r="B87" s="346"/>
      <c r="C87" s="347"/>
      <c r="D87" s="181"/>
      <c r="E87" s="341"/>
      <c r="F87" s="34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327" t="s">
        <v>91</v>
      </c>
      <c r="B88" s="328"/>
      <c r="C88" s="329"/>
      <c r="D88" s="18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83" t="s">
        <v>92</v>
      </c>
      <c r="B89" s="183"/>
      <c r="C89" s="184"/>
      <c r="E89" s="185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x14ac:dyDescent="0.25">
      <c r="A90" s="321" t="s">
        <v>93</v>
      </c>
      <c r="B90" s="321"/>
      <c r="C90" s="321"/>
      <c r="D90" s="330" t="s">
        <v>94</v>
      </c>
      <c r="E90" s="322" t="s">
        <v>95</v>
      </c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ht="18.75" customHeight="1" x14ac:dyDescent="0.25">
      <c r="A91" s="321"/>
      <c r="B91" s="321"/>
      <c r="C91" s="321"/>
      <c r="D91" s="330"/>
      <c r="E91" s="322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331" t="s">
        <v>96</v>
      </c>
      <c r="B92" s="332"/>
      <c r="C92" s="333"/>
      <c r="D92" s="186"/>
      <c r="E92" s="187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307" t="s">
        <v>97</v>
      </c>
      <c r="B93" s="308"/>
      <c r="C93" s="309"/>
      <c r="D93" s="188"/>
      <c r="E93" s="189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x14ac:dyDescent="0.25">
      <c r="A94" s="318" t="s">
        <v>98</v>
      </c>
      <c r="B94" s="319"/>
      <c r="C94" s="320"/>
      <c r="D94" s="190"/>
      <c r="E94" s="191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ht="32.1" customHeight="1" x14ac:dyDescent="0.25">
      <c r="A95" s="183" t="s">
        <v>99</v>
      </c>
      <c r="B95" s="183"/>
      <c r="C95" s="184"/>
      <c r="E95" s="185"/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29.25" customHeight="1" x14ac:dyDescent="0.25">
      <c r="A96" s="321" t="s">
        <v>93</v>
      </c>
      <c r="B96" s="321"/>
      <c r="C96" s="321"/>
      <c r="D96" s="314" t="s">
        <v>94</v>
      </c>
      <c r="E96" s="322" t="s">
        <v>100</v>
      </c>
      <c r="F96" s="323" t="s">
        <v>5</v>
      </c>
      <c r="G96" s="324"/>
      <c r="H96" s="325" t="s">
        <v>101</v>
      </c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6"/>
      <c r="V96" s="300" t="s">
        <v>102</v>
      </c>
      <c r="W96" s="302" t="s">
        <v>103</v>
      </c>
      <c r="BT96" s="8"/>
      <c r="BU96" s="8"/>
      <c r="BV96" s="8"/>
      <c r="BW96" s="8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ht="26.25" customHeight="1" x14ac:dyDescent="0.25">
      <c r="A97" s="321"/>
      <c r="B97" s="321"/>
      <c r="C97" s="321"/>
      <c r="D97" s="314"/>
      <c r="E97" s="322"/>
      <c r="F97" s="277" t="s">
        <v>11</v>
      </c>
      <c r="G97" s="18" t="s">
        <v>12</v>
      </c>
      <c r="H97" s="192" t="s">
        <v>104</v>
      </c>
      <c r="I97" s="278" t="s">
        <v>105</v>
      </c>
      <c r="J97" s="193" t="s">
        <v>106</v>
      </c>
      <c r="K97" s="193" t="s">
        <v>16</v>
      </c>
      <c r="L97" s="193" t="s">
        <v>17</v>
      </c>
      <c r="M97" s="193" t="s">
        <v>18</v>
      </c>
      <c r="N97" s="193" t="s">
        <v>19</v>
      </c>
      <c r="O97" s="193" t="s">
        <v>20</v>
      </c>
      <c r="P97" s="193" t="s">
        <v>21</v>
      </c>
      <c r="Q97" s="193" t="s">
        <v>22</v>
      </c>
      <c r="R97" s="193" t="s">
        <v>23</v>
      </c>
      <c r="S97" s="193" t="s">
        <v>24</v>
      </c>
      <c r="T97" s="193" t="s">
        <v>25</v>
      </c>
      <c r="U97" s="194" t="s">
        <v>26</v>
      </c>
      <c r="V97" s="301"/>
      <c r="W97" s="303"/>
      <c r="BJ97" s="8"/>
      <c r="BK97" s="8"/>
      <c r="BV97" s="8"/>
      <c r="BW97" s="8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304" t="s">
        <v>107</v>
      </c>
      <c r="B98" s="305"/>
      <c r="C98" s="306"/>
      <c r="D98" s="195"/>
      <c r="E98" s="196">
        <f>+F98+G98+H98+I98+J98+K98+L98+M98+N98+O98+P98+Q98+R98+S98+T98+U98</f>
        <v>0</v>
      </c>
      <c r="F98" s="186"/>
      <c r="G98" s="197"/>
      <c r="H98" s="198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200"/>
      <c r="V98" s="197"/>
      <c r="W98" s="187"/>
      <c r="X98" s="43" t="str">
        <f>CA98&amp;CB98</f>
        <v/>
      </c>
      <c r="BH98" s="8"/>
      <c r="BI98" s="8"/>
      <c r="BV98" s="8"/>
      <c r="BW98" s="8"/>
      <c r="CA98" s="44" t="str">
        <f>IF(CG98=1," * No olvide agregar la columna Gestantes y/o Post Parto (Digite Cero si no tiene). ","")</f>
        <v/>
      </c>
      <c r="CB98" s="201" t="str">
        <f>IF(CH98=1," * La suma de Gestantes y Post Parto debe ser menor o igual al total de participantes.","")</f>
        <v/>
      </c>
      <c r="CG98" s="45">
        <f>IF(AND(E98&lt;&gt;0,OR(V98="",W98="")),1,0)</f>
        <v>0</v>
      </c>
      <c r="CH98" s="202">
        <f>IF((V98+W98)&gt;E98,1,0)</f>
        <v>0</v>
      </c>
      <c r="CI98" s="13"/>
      <c r="CJ98" s="13"/>
      <c r="CK98" s="13"/>
      <c r="CL98" s="13"/>
      <c r="CM98" s="13"/>
      <c r="CN98" s="13"/>
      <c r="CO98" s="13"/>
    </row>
    <row r="99" spans="1:93" x14ac:dyDescent="0.25">
      <c r="A99" s="307" t="s">
        <v>108</v>
      </c>
      <c r="B99" s="308"/>
      <c r="C99" s="309"/>
      <c r="D99" s="203"/>
      <c r="E99" s="204">
        <f>+F99+G99+H99+I99+J99+K99+L99+M99+N99+O99+P99+Q99+R99+S99+T99+U99</f>
        <v>0</v>
      </c>
      <c r="F99" s="188"/>
      <c r="G99" s="205"/>
      <c r="H99" s="206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8"/>
      <c r="V99" s="205"/>
      <c r="W99" s="189"/>
      <c r="X99" s="43" t="str">
        <f t="shared" ref="X99:X100" si="12">CA99&amp;CB99</f>
        <v/>
      </c>
      <c r="BH99" s="8"/>
      <c r="BI99" s="8"/>
      <c r="BV99" s="8"/>
      <c r="BW99" s="8"/>
      <c r="CA99" s="44" t="str">
        <f t="shared" ref="CA99:CA100" si="13">IF(CG99=1," * No olvide agregar la columna Gestantes y/o Post Parto (Digite Cero si no tiene). ","")</f>
        <v/>
      </c>
      <c r="CB99" s="201" t="str">
        <f t="shared" ref="CB99:CB100" si="14">IF(CH99=1," * La suma de Gestantes y Post Parto debe ser menor o igual al total de participantes.","")</f>
        <v/>
      </c>
      <c r="CG99" s="45">
        <f>IF(AND(E99&lt;&gt;0,OR(V99="",W99="")),1,0)</f>
        <v>0</v>
      </c>
      <c r="CH99" s="202">
        <f t="shared" ref="CH99:CH100" si="15">IF((V99+W99)&gt;E99,1,0)</f>
        <v>0</v>
      </c>
      <c r="CI99" s="13"/>
      <c r="CJ99" s="13"/>
      <c r="CK99" s="13"/>
      <c r="CL99" s="13"/>
      <c r="CM99" s="13"/>
      <c r="CN99" s="13"/>
      <c r="CO99" s="13"/>
    </row>
    <row r="100" spans="1:93" x14ac:dyDescent="0.25">
      <c r="A100" s="307" t="s">
        <v>109</v>
      </c>
      <c r="B100" s="308"/>
      <c r="C100" s="309"/>
      <c r="D100" s="209"/>
      <c r="E100" s="210">
        <f>+F100+G100+H100+I100+J100+K100+L100+M100+N100+O100+P100+Q100+R100+S100+T100+U100</f>
        <v>0</v>
      </c>
      <c r="F100" s="190"/>
      <c r="G100" s="211"/>
      <c r="H100" s="212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4"/>
      <c r="V100" s="211"/>
      <c r="W100" s="191"/>
      <c r="X100" s="43" t="str">
        <f t="shared" si="12"/>
        <v/>
      </c>
      <c r="BH100" s="8"/>
      <c r="BI100" s="8"/>
      <c r="BV100" s="8"/>
      <c r="BW100" s="8"/>
      <c r="CA100" s="44" t="str">
        <f t="shared" si="13"/>
        <v/>
      </c>
      <c r="CB100" s="201" t="str">
        <f t="shared" si="14"/>
        <v/>
      </c>
      <c r="CG100" s="45">
        <f>IF(AND(E100&lt;&gt;0,OR(V100="",W100="")),1,0)</f>
        <v>0</v>
      </c>
      <c r="CH100" s="202">
        <f t="shared" si="15"/>
        <v>0</v>
      </c>
      <c r="CI100" s="13"/>
      <c r="CJ100" s="13"/>
      <c r="CK100" s="13"/>
      <c r="CL100" s="13"/>
      <c r="CM100" s="13"/>
      <c r="CN100" s="13"/>
      <c r="CO100" s="13"/>
    </row>
    <row r="101" spans="1:93" ht="32.1" customHeight="1" x14ac:dyDescent="0.25">
      <c r="A101" s="183" t="s">
        <v>110</v>
      </c>
      <c r="B101" s="184"/>
      <c r="C101" s="184"/>
      <c r="D101" s="215"/>
      <c r="H101" s="216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0.45" customHeight="1" x14ac:dyDescent="0.25">
      <c r="A102" s="310" t="s">
        <v>111</v>
      </c>
      <c r="B102" s="310"/>
      <c r="C102" s="311"/>
      <c r="D102" s="314" t="s">
        <v>112</v>
      </c>
      <c r="E102" s="315" t="s">
        <v>101</v>
      </c>
      <c r="F102" s="300"/>
      <c r="G102" s="300"/>
      <c r="H102" s="300"/>
      <c r="I102" s="300"/>
      <c r="J102" s="300"/>
      <c r="K102" s="316" t="s">
        <v>113</v>
      </c>
      <c r="L102" s="31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ht="20.45" customHeight="1" x14ac:dyDescent="0.25">
      <c r="A103" s="312"/>
      <c r="B103" s="312"/>
      <c r="C103" s="313"/>
      <c r="D103" s="314"/>
      <c r="E103" s="277" t="s">
        <v>114</v>
      </c>
      <c r="F103" s="192" t="s">
        <v>115</v>
      </c>
      <c r="G103" s="278" t="s">
        <v>116</v>
      </c>
      <c r="H103" s="278" t="s">
        <v>117</v>
      </c>
      <c r="I103" s="275" t="s">
        <v>118</v>
      </c>
      <c r="J103" s="18" t="s">
        <v>119</v>
      </c>
      <c r="K103" s="277" t="s">
        <v>120</v>
      </c>
      <c r="L103" s="276" t="s">
        <v>121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CG103" s="13"/>
      <c r="CH103" s="13"/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286" t="s">
        <v>122</v>
      </c>
      <c r="B104" s="280"/>
      <c r="C104" s="219" t="s">
        <v>123</v>
      </c>
      <c r="D104" s="172">
        <f>SUM(E104:J104)</f>
        <v>0</v>
      </c>
      <c r="E104" s="37"/>
      <c r="F104" s="41"/>
      <c r="G104" s="38"/>
      <c r="H104" s="38"/>
      <c r="I104" s="38"/>
      <c r="J104" s="42"/>
      <c r="K104" s="37"/>
      <c r="L104" s="42"/>
      <c r="M104" s="43" t="str">
        <f>CA104</f>
        <v/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14"/>
      <c r="Z104" s="14"/>
      <c r="CA104" s="44" t="str">
        <f>IF(CG104=1,"* La Suma por edad NO DEBE ser distinto al total por Sexo. ","")</f>
        <v/>
      </c>
      <c r="CB104" s="44"/>
      <c r="CC104" s="44"/>
      <c r="CD104" s="44"/>
      <c r="CE104" s="44"/>
      <c r="CF104" s="44"/>
      <c r="CG104" s="45">
        <f>IF((K104+L104)&lt;&gt;(E104+F104+G104+H104+I104+J104),1,0)</f>
        <v>0</v>
      </c>
      <c r="CH104" s="13"/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287"/>
      <c r="B105" s="281"/>
      <c r="C105" s="220" t="s">
        <v>124</v>
      </c>
      <c r="D105" s="172">
        <f t="shared" ref="D105:D112" si="16">SUM(E105:J105)</f>
        <v>0</v>
      </c>
      <c r="E105" s="57"/>
      <c r="F105" s="60"/>
      <c r="G105" s="58"/>
      <c r="H105" s="58"/>
      <c r="I105" s="58"/>
      <c r="J105" s="53"/>
      <c r="K105" s="57"/>
      <c r="L105" s="53"/>
      <c r="M105" s="43" t="str">
        <f t="shared" ref="M105:M112" si="17">CA105</f>
        <v/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14"/>
      <c r="Z105" s="14"/>
      <c r="CA105" s="44" t="str">
        <f t="shared" ref="CA105:CA112" si="18">IF(CG105=1,"* La Suma por edad NO DEBE ser distinto al total por Sexo. ","")</f>
        <v/>
      </c>
      <c r="CB105" s="44"/>
      <c r="CC105" s="44"/>
      <c r="CD105" s="44"/>
      <c r="CE105" s="44"/>
      <c r="CF105" s="44"/>
      <c r="CG105" s="45">
        <f t="shared" ref="CG105:CG111" si="19">IF((K105+L105)&lt;&gt;(E105+F105+G105+H105+I105+J105),1,0)</f>
        <v>0</v>
      </c>
      <c r="CH105" s="13"/>
      <c r="CI105" s="13"/>
      <c r="CJ105" s="13"/>
      <c r="CK105" s="13"/>
      <c r="CL105" s="13"/>
      <c r="CM105" s="13"/>
      <c r="CN105" s="13"/>
      <c r="CO105" s="13"/>
    </row>
    <row r="106" spans="1:93" x14ac:dyDescent="0.25">
      <c r="A106" s="287"/>
      <c r="B106" s="281"/>
      <c r="C106" s="220" t="s">
        <v>125</v>
      </c>
      <c r="D106" s="107">
        <f t="shared" si="16"/>
        <v>0</v>
      </c>
      <c r="E106" s="108"/>
      <c r="F106" s="159"/>
      <c r="G106" s="87"/>
      <c r="H106" s="87"/>
      <c r="I106" s="87"/>
      <c r="J106" s="88"/>
      <c r="K106" s="108"/>
      <c r="L106" s="88"/>
      <c r="M106" s="43" t="str">
        <f t="shared" si="17"/>
        <v/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14"/>
      <c r="Z106" s="14"/>
      <c r="CA106" s="44" t="str">
        <f t="shared" si="18"/>
        <v/>
      </c>
      <c r="CB106" s="44"/>
      <c r="CC106" s="44"/>
      <c r="CD106" s="44"/>
      <c r="CE106" s="44"/>
      <c r="CF106" s="44"/>
      <c r="CG106" s="45">
        <f t="shared" si="19"/>
        <v>0</v>
      </c>
      <c r="CH106" s="13"/>
      <c r="CI106" s="13"/>
      <c r="CJ106" s="13"/>
      <c r="CK106" s="13"/>
      <c r="CL106" s="13"/>
      <c r="CM106" s="13"/>
      <c r="CN106" s="13"/>
      <c r="CO106" s="13"/>
    </row>
    <row r="107" spans="1:93" x14ac:dyDescent="0.25">
      <c r="A107" s="286" t="s">
        <v>126</v>
      </c>
      <c r="B107" s="280"/>
      <c r="C107" s="219" t="s">
        <v>123</v>
      </c>
      <c r="D107" s="173">
        <f t="shared" si="16"/>
        <v>0</v>
      </c>
      <c r="E107" s="48"/>
      <c r="F107" s="52"/>
      <c r="G107" s="49"/>
      <c r="H107" s="49"/>
      <c r="I107" s="49"/>
      <c r="J107" s="54"/>
      <c r="K107" s="48"/>
      <c r="L107" s="54"/>
      <c r="M107" s="43" t="str">
        <f t="shared" si="17"/>
        <v/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14"/>
      <c r="Z107" s="14"/>
      <c r="CA107" s="44" t="str">
        <f t="shared" si="18"/>
        <v/>
      </c>
      <c r="CB107" s="44"/>
      <c r="CC107" s="44"/>
      <c r="CD107" s="44"/>
      <c r="CE107" s="44"/>
      <c r="CF107" s="44"/>
      <c r="CG107" s="45">
        <f t="shared" si="19"/>
        <v>0</v>
      </c>
      <c r="CH107" s="13"/>
      <c r="CI107" s="13"/>
      <c r="CJ107" s="13"/>
      <c r="CK107" s="13"/>
      <c r="CL107" s="13"/>
      <c r="CM107" s="13"/>
      <c r="CN107" s="13"/>
      <c r="CO107" s="13"/>
    </row>
    <row r="108" spans="1:93" x14ac:dyDescent="0.25">
      <c r="A108" s="287"/>
      <c r="B108" s="281"/>
      <c r="C108" s="220" t="s">
        <v>124</v>
      </c>
      <c r="D108" s="172">
        <f t="shared" si="16"/>
        <v>0</v>
      </c>
      <c r="E108" s="117"/>
      <c r="F108" s="89"/>
      <c r="G108" s="90"/>
      <c r="H108" s="90"/>
      <c r="I108" s="90"/>
      <c r="J108" s="93"/>
      <c r="K108" s="117"/>
      <c r="L108" s="93"/>
      <c r="M108" s="43" t="str">
        <f t="shared" si="17"/>
        <v/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14"/>
      <c r="Z108" s="14"/>
      <c r="CA108" s="44" t="str">
        <f t="shared" si="18"/>
        <v/>
      </c>
      <c r="CB108" s="44"/>
      <c r="CC108" s="44"/>
      <c r="CD108" s="44"/>
      <c r="CE108" s="44"/>
      <c r="CF108" s="44"/>
      <c r="CG108" s="45">
        <f t="shared" si="19"/>
        <v>0</v>
      </c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287"/>
      <c r="B109" s="281"/>
      <c r="C109" s="220" t="s">
        <v>125</v>
      </c>
      <c r="D109" s="107">
        <f t="shared" si="16"/>
        <v>0</v>
      </c>
      <c r="E109" s="117"/>
      <c r="F109" s="89"/>
      <c r="G109" s="90"/>
      <c r="H109" s="90"/>
      <c r="I109" s="90"/>
      <c r="J109" s="93"/>
      <c r="K109" s="117"/>
      <c r="L109" s="93"/>
      <c r="M109" s="43" t="str">
        <f t="shared" si="17"/>
        <v/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14"/>
      <c r="Z109" s="14"/>
      <c r="CA109" s="44" t="str">
        <f t="shared" si="18"/>
        <v/>
      </c>
      <c r="CB109" s="44"/>
      <c r="CC109" s="44"/>
      <c r="CD109" s="44"/>
      <c r="CE109" s="44"/>
      <c r="CF109" s="44"/>
      <c r="CG109" s="45">
        <f t="shared" si="19"/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286" t="s">
        <v>127</v>
      </c>
      <c r="B110" s="288"/>
      <c r="C110" s="219" t="s">
        <v>123</v>
      </c>
      <c r="D110" s="173">
        <f t="shared" si="16"/>
        <v>0</v>
      </c>
      <c r="E110" s="37"/>
      <c r="F110" s="41"/>
      <c r="G110" s="38"/>
      <c r="H110" s="38"/>
      <c r="I110" s="38"/>
      <c r="J110" s="42"/>
      <c r="K110" s="37"/>
      <c r="L110" s="42"/>
      <c r="M110" s="43" t="str">
        <f t="shared" si="17"/>
        <v/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14"/>
      <c r="Z110" s="14"/>
      <c r="CA110" s="44" t="str">
        <f t="shared" si="18"/>
        <v/>
      </c>
      <c r="CB110" s="44"/>
      <c r="CC110" s="44"/>
      <c r="CD110" s="44"/>
      <c r="CE110" s="44"/>
      <c r="CF110" s="44"/>
      <c r="CG110" s="45">
        <f t="shared" si="19"/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289"/>
      <c r="B111" s="290"/>
      <c r="C111" s="220" t="s">
        <v>124</v>
      </c>
      <c r="D111" s="172">
        <f>SUM(E111:J111)</f>
        <v>0</v>
      </c>
      <c r="E111" s="57"/>
      <c r="F111" s="60"/>
      <c r="G111" s="58"/>
      <c r="H111" s="58"/>
      <c r="I111" s="58"/>
      <c r="J111" s="53"/>
      <c r="K111" s="57"/>
      <c r="L111" s="53"/>
      <c r="M111" s="43" t="str">
        <f t="shared" si="17"/>
        <v/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14"/>
      <c r="Z111" s="14"/>
      <c r="CA111" s="44" t="str">
        <f t="shared" si="18"/>
        <v/>
      </c>
      <c r="CB111" s="44"/>
      <c r="CC111" s="44"/>
      <c r="CD111" s="44"/>
      <c r="CE111" s="44"/>
      <c r="CF111" s="44"/>
      <c r="CG111" s="45">
        <f t="shared" si="19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291"/>
      <c r="B112" s="292"/>
      <c r="C112" s="221" t="s">
        <v>125</v>
      </c>
      <c r="D112" s="107">
        <f t="shared" si="16"/>
        <v>0</v>
      </c>
      <c r="E112" s="108"/>
      <c r="F112" s="159"/>
      <c r="G112" s="87"/>
      <c r="H112" s="87"/>
      <c r="I112" s="87"/>
      <c r="J112" s="88"/>
      <c r="K112" s="108"/>
      <c r="L112" s="88"/>
      <c r="M112" s="43" t="str">
        <f t="shared" si="17"/>
        <v/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14"/>
      <c r="Z112" s="14"/>
      <c r="CA112" s="44" t="str">
        <f t="shared" si="18"/>
        <v/>
      </c>
      <c r="CB112" s="44"/>
      <c r="CC112" s="44"/>
      <c r="CD112" s="44"/>
      <c r="CE112" s="44"/>
      <c r="CF112" s="44"/>
      <c r="CG112" s="45">
        <f>IF((K112+L112)&lt;&gt;(E112+F112+G112+H112+I112+J112),1,0)</f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ht="27.75" customHeight="1" x14ac:dyDescent="0.25">
      <c r="A113" s="183" t="s">
        <v>128</v>
      </c>
      <c r="B113" s="183"/>
      <c r="C113" s="183"/>
      <c r="D113" s="183"/>
      <c r="E113" s="222"/>
      <c r="F113" s="222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CG113" s="13"/>
      <c r="CH113" s="13"/>
      <c r="CI113" s="13"/>
      <c r="CJ113" s="13"/>
      <c r="CK113" s="13"/>
      <c r="CL113" s="13"/>
      <c r="CM113" s="13"/>
      <c r="CN113" s="13"/>
      <c r="CO113" s="13"/>
    </row>
    <row r="114" spans="1:93" ht="29.25" customHeight="1" x14ac:dyDescent="0.25">
      <c r="A114" s="270" t="s">
        <v>129</v>
      </c>
      <c r="B114" s="224" t="s">
        <v>130</v>
      </c>
      <c r="C114" s="269" t="s">
        <v>131</v>
      </c>
      <c r="D114" s="268" t="s">
        <v>132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3" ht="23.25" customHeight="1" x14ac:dyDescent="0.25">
      <c r="A115" s="227" t="s">
        <v>133</v>
      </c>
      <c r="B115" s="228"/>
      <c r="C115" s="229"/>
      <c r="D115" s="230"/>
      <c r="E115" s="231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3" ht="27.75" customHeight="1" x14ac:dyDescent="0.25">
      <c r="A116" s="183" t="s">
        <v>134</v>
      </c>
      <c r="B116" s="183"/>
      <c r="C116" s="183"/>
      <c r="D116" s="183"/>
      <c r="E116" s="11"/>
      <c r="F116" s="11"/>
      <c r="G116" s="11"/>
      <c r="H116" s="11"/>
      <c r="I116" s="11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3" ht="27" customHeight="1" x14ac:dyDescent="0.25">
      <c r="A117" s="293" t="s">
        <v>129</v>
      </c>
      <c r="B117" s="295" t="s">
        <v>135</v>
      </c>
      <c r="C117" s="296"/>
      <c r="D117" s="296"/>
      <c r="E117" s="296"/>
      <c r="F117" s="296"/>
      <c r="G117" s="296"/>
      <c r="H117" s="296"/>
      <c r="I117" s="288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3" ht="42" x14ac:dyDescent="0.25">
      <c r="A118" s="294"/>
      <c r="B118" s="274" t="s">
        <v>136</v>
      </c>
      <c r="C118" s="272" t="s">
        <v>137</v>
      </c>
      <c r="D118" s="272" t="s">
        <v>138</v>
      </c>
      <c r="E118" s="272" t="s">
        <v>139</v>
      </c>
      <c r="F118" s="272" t="s">
        <v>140</v>
      </c>
      <c r="G118" s="272" t="s">
        <v>141</v>
      </c>
      <c r="H118" s="272" t="s">
        <v>142</v>
      </c>
      <c r="I118" s="272" t="s">
        <v>143</v>
      </c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44.25" customHeight="1" x14ac:dyDescent="0.25">
      <c r="A119" s="232" t="s">
        <v>144</v>
      </c>
      <c r="B119" s="233">
        <f>SUM(C119:I119)</f>
        <v>0</v>
      </c>
      <c r="C119" s="234"/>
      <c r="D119" s="234"/>
      <c r="E119" s="234"/>
      <c r="F119" s="234"/>
      <c r="G119" s="234"/>
      <c r="H119" s="234"/>
      <c r="I119" s="235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45" customHeight="1" x14ac:dyDescent="0.25">
      <c r="A120" s="236" t="s">
        <v>145</v>
      </c>
      <c r="B120" s="237">
        <f>SUM(C120:I120)</f>
        <v>0</v>
      </c>
      <c r="C120" s="238"/>
      <c r="D120" s="238"/>
      <c r="E120" s="238"/>
      <c r="F120" s="238"/>
      <c r="G120" s="238"/>
      <c r="H120" s="238"/>
      <c r="I120" s="239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183" t="s">
        <v>146</v>
      </c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0.25" customHeight="1" x14ac:dyDescent="0.25">
      <c r="A122" s="293" t="s">
        <v>129</v>
      </c>
      <c r="B122" s="297" t="s">
        <v>147</v>
      </c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9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customHeight="1" x14ac:dyDescent="0.25">
      <c r="A123" s="294"/>
      <c r="B123" s="277" t="s">
        <v>148</v>
      </c>
      <c r="C123" s="277" t="s">
        <v>149</v>
      </c>
      <c r="D123" s="278" t="s">
        <v>150</v>
      </c>
      <c r="E123" s="278" t="s">
        <v>151</v>
      </c>
      <c r="F123" s="278" t="s">
        <v>152</v>
      </c>
      <c r="G123" s="278" t="s">
        <v>153</v>
      </c>
      <c r="H123" s="278" t="s">
        <v>154</v>
      </c>
      <c r="I123" s="278" t="s">
        <v>155</v>
      </c>
      <c r="J123" s="278" t="s">
        <v>156</v>
      </c>
      <c r="K123" s="278" t="s">
        <v>157</v>
      </c>
      <c r="L123" s="278" t="s">
        <v>158</v>
      </c>
      <c r="M123" s="276" t="s">
        <v>159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31.5" customHeight="1" x14ac:dyDescent="0.25">
      <c r="A124" s="232" t="s">
        <v>160</v>
      </c>
      <c r="B124" s="233">
        <f>SUM(C124:M124)</f>
        <v>0</v>
      </c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42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3.5" customHeight="1" x14ac:dyDescent="0.25">
      <c r="A125" s="236" t="s">
        <v>161</v>
      </c>
      <c r="B125" s="237">
        <f>SUM(C125:M125)</f>
        <v>0</v>
      </c>
      <c r="C125" s="63"/>
      <c r="D125" s="64"/>
      <c r="E125" s="64"/>
      <c r="F125" s="64"/>
      <c r="G125" s="64"/>
      <c r="H125" s="64"/>
      <c r="I125" s="64"/>
      <c r="J125" s="64"/>
      <c r="K125" s="64"/>
      <c r="L125" s="64"/>
      <c r="M125" s="68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4.75" customHeight="1" x14ac:dyDescent="0.25">
      <c r="A126" s="183" t="s">
        <v>162</v>
      </c>
      <c r="B126" s="222"/>
      <c r="C126" s="222"/>
      <c r="D126" s="222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x14ac:dyDescent="0.25">
      <c r="A127" s="280" t="s">
        <v>129</v>
      </c>
      <c r="B127" s="282" t="s">
        <v>163</v>
      </c>
      <c r="C127" s="284" t="s">
        <v>164</v>
      </c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35.25" customHeight="1" x14ac:dyDescent="0.25">
      <c r="A128" s="281"/>
      <c r="B128" s="283"/>
      <c r="C128" s="240" t="s">
        <v>15</v>
      </c>
      <c r="D128" s="241" t="s">
        <v>165</v>
      </c>
      <c r="E128" s="241" t="s">
        <v>166</v>
      </c>
      <c r="F128" s="241" t="s">
        <v>167</v>
      </c>
      <c r="G128" s="241" t="s">
        <v>168</v>
      </c>
      <c r="H128" s="241" t="s">
        <v>169</v>
      </c>
      <c r="I128" s="241" t="s">
        <v>170</v>
      </c>
      <c r="J128" s="241" t="s">
        <v>171</v>
      </c>
      <c r="K128" s="242" t="s">
        <v>172</v>
      </c>
      <c r="L128" s="243" t="s">
        <v>173</v>
      </c>
      <c r="M128" s="279" t="s">
        <v>174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27.75" customHeight="1" x14ac:dyDescent="0.25">
      <c r="A129" s="232" t="s">
        <v>175</v>
      </c>
      <c r="B129" s="228"/>
      <c r="C129" s="229"/>
      <c r="D129" s="245"/>
      <c r="E129" s="245"/>
      <c r="F129" s="245"/>
      <c r="G129" s="245"/>
      <c r="H129" s="245"/>
      <c r="I129" s="245"/>
      <c r="J129" s="245"/>
      <c r="K129" s="246"/>
      <c r="L129" s="247"/>
      <c r="M129" s="248"/>
      <c r="N129" s="43" t="str">
        <f>CA129&amp;CB129&amp;CC129&amp;CD129</f>
        <v/>
      </c>
      <c r="CA129" s="44" t="str">
        <f>IF(CG129=1,"* No olvide ingresar la columna Pueblos Originarios (Digite cero si no tiene). ","")</f>
        <v/>
      </c>
      <c r="CB129" s="44" t="str">
        <f>IF(CH129=1,"* No olvide ingresar la columna Migrantes (Digite cero si no tiene). ","")</f>
        <v/>
      </c>
      <c r="CC129" s="44" t="str">
        <f>IF(CI129=1,"* El total de Pueblos Originarios NO DEBE superar la suma por grupo de edad. ","")</f>
        <v/>
      </c>
      <c r="CD129" s="44" t="str">
        <f>IF(CJ129=1,"* El total de Migrantes NO DEBE superar la suma por grupo de edad","")</f>
        <v/>
      </c>
      <c r="CE129" s="44"/>
      <c r="CF129" s="44"/>
      <c r="CG129" s="45">
        <f>IF(AND(L129="",SUM(C129:K129)&lt;&gt;0),1,0)</f>
        <v>0</v>
      </c>
      <c r="CH129" s="45">
        <f>IF(AND(M129="",SUM(C129:K129)&lt;&gt;0),1,0)</f>
        <v>0</v>
      </c>
      <c r="CI129" s="45">
        <f>IF(SUM(C129:K129)&lt;L129,1,0)</f>
        <v>0</v>
      </c>
      <c r="CJ129" s="45">
        <f>IF(SUM(C129:K129)&lt;M129,1,0)</f>
        <v>0</v>
      </c>
      <c r="CK129" s="13"/>
      <c r="CL129" s="13"/>
      <c r="CM129" s="13"/>
      <c r="CN129" s="13"/>
      <c r="CO129" s="13"/>
    </row>
    <row r="130" spans="1:93" ht="24.75" customHeight="1" x14ac:dyDescent="0.25">
      <c r="A130" s="183" t="s">
        <v>176</v>
      </c>
      <c r="B130" s="249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1" customHeight="1" x14ac:dyDescent="0.25">
      <c r="A131" s="280" t="s">
        <v>129</v>
      </c>
      <c r="B131" s="282" t="s">
        <v>163</v>
      </c>
      <c r="C131" s="284" t="s">
        <v>177</v>
      </c>
      <c r="D131" s="284"/>
      <c r="E131" s="284"/>
      <c r="F131" s="284"/>
      <c r="G131" s="284"/>
      <c r="H131" s="285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39.75" customHeight="1" x14ac:dyDescent="0.25">
      <c r="A132" s="281"/>
      <c r="B132" s="283"/>
      <c r="C132" s="192" t="s">
        <v>178</v>
      </c>
      <c r="D132" s="278" t="s">
        <v>179</v>
      </c>
      <c r="E132" s="278" t="s">
        <v>180</v>
      </c>
      <c r="F132" s="22" t="s">
        <v>181</v>
      </c>
      <c r="G132" s="192" t="s">
        <v>173</v>
      </c>
      <c r="H132" s="276" t="s">
        <v>174</v>
      </c>
      <c r="BV132" s="8"/>
      <c r="BW132" s="8"/>
      <c r="BY132" s="7"/>
      <c r="BZ132" s="7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41.25" customHeight="1" x14ac:dyDescent="0.25">
      <c r="A133" s="250" t="s">
        <v>182</v>
      </c>
      <c r="B133" s="228"/>
      <c r="C133" s="229"/>
      <c r="D133" s="245"/>
      <c r="E133" s="245"/>
      <c r="F133" s="246"/>
      <c r="G133" s="229"/>
      <c r="H133" s="251"/>
      <c r="I133" s="43" t="str">
        <f>CA133&amp;CB133&amp;CC133&amp;CD133</f>
        <v/>
      </c>
      <c r="CA133" s="44" t="str">
        <f>IF(CG133=1,"* No olvide ingresar la columna Pueblos Originarios (Digite cero si no tiene). ","")</f>
        <v/>
      </c>
      <c r="CB133" s="44" t="str">
        <f>IF(CH133=1,"* No olvide ingresar la columna Migrantes (Digite cero si no tiene). ","")</f>
        <v/>
      </c>
      <c r="CC133" s="44" t="str">
        <f>IF(CI133=1,"* El total de Pueblos Originarios NO DEBE superar la suma por grupo de edad. ","")</f>
        <v/>
      </c>
      <c r="CD133" s="44" t="str">
        <f>IF(CJ133=1,"* El total de Migrantes NO DEBE superar la suma por grupo de edad","")</f>
        <v/>
      </c>
      <c r="CE133" s="44"/>
      <c r="CF133" s="44"/>
      <c r="CG133" s="45">
        <f>IF(AND(G133="",SUM(C133:F133)&lt;&gt;0),1,0)</f>
        <v>0</v>
      </c>
      <c r="CH133" s="45">
        <f>IF(AND(H133="",SUM(C133:F133)&lt;&gt;0),1,0)</f>
        <v>0</v>
      </c>
      <c r="CI133" s="45">
        <f>IF(SUM(C133:F133)&lt;G133,1,0)</f>
        <v>0</v>
      </c>
      <c r="CJ133" s="45">
        <f>IF(SUM(C133:F133)&lt;H133,1,0)</f>
        <v>0</v>
      </c>
      <c r="CK133" s="13"/>
      <c r="CL133" s="13"/>
      <c r="CM133" s="13"/>
      <c r="CN133" s="13"/>
      <c r="CO133" s="13"/>
    </row>
    <row r="197" spans="1:104" ht="14.25" customHeight="1" x14ac:dyDescent="0.25"/>
    <row r="198" spans="1:104" s="252" customFormat="1" x14ac:dyDescent="0.25">
      <c r="A198" s="252">
        <f>SUM(D42,D76,D83,D86:D88,D92:E94,D98:E100,D104:L112,B115:D115,B119:B120,B124:B125,B129:M129,B133:H133)</f>
        <v>2484</v>
      </c>
      <c r="B198" s="252">
        <f>SUM(CG8:CO133)</f>
        <v>0</v>
      </c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  <c r="CV198" s="253"/>
      <c r="CW198" s="253"/>
      <c r="CX198" s="253"/>
      <c r="CY198" s="253"/>
      <c r="CZ198" s="253"/>
    </row>
  </sheetData>
  <mergeCells count="102">
    <mergeCell ref="A6:O6"/>
    <mergeCell ref="A9:C10"/>
    <mergeCell ref="D9:D10"/>
    <mergeCell ref="E9:I9"/>
    <mergeCell ref="J9:X9"/>
    <mergeCell ref="Y9:Z9"/>
    <mergeCell ref="AA9:AA10"/>
    <mergeCell ref="AB9:AB10"/>
    <mergeCell ref="AC9:AC10"/>
    <mergeCell ref="A11:A42"/>
    <mergeCell ref="B11:C11"/>
    <mergeCell ref="B12:B15"/>
    <mergeCell ref="B16:C16"/>
    <mergeCell ref="B17:C17"/>
    <mergeCell ref="B18:C18"/>
    <mergeCell ref="B19:C19"/>
    <mergeCell ref="B30:C30"/>
    <mergeCell ref="B31:B32"/>
    <mergeCell ref="B33:C33"/>
    <mergeCell ref="B34:C34"/>
    <mergeCell ref="B35:C35"/>
    <mergeCell ref="B36:C36"/>
    <mergeCell ref="B20:C20"/>
    <mergeCell ref="B21:C21"/>
    <mergeCell ref="B22:C22"/>
    <mergeCell ref="B23:C23"/>
    <mergeCell ref="B24:B26"/>
    <mergeCell ref="B27:B29"/>
    <mergeCell ref="B52:C52"/>
    <mergeCell ref="B53:C53"/>
    <mergeCell ref="B54:C54"/>
    <mergeCell ref="B55:C55"/>
    <mergeCell ref="B56:C56"/>
    <mergeCell ref="B57:C57"/>
    <mergeCell ref="B37:B39"/>
    <mergeCell ref="B40:C40"/>
    <mergeCell ref="B41:C41"/>
    <mergeCell ref="B42:C42"/>
    <mergeCell ref="A44:C44"/>
    <mergeCell ref="A45:A76"/>
    <mergeCell ref="B45:C45"/>
    <mergeCell ref="B46:B49"/>
    <mergeCell ref="B50:C50"/>
    <mergeCell ref="B51:C51"/>
    <mergeCell ref="B69:C69"/>
    <mergeCell ref="B70:C70"/>
    <mergeCell ref="B71:B73"/>
    <mergeCell ref="B74:C74"/>
    <mergeCell ref="B75:C75"/>
    <mergeCell ref="B76:C76"/>
    <mergeCell ref="B58:B60"/>
    <mergeCell ref="B61:B63"/>
    <mergeCell ref="B64:C64"/>
    <mergeCell ref="B65:B66"/>
    <mergeCell ref="B67:C67"/>
    <mergeCell ref="B68:C68"/>
    <mergeCell ref="A85:C85"/>
    <mergeCell ref="E85:F85"/>
    <mergeCell ref="A86:C86"/>
    <mergeCell ref="E86:F86"/>
    <mergeCell ref="A87:C87"/>
    <mergeCell ref="E87:F87"/>
    <mergeCell ref="A78:C78"/>
    <mergeCell ref="A79:C79"/>
    <mergeCell ref="A80:C80"/>
    <mergeCell ref="A81:C81"/>
    <mergeCell ref="A82:C82"/>
    <mergeCell ref="A83:C83"/>
    <mergeCell ref="A94:C94"/>
    <mergeCell ref="A96:C97"/>
    <mergeCell ref="D96:D97"/>
    <mergeCell ref="E96:E97"/>
    <mergeCell ref="F96:G96"/>
    <mergeCell ref="H96:U96"/>
    <mergeCell ref="A88:C88"/>
    <mergeCell ref="A90:C91"/>
    <mergeCell ref="D90:D91"/>
    <mergeCell ref="E90:E91"/>
    <mergeCell ref="A92:C92"/>
    <mergeCell ref="A93:C93"/>
    <mergeCell ref="V96:V97"/>
    <mergeCell ref="W96:W97"/>
    <mergeCell ref="A98:C98"/>
    <mergeCell ref="A99:C99"/>
    <mergeCell ref="A100:C100"/>
    <mergeCell ref="A102:C103"/>
    <mergeCell ref="D102:D103"/>
    <mergeCell ref="E102:J102"/>
    <mergeCell ref="K102:L102"/>
    <mergeCell ref="A127:A128"/>
    <mergeCell ref="B127:B128"/>
    <mergeCell ref="C127:M127"/>
    <mergeCell ref="A131:A132"/>
    <mergeCell ref="B131:B132"/>
    <mergeCell ref="C131:H131"/>
    <mergeCell ref="A104:B106"/>
    <mergeCell ref="A107:B109"/>
    <mergeCell ref="A110:B112"/>
    <mergeCell ref="A117:A118"/>
    <mergeCell ref="B117:I117"/>
    <mergeCell ref="A122:A123"/>
    <mergeCell ref="B122:M122"/>
  </mergeCells>
  <dataValidations count="1">
    <dataValidation type="whole" allowBlank="1" showInputMessage="1" showErrorMessage="1" error="Valor no Permitido" sqref="A1:XFD1048576">
      <formula1>0</formula1>
      <formula2>1E+28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2021-01-20T16:11:52Z</dcterms:modified>
</cp:coreProperties>
</file>